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E2CFE004-F7C3-4DED-970B-F8C3F448AF6A}" xr6:coauthVersionLast="47" xr6:coauthVersionMax="47" xr10:uidLastSave="{00000000-0000-0000-0000-000000000000}"/>
  <bookViews>
    <workbookView xWindow="-26745" yWindow="1470" windowWidth="21600" windowHeight="12525" activeTab="1"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PolicyLevers!$H$1:$H$2509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121" i="19" l="1"/>
  <c r="K121" i="19"/>
  <c r="J530" i="1" l="1"/>
  <c r="K530" i="1"/>
  <c r="L530" i="1"/>
  <c r="M530" i="1"/>
  <c r="N530" i="1"/>
  <c r="O530" i="1"/>
  <c r="P530" i="1"/>
  <c r="Q530" i="1"/>
  <c r="R530" i="1"/>
  <c r="A530" i="1"/>
  <c r="B530" i="1"/>
  <c r="A558" i="1"/>
  <c r="B558" i="1"/>
  <c r="J558" i="1"/>
  <c r="K558" i="1"/>
  <c r="L558" i="1"/>
  <c r="M558" i="1"/>
  <c r="N558" i="1"/>
  <c r="O558" i="1"/>
  <c r="P558" i="1"/>
  <c r="J660" i="1" l="1"/>
  <c r="K660" i="1"/>
  <c r="L660" i="1"/>
  <c r="M660" i="1"/>
  <c r="N660" i="1"/>
  <c r="O660" i="1"/>
  <c r="P660" i="1"/>
  <c r="Q660" i="1"/>
  <c r="R660" i="1"/>
  <c r="J685" i="1"/>
  <c r="K685" i="1"/>
  <c r="L685" i="1"/>
  <c r="M685" i="1"/>
  <c r="N685" i="1"/>
  <c r="O685" i="1"/>
  <c r="P685" i="1"/>
  <c r="Q685" i="1"/>
  <c r="R685" i="1"/>
  <c r="J686" i="1"/>
  <c r="K686" i="1"/>
  <c r="L686" i="1"/>
  <c r="M686" i="1"/>
  <c r="N686" i="1"/>
  <c r="O686" i="1"/>
  <c r="P686" i="1"/>
  <c r="Q686" i="1"/>
  <c r="R686" i="1"/>
  <c r="J690" i="1"/>
  <c r="K690" i="1"/>
  <c r="L690" i="1"/>
  <c r="M690" i="1"/>
  <c r="N690" i="1"/>
  <c r="O690" i="1"/>
  <c r="P690" i="1"/>
  <c r="Q690" i="1"/>
  <c r="R690" i="1"/>
  <c r="J694" i="1"/>
  <c r="K694" i="1"/>
  <c r="L694" i="1"/>
  <c r="M694" i="1"/>
  <c r="N694" i="1"/>
  <c r="O694" i="1"/>
  <c r="P694" i="1"/>
  <c r="Q694" i="1"/>
  <c r="R694" i="1"/>
  <c r="J894" i="1"/>
  <c r="K894" i="1"/>
  <c r="L894" i="1"/>
  <c r="M894" i="1"/>
  <c r="N894" i="1"/>
  <c r="O894" i="1"/>
  <c r="P894" i="1"/>
  <c r="Q894" i="1"/>
  <c r="R894" i="1"/>
  <c r="J1094" i="1"/>
  <c r="K1094" i="1"/>
  <c r="L1094" i="1"/>
  <c r="M1094" i="1"/>
  <c r="N1094" i="1"/>
  <c r="O1094" i="1"/>
  <c r="P1094" i="1"/>
  <c r="Q1094" i="1"/>
  <c r="R1094" i="1"/>
  <c r="J1095" i="1"/>
  <c r="K1095" i="1"/>
  <c r="L1095" i="1"/>
  <c r="M1095" i="1"/>
  <c r="N1095" i="1"/>
  <c r="O1095" i="1"/>
  <c r="P1095" i="1"/>
  <c r="Q1095" i="1"/>
  <c r="R1095" i="1"/>
  <c r="J1096" i="1"/>
  <c r="K1096" i="1"/>
  <c r="L1096" i="1"/>
  <c r="M1096" i="1"/>
  <c r="N1096" i="1"/>
  <c r="O1096" i="1"/>
  <c r="P1096" i="1"/>
  <c r="Q1096" i="1"/>
  <c r="R1096" i="1"/>
  <c r="J1097" i="1"/>
  <c r="K1097" i="1"/>
  <c r="L1097" i="1"/>
  <c r="M1097" i="1"/>
  <c r="N1097" i="1"/>
  <c r="O1097" i="1"/>
  <c r="P1097" i="1"/>
  <c r="Q1097" i="1"/>
  <c r="R1097" i="1"/>
  <c r="J1098" i="1"/>
  <c r="K1098" i="1"/>
  <c r="L1098" i="1"/>
  <c r="M1098" i="1"/>
  <c r="N1098" i="1"/>
  <c r="O1098" i="1"/>
  <c r="P1098" i="1"/>
  <c r="Q1098" i="1"/>
  <c r="R1098" i="1"/>
  <c r="J1099" i="1"/>
  <c r="K1099" i="1"/>
  <c r="L1099" i="1"/>
  <c r="M1099" i="1"/>
  <c r="N1099" i="1"/>
  <c r="O1099" i="1"/>
  <c r="P1099" i="1"/>
  <c r="Q1099" i="1"/>
  <c r="R1099" i="1"/>
  <c r="J1349" i="1"/>
  <c r="K1349" i="1"/>
  <c r="L1349" i="1"/>
  <c r="M1349" i="1"/>
  <c r="N1349" i="1"/>
  <c r="O1349" i="1"/>
  <c r="P1349" i="1"/>
  <c r="Q1349" i="1"/>
  <c r="R1349" i="1"/>
  <c r="J1549" i="1"/>
  <c r="K1549" i="1"/>
  <c r="L1549" i="1"/>
  <c r="M1549" i="1"/>
  <c r="N1549" i="1"/>
  <c r="O1549" i="1"/>
  <c r="P1549" i="1"/>
  <c r="Q1549" i="1"/>
  <c r="R1549" i="1"/>
  <c r="J1799" i="1"/>
  <c r="K1799" i="1"/>
  <c r="L1799" i="1"/>
  <c r="M1799" i="1"/>
  <c r="N1799" i="1"/>
  <c r="O1799" i="1"/>
  <c r="P1799" i="1"/>
  <c r="Q1799" i="1"/>
  <c r="R1799" i="1"/>
  <c r="J2049" i="1"/>
  <c r="K2049" i="1"/>
  <c r="L2049" i="1"/>
  <c r="M2049" i="1"/>
  <c r="N2049" i="1"/>
  <c r="O2049" i="1"/>
  <c r="P2049" i="1"/>
  <c r="Q2049" i="1"/>
  <c r="R2049" i="1"/>
  <c r="J2052" i="1"/>
  <c r="K2052" i="1"/>
  <c r="L2052" i="1"/>
  <c r="M2052" i="1"/>
  <c r="N2052" i="1"/>
  <c r="O2052" i="1"/>
  <c r="P2052" i="1"/>
  <c r="Q2052" i="1"/>
  <c r="R2052" i="1"/>
  <c r="J2056" i="1"/>
  <c r="K2056" i="1"/>
  <c r="L2056" i="1"/>
  <c r="M2056" i="1"/>
  <c r="N2056" i="1"/>
  <c r="O2056" i="1"/>
  <c r="P2056" i="1"/>
  <c r="Q2056" i="1"/>
  <c r="R2056" i="1"/>
  <c r="J2060" i="1"/>
  <c r="K2060" i="1"/>
  <c r="L2060" i="1"/>
  <c r="M2060" i="1"/>
  <c r="N2060" i="1"/>
  <c r="O2060" i="1"/>
  <c r="P2060" i="1"/>
  <c r="Q2060" i="1"/>
  <c r="R2060" i="1"/>
  <c r="J2061" i="1"/>
  <c r="K2061" i="1"/>
  <c r="L2061" i="1"/>
  <c r="M2061" i="1"/>
  <c r="N2061" i="1"/>
  <c r="O2061" i="1"/>
  <c r="P2061" i="1"/>
  <c r="Q2061" i="1"/>
  <c r="R2061" i="1"/>
  <c r="J2079" i="1"/>
  <c r="K2079" i="1"/>
  <c r="L2079" i="1"/>
  <c r="M2079" i="1"/>
  <c r="N2079" i="1"/>
  <c r="O2079" i="1"/>
  <c r="P2079" i="1"/>
  <c r="Q2079" i="1"/>
  <c r="R2079" i="1"/>
  <c r="J2088" i="1"/>
  <c r="K2088" i="1"/>
  <c r="L2088" i="1"/>
  <c r="M2088" i="1"/>
  <c r="N2088" i="1"/>
  <c r="O2088" i="1"/>
  <c r="P2088" i="1"/>
  <c r="Q2088" i="1"/>
  <c r="R2088" i="1"/>
  <c r="J2089" i="1"/>
  <c r="K2089" i="1"/>
  <c r="L2089" i="1"/>
  <c r="M2089" i="1"/>
  <c r="N2089" i="1"/>
  <c r="O2089" i="1"/>
  <c r="P2089" i="1"/>
  <c r="Q2089" i="1"/>
  <c r="R2089" i="1"/>
  <c r="J2090" i="1"/>
  <c r="K2090" i="1"/>
  <c r="L2090" i="1"/>
  <c r="M2090" i="1"/>
  <c r="N2090" i="1"/>
  <c r="O2090" i="1"/>
  <c r="P2090" i="1"/>
  <c r="Q2090" i="1"/>
  <c r="R2090" i="1"/>
  <c r="J2091" i="1"/>
  <c r="K2091" i="1"/>
  <c r="L2091" i="1"/>
  <c r="M2091" i="1"/>
  <c r="N2091" i="1"/>
  <c r="O2091" i="1"/>
  <c r="P2091" i="1"/>
  <c r="Q2091" i="1"/>
  <c r="R2091" i="1"/>
  <c r="J2092" i="1"/>
  <c r="K2092" i="1"/>
  <c r="L2092" i="1"/>
  <c r="M2092" i="1"/>
  <c r="N2092" i="1"/>
  <c r="O2092" i="1"/>
  <c r="P2092" i="1"/>
  <c r="Q2092" i="1"/>
  <c r="R2092" i="1"/>
  <c r="J2093" i="1"/>
  <c r="K2093" i="1"/>
  <c r="L2093" i="1"/>
  <c r="M2093" i="1"/>
  <c r="N2093" i="1"/>
  <c r="O2093" i="1"/>
  <c r="P2093" i="1"/>
  <c r="Q2093" i="1"/>
  <c r="R2093" i="1"/>
  <c r="J2094" i="1"/>
  <c r="K2094" i="1"/>
  <c r="L2094" i="1"/>
  <c r="M2094" i="1"/>
  <c r="N2094" i="1"/>
  <c r="O2094" i="1"/>
  <c r="P2094" i="1"/>
  <c r="Q2094" i="1"/>
  <c r="R2094" i="1"/>
  <c r="J2095" i="1"/>
  <c r="K2095" i="1"/>
  <c r="L2095" i="1"/>
  <c r="M2095" i="1"/>
  <c r="N2095" i="1"/>
  <c r="O2095" i="1"/>
  <c r="P2095" i="1"/>
  <c r="Q2095" i="1"/>
  <c r="R2095" i="1"/>
  <c r="J2096" i="1"/>
  <c r="K2096" i="1"/>
  <c r="L2096" i="1"/>
  <c r="M2096" i="1"/>
  <c r="N2096" i="1"/>
  <c r="O2096" i="1"/>
  <c r="P2096" i="1"/>
  <c r="Q2096" i="1"/>
  <c r="R2096" i="1"/>
  <c r="J2097" i="1"/>
  <c r="K2097" i="1"/>
  <c r="L2097" i="1"/>
  <c r="M2097" i="1"/>
  <c r="N2097" i="1"/>
  <c r="O2097" i="1"/>
  <c r="P2097" i="1"/>
  <c r="Q2097" i="1"/>
  <c r="R2097" i="1"/>
  <c r="J2098" i="1"/>
  <c r="K2098" i="1"/>
  <c r="L2098" i="1"/>
  <c r="M2098" i="1"/>
  <c r="N2098" i="1"/>
  <c r="O2098" i="1"/>
  <c r="P2098" i="1"/>
  <c r="Q2098" i="1"/>
  <c r="R2098" i="1"/>
  <c r="J2099" i="1"/>
  <c r="K2099" i="1"/>
  <c r="L2099" i="1"/>
  <c r="M2099" i="1"/>
  <c r="N2099" i="1"/>
  <c r="O2099" i="1"/>
  <c r="P2099" i="1"/>
  <c r="Q2099" i="1"/>
  <c r="R2099" i="1"/>
  <c r="J2100" i="1"/>
  <c r="K2100" i="1"/>
  <c r="L2100" i="1"/>
  <c r="M2100" i="1"/>
  <c r="N2100" i="1"/>
  <c r="O2100" i="1"/>
  <c r="P2100" i="1"/>
  <c r="Q2100" i="1"/>
  <c r="R2100" i="1"/>
  <c r="J2101" i="1"/>
  <c r="K2101" i="1"/>
  <c r="L2101" i="1"/>
  <c r="M2101" i="1"/>
  <c r="N2101" i="1"/>
  <c r="O2101" i="1"/>
  <c r="P2101" i="1"/>
  <c r="Q2101" i="1"/>
  <c r="R2101" i="1"/>
  <c r="J2102" i="1"/>
  <c r="K2102" i="1"/>
  <c r="L2102" i="1"/>
  <c r="M2102" i="1"/>
  <c r="N2102" i="1"/>
  <c r="O2102" i="1"/>
  <c r="P2102" i="1"/>
  <c r="Q2102" i="1"/>
  <c r="R2102" i="1"/>
  <c r="J2103" i="1"/>
  <c r="K2103" i="1"/>
  <c r="L2103" i="1"/>
  <c r="M2103" i="1"/>
  <c r="N2103" i="1"/>
  <c r="P2103" i="1"/>
  <c r="Q2103" i="1"/>
  <c r="R2103" i="1"/>
  <c r="J2109" i="1"/>
  <c r="K2109" i="1"/>
  <c r="L2109" i="1"/>
  <c r="M2109" i="1"/>
  <c r="N2109" i="1"/>
  <c r="O2109" i="1"/>
  <c r="P2109" i="1"/>
  <c r="Q2109" i="1"/>
  <c r="R2109" i="1"/>
  <c r="J2130" i="1"/>
  <c r="K2130" i="1"/>
  <c r="L2130" i="1"/>
  <c r="M2130" i="1"/>
  <c r="N2130" i="1"/>
  <c r="O2130" i="1"/>
  <c r="P2130" i="1"/>
  <c r="Q2130" i="1"/>
  <c r="R2130" i="1"/>
  <c r="J2155" i="1"/>
  <c r="K2155" i="1"/>
  <c r="L2155" i="1"/>
  <c r="M2155" i="1"/>
  <c r="N2155" i="1"/>
  <c r="O2155" i="1"/>
  <c r="P2155" i="1"/>
  <c r="Q2155" i="1"/>
  <c r="R2155" i="1"/>
  <c r="J2156" i="1"/>
  <c r="K2156" i="1"/>
  <c r="L2156" i="1"/>
  <c r="M2156" i="1"/>
  <c r="N2156" i="1"/>
  <c r="O2156" i="1"/>
  <c r="P2156" i="1"/>
  <c r="Q2156" i="1"/>
  <c r="R2156" i="1"/>
  <c r="J2159" i="1"/>
  <c r="K2159" i="1"/>
  <c r="L2159" i="1"/>
  <c r="M2159" i="1"/>
  <c r="N2159" i="1"/>
  <c r="O2159" i="1"/>
  <c r="P2159" i="1"/>
  <c r="Q2159" i="1"/>
  <c r="R2159" i="1"/>
  <c r="J2171" i="1"/>
  <c r="K2171" i="1"/>
  <c r="L2171" i="1"/>
  <c r="M2171" i="1"/>
  <c r="N2171" i="1"/>
  <c r="O2171" i="1"/>
  <c r="P2171" i="1"/>
  <c r="Q2171" i="1"/>
  <c r="R2171" i="1"/>
  <c r="J2186" i="1"/>
  <c r="K2186" i="1"/>
  <c r="L2186" i="1"/>
  <c r="M2186" i="1"/>
  <c r="N2186" i="1"/>
  <c r="O2186" i="1"/>
  <c r="P2186" i="1"/>
  <c r="Q2186" i="1"/>
  <c r="R2186" i="1"/>
  <c r="J2322" i="1"/>
  <c r="K2322" i="1"/>
  <c r="L2322" i="1"/>
  <c r="M2322" i="1"/>
  <c r="N2322" i="1"/>
  <c r="O2322" i="1"/>
  <c r="P2322" i="1"/>
  <c r="Q2322" i="1"/>
  <c r="R2322" i="1"/>
  <c r="J2323" i="1"/>
  <c r="K2323" i="1"/>
  <c r="L2323" i="1"/>
  <c r="M2323" i="1"/>
  <c r="N2323" i="1"/>
  <c r="O2323" i="1"/>
  <c r="P2323" i="1"/>
  <c r="Q2323" i="1"/>
  <c r="R2323" i="1"/>
  <c r="J2324" i="1"/>
  <c r="K2324" i="1"/>
  <c r="L2324" i="1"/>
  <c r="M2324" i="1"/>
  <c r="N2324" i="1"/>
  <c r="O2324" i="1"/>
  <c r="P2324" i="1"/>
  <c r="Q2324" i="1"/>
  <c r="R2324" i="1"/>
  <c r="J2325" i="1"/>
  <c r="K2325" i="1"/>
  <c r="L2325" i="1"/>
  <c r="M2325" i="1"/>
  <c r="N2325" i="1"/>
  <c r="O2325" i="1"/>
  <c r="P2325" i="1"/>
  <c r="Q2325" i="1"/>
  <c r="R2325" i="1"/>
  <c r="K2331" i="1"/>
  <c r="K2332" i="1"/>
  <c r="K2356" i="1"/>
  <c r="K2381" i="1"/>
  <c r="J2388" i="1"/>
  <c r="K2388" i="1"/>
  <c r="L2388" i="1"/>
  <c r="M2388" i="1"/>
  <c r="N2388" i="1"/>
  <c r="O2388" i="1"/>
  <c r="P2388" i="1"/>
  <c r="Q2388" i="1"/>
  <c r="R2388" i="1"/>
  <c r="J2389" i="1"/>
  <c r="K2389" i="1"/>
  <c r="L2389" i="1"/>
  <c r="M2389" i="1"/>
  <c r="N2389" i="1"/>
  <c r="O2389" i="1"/>
  <c r="P2389" i="1"/>
  <c r="Q2389" i="1"/>
  <c r="R2389" i="1"/>
  <c r="J2390" i="1"/>
  <c r="K2390" i="1"/>
  <c r="L2390" i="1"/>
  <c r="M2390" i="1"/>
  <c r="N2390" i="1"/>
  <c r="O2390" i="1"/>
  <c r="P2390" i="1"/>
  <c r="Q2390" i="1"/>
  <c r="R2390" i="1"/>
  <c r="K2396" i="1"/>
  <c r="K2397" i="1"/>
  <c r="K2421" i="1"/>
  <c r="K2446" i="1"/>
  <c r="J2453" i="1"/>
  <c r="K2453" i="1"/>
  <c r="L2453" i="1"/>
  <c r="M2453" i="1"/>
  <c r="N2453" i="1"/>
  <c r="O2453" i="1"/>
  <c r="P2453" i="1"/>
  <c r="Q2453" i="1"/>
  <c r="R2453" i="1"/>
  <c r="J2458" i="1"/>
  <c r="K2458" i="1"/>
  <c r="L2458" i="1"/>
  <c r="M2458" i="1"/>
  <c r="N2458" i="1"/>
  <c r="O2458" i="1"/>
  <c r="R2458" i="1"/>
  <c r="J2463" i="1"/>
  <c r="K2463" i="1"/>
  <c r="L2463" i="1"/>
  <c r="M2463" i="1"/>
  <c r="N2463" i="1"/>
  <c r="O2463" i="1"/>
  <c r="R2463" i="1"/>
  <c r="A660" i="1"/>
  <c r="B660" i="1"/>
  <c r="A685" i="1"/>
  <c r="B685" i="1"/>
  <c r="A686" i="1"/>
  <c r="B686" i="1"/>
  <c r="A690" i="1"/>
  <c r="B690" i="1"/>
  <c r="A694" i="1"/>
  <c r="B694" i="1"/>
  <c r="A894" i="1"/>
  <c r="B894" i="1"/>
  <c r="A1094" i="1"/>
  <c r="B1094" i="1"/>
  <c r="A1095" i="1"/>
  <c r="B1095" i="1"/>
  <c r="A1096" i="1"/>
  <c r="B1096" i="1"/>
  <c r="A1097" i="1"/>
  <c r="B1097" i="1"/>
  <c r="A1098" i="1"/>
  <c r="B1098" i="1"/>
  <c r="A1099" i="1"/>
  <c r="B1099" i="1"/>
  <c r="A1349" i="1"/>
  <c r="B1349" i="1"/>
  <c r="A1549" i="1"/>
  <c r="B1549" i="1"/>
  <c r="A1799" i="1"/>
  <c r="B1799" i="1"/>
  <c r="A2049" i="1"/>
  <c r="B2049" i="1"/>
  <c r="A2052" i="1"/>
  <c r="B2052" i="1"/>
  <c r="A2056" i="1"/>
  <c r="B2056" i="1"/>
  <c r="A2060" i="1"/>
  <c r="B2060" i="1"/>
  <c r="A2061" i="1"/>
  <c r="B2061" i="1"/>
  <c r="A2079" i="1"/>
  <c r="B2079" i="1"/>
  <c r="A2088" i="1"/>
  <c r="B2088" i="1"/>
  <c r="A2089" i="1"/>
  <c r="B2089" i="1"/>
  <c r="A2090" i="1"/>
  <c r="B2090" i="1"/>
  <c r="A2091" i="1"/>
  <c r="B2091" i="1"/>
  <c r="A2092" i="1"/>
  <c r="B2092" i="1"/>
  <c r="A2093" i="1"/>
  <c r="B2093" i="1"/>
  <c r="A2094" i="1"/>
  <c r="B2094" i="1"/>
  <c r="A2095" i="1"/>
  <c r="B2095" i="1"/>
  <c r="A2096" i="1"/>
  <c r="B2096" i="1"/>
  <c r="A2097" i="1"/>
  <c r="B2097" i="1"/>
  <c r="A2098" i="1"/>
  <c r="B2098" i="1"/>
  <c r="A2099" i="1"/>
  <c r="B2099" i="1"/>
  <c r="A2100" i="1"/>
  <c r="B2100" i="1"/>
  <c r="A2101" i="1"/>
  <c r="B2101" i="1"/>
  <c r="A2102" i="1"/>
  <c r="B2102" i="1"/>
  <c r="A2103" i="1"/>
  <c r="B2103" i="1"/>
  <c r="A2109" i="1"/>
  <c r="B2109" i="1"/>
  <c r="A2130" i="1"/>
  <c r="B2130" i="1"/>
  <c r="A2155" i="1"/>
  <c r="B2155" i="1"/>
  <c r="A2156" i="1"/>
  <c r="B2156" i="1"/>
  <c r="A2159" i="1"/>
  <c r="B2159" i="1"/>
  <c r="A2171" i="1"/>
  <c r="B2171" i="1"/>
  <c r="A2186" i="1"/>
  <c r="B2186" i="1"/>
  <c r="A2322" i="1"/>
  <c r="B2322" i="1"/>
  <c r="A2323" i="1"/>
  <c r="B2323" i="1"/>
  <c r="A2324" i="1"/>
  <c r="B2324" i="1"/>
  <c r="A2325" i="1"/>
  <c r="B2325" i="1"/>
  <c r="A2388" i="1"/>
  <c r="B2388" i="1"/>
  <c r="A2389" i="1"/>
  <c r="B2389" i="1"/>
  <c r="A2390" i="1"/>
  <c r="B2390" i="1"/>
  <c r="A2453" i="1"/>
  <c r="B2453" i="1"/>
  <c r="A2458" i="1"/>
  <c r="B2458" i="1"/>
  <c r="A2463" i="1"/>
  <c r="B2463" i="1"/>
  <c r="A2468" i="1"/>
  <c r="B2468" i="1"/>
  <c r="A2473" i="1"/>
  <c r="B2473" i="1"/>
  <c r="A2478" i="1"/>
  <c r="B2478" i="1"/>
  <c r="A2483" i="1"/>
  <c r="B2483" i="1"/>
  <c r="A2488" i="1"/>
  <c r="B2488" i="1"/>
  <c r="A2493" i="1"/>
  <c r="B2493" i="1"/>
  <c r="A2498" i="1"/>
  <c r="B2498" i="1"/>
  <c r="A2503" i="1"/>
  <c r="B2503" i="1"/>
  <c r="A2508" i="1"/>
  <c r="B2508" i="1"/>
  <c r="A2509" i="1"/>
  <c r="B2509" i="1"/>
  <c r="C692" i="1" l="1"/>
  <c r="C693" i="1"/>
  <c r="C691" i="1"/>
  <c r="R634" i="1"/>
  <c r="Q634" i="1"/>
  <c r="P634" i="1"/>
  <c r="O634" i="1"/>
  <c r="N634" i="1"/>
  <c r="M634" i="1"/>
  <c r="L634" i="1"/>
  <c r="K634" i="1"/>
  <c r="J634" i="1"/>
  <c r="A634" i="1"/>
  <c r="B634" i="1"/>
  <c r="P557" i="1"/>
  <c r="O557" i="1"/>
  <c r="N557" i="1"/>
  <c r="M557" i="1"/>
  <c r="L557" i="1"/>
  <c r="K557" i="1"/>
  <c r="J557" i="1"/>
  <c r="B557" i="1"/>
  <c r="A557" i="1"/>
  <c r="P691" i="1" l="1"/>
  <c r="K691" i="1"/>
  <c r="L691" i="1"/>
  <c r="M691" i="1"/>
  <c r="N691" i="1"/>
  <c r="O691" i="1"/>
  <c r="J691" i="1"/>
  <c r="Q691" i="1"/>
  <c r="R691" i="1"/>
  <c r="B691" i="1"/>
  <c r="A691" i="1"/>
  <c r="N693" i="1"/>
  <c r="Q693" i="1"/>
  <c r="J693" i="1"/>
  <c r="R693" i="1"/>
  <c r="K693" i="1"/>
  <c r="L693" i="1"/>
  <c r="M693" i="1"/>
  <c r="P693" i="1"/>
  <c r="O693" i="1"/>
  <c r="B693" i="1"/>
  <c r="A693" i="1"/>
  <c r="O692" i="1"/>
  <c r="J692" i="1"/>
  <c r="R692" i="1"/>
  <c r="K692" i="1"/>
  <c r="L692" i="1"/>
  <c r="M692" i="1"/>
  <c r="N692" i="1"/>
  <c r="P692" i="1"/>
  <c r="Q692" i="1"/>
  <c r="A692" i="1"/>
  <c r="B692" i="1"/>
  <c r="R380" i="1"/>
  <c r="Q380" i="1"/>
  <c r="P380" i="1"/>
  <c r="O380" i="1"/>
  <c r="N380" i="1"/>
  <c r="M380" i="1"/>
  <c r="L380" i="1"/>
  <c r="K380" i="1"/>
  <c r="J380" i="1"/>
  <c r="A380" i="1"/>
  <c r="B380" i="1"/>
  <c r="A381" i="1"/>
  <c r="B381" i="1"/>
  <c r="C2063" i="1"/>
  <c r="C2064" i="1"/>
  <c r="C2065" i="1"/>
  <c r="C2066" i="1"/>
  <c r="C2067" i="1"/>
  <c r="C2068" i="1"/>
  <c r="C2069" i="1"/>
  <c r="C2070" i="1"/>
  <c r="C2071" i="1"/>
  <c r="C2072" i="1"/>
  <c r="C2073" i="1"/>
  <c r="C2074" i="1"/>
  <c r="C2075" i="1"/>
  <c r="C2076" i="1"/>
  <c r="C2077" i="1"/>
  <c r="C2078" i="1"/>
  <c r="C2062" i="1"/>
  <c r="J2078" i="1" l="1"/>
  <c r="R2078" i="1"/>
  <c r="K2078" i="1"/>
  <c r="L2078" i="1"/>
  <c r="M2078" i="1"/>
  <c r="N2078" i="1"/>
  <c r="O2078" i="1"/>
  <c r="P2078" i="1"/>
  <c r="Q2078" i="1"/>
  <c r="B2078" i="1"/>
  <c r="A2078" i="1"/>
  <c r="O2065" i="1"/>
  <c r="P2065" i="1"/>
  <c r="Q2065" i="1"/>
  <c r="J2065" i="1"/>
  <c r="R2065" i="1"/>
  <c r="K2065" i="1"/>
  <c r="L2065" i="1"/>
  <c r="M2065" i="1"/>
  <c r="N2065" i="1"/>
  <c r="A2065" i="1"/>
  <c r="B2065" i="1"/>
  <c r="P2072" i="1"/>
  <c r="Q2072" i="1"/>
  <c r="J2072" i="1"/>
  <c r="R2072" i="1"/>
  <c r="K2072" i="1"/>
  <c r="L2072" i="1"/>
  <c r="M2072" i="1"/>
  <c r="N2072" i="1"/>
  <c r="O2072" i="1"/>
  <c r="A2072" i="1"/>
  <c r="B2072" i="1"/>
  <c r="P2064" i="1"/>
  <c r="Q2064" i="1"/>
  <c r="J2064" i="1"/>
  <c r="R2064" i="1"/>
  <c r="K2064" i="1"/>
  <c r="L2064" i="1"/>
  <c r="M2064" i="1"/>
  <c r="N2064" i="1"/>
  <c r="O2064" i="1"/>
  <c r="A2064" i="1"/>
  <c r="B2064" i="1"/>
  <c r="K2077" i="1"/>
  <c r="L2077" i="1"/>
  <c r="M2077" i="1"/>
  <c r="N2077" i="1"/>
  <c r="O2077" i="1"/>
  <c r="P2077" i="1"/>
  <c r="R2077" i="1"/>
  <c r="J2077" i="1"/>
  <c r="A2077" i="1"/>
  <c r="B2077" i="1"/>
  <c r="Q2077" i="1"/>
  <c r="K2069" i="1"/>
  <c r="L2069" i="1"/>
  <c r="M2069" i="1"/>
  <c r="N2069" i="1"/>
  <c r="O2069" i="1"/>
  <c r="P2069" i="1"/>
  <c r="J2069" i="1"/>
  <c r="Q2069" i="1"/>
  <c r="R2069" i="1"/>
  <c r="A2069" i="1"/>
  <c r="B2069" i="1"/>
  <c r="L2076" i="1"/>
  <c r="M2076" i="1"/>
  <c r="N2076" i="1"/>
  <c r="O2076" i="1"/>
  <c r="P2076" i="1"/>
  <c r="Q2076" i="1"/>
  <c r="J2076" i="1"/>
  <c r="K2076" i="1"/>
  <c r="R2076" i="1"/>
  <c r="A2076" i="1"/>
  <c r="B2076" i="1"/>
  <c r="L2068" i="1"/>
  <c r="M2068" i="1"/>
  <c r="N2068" i="1"/>
  <c r="O2068" i="1"/>
  <c r="P2068" i="1"/>
  <c r="Q2068" i="1"/>
  <c r="J2068" i="1"/>
  <c r="K2068" i="1"/>
  <c r="R2068" i="1"/>
  <c r="A2068" i="1"/>
  <c r="B2068" i="1"/>
  <c r="M2075" i="1"/>
  <c r="N2075" i="1"/>
  <c r="O2075" i="1"/>
  <c r="P2075" i="1"/>
  <c r="Q2075" i="1"/>
  <c r="J2075" i="1"/>
  <c r="R2075" i="1"/>
  <c r="K2075" i="1"/>
  <c r="L2075" i="1"/>
  <c r="B2075" i="1"/>
  <c r="A2075" i="1"/>
  <c r="M2067" i="1"/>
  <c r="N2067" i="1"/>
  <c r="O2067" i="1"/>
  <c r="P2067" i="1"/>
  <c r="Q2067" i="1"/>
  <c r="J2067" i="1"/>
  <c r="R2067" i="1"/>
  <c r="K2067" i="1"/>
  <c r="L2067" i="1"/>
  <c r="B2067" i="1"/>
  <c r="A2067" i="1"/>
  <c r="J2062" i="1"/>
  <c r="R2062" i="1"/>
  <c r="K2062" i="1"/>
  <c r="L2062" i="1"/>
  <c r="M2062" i="1"/>
  <c r="N2062" i="1"/>
  <c r="O2062" i="1"/>
  <c r="P2062" i="1"/>
  <c r="Q2062" i="1"/>
  <c r="B2062" i="1"/>
  <c r="A2062" i="1"/>
  <c r="Q2071" i="1"/>
  <c r="J2071" i="1"/>
  <c r="R2071" i="1"/>
  <c r="K2071" i="1"/>
  <c r="L2071" i="1"/>
  <c r="M2071" i="1"/>
  <c r="N2071" i="1"/>
  <c r="O2071" i="1"/>
  <c r="P2071" i="1"/>
  <c r="B2071" i="1"/>
  <c r="A2071" i="1"/>
  <c r="Q2063" i="1"/>
  <c r="J2063" i="1"/>
  <c r="R2063" i="1"/>
  <c r="K2063" i="1"/>
  <c r="L2063" i="1"/>
  <c r="M2063" i="1"/>
  <c r="N2063" i="1"/>
  <c r="O2063" i="1"/>
  <c r="P2063" i="1"/>
  <c r="B2063" i="1"/>
  <c r="A2063" i="1"/>
  <c r="J2070" i="1"/>
  <c r="R2070" i="1"/>
  <c r="K2070" i="1"/>
  <c r="L2070" i="1"/>
  <c r="M2070" i="1"/>
  <c r="N2070" i="1"/>
  <c r="O2070" i="1"/>
  <c r="P2070" i="1"/>
  <c r="Q2070" i="1"/>
  <c r="A2070" i="1"/>
  <c r="B2070" i="1"/>
  <c r="N2074" i="1"/>
  <c r="O2074" i="1"/>
  <c r="P2074" i="1"/>
  <c r="Q2074" i="1"/>
  <c r="J2074" i="1"/>
  <c r="R2074" i="1"/>
  <c r="K2074" i="1"/>
  <c r="L2074" i="1"/>
  <c r="M2074" i="1"/>
  <c r="B2074" i="1"/>
  <c r="A2074" i="1"/>
  <c r="N2066" i="1"/>
  <c r="O2066" i="1"/>
  <c r="P2066" i="1"/>
  <c r="Q2066" i="1"/>
  <c r="J2066" i="1"/>
  <c r="R2066" i="1"/>
  <c r="K2066" i="1"/>
  <c r="L2066" i="1"/>
  <c r="M2066" i="1"/>
  <c r="B2066" i="1"/>
  <c r="A2066" i="1"/>
  <c r="O2073" i="1"/>
  <c r="P2073" i="1"/>
  <c r="Q2073" i="1"/>
  <c r="J2073" i="1"/>
  <c r="R2073" i="1"/>
  <c r="K2073" i="1"/>
  <c r="L2073" i="1"/>
  <c r="M2073" i="1"/>
  <c r="N2073" i="1"/>
  <c r="A2073" i="1"/>
  <c r="B2073" i="1"/>
  <c r="C2048" i="1"/>
  <c r="C2047" i="1"/>
  <c r="C2046" i="1"/>
  <c r="C2045" i="1"/>
  <c r="C2044" i="1"/>
  <c r="C2043" i="1"/>
  <c r="C2042" i="1"/>
  <c r="C2041" i="1"/>
  <c r="C2040" i="1"/>
  <c r="C2039" i="1"/>
  <c r="C2038" i="1"/>
  <c r="C2037" i="1"/>
  <c r="C2036" i="1"/>
  <c r="C2035" i="1"/>
  <c r="C2034" i="1"/>
  <c r="C2033" i="1"/>
  <c r="C2032" i="1"/>
  <c r="C2031" i="1"/>
  <c r="C2030" i="1"/>
  <c r="C2029" i="1"/>
  <c r="C2028" i="1"/>
  <c r="C2027" i="1"/>
  <c r="C2026" i="1"/>
  <c r="C2025" i="1"/>
  <c r="C2024" i="1"/>
  <c r="C2023" i="1"/>
  <c r="C2022" i="1"/>
  <c r="C2021" i="1"/>
  <c r="C2020" i="1"/>
  <c r="C2019" i="1"/>
  <c r="C2018" i="1"/>
  <c r="C2017" i="1"/>
  <c r="C2016" i="1"/>
  <c r="C2015" i="1"/>
  <c r="C2014" i="1"/>
  <c r="C2013" i="1"/>
  <c r="C2012" i="1"/>
  <c r="C2011" i="1"/>
  <c r="C2010" i="1"/>
  <c r="C2009" i="1"/>
  <c r="C2008" i="1"/>
  <c r="C2007" i="1"/>
  <c r="C2006" i="1"/>
  <c r="C2005" i="1"/>
  <c r="C2004" i="1"/>
  <c r="C2003" i="1"/>
  <c r="C2002" i="1"/>
  <c r="C2001" i="1"/>
  <c r="C2000" i="1"/>
  <c r="C1999" i="1"/>
  <c r="C1998" i="1"/>
  <c r="C1997" i="1"/>
  <c r="C1996" i="1"/>
  <c r="C1995" i="1"/>
  <c r="C1994" i="1"/>
  <c r="C1993" i="1"/>
  <c r="C1992" i="1"/>
  <c r="C1991" i="1"/>
  <c r="C1990" i="1"/>
  <c r="C1989" i="1"/>
  <c r="C1988" i="1"/>
  <c r="C1987" i="1"/>
  <c r="C1986" i="1"/>
  <c r="C1985" i="1"/>
  <c r="C1984" i="1"/>
  <c r="C1983" i="1"/>
  <c r="C1982" i="1"/>
  <c r="C1981" i="1"/>
  <c r="C1980" i="1"/>
  <c r="C1979" i="1"/>
  <c r="C1978" i="1"/>
  <c r="C1977" i="1"/>
  <c r="C1976" i="1"/>
  <c r="C1975" i="1"/>
  <c r="C1974" i="1"/>
  <c r="C1973" i="1"/>
  <c r="C1972" i="1"/>
  <c r="C1971" i="1"/>
  <c r="C1970" i="1"/>
  <c r="C1969" i="1"/>
  <c r="C1968" i="1"/>
  <c r="C1967" i="1"/>
  <c r="C1966" i="1"/>
  <c r="C1965" i="1"/>
  <c r="C1964" i="1"/>
  <c r="C1963" i="1"/>
  <c r="C1962" i="1"/>
  <c r="C1961" i="1"/>
  <c r="C1960" i="1"/>
  <c r="C1959" i="1"/>
  <c r="C1958" i="1"/>
  <c r="C1957" i="1"/>
  <c r="C1956" i="1"/>
  <c r="C1955" i="1"/>
  <c r="C1954" i="1"/>
  <c r="C1953" i="1"/>
  <c r="C1952" i="1"/>
  <c r="C1951" i="1"/>
  <c r="C1950" i="1"/>
  <c r="C1949" i="1"/>
  <c r="C1948" i="1"/>
  <c r="C1947" i="1"/>
  <c r="C1946" i="1"/>
  <c r="C1945" i="1"/>
  <c r="C1944" i="1"/>
  <c r="C1943" i="1"/>
  <c r="C1942" i="1"/>
  <c r="C1941" i="1"/>
  <c r="C1940" i="1"/>
  <c r="C1939" i="1"/>
  <c r="C1938" i="1"/>
  <c r="C1937" i="1"/>
  <c r="C1936" i="1"/>
  <c r="C1935" i="1"/>
  <c r="C1934" i="1"/>
  <c r="C1933" i="1"/>
  <c r="C1932" i="1"/>
  <c r="C1931" i="1"/>
  <c r="C1930" i="1"/>
  <c r="C1929" i="1"/>
  <c r="C1928" i="1"/>
  <c r="C1927" i="1"/>
  <c r="C1926" i="1"/>
  <c r="C1925" i="1"/>
  <c r="C1924" i="1"/>
  <c r="C1923" i="1"/>
  <c r="C1922" i="1"/>
  <c r="C1921" i="1"/>
  <c r="C1920" i="1"/>
  <c r="C1919" i="1"/>
  <c r="C1918" i="1"/>
  <c r="C1917" i="1"/>
  <c r="C1916" i="1"/>
  <c r="C1915" i="1"/>
  <c r="C1914" i="1"/>
  <c r="C1913" i="1"/>
  <c r="C1912" i="1"/>
  <c r="C1911" i="1"/>
  <c r="C1910" i="1"/>
  <c r="C1909" i="1"/>
  <c r="C1908" i="1"/>
  <c r="C1907" i="1"/>
  <c r="C1906" i="1"/>
  <c r="C1905" i="1"/>
  <c r="C1904" i="1"/>
  <c r="C1903" i="1"/>
  <c r="C1902" i="1"/>
  <c r="C1901" i="1"/>
  <c r="C1900" i="1"/>
  <c r="C1899" i="1"/>
  <c r="C1898" i="1"/>
  <c r="C1897" i="1"/>
  <c r="C1896" i="1"/>
  <c r="C1895" i="1"/>
  <c r="C1894" i="1"/>
  <c r="C1893" i="1"/>
  <c r="C1892" i="1"/>
  <c r="C1891" i="1"/>
  <c r="C1890" i="1"/>
  <c r="C1889" i="1"/>
  <c r="C1888" i="1"/>
  <c r="C1887" i="1"/>
  <c r="C1886" i="1"/>
  <c r="C1885" i="1"/>
  <c r="C1884" i="1"/>
  <c r="C1883" i="1"/>
  <c r="C1882" i="1"/>
  <c r="C1881" i="1"/>
  <c r="C1880" i="1"/>
  <c r="C1879" i="1"/>
  <c r="C1878" i="1"/>
  <c r="C1877" i="1"/>
  <c r="C1876" i="1"/>
  <c r="C1875" i="1"/>
  <c r="C1874" i="1"/>
  <c r="C1873" i="1"/>
  <c r="C1872" i="1"/>
  <c r="C1871" i="1"/>
  <c r="C1870" i="1"/>
  <c r="C1869" i="1"/>
  <c r="C1868" i="1"/>
  <c r="C1867" i="1"/>
  <c r="C1866" i="1"/>
  <c r="C1865" i="1"/>
  <c r="C1864" i="1"/>
  <c r="C1863" i="1"/>
  <c r="C1862" i="1"/>
  <c r="C1861" i="1"/>
  <c r="C1860" i="1"/>
  <c r="C1859" i="1"/>
  <c r="C1858" i="1"/>
  <c r="C1857" i="1"/>
  <c r="C1856" i="1"/>
  <c r="C1855" i="1"/>
  <c r="C1854" i="1"/>
  <c r="C1853" i="1"/>
  <c r="C1852" i="1"/>
  <c r="C1851" i="1"/>
  <c r="C1850" i="1"/>
  <c r="C1849" i="1"/>
  <c r="C1848" i="1"/>
  <c r="C1847" i="1"/>
  <c r="C1846" i="1"/>
  <c r="C1845" i="1"/>
  <c r="C1844" i="1"/>
  <c r="C1843" i="1"/>
  <c r="C1842" i="1"/>
  <c r="C1841" i="1"/>
  <c r="C1840" i="1"/>
  <c r="C1839" i="1"/>
  <c r="C1838" i="1"/>
  <c r="C1837" i="1"/>
  <c r="C1836" i="1"/>
  <c r="C1835" i="1"/>
  <c r="C1834" i="1"/>
  <c r="C1833" i="1"/>
  <c r="C1832" i="1"/>
  <c r="C1831" i="1"/>
  <c r="C1830" i="1"/>
  <c r="C1829" i="1"/>
  <c r="C1828" i="1"/>
  <c r="C1827" i="1"/>
  <c r="C1826" i="1"/>
  <c r="C1825" i="1"/>
  <c r="C1824" i="1"/>
  <c r="C1823" i="1"/>
  <c r="C1822" i="1"/>
  <c r="C1821" i="1"/>
  <c r="C1820" i="1"/>
  <c r="C1819" i="1"/>
  <c r="C1818" i="1"/>
  <c r="C1817" i="1"/>
  <c r="C1816" i="1"/>
  <c r="C1815" i="1"/>
  <c r="C1814" i="1"/>
  <c r="C1813" i="1"/>
  <c r="C1812" i="1"/>
  <c r="C1811" i="1"/>
  <c r="C1810" i="1"/>
  <c r="C1809" i="1"/>
  <c r="C1808" i="1"/>
  <c r="C1807" i="1"/>
  <c r="C1806" i="1"/>
  <c r="C1805" i="1"/>
  <c r="C1804" i="1"/>
  <c r="C1803" i="1"/>
  <c r="C1802" i="1"/>
  <c r="C1801" i="1"/>
  <c r="C1800" i="1"/>
  <c r="G13" i="19"/>
  <c r="G10" i="19"/>
  <c r="M1869" i="1" l="1"/>
  <c r="N1869" i="1"/>
  <c r="O1869" i="1"/>
  <c r="P1869" i="1"/>
  <c r="Q1869" i="1"/>
  <c r="J1869" i="1"/>
  <c r="R1869" i="1"/>
  <c r="K1869" i="1"/>
  <c r="L1869" i="1"/>
  <c r="A1869" i="1"/>
  <c r="B1869" i="1"/>
  <c r="M1917" i="1"/>
  <c r="N1917" i="1"/>
  <c r="O1917" i="1"/>
  <c r="P1917" i="1"/>
  <c r="Q1917" i="1"/>
  <c r="J1917" i="1"/>
  <c r="R1917" i="1"/>
  <c r="K1917" i="1"/>
  <c r="L1917" i="1"/>
  <c r="A1917" i="1"/>
  <c r="B1917" i="1"/>
  <c r="K1941" i="1"/>
  <c r="L1941" i="1"/>
  <c r="M1941" i="1"/>
  <c r="N1941" i="1"/>
  <c r="O1941" i="1"/>
  <c r="P1941" i="1"/>
  <c r="J1941" i="1"/>
  <c r="Q1941" i="1"/>
  <c r="R1941" i="1"/>
  <c r="A1941" i="1"/>
  <c r="B1941" i="1"/>
  <c r="K1981" i="1"/>
  <c r="L1981" i="1"/>
  <c r="M1981" i="1"/>
  <c r="N1981" i="1"/>
  <c r="O1981" i="1"/>
  <c r="P1981" i="1"/>
  <c r="J1981" i="1"/>
  <c r="Q1981" i="1"/>
  <c r="A1981" i="1"/>
  <c r="B1981" i="1"/>
  <c r="R1981" i="1"/>
  <c r="K2013" i="1"/>
  <c r="L2013" i="1"/>
  <c r="M2013" i="1"/>
  <c r="N2013" i="1"/>
  <c r="O2013" i="1"/>
  <c r="P2013" i="1"/>
  <c r="R2013" i="1"/>
  <c r="Q2013" i="1"/>
  <c r="J2013" i="1"/>
  <c r="A2013" i="1"/>
  <c r="B2013" i="1"/>
  <c r="L1814" i="1"/>
  <c r="M1814" i="1"/>
  <c r="N1814" i="1"/>
  <c r="O1814" i="1"/>
  <c r="P1814" i="1"/>
  <c r="Q1814" i="1"/>
  <c r="R1814" i="1"/>
  <c r="J1814" i="1"/>
  <c r="K1814" i="1"/>
  <c r="B1814" i="1"/>
  <c r="A1814" i="1"/>
  <c r="L1838" i="1"/>
  <c r="M1838" i="1"/>
  <c r="N1838" i="1"/>
  <c r="O1838" i="1"/>
  <c r="P1838" i="1"/>
  <c r="Q1838" i="1"/>
  <c r="J1838" i="1"/>
  <c r="K1838" i="1"/>
  <c r="R1838" i="1"/>
  <c r="B1838" i="1"/>
  <c r="A1838" i="1"/>
  <c r="L1878" i="1"/>
  <c r="M1878" i="1"/>
  <c r="N1878" i="1"/>
  <c r="O1878" i="1"/>
  <c r="P1878" i="1"/>
  <c r="Q1878" i="1"/>
  <c r="R1878" i="1"/>
  <c r="J1878" i="1"/>
  <c r="K1878" i="1"/>
  <c r="B1878" i="1"/>
  <c r="A1878" i="1"/>
  <c r="L1910" i="1"/>
  <c r="M1910" i="1"/>
  <c r="N1910" i="1"/>
  <c r="O1910" i="1"/>
  <c r="P1910" i="1"/>
  <c r="Q1910" i="1"/>
  <c r="R1910" i="1"/>
  <c r="J1910" i="1"/>
  <c r="K1910" i="1"/>
  <c r="B1910" i="1"/>
  <c r="A1910" i="1"/>
  <c r="J1926" i="1"/>
  <c r="R1926" i="1"/>
  <c r="K1926" i="1"/>
  <c r="L1926" i="1"/>
  <c r="M1926" i="1"/>
  <c r="N1926" i="1"/>
  <c r="O1926" i="1"/>
  <c r="P1926" i="1"/>
  <c r="Q1926" i="1"/>
  <c r="B1926" i="1"/>
  <c r="A1926" i="1"/>
  <c r="J1950" i="1"/>
  <c r="R1950" i="1"/>
  <c r="K1950" i="1"/>
  <c r="L1950" i="1"/>
  <c r="M1950" i="1"/>
  <c r="N1950" i="1"/>
  <c r="O1950" i="1"/>
  <c r="P1950" i="1"/>
  <c r="Q1950" i="1"/>
  <c r="B1950" i="1"/>
  <c r="A1950" i="1"/>
  <c r="J1966" i="1"/>
  <c r="R1966" i="1"/>
  <c r="K1966" i="1"/>
  <c r="L1966" i="1"/>
  <c r="M1966" i="1"/>
  <c r="N1966" i="1"/>
  <c r="O1966" i="1"/>
  <c r="P1966" i="1"/>
  <c r="Q1966" i="1"/>
  <c r="A1966" i="1"/>
  <c r="B1966" i="1"/>
  <c r="J1982" i="1"/>
  <c r="R1982" i="1"/>
  <c r="K1982" i="1"/>
  <c r="L1982" i="1"/>
  <c r="M1982" i="1"/>
  <c r="N1982" i="1"/>
  <c r="O1982" i="1"/>
  <c r="P1982" i="1"/>
  <c r="Q1982" i="1"/>
  <c r="B1982" i="1"/>
  <c r="A1982" i="1"/>
  <c r="J1998" i="1"/>
  <c r="R1998" i="1"/>
  <c r="K1998" i="1"/>
  <c r="L1998" i="1"/>
  <c r="M1998" i="1"/>
  <c r="N1998" i="1"/>
  <c r="O1998" i="1"/>
  <c r="P1998" i="1"/>
  <c r="Q1998" i="1"/>
  <c r="B1998" i="1"/>
  <c r="A1998" i="1"/>
  <c r="J2014" i="1"/>
  <c r="R2014" i="1"/>
  <c r="K2014" i="1"/>
  <c r="L2014" i="1"/>
  <c r="M2014" i="1"/>
  <c r="N2014" i="1"/>
  <c r="O2014" i="1"/>
  <c r="P2014" i="1"/>
  <c r="Q2014" i="1"/>
  <c r="A2014" i="1"/>
  <c r="B2014" i="1"/>
  <c r="J2022" i="1"/>
  <c r="R2022" i="1"/>
  <c r="K2022" i="1"/>
  <c r="L2022" i="1"/>
  <c r="M2022" i="1"/>
  <c r="N2022" i="1"/>
  <c r="O2022" i="1"/>
  <c r="P2022" i="1"/>
  <c r="Q2022" i="1"/>
  <c r="B2022" i="1"/>
  <c r="A2022" i="1"/>
  <c r="J2038" i="1"/>
  <c r="R2038" i="1"/>
  <c r="K2038" i="1"/>
  <c r="L2038" i="1"/>
  <c r="M2038" i="1"/>
  <c r="N2038" i="1"/>
  <c r="O2038" i="1"/>
  <c r="P2038" i="1"/>
  <c r="Q2038" i="1"/>
  <c r="B2038" i="1"/>
  <c r="A2038" i="1"/>
  <c r="J2046" i="1"/>
  <c r="R2046" i="1"/>
  <c r="K2046" i="1"/>
  <c r="L2046" i="1"/>
  <c r="M2046" i="1"/>
  <c r="N2046" i="1"/>
  <c r="O2046" i="1"/>
  <c r="P2046" i="1"/>
  <c r="Q2046" i="1"/>
  <c r="B2046" i="1"/>
  <c r="A2046" i="1"/>
  <c r="O1803" i="1"/>
  <c r="P1803" i="1"/>
  <c r="Q1803" i="1"/>
  <c r="J1803" i="1"/>
  <c r="R1803" i="1"/>
  <c r="K1803" i="1"/>
  <c r="L1803" i="1"/>
  <c r="M1803" i="1"/>
  <c r="N1803" i="1"/>
  <c r="B1803" i="1"/>
  <c r="A1803" i="1"/>
  <c r="O1827" i="1"/>
  <c r="P1827" i="1"/>
  <c r="Q1827" i="1"/>
  <c r="J1827" i="1"/>
  <c r="R1827" i="1"/>
  <c r="K1827" i="1"/>
  <c r="L1827" i="1"/>
  <c r="M1827" i="1"/>
  <c r="N1827" i="1"/>
  <c r="B1827" i="1"/>
  <c r="A1827" i="1"/>
  <c r="O1843" i="1"/>
  <c r="P1843" i="1"/>
  <c r="Q1843" i="1"/>
  <c r="J1843" i="1"/>
  <c r="R1843" i="1"/>
  <c r="K1843" i="1"/>
  <c r="L1843" i="1"/>
  <c r="M1843" i="1"/>
  <c r="N1843" i="1"/>
  <c r="B1843" i="1"/>
  <c r="A1843" i="1"/>
  <c r="O1859" i="1"/>
  <c r="P1859" i="1"/>
  <c r="Q1859" i="1"/>
  <c r="J1859" i="1"/>
  <c r="R1859" i="1"/>
  <c r="K1859" i="1"/>
  <c r="L1859" i="1"/>
  <c r="M1859" i="1"/>
  <c r="N1859" i="1"/>
  <c r="B1859" i="1"/>
  <c r="A1859" i="1"/>
  <c r="O1875" i="1"/>
  <c r="P1875" i="1"/>
  <c r="Q1875" i="1"/>
  <c r="J1875" i="1"/>
  <c r="R1875" i="1"/>
  <c r="K1875" i="1"/>
  <c r="L1875" i="1"/>
  <c r="M1875" i="1"/>
  <c r="N1875" i="1"/>
  <c r="B1875" i="1"/>
  <c r="A1875" i="1"/>
  <c r="O1891" i="1"/>
  <c r="P1891" i="1"/>
  <c r="Q1891" i="1"/>
  <c r="J1891" i="1"/>
  <c r="R1891" i="1"/>
  <c r="K1891" i="1"/>
  <c r="L1891" i="1"/>
  <c r="N1891" i="1"/>
  <c r="M1891" i="1"/>
  <c r="B1891" i="1"/>
  <c r="A1891" i="1"/>
  <c r="O1915" i="1"/>
  <c r="P1915" i="1"/>
  <c r="Q1915" i="1"/>
  <c r="J1915" i="1"/>
  <c r="R1915" i="1"/>
  <c r="K1915" i="1"/>
  <c r="L1915" i="1"/>
  <c r="M1915" i="1"/>
  <c r="N1915" i="1"/>
  <c r="B1915" i="1"/>
  <c r="A1915" i="1"/>
  <c r="M1947" i="1"/>
  <c r="N1947" i="1"/>
  <c r="O1947" i="1"/>
  <c r="P1947" i="1"/>
  <c r="Q1947" i="1"/>
  <c r="J1947" i="1"/>
  <c r="R1947" i="1"/>
  <c r="K1947" i="1"/>
  <c r="L1947" i="1"/>
  <c r="B1947" i="1"/>
  <c r="A1947" i="1"/>
  <c r="N1804" i="1"/>
  <c r="O1804" i="1"/>
  <c r="P1804" i="1"/>
  <c r="Q1804" i="1"/>
  <c r="J1804" i="1"/>
  <c r="R1804" i="1"/>
  <c r="K1804" i="1"/>
  <c r="L1804" i="1"/>
  <c r="M1804" i="1"/>
  <c r="B1804" i="1"/>
  <c r="A1804" i="1"/>
  <c r="N1812" i="1"/>
  <c r="O1812" i="1"/>
  <c r="P1812" i="1"/>
  <c r="Q1812" i="1"/>
  <c r="J1812" i="1"/>
  <c r="R1812" i="1"/>
  <c r="K1812" i="1"/>
  <c r="L1812" i="1"/>
  <c r="M1812" i="1"/>
  <c r="B1812" i="1"/>
  <c r="A1812" i="1"/>
  <c r="N1820" i="1"/>
  <c r="O1820" i="1"/>
  <c r="P1820" i="1"/>
  <c r="Q1820" i="1"/>
  <c r="J1820" i="1"/>
  <c r="R1820" i="1"/>
  <c r="K1820" i="1"/>
  <c r="L1820" i="1"/>
  <c r="M1820" i="1"/>
  <c r="A1820" i="1"/>
  <c r="B1820" i="1"/>
  <c r="N1828" i="1"/>
  <c r="O1828" i="1"/>
  <c r="P1828" i="1"/>
  <c r="Q1828" i="1"/>
  <c r="J1828" i="1"/>
  <c r="R1828" i="1"/>
  <c r="K1828" i="1"/>
  <c r="L1828" i="1"/>
  <c r="M1828" i="1"/>
  <c r="A1828" i="1"/>
  <c r="B1828" i="1"/>
  <c r="N1836" i="1"/>
  <c r="O1836" i="1"/>
  <c r="P1836" i="1"/>
  <c r="Q1836" i="1"/>
  <c r="J1836" i="1"/>
  <c r="R1836" i="1"/>
  <c r="K1836" i="1"/>
  <c r="L1836" i="1"/>
  <c r="M1836" i="1"/>
  <c r="A1836" i="1"/>
  <c r="B1836" i="1"/>
  <c r="N1844" i="1"/>
  <c r="O1844" i="1"/>
  <c r="P1844" i="1"/>
  <c r="Q1844" i="1"/>
  <c r="J1844" i="1"/>
  <c r="R1844" i="1"/>
  <c r="K1844" i="1"/>
  <c r="L1844" i="1"/>
  <c r="M1844" i="1"/>
  <c r="A1844" i="1"/>
  <c r="B1844" i="1"/>
  <c r="N1852" i="1"/>
  <c r="O1852" i="1"/>
  <c r="P1852" i="1"/>
  <c r="Q1852" i="1"/>
  <c r="J1852" i="1"/>
  <c r="R1852" i="1"/>
  <c r="K1852" i="1"/>
  <c r="L1852" i="1"/>
  <c r="M1852" i="1"/>
  <c r="A1852" i="1"/>
  <c r="B1852" i="1"/>
  <c r="N1860" i="1"/>
  <c r="O1860" i="1"/>
  <c r="P1860" i="1"/>
  <c r="Q1860" i="1"/>
  <c r="J1860" i="1"/>
  <c r="R1860" i="1"/>
  <c r="K1860" i="1"/>
  <c r="L1860" i="1"/>
  <c r="M1860" i="1"/>
  <c r="A1860" i="1"/>
  <c r="B1860" i="1"/>
  <c r="N1868" i="1"/>
  <c r="O1868" i="1"/>
  <c r="P1868" i="1"/>
  <c r="Q1868" i="1"/>
  <c r="J1868" i="1"/>
  <c r="R1868" i="1"/>
  <c r="K1868" i="1"/>
  <c r="L1868" i="1"/>
  <c r="M1868" i="1"/>
  <c r="A1868" i="1"/>
  <c r="B1868" i="1"/>
  <c r="N1876" i="1"/>
  <c r="O1876" i="1"/>
  <c r="P1876" i="1"/>
  <c r="Q1876" i="1"/>
  <c r="J1876" i="1"/>
  <c r="R1876" i="1"/>
  <c r="K1876" i="1"/>
  <c r="L1876" i="1"/>
  <c r="M1876" i="1"/>
  <c r="A1876" i="1"/>
  <c r="B1876" i="1"/>
  <c r="N1884" i="1"/>
  <c r="O1884" i="1"/>
  <c r="P1884" i="1"/>
  <c r="Q1884" i="1"/>
  <c r="J1884" i="1"/>
  <c r="R1884" i="1"/>
  <c r="K1884" i="1"/>
  <c r="L1884" i="1"/>
  <c r="M1884" i="1"/>
  <c r="A1884" i="1"/>
  <c r="B1884" i="1"/>
  <c r="N1892" i="1"/>
  <c r="O1892" i="1"/>
  <c r="P1892" i="1"/>
  <c r="Q1892" i="1"/>
  <c r="J1892" i="1"/>
  <c r="R1892" i="1"/>
  <c r="K1892" i="1"/>
  <c r="L1892" i="1"/>
  <c r="M1892" i="1"/>
  <c r="A1892" i="1"/>
  <c r="B1892" i="1"/>
  <c r="N1900" i="1"/>
  <c r="O1900" i="1"/>
  <c r="P1900" i="1"/>
  <c r="Q1900" i="1"/>
  <c r="J1900" i="1"/>
  <c r="R1900" i="1"/>
  <c r="K1900" i="1"/>
  <c r="L1900" i="1"/>
  <c r="M1900" i="1"/>
  <c r="A1900" i="1"/>
  <c r="B1900" i="1"/>
  <c r="N1908" i="1"/>
  <c r="O1908" i="1"/>
  <c r="P1908" i="1"/>
  <c r="Q1908" i="1"/>
  <c r="J1908" i="1"/>
  <c r="R1908" i="1"/>
  <c r="K1908" i="1"/>
  <c r="L1908" i="1"/>
  <c r="M1908" i="1"/>
  <c r="A1908" i="1"/>
  <c r="B1908" i="1"/>
  <c r="N1916" i="1"/>
  <c r="O1916" i="1"/>
  <c r="P1916" i="1"/>
  <c r="Q1916" i="1"/>
  <c r="J1916" i="1"/>
  <c r="R1916" i="1"/>
  <c r="K1916" i="1"/>
  <c r="M1916" i="1"/>
  <c r="L1916" i="1"/>
  <c r="A1916" i="1"/>
  <c r="B1916" i="1"/>
  <c r="J1924" i="1"/>
  <c r="L1924" i="1"/>
  <c r="M1924" i="1"/>
  <c r="N1924" i="1"/>
  <c r="O1924" i="1"/>
  <c r="P1924" i="1"/>
  <c r="Q1924" i="1"/>
  <c r="K1924" i="1"/>
  <c r="R1924" i="1"/>
  <c r="A1924" i="1"/>
  <c r="B1924" i="1"/>
  <c r="L1932" i="1"/>
  <c r="M1932" i="1"/>
  <c r="N1932" i="1"/>
  <c r="O1932" i="1"/>
  <c r="P1932" i="1"/>
  <c r="Q1932" i="1"/>
  <c r="R1932" i="1"/>
  <c r="J1932" i="1"/>
  <c r="K1932" i="1"/>
  <c r="A1932" i="1"/>
  <c r="B1932" i="1"/>
  <c r="L1940" i="1"/>
  <c r="M1940" i="1"/>
  <c r="N1940" i="1"/>
  <c r="O1940" i="1"/>
  <c r="P1940" i="1"/>
  <c r="Q1940" i="1"/>
  <c r="J1940" i="1"/>
  <c r="K1940" i="1"/>
  <c r="R1940" i="1"/>
  <c r="A1940" i="1"/>
  <c r="B1940" i="1"/>
  <c r="L1948" i="1"/>
  <c r="M1948" i="1"/>
  <c r="N1948" i="1"/>
  <c r="O1948" i="1"/>
  <c r="P1948" i="1"/>
  <c r="Q1948" i="1"/>
  <c r="J1948" i="1"/>
  <c r="K1948" i="1"/>
  <c r="R1948" i="1"/>
  <c r="A1948" i="1"/>
  <c r="B1948" i="1"/>
  <c r="L1956" i="1"/>
  <c r="M1956" i="1"/>
  <c r="N1956" i="1"/>
  <c r="O1956" i="1"/>
  <c r="P1956" i="1"/>
  <c r="Q1956" i="1"/>
  <c r="J1956" i="1"/>
  <c r="R1956" i="1"/>
  <c r="K1956" i="1"/>
  <c r="A1956" i="1"/>
  <c r="B1956" i="1"/>
  <c r="L1964" i="1"/>
  <c r="M1964" i="1"/>
  <c r="N1964" i="1"/>
  <c r="O1964" i="1"/>
  <c r="P1964" i="1"/>
  <c r="Q1964" i="1"/>
  <c r="R1964" i="1"/>
  <c r="J1964" i="1"/>
  <c r="K1964" i="1"/>
  <c r="A1964" i="1"/>
  <c r="B1964" i="1"/>
  <c r="L1972" i="1"/>
  <c r="M1972" i="1"/>
  <c r="N1972" i="1"/>
  <c r="O1972" i="1"/>
  <c r="P1972" i="1"/>
  <c r="Q1972" i="1"/>
  <c r="J1972" i="1"/>
  <c r="K1972" i="1"/>
  <c r="R1972" i="1"/>
  <c r="A1972" i="1"/>
  <c r="B1972" i="1"/>
  <c r="L1980" i="1"/>
  <c r="M1980" i="1"/>
  <c r="N1980" i="1"/>
  <c r="O1980" i="1"/>
  <c r="P1980" i="1"/>
  <c r="Q1980" i="1"/>
  <c r="J1980" i="1"/>
  <c r="K1980" i="1"/>
  <c r="R1980" i="1"/>
  <c r="A1980" i="1"/>
  <c r="B1980" i="1"/>
  <c r="L1988" i="1"/>
  <c r="M1988" i="1"/>
  <c r="N1988" i="1"/>
  <c r="O1988" i="1"/>
  <c r="P1988" i="1"/>
  <c r="Q1988" i="1"/>
  <c r="J1988" i="1"/>
  <c r="K1988" i="1"/>
  <c r="R1988" i="1"/>
  <c r="A1988" i="1"/>
  <c r="B1988" i="1"/>
  <c r="L1996" i="1"/>
  <c r="M1996" i="1"/>
  <c r="N1996" i="1"/>
  <c r="O1996" i="1"/>
  <c r="P1996" i="1"/>
  <c r="Q1996" i="1"/>
  <c r="R1996" i="1"/>
  <c r="J1996" i="1"/>
  <c r="K1996" i="1"/>
  <c r="A1996" i="1"/>
  <c r="B1996" i="1"/>
  <c r="L2004" i="1"/>
  <c r="M2004" i="1"/>
  <c r="N2004" i="1"/>
  <c r="O2004" i="1"/>
  <c r="P2004" i="1"/>
  <c r="Q2004" i="1"/>
  <c r="J2004" i="1"/>
  <c r="K2004" i="1"/>
  <c r="R2004" i="1"/>
  <c r="A2004" i="1"/>
  <c r="B2004" i="1"/>
  <c r="L2012" i="1"/>
  <c r="M2012" i="1"/>
  <c r="N2012" i="1"/>
  <c r="O2012" i="1"/>
  <c r="P2012" i="1"/>
  <c r="Q2012" i="1"/>
  <c r="J2012" i="1"/>
  <c r="K2012" i="1"/>
  <c r="R2012" i="1"/>
  <c r="A2012" i="1"/>
  <c r="B2012" i="1"/>
  <c r="L2020" i="1"/>
  <c r="M2020" i="1"/>
  <c r="N2020" i="1"/>
  <c r="O2020" i="1"/>
  <c r="P2020" i="1"/>
  <c r="Q2020" i="1"/>
  <c r="J2020" i="1"/>
  <c r="K2020" i="1"/>
  <c r="A2020" i="1"/>
  <c r="B2020" i="1"/>
  <c r="R2020" i="1"/>
  <c r="L2028" i="1"/>
  <c r="M2028" i="1"/>
  <c r="N2028" i="1"/>
  <c r="O2028" i="1"/>
  <c r="P2028" i="1"/>
  <c r="Q2028" i="1"/>
  <c r="R2028" i="1"/>
  <c r="J2028" i="1"/>
  <c r="K2028" i="1"/>
  <c r="A2028" i="1"/>
  <c r="B2028" i="1"/>
  <c r="L2036" i="1"/>
  <c r="M2036" i="1"/>
  <c r="N2036" i="1"/>
  <c r="O2036" i="1"/>
  <c r="P2036" i="1"/>
  <c r="Q2036" i="1"/>
  <c r="J2036" i="1"/>
  <c r="K2036" i="1"/>
  <c r="R2036" i="1"/>
  <c r="A2036" i="1"/>
  <c r="B2036" i="1"/>
  <c r="L2044" i="1"/>
  <c r="M2044" i="1"/>
  <c r="N2044" i="1"/>
  <c r="O2044" i="1"/>
  <c r="P2044" i="1"/>
  <c r="Q2044" i="1"/>
  <c r="J2044" i="1"/>
  <c r="K2044" i="1"/>
  <c r="R2044" i="1"/>
  <c r="A2044" i="1"/>
  <c r="B2044" i="1"/>
  <c r="L1806" i="1"/>
  <c r="M1806" i="1"/>
  <c r="N1806" i="1"/>
  <c r="O1806" i="1"/>
  <c r="P1806" i="1"/>
  <c r="Q1806" i="1"/>
  <c r="J1806" i="1"/>
  <c r="K1806" i="1"/>
  <c r="R1806" i="1"/>
  <c r="B1806" i="1"/>
  <c r="A1806" i="1"/>
  <c r="L1830" i="1"/>
  <c r="M1830" i="1"/>
  <c r="N1830" i="1"/>
  <c r="O1830" i="1"/>
  <c r="P1830" i="1"/>
  <c r="Q1830" i="1"/>
  <c r="J1830" i="1"/>
  <c r="R1830" i="1"/>
  <c r="K1830" i="1"/>
  <c r="B1830" i="1"/>
  <c r="A1830" i="1"/>
  <c r="L1862" i="1"/>
  <c r="M1862" i="1"/>
  <c r="N1862" i="1"/>
  <c r="O1862" i="1"/>
  <c r="P1862" i="1"/>
  <c r="Q1862" i="1"/>
  <c r="J1862" i="1"/>
  <c r="R1862" i="1"/>
  <c r="K1862" i="1"/>
  <c r="B1862" i="1"/>
  <c r="A1862" i="1"/>
  <c r="L1902" i="1"/>
  <c r="M1902" i="1"/>
  <c r="N1902" i="1"/>
  <c r="O1902" i="1"/>
  <c r="P1902" i="1"/>
  <c r="Q1902" i="1"/>
  <c r="K1902" i="1"/>
  <c r="J1902" i="1"/>
  <c r="R1902" i="1"/>
  <c r="A1902" i="1"/>
  <c r="B1902" i="1"/>
  <c r="L1918" i="1"/>
  <c r="M1918" i="1"/>
  <c r="N1918" i="1"/>
  <c r="O1918" i="1"/>
  <c r="P1918" i="1"/>
  <c r="Q1918" i="1"/>
  <c r="R1918" i="1"/>
  <c r="J1918" i="1"/>
  <c r="K1918" i="1"/>
  <c r="B1918" i="1"/>
  <c r="A1918" i="1"/>
  <c r="J1934" i="1"/>
  <c r="R1934" i="1"/>
  <c r="K1934" i="1"/>
  <c r="L1934" i="1"/>
  <c r="M1934" i="1"/>
  <c r="N1934" i="1"/>
  <c r="O1934" i="1"/>
  <c r="P1934" i="1"/>
  <c r="Q1934" i="1"/>
  <c r="A1934" i="1"/>
  <c r="B1934" i="1"/>
  <c r="J1958" i="1"/>
  <c r="R1958" i="1"/>
  <c r="K1958" i="1"/>
  <c r="L1958" i="1"/>
  <c r="M1958" i="1"/>
  <c r="N1958" i="1"/>
  <c r="O1958" i="1"/>
  <c r="P1958" i="1"/>
  <c r="Q1958" i="1"/>
  <c r="A1958" i="1"/>
  <c r="B1958" i="1"/>
  <c r="J1974" i="1"/>
  <c r="R1974" i="1"/>
  <c r="K1974" i="1"/>
  <c r="L1974" i="1"/>
  <c r="M1974" i="1"/>
  <c r="N1974" i="1"/>
  <c r="O1974" i="1"/>
  <c r="Q1974" i="1"/>
  <c r="P1974" i="1"/>
  <c r="B1974" i="1"/>
  <c r="A1974" i="1"/>
  <c r="J1990" i="1"/>
  <c r="R1990" i="1"/>
  <c r="K1990" i="1"/>
  <c r="L1990" i="1"/>
  <c r="M1990" i="1"/>
  <c r="N1990" i="1"/>
  <c r="O1990" i="1"/>
  <c r="P1990" i="1"/>
  <c r="Q1990" i="1"/>
  <c r="B1990" i="1"/>
  <c r="A1990" i="1"/>
  <c r="J2006" i="1"/>
  <c r="R2006" i="1"/>
  <c r="K2006" i="1"/>
  <c r="L2006" i="1"/>
  <c r="M2006" i="1"/>
  <c r="N2006" i="1"/>
  <c r="O2006" i="1"/>
  <c r="P2006" i="1"/>
  <c r="Q2006" i="1"/>
  <c r="B2006" i="1"/>
  <c r="A2006" i="1"/>
  <c r="J2030" i="1"/>
  <c r="R2030" i="1"/>
  <c r="K2030" i="1"/>
  <c r="L2030" i="1"/>
  <c r="M2030" i="1"/>
  <c r="N2030" i="1"/>
  <c r="O2030" i="1"/>
  <c r="P2030" i="1"/>
  <c r="Q2030" i="1"/>
  <c r="A2030" i="1"/>
  <c r="B2030" i="1"/>
  <c r="K1807" i="1"/>
  <c r="L1807" i="1"/>
  <c r="M1807" i="1"/>
  <c r="N1807" i="1"/>
  <c r="O1807" i="1"/>
  <c r="P1807" i="1"/>
  <c r="Q1807" i="1"/>
  <c r="J1807" i="1"/>
  <c r="R1807" i="1"/>
  <c r="A1807" i="1"/>
  <c r="B1807" i="1"/>
  <c r="K1815" i="1"/>
  <c r="L1815" i="1"/>
  <c r="M1815" i="1"/>
  <c r="N1815" i="1"/>
  <c r="O1815" i="1"/>
  <c r="P1815" i="1"/>
  <c r="Q1815" i="1"/>
  <c r="J1815" i="1"/>
  <c r="R1815" i="1"/>
  <c r="B1815" i="1"/>
  <c r="A1815" i="1"/>
  <c r="K1823" i="1"/>
  <c r="L1823" i="1"/>
  <c r="M1823" i="1"/>
  <c r="N1823" i="1"/>
  <c r="O1823" i="1"/>
  <c r="P1823" i="1"/>
  <c r="Q1823" i="1"/>
  <c r="R1823" i="1"/>
  <c r="J1823" i="1"/>
  <c r="B1823" i="1"/>
  <c r="A1823" i="1"/>
  <c r="K1831" i="1"/>
  <c r="L1831" i="1"/>
  <c r="M1831" i="1"/>
  <c r="N1831" i="1"/>
  <c r="O1831" i="1"/>
  <c r="P1831" i="1"/>
  <c r="J1831" i="1"/>
  <c r="Q1831" i="1"/>
  <c r="R1831" i="1"/>
  <c r="B1831" i="1"/>
  <c r="A1831" i="1"/>
  <c r="K1839" i="1"/>
  <c r="L1839" i="1"/>
  <c r="M1839" i="1"/>
  <c r="N1839" i="1"/>
  <c r="O1839" i="1"/>
  <c r="P1839" i="1"/>
  <c r="Q1839" i="1"/>
  <c r="J1839" i="1"/>
  <c r="R1839" i="1"/>
  <c r="B1839" i="1"/>
  <c r="A1839" i="1"/>
  <c r="K1847" i="1"/>
  <c r="L1847" i="1"/>
  <c r="M1847" i="1"/>
  <c r="N1847" i="1"/>
  <c r="O1847" i="1"/>
  <c r="P1847" i="1"/>
  <c r="Q1847" i="1"/>
  <c r="R1847" i="1"/>
  <c r="J1847" i="1"/>
  <c r="B1847" i="1"/>
  <c r="A1847" i="1"/>
  <c r="K1855" i="1"/>
  <c r="L1855" i="1"/>
  <c r="M1855" i="1"/>
  <c r="N1855" i="1"/>
  <c r="O1855" i="1"/>
  <c r="P1855" i="1"/>
  <c r="Q1855" i="1"/>
  <c r="R1855" i="1"/>
  <c r="J1855" i="1"/>
  <c r="B1855" i="1"/>
  <c r="A1855" i="1"/>
  <c r="K1863" i="1"/>
  <c r="L1863" i="1"/>
  <c r="M1863" i="1"/>
  <c r="N1863" i="1"/>
  <c r="O1863" i="1"/>
  <c r="P1863" i="1"/>
  <c r="J1863" i="1"/>
  <c r="Q1863" i="1"/>
  <c r="R1863" i="1"/>
  <c r="B1863" i="1"/>
  <c r="A1863" i="1"/>
  <c r="K1871" i="1"/>
  <c r="L1871" i="1"/>
  <c r="M1871" i="1"/>
  <c r="N1871" i="1"/>
  <c r="O1871" i="1"/>
  <c r="P1871" i="1"/>
  <c r="Q1871" i="1"/>
  <c r="J1871" i="1"/>
  <c r="R1871" i="1"/>
  <c r="B1871" i="1"/>
  <c r="A1871" i="1"/>
  <c r="K1879" i="1"/>
  <c r="L1879" i="1"/>
  <c r="M1879" i="1"/>
  <c r="N1879" i="1"/>
  <c r="O1879" i="1"/>
  <c r="P1879" i="1"/>
  <c r="Q1879" i="1"/>
  <c r="J1879" i="1"/>
  <c r="R1879" i="1"/>
  <c r="B1879" i="1"/>
  <c r="A1879" i="1"/>
  <c r="K1887" i="1"/>
  <c r="L1887" i="1"/>
  <c r="M1887" i="1"/>
  <c r="N1887" i="1"/>
  <c r="O1887" i="1"/>
  <c r="P1887" i="1"/>
  <c r="R1887" i="1"/>
  <c r="J1887" i="1"/>
  <c r="Q1887" i="1"/>
  <c r="B1887" i="1"/>
  <c r="A1887" i="1"/>
  <c r="K1895" i="1"/>
  <c r="L1895" i="1"/>
  <c r="M1895" i="1"/>
  <c r="N1895" i="1"/>
  <c r="O1895" i="1"/>
  <c r="P1895" i="1"/>
  <c r="J1895" i="1"/>
  <c r="Q1895" i="1"/>
  <c r="R1895" i="1"/>
  <c r="B1895" i="1"/>
  <c r="A1895" i="1"/>
  <c r="K1903" i="1"/>
  <c r="L1903" i="1"/>
  <c r="M1903" i="1"/>
  <c r="N1903" i="1"/>
  <c r="O1903" i="1"/>
  <c r="P1903" i="1"/>
  <c r="Q1903" i="1"/>
  <c r="J1903" i="1"/>
  <c r="R1903" i="1"/>
  <c r="B1903" i="1"/>
  <c r="A1903" i="1"/>
  <c r="K1911" i="1"/>
  <c r="L1911" i="1"/>
  <c r="M1911" i="1"/>
  <c r="N1911" i="1"/>
  <c r="O1911" i="1"/>
  <c r="P1911" i="1"/>
  <c r="Q1911" i="1"/>
  <c r="J1911" i="1"/>
  <c r="R1911" i="1"/>
  <c r="B1911" i="1"/>
  <c r="A1911" i="1"/>
  <c r="K1919" i="1"/>
  <c r="L1919" i="1"/>
  <c r="M1919" i="1"/>
  <c r="N1919" i="1"/>
  <c r="O1919" i="1"/>
  <c r="P1919" i="1"/>
  <c r="J1919" i="1"/>
  <c r="Q1919" i="1"/>
  <c r="R1919" i="1"/>
  <c r="B1919" i="1"/>
  <c r="A1919" i="1"/>
  <c r="Q1927" i="1"/>
  <c r="J1927" i="1"/>
  <c r="R1927" i="1"/>
  <c r="K1927" i="1"/>
  <c r="L1927" i="1"/>
  <c r="M1927" i="1"/>
  <c r="N1927" i="1"/>
  <c r="O1927" i="1"/>
  <c r="P1927" i="1"/>
  <c r="B1927" i="1"/>
  <c r="A1927" i="1"/>
  <c r="Q1935" i="1"/>
  <c r="J1935" i="1"/>
  <c r="R1935" i="1"/>
  <c r="K1935" i="1"/>
  <c r="L1935" i="1"/>
  <c r="M1935" i="1"/>
  <c r="N1935" i="1"/>
  <c r="O1935" i="1"/>
  <c r="P1935" i="1"/>
  <c r="B1935" i="1"/>
  <c r="A1935" i="1"/>
  <c r="Q1943" i="1"/>
  <c r="J1943" i="1"/>
  <c r="R1943" i="1"/>
  <c r="K1943" i="1"/>
  <c r="L1943" i="1"/>
  <c r="M1943" i="1"/>
  <c r="N1943" i="1"/>
  <c r="O1943" i="1"/>
  <c r="P1943" i="1"/>
  <c r="B1943" i="1"/>
  <c r="A1943" i="1"/>
  <c r="Q1951" i="1"/>
  <c r="J1951" i="1"/>
  <c r="R1951" i="1"/>
  <c r="K1951" i="1"/>
  <c r="L1951" i="1"/>
  <c r="M1951" i="1"/>
  <c r="N1951" i="1"/>
  <c r="O1951" i="1"/>
  <c r="P1951" i="1"/>
  <c r="B1951" i="1"/>
  <c r="A1951" i="1"/>
  <c r="Q1959" i="1"/>
  <c r="J1959" i="1"/>
  <c r="R1959" i="1"/>
  <c r="K1959" i="1"/>
  <c r="L1959" i="1"/>
  <c r="M1959" i="1"/>
  <c r="N1959" i="1"/>
  <c r="O1959" i="1"/>
  <c r="P1959" i="1"/>
  <c r="B1959" i="1"/>
  <c r="A1959" i="1"/>
  <c r="Q1967" i="1"/>
  <c r="J1967" i="1"/>
  <c r="R1967" i="1"/>
  <c r="K1967" i="1"/>
  <c r="L1967" i="1"/>
  <c r="M1967" i="1"/>
  <c r="N1967" i="1"/>
  <c r="O1967" i="1"/>
  <c r="P1967" i="1"/>
  <c r="B1967" i="1"/>
  <c r="A1967" i="1"/>
  <c r="Q1975" i="1"/>
  <c r="J1975" i="1"/>
  <c r="R1975" i="1"/>
  <c r="K1975" i="1"/>
  <c r="L1975" i="1"/>
  <c r="M1975" i="1"/>
  <c r="N1975" i="1"/>
  <c r="O1975" i="1"/>
  <c r="P1975" i="1"/>
  <c r="B1975" i="1"/>
  <c r="A1975" i="1"/>
  <c r="Q1983" i="1"/>
  <c r="J1983" i="1"/>
  <c r="R1983" i="1"/>
  <c r="K1983" i="1"/>
  <c r="L1983" i="1"/>
  <c r="M1983" i="1"/>
  <c r="N1983" i="1"/>
  <c r="O1983" i="1"/>
  <c r="P1983" i="1"/>
  <c r="B1983" i="1"/>
  <c r="A1983" i="1"/>
  <c r="Q1991" i="1"/>
  <c r="J1991" i="1"/>
  <c r="R1991" i="1"/>
  <c r="K1991" i="1"/>
  <c r="L1991" i="1"/>
  <c r="M1991" i="1"/>
  <c r="N1991" i="1"/>
  <c r="O1991" i="1"/>
  <c r="P1991" i="1"/>
  <c r="B1991" i="1"/>
  <c r="A1991" i="1"/>
  <c r="Q1999" i="1"/>
  <c r="J1999" i="1"/>
  <c r="R1999" i="1"/>
  <c r="K1999" i="1"/>
  <c r="L1999" i="1"/>
  <c r="M1999" i="1"/>
  <c r="N1999" i="1"/>
  <c r="O1999" i="1"/>
  <c r="P1999" i="1"/>
  <c r="B1999" i="1"/>
  <c r="A1999" i="1"/>
  <c r="Q2007" i="1"/>
  <c r="J2007" i="1"/>
  <c r="R2007" i="1"/>
  <c r="K2007" i="1"/>
  <c r="L2007" i="1"/>
  <c r="M2007" i="1"/>
  <c r="N2007" i="1"/>
  <c r="O2007" i="1"/>
  <c r="P2007" i="1"/>
  <c r="B2007" i="1"/>
  <c r="A2007" i="1"/>
  <c r="Q2015" i="1"/>
  <c r="J2015" i="1"/>
  <c r="R2015" i="1"/>
  <c r="K2015" i="1"/>
  <c r="L2015" i="1"/>
  <c r="M2015" i="1"/>
  <c r="N2015" i="1"/>
  <c r="O2015" i="1"/>
  <c r="P2015" i="1"/>
  <c r="B2015" i="1"/>
  <c r="A2015" i="1"/>
  <c r="Q2023" i="1"/>
  <c r="J2023" i="1"/>
  <c r="R2023" i="1"/>
  <c r="K2023" i="1"/>
  <c r="L2023" i="1"/>
  <c r="M2023" i="1"/>
  <c r="N2023" i="1"/>
  <c r="O2023" i="1"/>
  <c r="P2023" i="1"/>
  <c r="B2023" i="1"/>
  <c r="A2023" i="1"/>
  <c r="Q2031" i="1"/>
  <c r="J2031" i="1"/>
  <c r="R2031" i="1"/>
  <c r="K2031" i="1"/>
  <c r="L2031" i="1"/>
  <c r="M2031" i="1"/>
  <c r="N2031" i="1"/>
  <c r="P2031" i="1"/>
  <c r="O2031" i="1"/>
  <c r="B2031" i="1"/>
  <c r="A2031" i="1"/>
  <c r="Q2039" i="1"/>
  <c r="J2039" i="1"/>
  <c r="R2039" i="1"/>
  <c r="K2039" i="1"/>
  <c r="L2039" i="1"/>
  <c r="M2039" i="1"/>
  <c r="N2039" i="1"/>
  <c r="O2039" i="1"/>
  <c r="P2039" i="1"/>
  <c r="B2039" i="1"/>
  <c r="A2039" i="1"/>
  <c r="Q2047" i="1"/>
  <c r="J2047" i="1"/>
  <c r="R2047" i="1"/>
  <c r="K2047" i="1"/>
  <c r="L2047" i="1"/>
  <c r="M2047" i="1"/>
  <c r="N2047" i="1"/>
  <c r="O2047" i="1"/>
  <c r="P2047" i="1"/>
  <c r="B2047" i="1"/>
  <c r="A2047" i="1"/>
  <c r="M1813" i="1"/>
  <c r="N1813" i="1"/>
  <c r="O1813" i="1"/>
  <c r="P1813" i="1"/>
  <c r="Q1813" i="1"/>
  <c r="J1813" i="1"/>
  <c r="R1813" i="1"/>
  <c r="K1813" i="1"/>
  <c r="L1813" i="1"/>
  <c r="A1813" i="1"/>
  <c r="B1813" i="1"/>
  <c r="M1853" i="1"/>
  <c r="N1853" i="1"/>
  <c r="O1853" i="1"/>
  <c r="P1853" i="1"/>
  <c r="Q1853" i="1"/>
  <c r="J1853" i="1"/>
  <c r="R1853" i="1"/>
  <c r="K1853" i="1"/>
  <c r="L1853" i="1"/>
  <c r="A1853" i="1"/>
  <c r="B1853" i="1"/>
  <c r="M1901" i="1"/>
  <c r="N1901" i="1"/>
  <c r="O1901" i="1"/>
  <c r="P1901" i="1"/>
  <c r="Q1901" i="1"/>
  <c r="J1901" i="1"/>
  <c r="R1901" i="1"/>
  <c r="K1901" i="1"/>
  <c r="L1901" i="1"/>
  <c r="A1901" i="1"/>
  <c r="B1901" i="1"/>
  <c r="K1965" i="1"/>
  <c r="L1965" i="1"/>
  <c r="M1965" i="1"/>
  <c r="N1965" i="1"/>
  <c r="O1965" i="1"/>
  <c r="P1965" i="1"/>
  <c r="J1965" i="1"/>
  <c r="Q1965" i="1"/>
  <c r="R1965" i="1"/>
  <c r="A1965" i="1"/>
  <c r="B1965" i="1"/>
  <c r="L1822" i="1"/>
  <c r="M1822" i="1"/>
  <c r="N1822" i="1"/>
  <c r="O1822" i="1"/>
  <c r="P1822" i="1"/>
  <c r="Q1822" i="1"/>
  <c r="R1822" i="1"/>
  <c r="J1822" i="1"/>
  <c r="K1822" i="1"/>
  <c r="B1822" i="1"/>
  <c r="A1822" i="1"/>
  <c r="L1854" i="1"/>
  <c r="M1854" i="1"/>
  <c r="N1854" i="1"/>
  <c r="O1854" i="1"/>
  <c r="P1854" i="1"/>
  <c r="Q1854" i="1"/>
  <c r="R1854" i="1"/>
  <c r="J1854" i="1"/>
  <c r="K1854" i="1"/>
  <c r="B1854" i="1"/>
  <c r="A1854" i="1"/>
  <c r="L1894" i="1"/>
  <c r="M1894" i="1"/>
  <c r="N1894" i="1"/>
  <c r="O1894" i="1"/>
  <c r="P1894" i="1"/>
  <c r="Q1894" i="1"/>
  <c r="J1894" i="1"/>
  <c r="R1894" i="1"/>
  <c r="K1894" i="1"/>
  <c r="B1894" i="1"/>
  <c r="A1894" i="1"/>
  <c r="J1942" i="1"/>
  <c r="R1942" i="1"/>
  <c r="K1942" i="1"/>
  <c r="L1942" i="1"/>
  <c r="M1942" i="1"/>
  <c r="N1942" i="1"/>
  <c r="O1942" i="1"/>
  <c r="P1942" i="1"/>
  <c r="Q1942" i="1"/>
  <c r="A1942" i="1"/>
  <c r="B1942" i="1"/>
  <c r="J1800" i="1"/>
  <c r="R1800" i="1"/>
  <c r="K1800" i="1"/>
  <c r="L1800" i="1"/>
  <c r="M1800" i="1"/>
  <c r="N1800" i="1"/>
  <c r="O1800" i="1"/>
  <c r="P1800" i="1"/>
  <c r="Q1800" i="1"/>
  <c r="B1800" i="1"/>
  <c r="A1800" i="1"/>
  <c r="J1808" i="1"/>
  <c r="R1808" i="1"/>
  <c r="K1808" i="1"/>
  <c r="L1808" i="1"/>
  <c r="M1808" i="1"/>
  <c r="N1808" i="1"/>
  <c r="O1808" i="1"/>
  <c r="P1808" i="1"/>
  <c r="Q1808" i="1"/>
  <c r="B1808" i="1"/>
  <c r="A1808" i="1"/>
  <c r="J1816" i="1"/>
  <c r="R1816" i="1"/>
  <c r="K1816" i="1"/>
  <c r="L1816" i="1"/>
  <c r="M1816" i="1"/>
  <c r="N1816" i="1"/>
  <c r="O1816" i="1"/>
  <c r="P1816" i="1"/>
  <c r="Q1816" i="1"/>
  <c r="A1816" i="1"/>
  <c r="B1816" i="1"/>
  <c r="J1824" i="1"/>
  <c r="R1824" i="1"/>
  <c r="K1824" i="1"/>
  <c r="L1824" i="1"/>
  <c r="M1824" i="1"/>
  <c r="N1824" i="1"/>
  <c r="O1824" i="1"/>
  <c r="P1824" i="1"/>
  <c r="Q1824" i="1"/>
  <c r="A1824" i="1"/>
  <c r="B1824" i="1"/>
  <c r="J1832" i="1"/>
  <c r="R1832" i="1"/>
  <c r="K1832" i="1"/>
  <c r="L1832" i="1"/>
  <c r="M1832" i="1"/>
  <c r="N1832" i="1"/>
  <c r="O1832" i="1"/>
  <c r="P1832" i="1"/>
  <c r="Q1832" i="1"/>
  <c r="A1832" i="1"/>
  <c r="B1832" i="1"/>
  <c r="J1840" i="1"/>
  <c r="R1840" i="1"/>
  <c r="K1840" i="1"/>
  <c r="L1840" i="1"/>
  <c r="M1840" i="1"/>
  <c r="N1840" i="1"/>
  <c r="O1840" i="1"/>
  <c r="P1840" i="1"/>
  <c r="Q1840" i="1"/>
  <c r="A1840" i="1"/>
  <c r="B1840" i="1"/>
  <c r="J1848" i="1"/>
  <c r="R1848" i="1"/>
  <c r="K1848" i="1"/>
  <c r="L1848" i="1"/>
  <c r="M1848" i="1"/>
  <c r="N1848" i="1"/>
  <c r="O1848" i="1"/>
  <c r="P1848" i="1"/>
  <c r="Q1848" i="1"/>
  <c r="A1848" i="1"/>
  <c r="B1848" i="1"/>
  <c r="J1856" i="1"/>
  <c r="R1856" i="1"/>
  <c r="K1856" i="1"/>
  <c r="L1856" i="1"/>
  <c r="M1856" i="1"/>
  <c r="N1856" i="1"/>
  <c r="O1856" i="1"/>
  <c r="P1856" i="1"/>
  <c r="Q1856" i="1"/>
  <c r="A1856" i="1"/>
  <c r="B1856" i="1"/>
  <c r="J1864" i="1"/>
  <c r="R1864" i="1"/>
  <c r="K1864" i="1"/>
  <c r="L1864" i="1"/>
  <c r="M1864" i="1"/>
  <c r="N1864" i="1"/>
  <c r="O1864" i="1"/>
  <c r="P1864" i="1"/>
  <c r="Q1864" i="1"/>
  <c r="A1864" i="1"/>
  <c r="B1864" i="1"/>
  <c r="J1872" i="1"/>
  <c r="R1872" i="1"/>
  <c r="K1872" i="1"/>
  <c r="L1872" i="1"/>
  <c r="M1872" i="1"/>
  <c r="N1872" i="1"/>
  <c r="O1872" i="1"/>
  <c r="P1872" i="1"/>
  <c r="Q1872" i="1"/>
  <c r="A1872" i="1"/>
  <c r="B1872" i="1"/>
  <c r="J1880" i="1"/>
  <c r="R1880" i="1"/>
  <c r="K1880" i="1"/>
  <c r="L1880" i="1"/>
  <c r="M1880" i="1"/>
  <c r="N1880" i="1"/>
  <c r="O1880" i="1"/>
  <c r="P1880" i="1"/>
  <c r="Q1880" i="1"/>
  <c r="A1880" i="1"/>
  <c r="B1880" i="1"/>
  <c r="J1888" i="1"/>
  <c r="R1888" i="1"/>
  <c r="K1888" i="1"/>
  <c r="L1888" i="1"/>
  <c r="M1888" i="1"/>
  <c r="N1888" i="1"/>
  <c r="O1888" i="1"/>
  <c r="P1888" i="1"/>
  <c r="Q1888" i="1"/>
  <c r="A1888" i="1"/>
  <c r="B1888" i="1"/>
  <c r="J1896" i="1"/>
  <c r="R1896" i="1"/>
  <c r="K1896" i="1"/>
  <c r="L1896" i="1"/>
  <c r="M1896" i="1"/>
  <c r="N1896" i="1"/>
  <c r="O1896" i="1"/>
  <c r="P1896" i="1"/>
  <c r="Q1896" i="1"/>
  <c r="A1896" i="1"/>
  <c r="B1896" i="1"/>
  <c r="J1904" i="1"/>
  <c r="R1904" i="1"/>
  <c r="K1904" i="1"/>
  <c r="L1904" i="1"/>
  <c r="M1904" i="1"/>
  <c r="N1904" i="1"/>
  <c r="O1904" i="1"/>
  <c r="P1904" i="1"/>
  <c r="Q1904" i="1"/>
  <c r="A1904" i="1"/>
  <c r="B1904" i="1"/>
  <c r="J1912" i="1"/>
  <c r="R1912" i="1"/>
  <c r="K1912" i="1"/>
  <c r="L1912" i="1"/>
  <c r="M1912" i="1"/>
  <c r="N1912" i="1"/>
  <c r="O1912" i="1"/>
  <c r="Q1912" i="1"/>
  <c r="P1912" i="1"/>
  <c r="A1912" i="1"/>
  <c r="B1912" i="1"/>
  <c r="J1920" i="1"/>
  <c r="R1920" i="1"/>
  <c r="K1920" i="1"/>
  <c r="L1920" i="1"/>
  <c r="M1920" i="1"/>
  <c r="N1920" i="1"/>
  <c r="O1920" i="1"/>
  <c r="P1920" i="1"/>
  <c r="Q1920" i="1"/>
  <c r="A1920" i="1"/>
  <c r="B1920" i="1"/>
  <c r="P1928" i="1"/>
  <c r="Q1928" i="1"/>
  <c r="J1928" i="1"/>
  <c r="R1928" i="1"/>
  <c r="K1928" i="1"/>
  <c r="L1928" i="1"/>
  <c r="M1928" i="1"/>
  <c r="O1928" i="1"/>
  <c r="N1928" i="1"/>
  <c r="A1928" i="1"/>
  <c r="B1928" i="1"/>
  <c r="P1936" i="1"/>
  <c r="Q1936" i="1"/>
  <c r="J1936" i="1"/>
  <c r="R1936" i="1"/>
  <c r="K1936" i="1"/>
  <c r="L1936" i="1"/>
  <c r="M1936" i="1"/>
  <c r="N1936" i="1"/>
  <c r="O1936" i="1"/>
  <c r="A1936" i="1"/>
  <c r="B1936" i="1"/>
  <c r="P1944" i="1"/>
  <c r="Q1944" i="1"/>
  <c r="J1944" i="1"/>
  <c r="R1944" i="1"/>
  <c r="K1944" i="1"/>
  <c r="L1944" i="1"/>
  <c r="M1944" i="1"/>
  <c r="N1944" i="1"/>
  <c r="O1944" i="1"/>
  <c r="A1944" i="1"/>
  <c r="B1944" i="1"/>
  <c r="P1952" i="1"/>
  <c r="Q1952" i="1"/>
  <c r="J1952" i="1"/>
  <c r="R1952" i="1"/>
  <c r="K1952" i="1"/>
  <c r="L1952" i="1"/>
  <c r="M1952" i="1"/>
  <c r="N1952" i="1"/>
  <c r="O1952" i="1"/>
  <c r="A1952" i="1"/>
  <c r="B1952" i="1"/>
  <c r="P1960" i="1"/>
  <c r="Q1960" i="1"/>
  <c r="J1960" i="1"/>
  <c r="R1960" i="1"/>
  <c r="K1960" i="1"/>
  <c r="L1960" i="1"/>
  <c r="M1960" i="1"/>
  <c r="N1960" i="1"/>
  <c r="O1960" i="1"/>
  <c r="A1960" i="1"/>
  <c r="B1960" i="1"/>
  <c r="P1968" i="1"/>
  <c r="Q1968" i="1"/>
  <c r="J1968" i="1"/>
  <c r="R1968" i="1"/>
  <c r="K1968" i="1"/>
  <c r="L1968" i="1"/>
  <c r="M1968" i="1"/>
  <c r="N1968" i="1"/>
  <c r="O1968" i="1"/>
  <c r="A1968" i="1"/>
  <c r="B1968" i="1"/>
  <c r="P1976" i="1"/>
  <c r="Q1976" i="1"/>
  <c r="J1976" i="1"/>
  <c r="R1976" i="1"/>
  <c r="K1976" i="1"/>
  <c r="L1976" i="1"/>
  <c r="M1976" i="1"/>
  <c r="N1976" i="1"/>
  <c r="O1976" i="1"/>
  <c r="A1976" i="1"/>
  <c r="B1976" i="1"/>
  <c r="P1984" i="1"/>
  <c r="Q1984" i="1"/>
  <c r="J1984" i="1"/>
  <c r="R1984" i="1"/>
  <c r="K1984" i="1"/>
  <c r="L1984" i="1"/>
  <c r="M1984" i="1"/>
  <c r="N1984" i="1"/>
  <c r="A1984" i="1"/>
  <c r="B1984" i="1"/>
  <c r="O1984" i="1"/>
  <c r="P1992" i="1"/>
  <c r="Q1992" i="1"/>
  <c r="J1992" i="1"/>
  <c r="R1992" i="1"/>
  <c r="K1992" i="1"/>
  <c r="L1992" i="1"/>
  <c r="M1992" i="1"/>
  <c r="O1992" i="1"/>
  <c r="N1992" i="1"/>
  <c r="A1992" i="1"/>
  <c r="B1992" i="1"/>
  <c r="P2000" i="1"/>
  <c r="Q2000" i="1"/>
  <c r="J2000" i="1"/>
  <c r="R2000" i="1"/>
  <c r="K2000" i="1"/>
  <c r="L2000" i="1"/>
  <c r="M2000" i="1"/>
  <c r="N2000" i="1"/>
  <c r="O2000" i="1"/>
  <c r="A2000" i="1"/>
  <c r="B2000" i="1"/>
  <c r="P2008" i="1"/>
  <c r="Q2008" i="1"/>
  <c r="J2008" i="1"/>
  <c r="R2008" i="1"/>
  <c r="K2008" i="1"/>
  <c r="L2008" i="1"/>
  <c r="M2008" i="1"/>
  <c r="N2008" i="1"/>
  <c r="O2008" i="1"/>
  <c r="A2008" i="1"/>
  <c r="B2008" i="1"/>
  <c r="P2016" i="1"/>
  <c r="Q2016" i="1"/>
  <c r="J2016" i="1"/>
  <c r="R2016" i="1"/>
  <c r="K2016" i="1"/>
  <c r="L2016" i="1"/>
  <c r="M2016" i="1"/>
  <c r="N2016" i="1"/>
  <c r="O2016" i="1"/>
  <c r="A2016" i="1"/>
  <c r="B2016" i="1"/>
  <c r="P2024" i="1"/>
  <c r="Q2024" i="1"/>
  <c r="J2024" i="1"/>
  <c r="R2024" i="1"/>
  <c r="K2024" i="1"/>
  <c r="L2024" i="1"/>
  <c r="M2024" i="1"/>
  <c r="N2024" i="1"/>
  <c r="O2024" i="1"/>
  <c r="A2024" i="1"/>
  <c r="B2024" i="1"/>
  <c r="P2032" i="1"/>
  <c r="Q2032" i="1"/>
  <c r="J2032" i="1"/>
  <c r="R2032" i="1"/>
  <c r="K2032" i="1"/>
  <c r="L2032" i="1"/>
  <c r="M2032" i="1"/>
  <c r="N2032" i="1"/>
  <c r="O2032" i="1"/>
  <c r="A2032" i="1"/>
  <c r="B2032" i="1"/>
  <c r="P2040" i="1"/>
  <c r="Q2040" i="1"/>
  <c r="J2040" i="1"/>
  <c r="R2040" i="1"/>
  <c r="K2040" i="1"/>
  <c r="L2040" i="1"/>
  <c r="M2040" i="1"/>
  <c r="N2040" i="1"/>
  <c r="O2040" i="1"/>
  <c r="A2040" i="1"/>
  <c r="B2040" i="1"/>
  <c r="P2048" i="1"/>
  <c r="Q2048" i="1"/>
  <c r="J2048" i="1"/>
  <c r="R2048" i="1"/>
  <c r="K2048" i="1"/>
  <c r="L2048" i="1"/>
  <c r="M2048" i="1"/>
  <c r="N2048" i="1"/>
  <c r="O2048" i="1"/>
  <c r="A2048" i="1"/>
  <c r="B2048" i="1"/>
  <c r="M1821" i="1"/>
  <c r="N1821" i="1"/>
  <c r="O1821" i="1"/>
  <c r="P1821" i="1"/>
  <c r="Q1821" i="1"/>
  <c r="J1821" i="1"/>
  <c r="R1821" i="1"/>
  <c r="K1821" i="1"/>
  <c r="L1821" i="1"/>
  <c r="A1821" i="1"/>
  <c r="B1821" i="1"/>
  <c r="M1837" i="1"/>
  <c r="N1837" i="1"/>
  <c r="O1837" i="1"/>
  <c r="P1837" i="1"/>
  <c r="Q1837" i="1"/>
  <c r="J1837" i="1"/>
  <c r="R1837" i="1"/>
  <c r="K1837" i="1"/>
  <c r="L1837" i="1"/>
  <c r="A1837" i="1"/>
  <c r="B1837" i="1"/>
  <c r="M1877" i="1"/>
  <c r="N1877" i="1"/>
  <c r="O1877" i="1"/>
  <c r="P1877" i="1"/>
  <c r="Q1877" i="1"/>
  <c r="J1877" i="1"/>
  <c r="R1877" i="1"/>
  <c r="K1877" i="1"/>
  <c r="L1877" i="1"/>
  <c r="A1877" i="1"/>
  <c r="B1877" i="1"/>
  <c r="M1909" i="1"/>
  <c r="N1909" i="1"/>
  <c r="O1909" i="1"/>
  <c r="P1909" i="1"/>
  <c r="Q1909" i="1"/>
  <c r="J1909" i="1"/>
  <c r="R1909" i="1"/>
  <c r="L1909" i="1"/>
  <c r="K1909" i="1"/>
  <c r="A1909" i="1"/>
  <c r="B1909" i="1"/>
  <c r="K1957" i="1"/>
  <c r="L1957" i="1"/>
  <c r="M1957" i="1"/>
  <c r="N1957" i="1"/>
  <c r="O1957" i="1"/>
  <c r="P1957" i="1"/>
  <c r="Q1957" i="1"/>
  <c r="R1957" i="1"/>
  <c r="J1957" i="1"/>
  <c r="A1957" i="1"/>
  <c r="B1957" i="1"/>
  <c r="L1846" i="1"/>
  <c r="M1846" i="1"/>
  <c r="N1846" i="1"/>
  <c r="O1846" i="1"/>
  <c r="P1846" i="1"/>
  <c r="Q1846" i="1"/>
  <c r="R1846" i="1"/>
  <c r="J1846" i="1"/>
  <c r="K1846" i="1"/>
  <c r="A1846" i="1"/>
  <c r="B1846" i="1"/>
  <c r="Q1801" i="1"/>
  <c r="J1801" i="1"/>
  <c r="R1801" i="1"/>
  <c r="K1801" i="1"/>
  <c r="L1801" i="1"/>
  <c r="M1801" i="1"/>
  <c r="N1801" i="1"/>
  <c r="O1801" i="1"/>
  <c r="P1801" i="1"/>
  <c r="A1801" i="1"/>
  <c r="B1801" i="1"/>
  <c r="Q1825" i="1"/>
  <c r="J1825" i="1"/>
  <c r="R1825" i="1"/>
  <c r="K1825" i="1"/>
  <c r="L1825" i="1"/>
  <c r="M1825" i="1"/>
  <c r="N1825" i="1"/>
  <c r="O1825" i="1"/>
  <c r="P1825" i="1"/>
  <c r="A1825" i="1"/>
  <c r="B1825" i="1"/>
  <c r="Q1849" i="1"/>
  <c r="J1849" i="1"/>
  <c r="R1849" i="1"/>
  <c r="K1849" i="1"/>
  <c r="L1849" i="1"/>
  <c r="M1849" i="1"/>
  <c r="N1849" i="1"/>
  <c r="O1849" i="1"/>
  <c r="P1849" i="1"/>
  <c r="A1849" i="1"/>
  <c r="B1849" i="1"/>
  <c r="Q1873" i="1"/>
  <c r="J1873" i="1"/>
  <c r="R1873" i="1"/>
  <c r="K1873" i="1"/>
  <c r="L1873" i="1"/>
  <c r="M1873" i="1"/>
  <c r="N1873" i="1"/>
  <c r="O1873" i="1"/>
  <c r="P1873" i="1"/>
  <c r="A1873" i="1"/>
  <c r="B1873" i="1"/>
  <c r="Q1889" i="1"/>
  <c r="J1889" i="1"/>
  <c r="R1889" i="1"/>
  <c r="K1889" i="1"/>
  <c r="L1889" i="1"/>
  <c r="M1889" i="1"/>
  <c r="N1889" i="1"/>
  <c r="O1889" i="1"/>
  <c r="P1889" i="1"/>
  <c r="A1889" i="1"/>
  <c r="B1889" i="1"/>
  <c r="Q1905" i="1"/>
  <c r="J1905" i="1"/>
  <c r="R1905" i="1"/>
  <c r="K1905" i="1"/>
  <c r="L1905" i="1"/>
  <c r="M1905" i="1"/>
  <c r="N1905" i="1"/>
  <c r="P1905" i="1"/>
  <c r="O1905" i="1"/>
  <c r="A1905" i="1"/>
  <c r="B1905" i="1"/>
  <c r="O1929" i="1"/>
  <c r="P1929" i="1"/>
  <c r="Q1929" i="1"/>
  <c r="J1929" i="1"/>
  <c r="R1929" i="1"/>
  <c r="K1929" i="1"/>
  <c r="L1929" i="1"/>
  <c r="M1929" i="1"/>
  <c r="N1929" i="1"/>
  <c r="A1929" i="1"/>
  <c r="B1929" i="1"/>
  <c r="O1945" i="1"/>
  <c r="P1945" i="1"/>
  <c r="Q1945" i="1"/>
  <c r="J1945" i="1"/>
  <c r="R1945" i="1"/>
  <c r="K1945" i="1"/>
  <c r="L1945" i="1"/>
  <c r="M1945" i="1"/>
  <c r="N1945" i="1"/>
  <c r="A1945" i="1"/>
  <c r="B1945" i="1"/>
  <c r="O1953" i="1"/>
  <c r="P1953" i="1"/>
  <c r="Q1953" i="1"/>
  <c r="J1953" i="1"/>
  <c r="R1953" i="1"/>
  <c r="K1953" i="1"/>
  <c r="L1953" i="1"/>
  <c r="M1953" i="1"/>
  <c r="N1953" i="1"/>
  <c r="A1953" i="1"/>
  <c r="B1953" i="1"/>
  <c r="O1969" i="1"/>
  <c r="P1969" i="1"/>
  <c r="Q1969" i="1"/>
  <c r="J1969" i="1"/>
  <c r="R1969" i="1"/>
  <c r="K1969" i="1"/>
  <c r="L1969" i="1"/>
  <c r="M1969" i="1"/>
  <c r="N1969" i="1"/>
  <c r="A1969" i="1"/>
  <c r="B1969" i="1"/>
  <c r="O1977" i="1"/>
  <c r="P1977" i="1"/>
  <c r="Q1977" i="1"/>
  <c r="J1977" i="1"/>
  <c r="R1977" i="1"/>
  <c r="K1977" i="1"/>
  <c r="L1977" i="1"/>
  <c r="M1977" i="1"/>
  <c r="N1977" i="1"/>
  <c r="A1977" i="1"/>
  <c r="B1977" i="1"/>
  <c r="O1985" i="1"/>
  <c r="P1985" i="1"/>
  <c r="Q1985" i="1"/>
  <c r="J1985" i="1"/>
  <c r="R1985" i="1"/>
  <c r="K1985" i="1"/>
  <c r="L1985" i="1"/>
  <c r="N1985" i="1"/>
  <c r="M1985" i="1"/>
  <c r="A1985" i="1"/>
  <c r="B1985" i="1"/>
  <c r="O1993" i="1"/>
  <c r="P1993" i="1"/>
  <c r="Q1993" i="1"/>
  <c r="J1993" i="1"/>
  <c r="R1993" i="1"/>
  <c r="K1993" i="1"/>
  <c r="L1993" i="1"/>
  <c r="M1993" i="1"/>
  <c r="N1993" i="1"/>
  <c r="A1993" i="1"/>
  <c r="B1993" i="1"/>
  <c r="O2009" i="1"/>
  <c r="P2009" i="1"/>
  <c r="Q2009" i="1"/>
  <c r="J2009" i="1"/>
  <c r="R2009" i="1"/>
  <c r="K2009" i="1"/>
  <c r="L2009" i="1"/>
  <c r="M2009" i="1"/>
  <c r="N2009" i="1"/>
  <c r="A2009" i="1"/>
  <c r="B2009" i="1"/>
  <c r="O2017" i="1"/>
  <c r="P2017" i="1"/>
  <c r="Q2017" i="1"/>
  <c r="J2017" i="1"/>
  <c r="R2017" i="1"/>
  <c r="K2017" i="1"/>
  <c r="L2017" i="1"/>
  <c r="M2017" i="1"/>
  <c r="N2017" i="1"/>
  <c r="A2017" i="1"/>
  <c r="B2017" i="1"/>
  <c r="O2025" i="1"/>
  <c r="P2025" i="1"/>
  <c r="Q2025" i="1"/>
  <c r="J2025" i="1"/>
  <c r="R2025" i="1"/>
  <c r="K2025" i="1"/>
  <c r="L2025" i="1"/>
  <c r="M2025" i="1"/>
  <c r="N2025" i="1"/>
  <c r="A2025" i="1"/>
  <c r="B2025" i="1"/>
  <c r="O2033" i="1"/>
  <c r="P2033" i="1"/>
  <c r="Q2033" i="1"/>
  <c r="J2033" i="1"/>
  <c r="R2033" i="1"/>
  <c r="K2033" i="1"/>
  <c r="L2033" i="1"/>
  <c r="M2033" i="1"/>
  <c r="N2033" i="1"/>
  <c r="A2033" i="1"/>
  <c r="B2033" i="1"/>
  <c r="O2041" i="1"/>
  <c r="P2041" i="1"/>
  <c r="Q2041" i="1"/>
  <c r="J2041" i="1"/>
  <c r="R2041" i="1"/>
  <c r="K2041" i="1"/>
  <c r="L2041" i="1"/>
  <c r="M2041" i="1"/>
  <c r="N2041" i="1"/>
  <c r="A2041" i="1"/>
  <c r="B2041" i="1"/>
  <c r="M1829" i="1"/>
  <c r="N1829" i="1"/>
  <c r="O1829" i="1"/>
  <c r="P1829" i="1"/>
  <c r="Q1829" i="1"/>
  <c r="J1829" i="1"/>
  <c r="R1829" i="1"/>
  <c r="K1829" i="1"/>
  <c r="L1829" i="1"/>
  <c r="A1829" i="1"/>
  <c r="B1829" i="1"/>
  <c r="M1861" i="1"/>
  <c r="N1861" i="1"/>
  <c r="O1861" i="1"/>
  <c r="P1861" i="1"/>
  <c r="Q1861" i="1"/>
  <c r="J1861" i="1"/>
  <c r="R1861" i="1"/>
  <c r="K1861" i="1"/>
  <c r="L1861" i="1"/>
  <c r="A1861" i="1"/>
  <c r="B1861" i="1"/>
  <c r="M1893" i="1"/>
  <c r="N1893" i="1"/>
  <c r="O1893" i="1"/>
  <c r="P1893" i="1"/>
  <c r="Q1893" i="1"/>
  <c r="J1893" i="1"/>
  <c r="R1893" i="1"/>
  <c r="K1893" i="1"/>
  <c r="L1893" i="1"/>
  <c r="A1893" i="1"/>
  <c r="B1893" i="1"/>
  <c r="K1933" i="1"/>
  <c r="L1933" i="1"/>
  <c r="M1933" i="1"/>
  <c r="N1933" i="1"/>
  <c r="O1933" i="1"/>
  <c r="P1933" i="1"/>
  <c r="J1933" i="1"/>
  <c r="Q1933" i="1"/>
  <c r="R1933" i="1"/>
  <c r="A1933" i="1"/>
  <c r="B1933" i="1"/>
  <c r="K1949" i="1"/>
  <c r="L1949" i="1"/>
  <c r="M1949" i="1"/>
  <c r="N1949" i="1"/>
  <c r="O1949" i="1"/>
  <c r="P1949" i="1"/>
  <c r="J1949" i="1"/>
  <c r="Q1949" i="1"/>
  <c r="R1949" i="1"/>
  <c r="A1949" i="1"/>
  <c r="B1949" i="1"/>
  <c r="K1989" i="1"/>
  <c r="L1989" i="1"/>
  <c r="M1989" i="1"/>
  <c r="N1989" i="1"/>
  <c r="O1989" i="1"/>
  <c r="P1989" i="1"/>
  <c r="Q1989" i="1"/>
  <c r="R1989" i="1"/>
  <c r="J1989" i="1"/>
  <c r="A1989" i="1"/>
  <c r="B1989" i="1"/>
  <c r="K1997" i="1"/>
  <c r="L1997" i="1"/>
  <c r="M1997" i="1"/>
  <c r="N1997" i="1"/>
  <c r="O1997" i="1"/>
  <c r="P1997" i="1"/>
  <c r="J1997" i="1"/>
  <c r="Q1997" i="1"/>
  <c r="R1997" i="1"/>
  <c r="A1997" i="1"/>
  <c r="B1997" i="1"/>
  <c r="K2005" i="1"/>
  <c r="L2005" i="1"/>
  <c r="M2005" i="1"/>
  <c r="N2005" i="1"/>
  <c r="O2005" i="1"/>
  <c r="P2005" i="1"/>
  <c r="J2005" i="1"/>
  <c r="Q2005" i="1"/>
  <c r="R2005" i="1"/>
  <c r="A2005" i="1"/>
  <c r="B2005" i="1"/>
  <c r="K2021" i="1"/>
  <c r="L2021" i="1"/>
  <c r="M2021" i="1"/>
  <c r="N2021" i="1"/>
  <c r="O2021" i="1"/>
  <c r="P2021" i="1"/>
  <c r="Q2021" i="1"/>
  <c r="R2021" i="1"/>
  <c r="J2021" i="1"/>
  <c r="A2021" i="1"/>
  <c r="B2021" i="1"/>
  <c r="K2029" i="1"/>
  <c r="L2029" i="1"/>
  <c r="M2029" i="1"/>
  <c r="N2029" i="1"/>
  <c r="O2029" i="1"/>
  <c r="P2029" i="1"/>
  <c r="J2029" i="1"/>
  <c r="Q2029" i="1"/>
  <c r="R2029" i="1"/>
  <c r="A2029" i="1"/>
  <c r="B2029" i="1"/>
  <c r="K2037" i="1"/>
  <c r="L2037" i="1"/>
  <c r="M2037" i="1"/>
  <c r="N2037" i="1"/>
  <c r="O2037" i="1"/>
  <c r="P2037" i="1"/>
  <c r="J2037" i="1"/>
  <c r="Q2037" i="1"/>
  <c r="R2037" i="1"/>
  <c r="A2037" i="1"/>
  <c r="B2037" i="1"/>
  <c r="K2045" i="1"/>
  <c r="L2045" i="1"/>
  <c r="M2045" i="1"/>
  <c r="N2045" i="1"/>
  <c r="O2045" i="1"/>
  <c r="P2045" i="1"/>
  <c r="J2045" i="1"/>
  <c r="Q2045" i="1"/>
  <c r="R2045" i="1"/>
  <c r="A2045" i="1"/>
  <c r="B2045" i="1"/>
  <c r="L1886" i="1"/>
  <c r="M1886" i="1"/>
  <c r="N1886" i="1"/>
  <c r="O1886" i="1"/>
  <c r="P1886" i="1"/>
  <c r="Q1886" i="1"/>
  <c r="R1886" i="1"/>
  <c r="J1886" i="1"/>
  <c r="K1886" i="1"/>
  <c r="B1886" i="1"/>
  <c r="A1886" i="1"/>
  <c r="Q1809" i="1"/>
  <c r="J1809" i="1"/>
  <c r="R1809" i="1"/>
  <c r="K1809" i="1"/>
  <c r="L1809" i="1"/>
  <c r="M1809" i="1"/>
  <c r="N1809" i="1"/>
  <c r="O1809" i="1"/>
  <c r="P1809" i="1"/>
  <c r="A1809" i="1"/>
  <c r="B1809" i="1"/>
  <c r="Q1817" i="1"/>
  <c r="J1817" i="1"/>
  <c r="R1817" i="1"/>
  <c r="K1817" i="1"/>
  <c r="L1817" i="1"/>
  <c r="M1817" i="1"/>
  <c r="N1817" i="1"/>
  <c r="O1817" i="1"/>
  <c r="P1817" i="1"/>
  <c r="A1817" i="1"/>
  <c r="B1817" i="1"/>
  <c r="Q1833" i="1"/>
  <c r="J1833" i="1"/>
  <c r="R1833" i="1"/>
  <c r="K1833" i="1"/>
  <c r="L1833" i="1"/>
  <c r="M1833" i="1"/>
  <c r="N1833" i="1"/>
  <c r="O1833" i="1"/>
  <c r="P1833" i="1"/>
  <c r="A1833" i="1"/>
  <c r="B1833" i="1"/>
  <c r="Q1841" i="1"/>
  <c r="J1841" i="1"/>
  <c r="R1841" i="1"/>
  <c r="K1841" i="1"/>
  <c r="L1841" i="1"/>
  <c r="M1841" i="1"/>
  <c r="N1841" i="1"/>
  <c r="O1841" i="1"/>
  <c r="P1841" i="1"/>
  <c r="A1841" i="1"/>
  <c r="B1841" i="1"/>
  <c r="Q1857" i="1"/>
  <c r="J1857" i="1"/>
  <c r="R1857" i="1"/>
  <c r="K1857" i="1"/>
  <c r="L1857" i="1"/>
  <c r="M1857" i="1"/>
  <c r="N1857" i="1"/>
  <c r="O1857" i="1"/>
  <c r="P1857" i="1"/>
  <c r="A1857" i="1"/>
  <c r="B1857" i="1"/>
  <c r="Q1865" i="1"/>
  <c r="J1865" i="1"/>
  <c r="R1865" i="1"/>
  <c r="K1865" i="1"/>
  <c r="L1865" i="1"/>
  <c r="M1865" i="1"/>
  <c r="N1865" i="1"/>
  <c r="O1865" i="1"/>
  <c r="P1865" i="1"/>
  <c r="A1865" i="1"/>
  <c r="B1865" i="1"/>
  <c r="Q1881" i="1"/>
  <c r="J1881" i="1"/>
  <c r="R1881" i="1"/>
  <c r="K1881" i="1"/>
  <c r="L1881" i="1"/>
  <c r="M1881" i="1"/>
  <c r="N1881" i="1"/>
  <c r="O1881" i="1"/>
  <c r="P1881" i="1"/>
  <c r="A1881" i="1"/>
  <c r="B1881" i="1"/>
  <c r="Q1897" i="1"/>
  <c r="J1897" i="1"/>
  <c r="R1897" i="1"/>
  <c r="K1897" i="1"/>
  <c r="L1897" i="1"/>
  <c r="M1897" i="1"/>
  <c r="N1897" i="1"/>
  <c r="O1897" i="1"/>
  <c r="P1897" i="1"/>
  <c r="A1897" i="1"/>
  <c r="B1897" i="1"/>
  <c r="Q1913" i="1"/>
  <c r="J1913" i="1"/>
  <c r="R1913" i="1"/>
  <c r="K1913" i="1"/>
  <c r="L1913" i="1"/>
  <c r="M1913" i="1"/>
  <c r="N1913" i="1"/>
  <c r="O1913" i="1"/>
  <c r="P1913" i="1"/>
  <c r="A1913" i="1"/>
  <c r="B1913" i="1"/>
  <c r="Q1921" i="1"/>
  <c r="J1921" i="1"/>
  <c r="R1921" i="1"/>
  <c r="K1921" i="1"/>
  <c r="L1921" i="1"/>
  <c r="M1921" i="1"/>
  <c r="N1921" i="1"/>
  <c r="P1921" i="1"/>
  <c r="O1921" i="1"/>
  <c r="A1921" i="1"/>
  <c r="B1921" i="1"/>
  <c r="O1937" i="1"/>
  <c r="P1937" i="1"/>
  <c r="Q1937" i="1"/>
  <c r="J1937" i="1"/>
  <c r="R1937" i="1"/>
  <c r="K1937" i="1"/>
  <c r="L1937" i="1"/>
  <c r="M1937" i="1"/>
  <c r="N1937" i="1"/>
  <c r="A1937" i="1"/>
  <c r="B1937" i="1"/>
  <c r="O1961" i="1"/>
  <c r="P1961" i="1"/>
  <c r="Q1961" i="1"/>
  <c r="J1961" i="1"/>
  <c r="R1961" i="1"/>
  <c r="K1961" i="1"/>
  <c r="L1961" i="1"/>
  <c r="M1961" i="1"/>
  <c r="N1961" i="1"/>
  <c r="A1961" i="1"/>
  <c r="B1961" i="1"/>
  <c r="O2001" i="1"/>
  <c r="P2001" i="1"/>
  <c r="Q2001" i="1"/>
  <c r="J2001" i="1"/>
  <c r="R2001" i="1"/>
  <c r="K2001" i="1"/>
  <c r="L2001" i="1"/>
  <c r="M2001" i="1"/>
  <c r="N2001" i="1"/>
  <c r="A2001" i="1"/>
  <c r="B2001" i="1"/>
  <c r="P1802" i="1"/>
  <c r="Q1802" i="1"/>
  <c r="J1802" i="1"/>
  <c r="R1802" i="1"/>
  <c r="K1802" i="1"/>
  <c r="L1802" i="1"/>
  <c r="M1802" i="1"/>
  <c r="N1802" i="1"/>
  <c r="O1802" i="1"/>
  <c r="B1802" i="1"/>
  <c r="A1802" i="1"/>
  <c r="P1810" i="1"/>
  <c r="Q1810" i="1"/>
  <c r="J1810" i="1"/>
  <c r="R1810" i="1"/>
  <c r="K1810" i="1"/>
  <c r="L1810" i="1"/>
  <c r="M1810" i="1"/>
  <c r="N1810" i="1"/>
  <c r="B1810" i="1"/>
  <c r="A1810" i="1"/>
  <c r="O1810" i="1"/>
  <c r="P1818" i="1"/>
  <c r="Q1818" i="1"/>
  <c r="J1818" i="1"/>
  <c r="R1818" i="1"/>
  <c r="K1818" i="1"/>
  <c r="L1818" i="1"/>
  <c r="M1818" i="1"/>
  <c r="N1818" i="1"/>
  <c r="O1818" i="1"/>
  <c r="B1818" i="1"/>
  <c r="A1818" i="1"/>
  <c r="P1826" i="1"/>
  <c r="Q1826" i="1"/>
  <c r="J1826" i="1"/>
  <c r="R1826" i="1"/>
  <c r="K1826" i="1"/>
  <c r="L1826" i="1"/>
  <c r="M1826" i="1"/>
  <c r="N1826" i="1"/>
  <c r="O1826" i="1"/>
  <c r="A1826" i="1"/>
  <c r="B1826" i="1"/>
  <c r="P1834" i="1"/>
  <c r="Q1834" i="1"/>
  <c r="J1834" i="1"/>
  <c r="R1834" i="1"/>
  <c r="K1834" i="1"/>
  <c r="L1834" i="1"/>
  <c r="M1834" i="1"/>
  <c r="N1834" i="1"/>
  <c r="O1834" i="1"/>
  <c r="B1834" i="1"/>
  <c r="A1834" i="1"/>
  <c r="P1842" i="1"/>
  <c r="Q1842" i="1"/>
  <c r="J1842" i="1"/>
  <c r="R1842" i="1"/>
  <c r="K1842" i="1"/>
  <c r="L1842" i="1"/>
  <c r="M1842" i="1"/>
  <c r="N1842" i="1"/>
  <c r="O1842" i="1"/>
  <c r="B1842" i="1"/>
  <c r="A1842" i="1"/>
  <c r="P1850" i="1"/>
  <c r="Q1850" i="1"/>
  <c r="J1850" i="1"/>
  <c r="R1850" i="1"/>
  <c r="K1850" i="1"/>
  <c r="L1850" i="1"/>
  <c r="M1850" i="1"/>
  <c r="N1850" i="1"/>
  <c r="O1850" i="1"/>
  <c r="B1850" i="1"/>
  <c r="A1850" i="1"/>
  <c r="P1858" i="1"/>
  <c r="Q1858" i="1"/>
  <c r="J1858" i="1"/>
  <c r="R1858" i="1"/>
  <c r="K1858" i="1"/>
  <c r="L1858" i="1"/>
  <c r="M1858" i="1"/>
  <c r="N1858" i="1"/>
  <c r="O1858" i="1"/>
  <c r="A1858" i="1"/>
  <c r="B1858" i="1"/>
  <c r="P1866" i="1"/>
  <c r="Q1866" i="1"/>
  <c r="J1866" i="1"/>
  <c r="R1866" i="1"/>
  <c r="K1866" i="1"/>
  <c r="L1866" i="1"/>
  <c r="M1866" i="1"/>
  <c r="N1866" i="1"/>
  <c r="O1866" i="1"/>
  <c r="A1866" i="1"/>
  <c r="B1866" i="1"/>
  <c r="P1874" i="1"/>
  <c r="Q1874" i="1"/>
  <c r="J1874" i="1"/>
  <c r="R1874" i="1"/>
  <c r="K1874" i="1"/>
  <c r="L1874" i="1"/>
  <c r="M1874" i="1"/>
  <c r="N1874" i="1"/>
  <c r="O1874" i="1"/>
  <c r="B1874" i="1"/>
  <c r="A1874" i="1"/>
  <c r="P1882" i="1"/>
  <c r="Q1882" i="1"/>
  <c r="J1882" i="1"/>
  <c r="R1882" i="1"/>
  <c r="K1882" i="1"/>
  <c r="L1882" i="1"/>
  <c r="M1882" i="1"/>
  <c r="N1882" i="1"/>
  <c r="O1882" i="1"/>
  <c r="A1882" i="1"/>
  <c r="B1882" i="1"/>
  <c r="P1890" i="1"/>
  <c r="Q1890" i="1"/>
  <c r="J1890" i="1"/>
  <c r="R1890" i="1"/>
  <c r="K1890" i="1"/>
  <c r="L1890" i="1"/>
  <c r="M1890" i="1"/>
  <c r="N1890" i="1"/>
  <c r="O1890" i="1"/>
  <c r="A1890" i="1"/>
  <c r="B1890" i="1"/>
  <c r="P1898" i="1"/>
  <c r="Q1898" i="1"/>
  <c r="J1898" i="1"/>
  <c r="R1898" i="1"/>
  <c r="K1898" i="1"/>
  <c r="L1898" i="1"/>
  <c r="M1898" i="1"/>
  <c r="O1898" i="1"/>
  <c r="N1898" i="1"/>
  <c r="B1898" i="1"/>
  <c r="A1898" i="1"/>
  <c r="P1906" i="1"/>
  <c r="Q1906" i="1"/>
  <c r="J1906" i="1"/>
  <c r="R1906" i="1"/>
  <c r="K1906" i="1"/>
  <c r="L1906" i="1"/>
  <c r="M1906" i="1"/>
  <c r="O1906" i="1"/>
  <c r="N1906" i="1"/>
  <c r="B1906" i="1"/>
  <c r="A1906" i="1"/>
  <c r="P1914" i="1"/>
  <c r="Q1914" i="1"/>
  <c r="J1914" i="1"/>
  <c r="R1914" i="1"/>
  <c r="K1914" i="1"/>
  <c r="L1914" i="1"/>
  <c r="M1914" i="1"/>
  <c r="N1914" i="1"/>
  <c r="O1914" i="1"/>
  <c r="A1914" i="1"/>
  <c r="B1914" i="1"/>
  <c r="J1922" i="1"/>
  <c r="L1922" i="1"/>
  <c r="K1922" i="1"/>
  <c r="M1922" i="1"/>
  <c r="N1922" i="1"/>
  <c r="O1922" i="1"/>
  <c r="P1922" i="1"/>
  <c r="Q1922" i="1"/>
  <c r="R1922" i="1"/>
  <c r="A1922" i="1"/>
  <c r="B1922" i="1"/>
  <c r="N1930" i="1"/>
  <c r="O1930" i="1"/>
  <c r="P1930" i="1"/>
  <c r="Q1930" i="1"/>
  <c r="J1930" i="1"/>
  <c r="R1930" i="1"/>
  <c r="K1930" i="1"/>
  <c r="L1930" i="1"/>
  <c r="M1930" i="1"/>
  <c r="B1930" i="1"/>
  <c r="A1930" i="1"/>
  <c r="N1938" i="1"/>
  <c r="O1938" i="1"/>
  <c r="P1938" i="1"/>
  <c r="Q1938" i="1"/>
  <c r="J1938" i="1"/>
  <c r="R1938" i="1"/>
  <c r="K1938" i="1"/>
  <c r="L1938" i="1"/>
  <c r="M1938" i="1"/>
  <c r="B1938" i="1"/>
  <c r="A1938" i="1"/>
  <c r="N1946" i="1"/>
  <c r="O1946" i="1"/>
  <c r="P1946" i="1"/>
  <c r="Q1946" i="1"/>
  <c r="J1946" i="1"/>
  <c r="R1946" i="1"/>
  <c r="K1946" i="1"/>
  <c r="M1946" i="1"/>
  <c r="B1946" i="1"/>
  <c r="L1946" i="1"/>
  <c r="A1946" i="1"/>
  <c r="N1954" i="1"/>
  <c r="O1954" i="1"/>
  <c r="P1954" i="1"/>
  <c r="Q1954" i="1"/>
  <c r="J1954" i="1"/>
  <c r="R1954" i="1"/>
  <c r="K1954" i="1"/>
  <c r="L1954" i="1"/>
  <c r="M1954" i="1"/>
  <c r="B1954" i="1"/>
  <c r="A1954" i="1"/>
  <c r="N1962" i="1"/>
  <c r="O1962" i="1"/>
  <c r="P1962" i="1"/>
  <c r="Q1962" i="1"/>
  <c r="J1962" i="1"/>
  <c r="R1962" i="1"/>
  <c r="K1962" i="1"/>
  <c r="L1962" i="1"/>
  <c r="M1962" i="1"/>
  <c r="B1962" i="1"/>
  <c r="A1962" i="1"/>
  <c r="N1970" i="1"/>
  <c r="O1970" i="1"/>
  <c r="P1970" i="1"/>
  <c r="Q1970" i="1"/>
  <c r="J1970" i="1"/>
  <c r="R1970" i="1"/>
  <c r="K1970" i="1"/>
  <c r="L1970" i="1"/>
  <c r="M1970" i="1"/>
  <c r="B1970" i="1"/>
  <c r="A1970" i="1"/>
  <c r="N1978" i="1"/>
  <c r="O1978" i="1"/>
  <c r="P1978" i="1"/>
  <c r="Q1978" i="1"/>
  <c r="J1978" i="1"/>
  <c r="R1978" i="1"/>
  <c r="K1978" i="1"/>
  <c r="L1978" i="1"/>
  <c r="M1978" i="1"/>
  <c r="A1978" i="1"/>
  <c r="B1978" i="1"/>
  <c r="N1986" i="1"/>
  <c r="O1986" i="1"/>
  <c r="P1986" i="1"/>
  <c r="Q1986" i="1"/>
  <c r="J1986" i="1"/>
  <c r="R1986" i="1"/>
  <c r="K1986" i="1"/>
  <c r="L1986" i="1"/>
  <c r="M1986" i="1"/>
  <c r="A1986" i="1"/>
  <c r="B1986" i="1"/>
  <c r="N1994" i="1"/>
  <c r="O1994" i="1"/>
  <c r="P1994" i="1"/>
  <c r="Q1994" i="1"/>
  <c r="J1994" i="1"/>
  <c r="R1994" i="1"/>
  <c r="K1994" i="1"/>
  <c r="L1994" i="1"/>
  <c r="M1994" i="1"/>
  <c r="B1994" i="1"/>
  <c r="A1994" i="1"/>
  <c r="N2002" i="1"/>
  <c r="O2002" i="1"/>
  <c r="P2002" i="1"/>
  <c r="Q2002" i="1"/>
  <c r="J2002" i="1"/>
  <c r="R2002" i="1"/>
  <c r="K2002" i="1"/>
  <c r="L2002" i="1"/>
  <c r="M2002" i="1"/>
  <c r="A2002" i="1"/>
  <c r="B2002" i="1"/>
  <c r="N2010" i="1"/>
  <c r="O2010" i="1"/>
  <c r="P2010" i="1"/>
  <c r="Q2010" i="1"/>
  <c r="J2010" i="1"/>
  <c r="R2010" i="1"/>
  <c r="K2010" i="1"/>
  <c r="L2010" i="1"/>
  <c r="M2010" i="1"/>
  <c r="B2010" i="1"/>
  <c r="A2010" i="1"/>
  <c r="N2018" i="1"/>
  <c r="O2018" i="1"/>
  <c r="P2018" i="1"/>
  <c r="Q2018" i="1"/>
  <c r="J2018" i="1"/>
  <c r="R2018" i="1"/>
  <c r="K2018" i="1"/>
  <c r="L2018" i="1"/>
  <c r="M2018" i="1"/>
  <c r="B2018" i="1"/>
  <c r="A2018" i="1"/>
  <c r="N2026" i="1"/>
  <c r="O2026" i="1"/>
  <c r="P2026" i="1"/>
  <c r="Q2026" i="1"/>
  <c r="J2026" i="1"/>
  <c r="R2026" i="1"/>
  <c r="K2026" i="1"/>
  <c r="L2026" i="1"/>
  <c r="M2026" i="1"/>
  <c r="B2026" i="1"/>
  <c r="A2026" i="1"/>
  <c r="N2034" i="1"/>
  <c r="O2034" i="1"/>
  <c r="P2034" i="1"/>
  <c r="Q2034" i="1"/>
  <c r="J2034" i="1"/>
  <c r="R2034" i="1"/>
  <c r="K2034" i="1"/>
  <c r="L2034" i="1"/>
  <c r="M2034" i="1"/>
  <c r="B2034" i="1"/>
  <c r="A2034" i="1"/>
  <c r="N2042" i="1"/>
  <c r="O2042" i="1"/>
  <c r="P2042" i="1"/>
  <c r="Q2042" i="1"/>
  <c r="J2042" i="1"/>
  <c r="R2042" i="1"/>
  <c r="K2042" i="1"/>
  <c r="M2042" i="1"/>
  <c r="L2042" i="1"/>
  <c r="A2042" i="1"/>
  <c r="B2042" i="1"/>
  <c r="M1805" i="1"/>
  <c r="N1805" i="1"/>
  <c r="O1805" i="1"/>
  <c r="P1805" i="1"/>
  <c r="Q1805" i="1"/>
  <c r="J1805" i="1"/>
  <c r="R1805" i="1"/>
  <c r="K1805" i="1"/>
  <c r="L1805" i="1"/>
  <c r="A1805" i="1"/>
  <c r="B1805" i="1"/>
  <c r="M1845" i="1"/>
  <c r="N1845" i="1"/>
  <c r="O1845" i="1"/>
  <c r="P1845" i="1"/>
  <c r="Q1845" i="1"/>
  <c r="J1845" i="1"/>
  <c r="R1845" i="1"/>
  <c r="K1845" i="1"/>
  <c r="L1845" i="1"/>
  <c r="A1845" i="1"/>
  <c r="B1845" i="1"/>
  <c r="M1885" i="1"/>
  <c r="N1885" i="1"/>
  <c r="O1885" i="1"/>
  <c r="P1885" i="1"/>
  <c r="Q1885" i="1"/>
  <c r="J1885" i="1"/>
  <c r="R1885" i="1"/>
  <c r="K1885" i="1"/>
  <c r="L1885" i="1"/>
  <c r="A1885" i="1"/>
  <c r="B1885" i="1"/>
  <c r="K1925" i="1"/>
  <c r="L1925" i="1"/>
  <c r="M1925" i="1"/>
  <c r="N1925" i="1"/>
  <c r="O1925" i="1"/>
  <c r="P1925" i="1"/>
  <c r="Q1925" i="1"/>
  <c r="R1925" i="1"/>
  <c r="J1925" i="1"/>
  <c r="A1925" i="1"/>
  <c r="B1925" i="1"/>
  <c r="K1973" i="1"/>
  <c r="L1973" i="1"/>
  <c r="M1973" i="1"/>
  <c r="N1973" i="1"/>
  <c r="O1973" i="1"/>
  <c r="P1973" i="1"/>
  <c r="J1973" i="1"/>
  <c r="Q1973" i="1"/>
  <c r="R1973" i="1"/>
  <c r="A1973" i="1"/>
  <c r="B1973" i="1"/>
  <c r="L1870" i="1"/>
  <c r="M1870" i="1"/>
  <c r="N1870" i="1"/>
  <c r="O1870" i="1"/>
  <c r="P1870" i="1"/>
  <c r="Q1870" i="1"/>
  <c r="J1870" i="1"/>
  <c r="K1870" i="1"/>
  <c r="R1870" i="1"/>
  <c r="B1870" i="1"/>
  <c r="A1870" i="1"/>
  <c r="O1811" i="1"/>
  <c r="P1811" i="1"/>
  <c r="Q1811" i="1"/>
  <c r="J1811" i="1"/>
  <c r="R1811" i="1"/>
  <c r="K1811" i="1"/>
  <c r="L1811" i="1"/>
  <c r="M1811" i="1"/>
  <c r="A1811" i="1"/>
  <c r="N1811" i="1"/>
  <c r="B1811" i="1"/>
  <c r="O1819" i="1"/>
  <c r="P1819" i="1"/>
  <c r="Q1819" i="1"/>
  <c r="J1819" i="1"/>
  <c r="R1819" i="1"/>
  <c r="K1819" i="1"/>
  <c r="L1819" i="1"/>
  <c r="M1819" i="1"/>
  <c r="N1819" i="1"/>
  <c r="B1819" i="1"/>
  <c r="A1819" i="1"/>
  <c r="O1835" i="1"/>
  <c r="P1835" i="1"/>
  <c r="Q1835" i="1"/>
  <c r="J1835" i="1"/>
  <c r="R1835" i="1"/>
  <c r="K1835" i="1"/>
  <c r="L1835" i="1"/>
  <c r="M1835" i="1"/>
  <c r="N1835" i="1"/>
  <c r="B1835" i="1"/>
  <c r="A1835" i="1"/>
  <c r="O1851" i="1"/>
  <c r="P1851" i="1"/>
  <c r="Q1851" i="1"/>
  <c r="J1851" i="1"/>
  <c r="R1851" i="1"/>
  <c r="K1851" i="1"/>
  <c r="L1851" i="1"/>
  <c r="M1851" i="1"/>
  <c r="N1851" i="1"/>
  <c r="B1851" i="1"/>
  <c r="A1851" i="1"/>
  <c r="O1867" i="1"/>
  <c r="P1867" i="1"/>
  <c r="Q1867" i="1"/>
  <c r="J1867" i="1"/>
  <c r="R1867" i="1"/>
  <c r="K1867" i="1"/>
  <c r="L1867" i="1"/>
  <c r="M1867" i="1"/>
  <c r="N1867" i="1"/>
  <c r="B1867" i="1"/>
  <c r="A1867" i="1"/>
  <c r="O1883" i="1"/>
  <c r="P1883" i="1"/>
  <c r="Q1883" i="1"/>
  <c r="J1883" i="1"/>
  <c r="R1883" i="1"/>
  <c r="K1883" i="1"/>
  <c r="L1883" i="1"/>
  <c r="M1883" i="1"/>
  <c r="N1883" i="1"/>
  <c r="B1883" i="1"/>
  <c r="A1883" i="1"/>
  <c r="O1899" i="1"/>
  <c r="P1899" i="1"/>
  <c r="Q1899" i="1"/>
  <c r="J1899" i="1"/>
  <c r="R1899" i="1"/>
  <c r="K1899" i="1"/>
  <c r="L1899" i="1"/>
  <c r="M1899" i="1"/>
  <c r="N1899" i="1"/>
  <c r="B1899" i="1"/>
  <c r="A1899" i="1"/>
  <c r="O1907" i="1"/>
  <c r="P1907" i="1"/>
  <c r="Q1907" i="1"/>
  <c r="J1907" i="1"/>
  <c r="R1907" i="1"/>
  <c r="K1907" i="1"/>
  <c r="L1907" i="1"/>
  <c r="M1907" i="1"/>
  <c r="N1907" i="1"/>
  <c r="B1907" i="1"/>
  <c r="A1907" i="1"/>
  <c r="K1923" i="1"/>
  <c r="L1923" i="1"/>
  <c r="M1923" i="1"/>
  <c r="N1923" i="1"/>
  <c r="O1923" i="1"/>
  <c r="P1923" i="1"/>
  <c r="Q1923" i="1"/>
  <c r="J1923" i="1"/>
  <c r="R1923" i="1"/>
  <c r="B1923" i="1"/>
  <c r="A1923" i="1"/>
  <c r="M1931" i="1"/>
  <c r="N1931" i="1"/>
  <c r="O1931" i="1"/>
  <c r="P1931" i="1"/>
  <c r="Q1931" i="1"/>
  <c r="J1931" i="1"/>
  <c r="R1931" i="1"/>
  <c r="K1931" i="1"/>
  <c r="L1931" i="1"/>
  <c r="B1931" i="1"/>
  <c r="A1931" i="1"/>
  <c r="M1939" i="1"/>
  <c r="N1939" i="1"/>
  <c r="O1939" i="1"/>
  <c r="P1939" i="1"/>
  <c r="Q1939" i="1"/>
  <c r="J1939" i="1"/>
  <c r="R1939" i="1"/>
  <c r="K1939" i="1"/>
  <c r="L1939" i="1"/>
  <c r="B1939" i="1"/>
  <c r="A1939" i="1"/>
  <c r="M1955" i="1"/>
  <c r="N1955" i="1"/>
  <c r="O1955" i="1"/>
  <c r="P1955" i="1"/>
  <c r="Q1955" i="1"/>
  <c r="J1955" i="1"/>
  <c r="R1955" i="1"/>
  <c r="K1955" i="1"/>
  <c r="L1955" i="1"/>
  <c r="B1955" i="1"/>
  <c r="A1955" i="1"/>
  <c r="M1963" i="1"/>
  <c r="N1963" i="1"/>
  <c r="O1963" i="1"/>
  <c r="P1963" i="1"/>
  <c r="Q1963" i="1"/>
  <c r="J1963" i="1"/>
  <c r="R1963" i="1"/>
  <c r="K1963" i="1"/>
  <c r="L1963" i="1"/>
  <c r="B1963" i="1"/>
  <c r="A1963" i="1"/>
  <c r="M1971" i="1"/>
  <c r="N1971" i="1"/>
  <c r="O1971" i="1"/>
  <c r="P1971" i="1"/>
  <c r="Q1971" i="1"/>
  <c r="J1971" i="1"/>
  <c r="R1971" i="1"/>
  <c r="K1971" i="1"/>
  <c r="L1971" i="1"/>
  <c r="B1971" i="1"/>
  <c r="A1971" i="1"/>
  <c r="M1979" i="1"/>
  <c r="N1979" i="1"/>
  <c r="O1979" i="1"/>
  <c r="P1979" i="1"/>
  <c r="Q1979" i="1"/>
  <c r="J1979" i="1"/>
  <c r="R1979" i="1"/>
  <c r="K1979" i="1"/>
  <c r="L1979" i="1"/>
  <c r="B1979" i="1"/>
  <c r="A1979" i="1"/>
  <c r="M1987" i="1"/>
  <c r="N1987" i="1"/>
  <c r="O1987" i="1"/>
  <c r="P1987" i="1"/>
  <c r="Q1987" i="1"/>
  <c r="J1987" i="1"/>
  <c r="R1987" i="1"/>
  <c r="K1987" i="1"/>
  <c r="L1987" i="1"/>
  <c r="B1987" i="1"/>
  <c r="A1987" i="1"/>
  <c r="M1995" i="1"/>
  <c r="N1995" i="1"/>
  <c r="O1995" i="1"/>
  <c r="P1995" i="1"/>
  <c r="Q1995" i="1"/>
  <c r="J1995" i="1"/>
  <c r="R1995" i="1"/>
  <c r="K1995" i="1"/>
  <c r="L1995" i="1"/>
  <c r="B1995" i="1"/>
  <c r="A1995" i="1"/>
  <c r="M2003" i="1"/>
  <c r="N2003" i="1"/>
  <c r="O2003" i="1"/>
  <c r="P2003" i="1"/>
  <c r="Q2003" i="1"/>
  <c r="J2003" i="1"/>
  <c r="R2003" i="1"/>
  <c r="L2003" i="1"/>
  <c r="K2003" i="1"/>
  <c r="B2003" i="1"/>
  <c r="A2003" i="1"/>
  <c r="M2011" i="1"/>
  <c r="N2011" i="1"/>
  <c r="O2011" i="1"/>
  <c r="P2011" i="1"/>
  <c r="Q2011" i="1"/>
  <c r="J2011" i="1"/>
  <c r="R2011" i="1"/>
  <c r="K2011" i="1"/>
  <c r="L2011" i="1"/>
  <c r="B2011" i="1"/>
  <c r="A2011" i="1"/>
  <c r="M2019" i="1"/>
  <c r="N2019" i="1"/>
  <c r="O2019" i="1"/>
  <c r="P2019" i="1"/>
  <c r="Q2019" i="1"/>
  <c r="J2019" i="1"/>
  <c r="R2019" i="1"/>
  <c r="K2019" i="1"/>
  <c r="L2019" i="1"/>
  <c r="B2019" i="1"/>
  <c r="A2019" i="1"/>
  <c r="M2027" i="1"/>
  <c r="N2027" i="1"/>
  <c r="O2027" i="1"/>
  <c r="P2027" i="1"/>
  <c r="Q2027" i="1"/>
  <c r="J2027" i="1"/>
  <c r="R2027" i="1"/>
  <c r="K2027" i="1"/>
  <c r="L2027" i="1"/>
  <c r="B2027" i="1"/>
  <c r="A2027" i="1"/>
  <c r="M2035" i="1"/>
  <c r="N2035" i="1"/>
  <c r="O2035" i="1"/>
  <c r="P2035" i="1"/>
  <c r="Q2035" i="1"/>
  <c r="J2035" i="1"/>
  <c r="R2035" i="1"/>
  <c r="K2035" i="1"/>
  <c r="L2035" i="1"/>
  <c r="B2035" i="1"/>
  <c r="A2035" i="1"/>
  <c r="M2043" i="1"/>
  <c r="N2043" i="1"/>
  <c r="O2043" i="1"/>
  <c r="P2043" i="1"/>
  <c r="Q2043" i="1"/>
  <c r="J2043" i="1"/>
  <c r="R2043" i="1"/>
  <c r="K2043" i="1"/>
  <c r="L2043" i="1"/>
  <c r="B2043" i="1"/>
  <c r="A2043" i="1"/>
  <c r="J241" i="1"/>
  <c r="K241" i="1"/>
  <c r="L241" i="1"/>
  <c r="M241" i="1"/>
  <c r="N241" i="1"/>
  <c r="O241" i="1"/>
  <c r="P241" i="1"/>
  <c r="A241" i="1"/>
  <c r="B241" i="1"/>
  <c r="C243" i="1"/>
  <c r="L243" i="1" s="1"/>
  <c r="C242" i="1"/>
  <c r="K242" i="1" s="1"/>
  <c r="B17" i="10"/>
  <c r="C637" i="1"/>
  <c r="J637" i="1" s="1"/>
  <c r="C638" i="1"/>
  <c r="M638" i="1" s="1"/>
  <c r="C639" i="1"/>
  <c r="O639" i="1" s="1"/>
  <c r="C640" i="1"/>
  <c r="A640" i="1" s="1"/>
  <c r="C641" i="1"/>
  <c r="A641" i="1" s="1"/>
  <c r="C642" i="1"/>
  <c r="B642" i="1" s="1"/>
  <c r="C643" i="1"/>
  <c r="B643" i="1" s="1"/>
  <c r="C644" i="1"/>
  <c r="A644" i="1" s="1"/>
  <c r="C645" i="1"/>
  <c r="A645" i="1" s="1"/>
  <c r="C646" i="1"/>
  <c r="K646" i="1" s="1"/>
  <c r="C647" i="1"/>
  <c r="L647" i="1" s="1"/>
  <c r="C648" i="1"/>
  <c r="R648" i="1" s="1"/>
  <c r="C649" i="1"/>
  <c r="N649" i="1" s="1"/>
  <c r="C650" i="1"/>
  <c r="K650" i="1" s="1"/>
  <c r="C651" i="1"/>
  <c r="P651" i="1" s="1"/>
  <c r="C652" i="1"/>
  <c r="J652" i="1" s="1"/>
  <c r="C653" i="1"/>
  <c r="R653" i="1" s="1"/>
  <c r="C654" i="1"/>
  <c r="O654" i="1" s="1"/>
  <c r="C655" i="1"/>
  <c r="A655" i="1" s="1"/>
  <c r="C656" i="1"/>
  <c r="A656" i="1" s="1"/>
  <c r="C657" i="1"/>
  <c r="K657" i="1" s="1"/>
  <c r="C658" i="1"/>
  <c r="C659" i="1"/>
  <c r="C636" i="1"/>
  <c r="K636" i="1" s="1"/>
  <c r="J635" i="1"/>
  <c r="K635" i="1"/>
  <c r="L635" i="1"/>
  <c r="M635" i="1"/>
  <c r="N635" i="1"/>
  <c r="O635" i="1"/>
  <c r="P635" i="1"/>
  <c r="Q635" i="1"/>
  <c r="R635" i="1"/>
  <c r="A635" i="1"/>
  <c r="B635" i="1"/>
  <c r="C893" i="1"/>
  <c r="C892" i="1"/>
  <c r="C891" i="1"/>
  <c r="C890" i="1"/>
  <c r="C889" i="1"/>
  <c r="C888" i="1"/>
  <c r="C887" i="1"/>
  <c r="C886" i="1"/>
  <c r="C885" i="1"/>
  <c r="C884" i="1"/>
  <c r="C883" i="1"/>
  <c r="C882" i="1"/>
  <c r="C881" i="1"/>
  <c r="C880" i="1"/>
  <c r="C879" i="1"/>
  <c r="C878" i="1"/>
  <c r="C877" i="1"/>
  <c r="C876" i="1"/>
  <c r="C875" i="1"/>
  <c r="C874" i="1"/>
  <c r="C873" i="1"/>
  <c r="C872" i="1"/>
  <c r="C871" i="1"/>
  <c r="C870" i="1"/>
  <c r="C869" i="1"/>
  <c r="C868" i="1"/>
  <c r="C867" i="1"/>
  <c r="C866" i="1"/>
  <c r="C865" i="1"/>
  <c r="C864" i="1"/>
  <c r="C863" i="1"/>
  <c r="C862" i="1"/>
  <c r="C861" i="1"/>
  <c r="C860" i="1"/>
  <c r="C859" i="1"/>
  <c r="C858" i="1"/>
  <c r="C857" i="1"/>
  <c r="C856" i="1"/>
  <c r="C855" i="1"/>
  <c r="C854" i="1"/>
  <c r="C853" i="1"/>
  <c r="C852" i="1"/>
  <c r="C851" i="1"/>
  <c r="C850" i="1"/>
  <c r="C849" i="1"/>
  <c r="C848" i="1"/>
  <c r="C847" i="1"/>
  <c r="C846" i="1"/>
  <c r="C845" i="1"/>
  <c r="C844" i="1"/>
  <c r="C843" i="1"/>
  <c r="C842" i="1"/>
  <c r="C841" i="1"/>
  <c r="C840" i="1"/>
  <c r="C839" i="1"/>
  <c r="C838" i="1"/>
  <c r="C837" i="1"/>
  <c r="C836" i="1"/>
  <c r="C835" i="1"/>
  <c r="C834" i="1"/>
  <c r="C833" i="1"/>
  <c r="C832" i="1"/>
  <c r="C831" i="1"/>
  <c r="C830" i="1"/>
  <c r="C829" i="1"/>
  <c r="C828" i="1"/>
  <c r="C827" i="1"/>
  <c r="C826" i="1"/>
  <c r="C825" i="1"/>
  <c r="C824" i="1"/>
  <c r="C823" i="1"/>
  <c r="C822" i="1"/>
  <c r="C821" i="1"/>
  <c r="C820" i="1"/>
  <c r="C819" i="1"/>
  <c r="C818" i="1"/>
  <c r="C817" i="1"/>
  <c r="C816" i="1"/>
  <c r="C815" i="1"/>
  <c r="C814" i="1"/>
  <c r="C813" i="1"/>
  <c r="C812" i="1"/>
  <c r="C811" i="1"/>
  <c r="C810" i="1"/>
  <c r="C809" i="1"/>
  <c r="C808" i="1"/>
  <c r="C807" i="1"/>
  <c r="C806" i="1"/>
  <c r="C805" i="1"/>
  <c r="C804" i="1"/>
  <c r="C803" i="1"/>
  <c r="C802" i="1"/>
  <c r="C801" i="1"/>
  <c r="C800" i="1"/>
  <c r="C799" i="1"/>
  <c r="C798" i="1"/>
  <c r="C797" i="1"/>
  <c r="C796" i="1"/>
  <c r="C795" i="1"/>
  <c r="C794" i="1"/>
  <c r="C793" i="1"/>
  <c r="C792" i="1"/>
  <c r="C791" i="1"/>
  <c r="C790" i="1"/>
  <c r="C789" i="1"/>
  <c r="C788" i="1"/>
  <c r="C787" i="1"/>
  <c r="C786" i="1"/>
  <c r="C785" i="1"/>
  <c r="C784" i="1"/>
  <c r="C783" i="1"/>
  <c r="C782" i="1"/>
  <c r="C781" i="1"/>
  <c r="C780" i="1"/>
  <c r="C779" i="1"/>
  <c r="C778" i="1"/>
  <c r="C777" i="1"/>
  <c r="C776" i="1"/>
  <c r="C775" i="1"/>
  <c r="C774" i="1"/>
  <c r="C773" i="1"/>
  <c r="C772" i="1"/>
  <c r="C771" i="1"/>
  <c r="C770" i="1"/>
  <c r="C769" i="1"/>
  <c r="C768" i="1"/>
  <c r="C767" i="1"/>
  <c r="C766" i="1"/>
  <c r="C765" i="1"/>
  <c r="C764" i="1"/>
  <c r="C763" i="1"/>
  <c r="C762" i="1"/>
  <c r="C761" i="1"/>
  <c r="C760" i="1"/>
  <c r="C759" i="1"/>
  <c r="C758" i="1"/>
  <c r="C757" i="1"/>
  <c r="C756" i="1"/>
  <c r="C755" i="1"/>
  <c r="C754" i="1"/>
  <c r="C753" i="1"/>
  <c r="C752" i="1"/>
  <c r="C751" i="1"/>
  <c r="C750" i="1"/>
  <c r="C749" i="1"/>
  <c r="C748" i="1"/>
  <c r="C747" i="1"/>
  <c r="C746" i="1"/>
  <c r="C745" i="1"/>
  <c r="C744" i="1"/>
  <c r="C743" i="1"/>
  <c r="C742" i="1"/>
  <c r="C741" i="1"/>
  <c r="C740" i="1"/>
  <c r="C739" i="1"/>
  <c r="C738" i="1"/>
  <c r="C737" i="1"/>
  <c r="C736" i="1"/>
  <c r="C735" i="1"/>
  <c r="C734" i="1"/>
  <c r="C733" i="1"/>
  <c r="C732" i="1"/>
  <c r="C731" i="1"/>
  <c r="C730" i="1"/>
  <c r="C729" i="1"/>
  <c r="C728" i="1"/>
  <c r="C727" i="1"/>
  <c r="C726" i="1"/>
  <c r="C725" i="1"/>
  <c r="C724" i="1"/>
  <c r="C723" i="1"/>
  <c r="C722" i="1"/>
  <c r="C721" i="1"/>
  <c r="C720" i="1"/>
  <c r="C719" i="1"/>
  <c r="C718" i="1"/>
  <c r="C717" i="1"/>
  <c r="C716" i="1"/>
  <c r="C715" i="1"/>
  <c r="C714" i="1"/>
  <c r="C713" i="1"/>
  <c r="C712" i="1"/>
  <c r="C711" i="1"/>
  <c r="C710" i="1"/>
  <c r="C709" i="1"/>
  <c r="C708" i="1"/>
  <c r="C707" i="1"/>
  <c r="C706" i="1"/>
  <c r="C705" i="1"/>
  <c r="C704" i="1"/>
  <c r="C703" i="1"/>
  <c r="C702" i="1"/>
  <c r="C701" i="1"/>
  <c r="C700" i="1"/>
  <c r="C699" i="1"/>
  <c r="C698" i="1"/>
  <c r="C697" i="1"/>
  <c r="C696" i="1"/>
  <c r="C695" i="1"/>
  <c r="C688" i="1"/>
  <c r="C687" i="1"/>
  <c r="C689" i="1"/>
  <c r="J705" i="1" l="1"/>
  <c r="R705" i="1"/>
  <c r="N705" i="1"/>
  <c r="O705" i="1"/>
  <c r="P705" i="1"/>
  <c r="Q705" i="1"/>
  <c r="K705" i="1"/>
  <c r="L705" i="1"/>
  <c r="M705" i="1"/>
  <c r="A705" i="1"/>
  <c r="B705" i="1"/>
  <c r="J729" i="1"/>
  <c r="R729" i="1"/>
  <c r="N729" i="1"/>
  <c r="P729" i="1"/>
  <c r="Q729" i="1"/>
  <c r="L729" i="1"/>
  <c r="M729" i="1"/>
  <c r="O729" i="1"/>
  <c r="K729" i="1"/>
  <c r="A729" i="1"/>
  <c r="B729" i="1"/>
  <c r="K761" i="1"/>
  <c r="N761" i="1"/>
  <c r="O761" i="1"/>
  <c r="Q761" i="1"/>
  <c r="R761" i="1"/>
  <c r="L761" i="1"/>
  <c r="M761" i="1"/>
  <c r="J761" i="1"/>
  <c r="P761" i="1"/>
  <c r="A761" i="1"/>
  <c r="B761" i="1"/>
  <c r="N801" i="1"/>
  <c r="O801" i="1"/>
  <c r="P801" i="1"/>
  <c r="Q801" i="1"/>
  <c r="J801" i="1"/>
  <c r="M801" i="1"/>
  <c r="K801" i="1"/>
  <c r="L801" i="1"/>
  <c r="R801" i="1"/>
  <c r="B801" i="1"/>
  <c r="A801" i="1"/>
  <c r="P715" i="1"/>
  <c r="L715" i="1"/>
  <c r="M715" i="1"/>
  <c r="N715" i="1"/>
  <c r="O715" i="1"/>
  <c r="R715" i="1"/>
  <c r="J715" i="1"/>
  <c r="K715" i="1"/>
  <c r="Q715" i="1"/>
  <c r="B715" i="1"/>
  <c r="A715" i="1"/>
  <c r="P723" i="1"/>
  <c r="L723" i="1"/>
  <c r="M723" i="1"/>
  <c r="N723" i="1"/>
  <c r="O723" i="1"/>
  <c r="J723" i="1"/>
  <c r="K723" i="1"/>
  <c r="Q723" i="1"/>
  <c r="R723" i="1"/>
  <c r="B723" i="1"/>
  <c r="A723" i="1"/>
  <c r="Q747" i="1"/>
  <c r="L747" i="1"/>
  <c r="M747" i="1"/>
  <c r="N747" i="1"/>
  <c r="J747" i="1"/>
  <c r="K747" i="1"/>
  <c r="P747" i="1"/>
  <c r="R747" i="1"/>
  <c r="O747" i="1"/>
  <c r="B747" i="1"/>
  <c r="A747" i="1"/>
  <c r="Q779" i="1"/>
  <c r="L779" i="1"/>
  <c r="M779" i="1"/>
  <c r="J779" i="1"/>
  <c r="K779" i="1"/>
  <c r="N779" i="1"/>
  <c r="P779" i="1"/>
  <c r="O779" i="1"/>
  <c r="R779" i="1"/>
  <c r="B779" i="1"/>
  <c r="A779" i="1"/>
  <c r="L803" i="1"/>
  <c r="M803" i="1"/>
  <c r="N803" i="1"/>
  <c r="O803" i="1"/>
  <c r="Q803" i="1"/>
  <c r="R803" i="1"/>
  <c r="K803" i="1"/>
  <c r="J803" i="1"/>
  <c r="P803" i="1"/>
  <c r="B803" i="1"/>
  <c r="A803" i="1"/>
  <c r="L819" i="1"/>
  <c r="M819" i="1"/>
  <c r="N819" i="1"/>
  <c r="O819" i="1"/>
  <c r="Q819" i="1"/>
  <c r="R819" i="1"/>
  <c r="K819" i="1"/>
  <c r="P819" i="1"/>
  <c r="J819" i="1"/>
  <c r="B819" i="1"/>
  <c r="A819" i="1"/>
  <c r="L835" i="1"/>
  <c r="Q835" i="1"/>
  <c r="R835" i="1"/>
  <c r="J835" i="1"/>
  <c r="K835" i="1"/>
  <c r="O835" i="1"/>
  <c r="M835" i="1"/>
  <c r="N835" i="1"/>
  <c r="P835" i="1"/>
  <c r="B835" i="1"/>
  <c r="A835" i="1"/>
  <c r="N859" i="1"/>
  <c r="O859" i="1"/>
  <c r="P859" i="1"/>
  <c r="Q859" i="1"/>
  <c r="L859" i="1"/>
  <c r="J859" i="1"/>
  <c r="K859" i="1"/>
  <c r="M859" i="1"/>
  <c r="R859" i="1"/>
  <c r="A859" i="1"/>
  <c r="B859" i="1"/>
  <c r="N867" i="1"/>
  <c r="O867" i="1"/>
  <c r="P867" i="1"/>
  <c r="L867" i="1"/>
  <c r="J867" i="1"/>
  <c r="K867" i="1"/>
  <c r="M867" i="1"/>
  <c r="Q867" i="1"/>
  <c r="R867" i="1"/>
  <c r="A867" i="1"/>
  <c r="B867" i="1"/>
  <c r="P883" i="1"/>
  <c r="Q883" i="1"/>
  <c r="J883" i="1"/>
  <c r="R883" i="1"/>
  <c r="K883" i="1"/>
  <c r="L883" i="1"/>
  <c r="M883" i="1"/>
  <c r="N883" i="1"/>
  <c r="O883" i="1"/>
  <c r="A883" i="1"/>
  <c r="B883" i="1"/>
  <c r="M702" i="1"/>
  <c r="Q702" i="1"/>
  <c r="J702" i="1"/>
  <c r="R702" i="1"/>
  <c r="K702" i="1"/>
  <c r="L702" i="1"/>
  <c r="N702" i="1"/>
  <c r="O702" i="1"/>
  <c r="P702" i="1"/>
  <c r="A702" i="1"/>
  <c r="B702" i="1"/>
  <c r="L695" i="1"/>
  <c r="P695" i="1"/>
  <c r="Q695" i="1"/>
  <c r="J695" i="1"/>
  <c r="R695" i="1"/>
  <c r="K695" i="1"/>
  <c r="M695" i="1"/>
  <c r="N695" i="1"/>
  <c r="O695" i="1"/>
  <c r="B695" i="1"/>
  <c r="A695" i="1"/>
  <c r="L711" i="1"/>
  <c r="P711" i="1"/>
  <c r="Q711" i="1"/>
  <c r="J711" i="1"/>
  <c r="R711" i="1"/>
  <c r="K711" i="1"/>
  <c r="M711" i="1"/>
  <c r="N711" i="1"/>
  <c r="O711" i="1"/>
  <c r="B711" i="1"/>
  <c r="A711" i="1"/>
  <c r="L727" i="1"/>
  <c r="P727" i="1"/>
  <c r="J727" i="1"/>
  <c r="R727" i="1"/>
  <c r="K727" i="1"/>
  <c r="N727" i="1"/>
  <c r="O727" i="1"/>
  <c r="Q727" i="1"/>
  <c r="M727" i="1"/>
  <c r="B727" i="1"/>
  <c r="A727" i="1"/>
  <c r="L735" i="1"/>
  <c r="J735" i="1"/>
  <c r="R735" i="1"/>
  <c r="M735" i="1"/>
  <c r="N735" i="1"/>
  <c r="O735" i="1"/>
  <c r="P735" i="1"/>
  <c r="Q735" i="1"/>
  <c r="K735" i="1"/>
  <c r="B735" i="1"/>
  <c r="A735" i="1"/>
  <c r="M751" i="1"/>
  <c r="P751" i="1"/>
  <c r="Q751" i="1"/>
  <c r="J751" i="1"/>
  <c r="R751" i="1"/>
  <c r="L751" i="1"/>
  <c r="N751" i="1"/>
  <c r="O751" i="1"/>
  <c r="K751" i="1"/>
  <c r="B751" i="1"/>
  <c r="A751" i="1"/>
  <c r="M759" i="1"/>
  <c r="P759" i="1"/>
  <c r="Q759" i="1"/>
  <c r="J759" i="1"/>
  <c r="K759" i="1"/>
  <c r="L759" i="1"/>
  <c r="N759" i="1"/>
  <c r="R759" i="1"/>
  <c r="O759" i="1"/>
  <c r="B759" i="1"/>
  <c r="A759" i="1"/>
  <c r="M775" i="1"/>
  <c r="P775" i="1"/>
  <c r="Q775" i="1"/>
  <c r="J775" i="1"/>
  <c r="K775" i="1"/>
  <c r="N775" i="1"/>
  <c r="L775" i="1"/>
  <c r="O775" i="1"/>
  <c r="R775" i="1"/>
  <c r="B775" i="1"/>
  <c r="A775" i="1"/>
  <c r="P791" i="1"/>
  <c r="Q791" i="1"/>
  <c r="J791" i="1"/>
  <c r="R791" i="1"/>
  <c r="K791" i="1"/>
  <c r="M791" i="1"/>
  <c r="N791" i="1"/>
  <c r="O791" i="1"/>
  <c r="L791" i="1"/>
  <c r="B791" i="1"/>
  <c r="A791" i="1"/>
  <c r="P807" i="1"/>
  <c r="Q807" i="1"/>
  <c r="J807" i="1"/>
  <c r="R807" i="1"/>
  <c r="K807" i="1"/>
  <c r="M807" i="1"/>
  <c r="N807" i="1"/>
  <c r="O807" i="1"/>
  <c r="L807" i="1"/>
  <c r="B807" i="1"/>
  <c r="A807" i="1"/>
  <c r="P839" i="1"/>
  <c r="R839" i="1"/>
  <c r="J839" i="1"/>
  <c r="K839" i="1"/>
  <c r="L839" i="1"/>
  <c r="O839" i="1"/>
  <c r="Q839" i="1"/>
  <c r="N839" i="1"/>
  <c r="M839" i="1"/>
  <c r="B839" i="1"/>
  <c r="A839" i="1"/>
  <c r="K696" i="1"/>
  <c r="O696" i="1"/>
  <c r="P696" i="1"/>
  <c r="Q696" i="1"/>
  <c r="J696" i="1"/>
  <c r="R696" i="1"/>
  <c r="L696" i="1"/>
  <c r="M696" i="1"/>
  <c r="N696" i="1"/>
  <c r="A696" i="1"/>
  <c r="B696" i="1"/>
  <c r="K704" i="1"/>
  <c r="O704" i="1"/>
  <c r="P704" i="1"/>
  <c r="Q704" i="1"/>
  <c r="J704" i="1"/>
  <c r="R704" i="1"/>
  <c r="L704" i="1"/>
  <c r="M704" i="1"/>
  <c r="N704" i="1"/>
  <c r="A704" i="1"/>
  <c r="B704" i="1"/>
  <c r="K712" i="1"/>
  <c r="O712" i="1"/>
  <c r="P712" i="1"/>
  <c r="Q712" i="1"/>
  <c r="J712" i="1"/>
  <c r="R712" i="1"/>
  <c r="L712" i="1"/>
  <c r="M712" i="1"/>
  <c r="N712" i="1"/>
  <c r="A712" i="1"/>
  <c r="B712" i="1"/>
  <c r="K720" i="1"/>
  <c r="O720" i="1"/>
  <c r="P720" i="1"/>
  <c r="Q720" i="1"/>
  <c r="J720" i="1"/>
  <c r="R720" i="1"/>
  <c r="N720" i="1"/>
  <c r="L720" i="1"/>
  <c r="M720" i="1"/>
  <c r="A720" i="1"/>
  <c r="B720" i="1"/>
  <c r="K728" i="1"/>
  <c r="O728" i="1"/>
  <c r="Q728" i="1"/>
  <c r="J728" i="1"/>
  <c r="R728" i="1"/>
  <c r="L728" i="1"/>
  <c r="M728" i="1"/>
  <c r="N728" i="1"/>
  <c r="P728" i="1"/>
  <c r="A728" i="1"/>
  <c r="B728" i="1"/>
  <c r="K736" i="1"/>
  <c r="Q736" i="1"/>
  <c r="N736" i="1"/>
  <c r="O736" i="1"/>
  <c r="R736" i="1"/>
  <c r="J736" i="1"/>
  <c r="M736" i="1"/>
  <c r="P736" i="1"/>
  <c r="L736" i="1"/>
  <c r="A736" i="1"/>
  <c r="B736" i="1"/>
  <c r="L744" i="1"/>
  <c r="O744" i="1"/>
  <c r="P744" i="1"/>
  <c r="Q744" i="1"/>
  <c r="R744" i="1"/>
  <c r="K744" i="1"/>
  <c r="M744" i="1"/>
  <c r="N744" i="1"/>
  <c r="J744" i="1"/>
  <c r="A744" i="1"/>
  <c r="B744" i="1"/>
  <c r="L752" i="1"/>
  <c r="O752" i="1"/>
  <c r="P752" i="1"/>
  <c r="Q752" i="1"/>
  <c r="J752" i="1"/>
  <c r="K752" i="1"/>
  <c r="M752" i="1"/>
  <c r="N752" i="1"/>
  <c r="R752" i="1"/>
  <c r="A752" i="1"/>
  <c r="B752" i="1"/>
  <c r="L760" i="1"/>
  <c r="O760" i="1"/>
  <c r="P760" i="1"/>
  <c r="M760" i="1"/>
  <c r="N760" i="1"/>
  <c r="Q760" i="1"/>
  <c r="R760" i="1"/>
  <c r="J760" i="1"/>
  <c r="K760" i="1"/>
  <c r="B760" i="1"/>
  <c r="A760" i="1"/>
  <c r="L768" i="1"/>
  <c r="O768" i="1"/>
  <c r="P768" i="1"/>
  <c r="R768" i="1"/>
  <c r="J768" i="1"/>
  <c r="M768" i="1"/>
  <c r="N768" i="1"/>
  <c r="K768" i="1"/>
  <c r="Q768" i="1"/>
  <c r="A768" i="1"/>
  <c r="B768" i="1"/>
  <c r="L776" i="1"/>
  <c r="O776" i="1"/>
  <c r="P776" i="1"/>
  <c r="J776" i="1"/>
  <c r="K776" i="1"/>
  <c r="M776" i="1"/>
  <c r="N776" i="1"/>
  <c r="R776" i="1"/>
  <c r="Q776" i="1"/>
  <c r="B776" i="1"/>
  <c r="A776" i="1"/>
  <c r="L784" i="1"/>
  <c r="O784" i="1"/>
  <c r="P784" i="1"/>
  <c r="N784" i="1"/>
  <c r="Q784" i="1"/>
  <c r="R784" i="1"/>
  <c r="M784" i="1"/>
  <c r="J784" i="1"/>
  <c r="K784" i="1"/>
  <c r="A784" i="1"/>
  <c r="B784" i="1"/>
  <c r="O792" i="1"/>
  <c r="P792" i="1"/>
  <c r="Q792" i="1"/>
  <c r="J792" i="1"/>
  <c r="R792" i="1"/>
  <c r="K792" i="1"/>
  <c r="N792" i="1"/>
  <c r="L792" i="1"/>
  <c r="M792" i="1"/>
  <c r="B792" i="1"/>
  <c r="A792" i="1"/>
  <c r="O800" i="1"/>
  <c r="P800" i="1"/>
  <c r="Q800" i="1"/>
  <c r="J800" i="1"/>
  <c r="R800" i="1"/>
  <c r="L800" i="1"/>
  <c r="M800" i="1"/>
  <c r="N800" i="1"/>
  <c r="K800" i="1"/>
  <c r="A800" i="1"/>
  <c r="B800" i="1"/>
  <c r="O808" i="1"/>
  <c r="P808" i="1"/>
  <c r="Q808" i="1"/>
  <c r="J808" i="1"/>
  <c r="R808" i="1"/>
  <c r="K808" i="1"/>
  <c r="N808" i="1"/>
  <c r="L808" i="1"/>
  <c r="M808" i="1"/>
  <c r="B808" i="1"/>
  <c r="A808" i="1"/>
  <c r="O816" i="1"/>
  <c r="P816" i="1"/>
  <c r="Q816" i="1"/>
  <c r="J816" i="1"/>
  <c r="R816" i="1"/>
  <c r="L816" i="1"/>
  <c r="M816" i="1"/>
  <c r="N816" i="1"/>
  <c r="K816" i="1"/>
  <c r="A816" i="1"/>
  <c r="B816" i="1"/>
  <c r="O824" i="1"/>
  <c r="P824" i="1"/>
  <c r="Q824" i="1"/>
  <c r="J824" i="1"/>
  <c r="R824" i="1"/>
  <c r="K824" i="1"/>
  <c r="N824" i="1"/>
  <c r="M824" i="1"/>
  <c r="L824" i="1"/>
  <c r="B824" i="1"/>
  <c r="A824" i="1"/>
  <c r="O832" i="1"/>
  <c r="Q832" i="1"/>
  <c r="R832" i="1"/>
  <c r="J832" i="1"/>
  <c r="K832" i="1"/>
  <c r="N832" i="1"/>
  <c r="L832" i="1"/>
  <c r="M832" i="1"/>
  <c r="P832" i="1"/>
  <c r="A832" i="1"/>
  <c r="B832" i="1"/>
  <c r="Q840" i="1"/>
  <c r="J840" i="1"/>
  <c r="R840" i="1"/>
  <c r="K840" i="1"/>
  <c r="L840" i="1"/>
  <c r="O840" i="1"/>
  <c r="M840" i="1"/>
  <c r="N840" i="1"/>
  <c r="P840" i="1"/>
  <c r="B840" i="1"/>
  <c r="A840" i="1"/>
  <c r="Q848" i="1"/>
  <c r="J848" i="1"/>
  <c r="R848" i="1"/>
  <c r="K848" i="1"/>
  <c r="L848" i="1"/>
  <c r="O848" i="1"/>
  <c r="M848" i="1"/>
  <c r="N848" i="1"/>
  <c r="P848" i="1"/>
  <c r="B848" i="1"/>
  <c r="A848" i="1"/>
  <c r="Q856" i="1"/>
  <c r="J856" i="1"/>
  <c r="R856" i="1"/>
  <c r="K856" i="1"/>
  <c r="L856" i="1"/>
  <c r="O856" i="1"/>
  <c r="N856" i="1"/>
  <c r="P856" i="1"/>
  <c r="M856" i="1"/>
  <c r="B856" i="1"/>
  <c r="A856" i="1"/>
  <c r="Q864" i="1"/>
  <c r="J864" i="1"/>
  <c r="R864" i="1"/>
  <c r="K864" i="1"/>
  <c r="O864" i="1"/>
  <c r="N864" i="1"/>
  <c r="P864" i="1"/>
  <c r="L864" i="1"/>
  <c r="M864" i="1"/>
  <c r="B864" i="1"/>
  <c r="A864" i="1"/>
  <c r="Q872" i="1"/>
  <c r="J872" i="1"/>
  <c r="R872" i="1"/>
  <c r="K872" i="1"/>
  <c r="O872" i="1"/>
  <c r="L872" i="1"/>
  <c r="M872" i="1"/>
  <c r="N872" i="1"/>
  <c r="P872" i="1"/>
  <c r="B872" i="1"/>
  <c r="A872" i="1"/>
  <c r="Q880" i="1"/>
  <c r="J880" i="1"/>
  <c r="K880" i="1"/>
  <c r="L880" i="1"/>
  <c r="M880" i="1"/>
  <c r="N880" i="1"/>
  <c r="O880" i="1"/>
  <c r="P880" i="1"/>
  <c r="R880" i="1"/>
  <c r="B880" i="1"/>
  <c r="A880" i="1"/>
  <c r="K888" i="1"/>
  <c r="L888" i="1"/>
  <c r="M888" i="1"/>
  <c r="N888" i="1"/>
  <c r="O888" i="1"/>
  <c r="P888" i="1"/>
  <c r="R888" i="1"/>
  <c r="J888" i="1"/>
  <c r="Q888" i="1"/>
  <c r="B888" i="1"/>
  <c r="A888" i="1"/>
  <c r="Q698" i="1"/>
  <c r="M698" i="1"/>
  <c r="N698" i="1"/>
  <c r="O698" i="1"/>
  <c r="P698" i="1"/>
  <c r="J698" i="1"/>
  <c r="K698" i="1"/>
  <c r="L698" i="1"/>
  <c r="R698" i="1"/>
  <c r="B698" i="1"/>
  <c r="A698" i="1"/>
  <c r="Q706" i="1"/>
  <c r="M706" i="1"/>
  <c r="N706" i="1"/>
  <c r="O706" i="1"/>
  <c r="P706" i="1"/>
  <c r="L706" i="1"/>
  <c r="R706" i="1"/>
  <c r="J706" i="1"/>
  <c r="K706" i="1"/>
  <c r="B706" i="1"/>
  <c r="A706" i="1"/>
  <c r="Q714" i="1"/>
  <c r="M714" i="1"/>
  <c r="N714" i="1"/>
  <c r="O714" i="1"/>
  <c r="P714" i="1"/>
  <c r="J714" i="1"/>
  <c r="K714" i="1"/>
  <c r="L714" i="1"/>
  <c r="R714" i="1"/>
  <c r="B714" i="1"/>
  <c r="A714" i="1"/>
  <c r="Q722" i="1"/>
  <c r="M722" i="1"/>
  <c r="N722" i="1"/>
  <c r="O722" i="1"/>
  <c r="P722" i="1"/>
  <c r="J722" i="1"/>
  <c r="K722" i="1"/>
  <c r="R722" i="1"/>
  <c r="L722" i="1"/>
  <c r="B722" i="1"/>
  <c r="A722" i="1"/>
  <c r="Q730" i="1"/>
  <c r="M730" i="1"/>
  <c r="O730" i="1"/>
  <c r="P730" i="1"/>
  <c r="J730" i="1"/>
  <c r="K730" i="1"/>
  <c r="L730" i="1"/>
  <c r="R730" i="1"/>
  <c r="N730" i="1"/>
  <c r="B730" i="1"/>
  <c r="A730" i="1"/>
  <c r="Q738" i="1"/>
  <c r="O738" i="1"/>
  <c r="R738" i="1"/>
  <c r="K738" i="1"/>
  <c r="L738" i="1"/>
  <c r="M738" i="1"/>
  <c r="N738" i="1"/>
  <c r="P738" i="1"/>
  <c r="J738" i="1"/>
  <c r="B738" i="1"/>
  <c r="A738" i="1"/>
  <c r="J746" i="1"/>
  <c r="R746" i="1"/>
  <c r="M746" i="1"/>
  <c r="N746" i="1"/>
  <c r="O746" i="1"/>
  <c r="P746" i="1"/>
  <c r="Q746" i="1"/>
  <c r="K746" i="1"/>
  <c r="L746" i="1"/>
  <c r="B746" i="1"/>
  <c r="A746" i="1"/>
  <c r="J754" i="1"/>
  <c r="R754" i="1"/>
  <c r="M754" i="1"/>
  <c r="N754" i="1"/>
  <c r="O754" i="1"/>
  <c r="K754" i="1"/>
  <c r="L754" i="1"/>
  <c r="Q754" i="1"/>
  <c r="P754" i="1"/>
  <c r="A754" i="1"/>
  <c r="B754" i="1"/>
  <c r="J762" i="1"/>
  <c r="R762" i="1"/>
  <c r="M762" i="1"/>
  <c r="N762" i="1"/>
  <c r="K762" i="1"/>
  <c r="L762" i="1"/>
  <c r="P762" i="1"/>
  <c r="Q762" i="1"/>
  <c r="O762" i="1"/>
  <c r="B762" i="1"/>
  <c r="A762" i="1"/>
  <c r="J770" i="1"/>
  <c r="R770" i="1"/>
  <c r="M770" i="1"/>
  <c r="N770" i="1"/>
  <c r="L770" i="1"/>
  <c r="O770" i="1"/>
  <c r="P770" i="1"/>
  <c r="Q770" i="1"/>
  <c r="K770" i="1"/>
  <c r="A770" i="1"/>
  <c r="B770" i="1"/>
  <c r="J778" i="1"/>
  <c r="R778" i="1"/>
  <c r="M778" i="1"/>
  <c r="N778" i="1"/>
  <c r="Q778" i="1"/>
  <c r="L778" i="1"/>
  <c r="O778" i="1"/>
  <c r="P778" i="1"/>
  <c r="K778" i="1"/>
  <c r="B778" i="1"/>
  <c r="A778" i="1"/>
  <c r="J786" i="1"/>
  <c r="R786" i="1"/>
  <c r="M786" i="1"/>
  <c r="N786" i="1"/>
  <c r="K786" i="1"/>
  <c r="L786" i="1"/>
  <c r="O786" i="1"/>
  <c r="P786" i="1"/>
  <c r="Q786" i="1"/>
  <c r="A786" i="1"/>
  <c r="B786" i="1"/>
  <c r="M794" i="1"/>
  <c r="N794" i="1"/>
  <c r="O794" i="1"/>
  <c r="P794" i="1"/>
  <c r="R794" i="1"/>
  <c r="L794" i="1"/>
  <c r="J794" i="1"/>
  <c r="K794" i="1"/>
  <c r="Q794" i="1"/>
  <c r="B794" i="1"/>
  <c r="A794" i="1"/>
  <c r="M802" i="1"/>
  <c r="N802" i="1"/>
  <c r="O802" i="1"/>
  <c r="P802" i="1"/>
  <c r="J802" i="1"/>
  <c r="K802" i="1"/>
  <c r="L802" i="1"/>
  <c r="Q802" i="1"/>
  <c r="R802" i="1"/>
  <c r="A802" i="1"/>
  <c r="B802" i="1"/>
  <c r="M810" i="1"/>
  <c r="N810" i="1"/>
  <c r="O810" i="1"/>
  <c r="P810" i="1"/>
  <c r="R810" i="1"/>
  <c r="L810" i="1"/>
  <c r="K810" i="1"/>
  <c r="Q810" i="1"/>
  <c r="J810" i="1"/>
  <c r="B810" i="1"/>
  <c r="A810" i="1"/>
  <c r="M818" i="1"/>
  <c r="N818" i="1"/>
  <c r="O818" i="1"/>
  <c r="P818" i="1"/>
  <c r="J818" i="1"/>
  <c r="K818" i="1"/>
  <c r="L818" i="1"/>
  <c r="Q818" i="1"/>
  <c r="R818" i="1"/>
  <c r="A818" i="1"/>
  <c r="B818" i="1"/>
  <c r="M826" i="1"/>
  <c r="N826" i="1"/>
  <c r="O826" i="1"/>
  <c r="P826" i="1"/>
  <c r="R826" i="1"/>
  <c r="L826" i="1"/>
  <c r="J826" i="1"/>
  <c r="K826" i="1"/>
  <c r="Q826" i="1"/>
  <c r="B826" i="1"/>
  <c r="A826" i="1"/>
  <c r="M834" i="1"/>
  <c r="Q834" i="1"/>
  <c r="R834" i="1"/>
  <c r="J834" i="1"/>
  <c r="K834" i="1"/>
  <c r="O834" i="1"/>
  <c r="N834" i="1"/>
  <c r="P834" i="1"/>
  <c r="L834" i="1"/>
  <c r="A834" i="1"/>
  <c r="B834" i="1"/>
  <c r="O842" i="1"/>
  <c r="P842" i="1"/>
  <c r="Q842" i="1"/>
  <c r="J842" i="1"/>
  <c r="R842" i="1"/>
  <c r="M842" i="1"/>
  <c r="L842" i="1"/>
  <c r="N842" i="1"/>
  <c r="K842" i="1"/>
  <c r="B842" i="1"/>
  <c r="A842" i="1"/>
  <c r="O850" i="1"/>
  <c r="P850" i="1"/>
  <c r="Q850" i="1"/>
  <c r="J850" i="1"/>
  <c r="R850" i="1"/>
  <c r="M850" i="1"/>
  <c r="K850" i="1"/>
  <c r="L850" i="1"/>
  <c r="N850" i="1"/>
  <c r="B850" i="1"/>
  <c r="A850" i="1"/>
  <c r="O858" i="1"/>
  <c r="P858" i="1"/>
  <c r="Q858" i="1"/>
  <c r="J858" i="1"/>
  <c r="R858" i="1"/>
  <c r="M858" i="1"/>
  <c r="K858" i="1"/>
  <c r="N858" i="1"/>
  <c r="L858" i="1"/>
  <c r="B858" i="1"/>
  <c r="A858" i="1"/>
  <c r="O866" i="1"/>
  <c r="P866" i="1"/>
  <c r="Q866" i="1"/>
  <c r="M866" i="1"/>
  <c r="L866" i="1"/>
  <c r="N866" i="1"/>
  <c r="R866" i="1"/>
  <c r="K866" i="1"/>
  <c r="J866" i="1"/>
  <c r="B866" i="1"/>
  <c r="A866" i="1"/>
  <c r="O874" i="1"/>
  <c r="Q874" i="1"/>
  <c r="R874" i="1"/>
  <c r="J874" i="1"/>
  <c r="K874" i="1"/>
  <c r="L874" i="1"/>
  <c r="M874" i="1"/>
  <c r="N874" i="1"/>
  <c r="P874" i="1"/>
  <c r="B874" i="1"/>
  <c r="A874" i="1"/>
  <c r="Q882" i="1"/>
  <c r="J882" i="1"/>
  <c r="R882" i="1"/>
  <c r="K882" i="1"/>
  <c r="L882" i="1"/>
  <c r="M882" i="1"/>
  <c r="N882" i="1"/>
  <c r="O882" i="1"/>
  <c r="P882" i="1"/>
  <c r="B882" i="1"/>
  <c r="A882" i="1"/>
  <c r="Q890" i="1"/>
  <c r="J890" i="1"/>
  <c r="R890" i="1"/>
  <c r="K890" i="1"/>
  <c r="L890" i="1"/>
  <c r="M890" i="1"/>
  <c r="N890" i="1"/>
  <c r="O890" i="1"/>
  <c r="P890" i="1"/>
  <c r="B890" i="1"/>
  <c r="A890" i="1"/>
  <c r="P659" i="1"/>
  <c r="Q659" i="1"/>
  <c r="J659" i="1"/>
  <c r="R659" i="1"/>
  <c r="K659" i="1"/>
  <c r="L659" i="1"/>
  <c r="M659" i="1"/>
  <c r="N659" i="1"/>
  <c r="O659" i="1"/>
  <c r="B659" i="1"/>
  <c r="A659" i="1"/>
  <c r="J697" i="1"/>
  <c r="R697" i="1"/>
  <c r="N697" i="1"/>
  <c r="O697" i="1"/>
  <c r="P697" i="1"/>
  <c r="Q697" i="1"/>
  <c r="K697" i="1"/>
  <c r="L697" i="1"/>
  <c r="M697" i="1"/>
  <c r="A697" i="1"/>
  <c r="B697" i="1"/>
  <c r="J721" i="1"/>
  <c r="R721" i="1"/>
  <c r="N721" i="1"/>
  <c r="O721" i="1"/>
  <c r="P721" i="1"/>
  <c r="Q721" i="1"/>
  <c r="K721" i="1"/>
  <c r="L721" i="1"/>
  <c r="M721" i="1"/>
  <c r="A721" i="1"/>
  <c r="B721" i="1"/>
  <c r="K753" i="1"/>
  <c r="N753" i="1"/>
  <c r="O753" i="1"/>
  <c r="P753" i="1"/>
  <c r="Q753" i="1"/>
  <c r="R753" i="1"/>
  <c r="J753" i="1"/>
  <c r="L753" i="1"/>
  <c r="M753" i="1"/>
  <c r="B753" i="1"/>
  <c r="A753" i="1"/>
  <c r="K777" i="1"/>
  <c r="N777" i="1"/>
  <c r="O777" i="1"/>
  <c r="M777" i="1"/>
  <c r="P777" i="1"/>
  <c r="Q777" i="1"/>
  <c r="R777" i="1"/>
  <c r="L777" i="1"/>
  <c r="J777" i="1"/>
  <c r="A777" i="1"/>
  <c r="B777" i="1"/>
  <c r="N793" i="1"/>
  <c r="O793" i="1"/>
  <c r="P793" i="1"/>
  <c r="Q793" i="1"/>
  <c r="K793" i="1"/>
  <c r="L793" i="1"/>
  <c r="M793" i="1"/>
  <c r="R793" i="1"/>
  <c r="J793" i="1"/>
  <c r="A793" i="1"/>
  <c r="B793" i="1"/>
  <c r="N825" i="1"/>
  <c r="O825" i="1"/>
  <c r="P825" i="1"/>
  <c r="Q825" i="1"/>
  <c r="K825" i="1"/>
  <c r="L825" i="1"/>
  <c r="M825" i="1"/>
  <c r="R825" i="1"/>
  <c r="J825" i="1"/>
  <c r="A825" i="1"/>
  <c r="B825" i="1"/>
  <c r="P841" i="1"/>
  <c r="Q841" i="1"/>
  <c r="J841" i="1"/>
  <c r="R841" i="1"/>
  <c r="K841" i="1"/>
  <c r="N841" i="1"/>
  <c r="L841" i="1"/>
  <c r="M841" i="1"/>
  <c r="O841" i="1"/>
  <c r="A841" i="1"/>
  <c r="B841" i="1"/>
  <c r="P865" i="1"/>
  <c r="Q865" i="1"/>
  <c r="J865" i="1"/>
  <c r="R865" i="1"/>
  <c r="N865" i="1"/>
  <c r="K865" i="1"/>
  <c r="L865" i="1"/>
  <c r="M865" i="1"/>
  <c r="O865" i="1"/>
  <c r="A865" i="1"/>
  <c r="B865" i="1"/>
  <c r="J889" i="1"/>
  <c r="R889" i="1"/>
  <c r="K889" i="1"/>
  <c r="L889" i="1"/>
  <c r="M889" i="1"/>
  <c r="N889" i="1"/>
  <c r="O889" i="1"/>
  <c r="P889" i="1"/>
  <c r="Q889" i="1"/>
  <c r="A889" i="1"/>
  <c r="B889" i="1"/>
  <c r="K769" i="1"/>
  <c r="N769" i="1"/>
  <c r="O769" i="1"/>
  <c r="J769" i="1"/>
  <c r="L769" i="1"/>
  <c r="M769" i="1"/>
  <c r="Q769" i="1"/>
  <c r="R769" i="1"/>
  <c r="P769" i="1"/>
  <c r="B769" i="1"/>
  <c r="A769" i="1"/>
  <c r="N809" i="1"/>
  <c r="O809" i="1"/>
  <c r="P809" i="1"/>
  <c r="Q809" i="1"/>
  <c r="K809" i="1"/>
  <c r="L809" i="1"/>
  <c r="M809" i="1"/>
  <c r="R809" i="1"/>
  <c r="J809" i="1"/>
  <c r="A809" i="1"/>
  <c r="B809" i="1"/>
  <c r="P857" i="1"/>
  <c r="Q857" i="1"/>
  <c r="J857" i="1"/>
  <c r="R857" i="1"/>
  <c r="K857" i="1"/>
  <c r="N857" i="1"/>
  <c r="L857" i="1"/>
  <c r="M857" i="1"/>
  <c r="O857" i="1"/>
  <c r="A857" i="1"/>
  <c r="B857" i="1"/>
  <c r="P699" i="1"/>
  <c r="L699" i="1"/>
  <c r="M699" i="1"/>
  <c r="N699" i="1"/>
  <c r="O699" i="1"/>
  <c r="K699" i="1"/>
  <c r="Q699" i="1"/>
  <c r="R699" i="1"/>
  <c r="J699" i="1"/>
  <c r="B699" i="1"/>
  <c r="A699" i="1"/>
  <c r="Q739" i="1"/>
  <c r="J739" i="1"/>
  <c r="L739" i="1"/>
  <c r="M739" i="1"/>
  <c r="N739" i="1"/>
  <c r="O739" i="1"/>
  <c r="P739" i="1"/>
  <c r="R739" i="1"/>
  <c r="K739" i="1"/>
  <c r="B739" i="1"/>
  <c r="A739" i="1"/>
  <c r="Q763" i="1"/>
  <c r="L763" i="1"/>
  <c r="M763" i="1"/>
  <c r="K763" i="1"/>
  <c r="N763" i="1"/>
  <c r="O763" i="1"/>
  <c r="P763" i="1"/>
  <c r="J763" i="1"/>
  <c r="R763" i="1"/>
  <c r="B763" i="1"/>
  <c r="A763" i="1"/>
  <c r="L795" i="1"/>
  <c r="M795" i="1"/>
  <c r="N795" i="1"/>
  <c r="O795" i="1"/>
  <c r="J795" i="1"/>
  <c r="K795" i="1"/>
  <c r="P795" i="1"/>
  <c r="R795" i="1"/>
  <c r="Q795" i="1"/>
  <c r="B795" i="1"/>
  <c r="A795" i="1"/>
  <c r="L827" i="1"/>
  <c r="M827" i="1"/>
  <c r="N827" i="1"/>
  <c r="O827" i="1"/>
  <c r="J827" i="1"/>
  <c r="K827" i="1"/>
  <c r="P827" i="1"/>
  <c r="Q827" i="1"/>
  <c r="R827" i="1"/>
  <c r="B827" i="1"/>
  <c r="A827" i="1"/>
  <c r="N851" i="1"/>
  <c r="O851" i="1"/>
  <c r="P851" i="1"/>
  <c r="Q851" i="1"/>
  <c r="L851" i="1"/>
  <c r="R851" i="1"/>
  <c r="J851" i="1"/>
  <c r="K851" i="1"/>
  <c r="M851" i="1"/>
  <c r="A851" i="1"/>
  <c r="B851" i="1"/>
  <c r="P891" i="1"/>
  <c r="Q891" i="1"/>
  <c r="J891" i="1"/>
  <c r="R891" i="1"/>
  <c r="K891" i="1"/>
  <c r="L891" i="1"/>
  <c r="M891" i="1"/>
  <c r="N891" i="1"/>
  <c r="O891" i="1"/>
  <c r="A891" i="1"/>
  <c r="B891" i="1"/>
  <c r="M658" i="1"/>
  <c r="A658" i="1"/>
  <c r="B658" i="1"/>
  <c r="J689" i="1"/>
  <c r="R689" i="1"/>
  <c r="M689" i="1"/>
  <c r="N689" i="1"/>
  <c r="O689" i="1"/>
  <c r="P689" i="1"/>
  <c r="Q689" i="1"/>
  <c r="L689" i="1"/>
  <c r="K689" i="1"/>
  <c r="A689" i="1"/>
  <c r="B689" i="1"/>
  <c r="O700" i="1"/>
  <c r="K700" i="1"/>
  <c r="L700" i="1"/>
  <c r="M700" i="1"/>
  <c r="N700" i="1"/>
  <c r="J700" i="1"/>
  <c r="P700" i="1"/>
  <c r="Q700" i="1"/>
  <c r="R700" i="1"/>
  <c r="A700" i="1"/>
  <c r="B700" i="1"/>
  <c r="O708" i="1"/>
  <c r="K708" i="1"/>
  <c r="L708" i="1"/>
  <c r="M708" i="1"/>
  <c r="N708" i="1"/>
  <c r="Q708" i="1"/>
  <c r="R708" i="1"/>
  <c r="J708" i="1"/>
  <c r="P708" i="1"/>
  <c r="A708" i="1"/>
  <c r="B708" i="1"/>
  <c r="O716" i="1"/>
  <c r="K716" i="1"/>
  <c r="L716" i="1"/>
  <c r="M716" i="1"/>
  <c r="N716" i="1"/>
  <c r="J716" i="1"/>
  <c r="P716" i="1"/>
  <c r="Q716" i="1"/>
  <c r="R716" i="1"/>
  <c r="A716" i="1"/>
  <c r="B716" i="1"/>
  <c r="O724" i="1"/>
  <c r="K724" i="1"/>
  <c r="L724" i="1"/>
  <c r="M724" i="1"/>
  <c r="N724" i="1"/>
  <c r="J724" i="1"/>
  <c r="P724" i="1"/>
  <c r="Q724" i="1"/>
  <c r="R724" i="1"/>
  <c r="A724" i="1"/>
  <c r="B724" i="1"/>
  <c r="O732" i="1"/>
  <c r="K732" i="1"/>
  <c r="M732" i="1"/>
  <c r="N732" i="1"/>
  <c r="Q732" i="1"/>
  <c r="R732" i="1"/>
  <c r="J732" i="1"/>
  <c r="L732" i="1"/>
  <c r="P732" i="1"/>
  <c r="A732" i="1"/>
  <c r="B732" i="1"/>
  <c r="P740" i="1"/>
  <c r="K740" i="1"/>
  <c r="L740" i="1"/>
  <c r="M740" i="1"/>
  <c r="J740" i="1"/>
  <c r="O740" i="1"/>
  <c r="Q740" i="1"/>
  <c r="N740" i="1"/>
  <c r="R740" i="1"/>
  <c r="A740" i="1"/>
  <c r="B740" i="1"/>
  <c r="P748" i="1"/>
  <c r="K748" i="1"/>
  <c r="L748" i="1"/>
  <c r="M748" i="1"/>
  <c r="N748" i="1"/>
  <c r="O748" i="1"/>
  <c r="Q748" i="1"/>
  <c r="R748" i="1"/>
  <c r="J748" i="1"/>
  <c r="A748" i="1"/>
  <c r="B748" i="1"/>
  <c r="P756" i="1"/>
  <c r="K756" i="1"/>
  <c r="L756" i="1"/>
  <c r="M756" i="1"/>
  <c r="J756" i="1"/>
  <c r="O756" i="1"/>
  <c r="Q756" i="1"/>
  <c r="N756" i="1"/>
  <c r="R756" i="1"/>
  <c r="B756" i="1"/>
  <c r="A756" i="1"/>
  <c r="P764" i="1"/>
  <c r="K764" i="1"/>
  <c r="L764" i="1"/>
  <c r="O764" i="1"/>
  <c r="Q764" i="1"/>
  <c r="R764" i="1"/>
  <c r="J764" i="1"/>
  <c r="M764" i="1"/>
  <c r="N764" i="1"/>
  <c r="B764" i="1"/>
  <c r="A764" i="1"/>
  <c r="P772" i="1"/>
  <c r="K772" i="1"/>
  <c r="L772" i="1"/>
  <c r="J772" i="1"/>
  <c r="M772" i="1"/>
  <c r="O772" i="1"/>
  <c r="N772" i="1"/>
  <c r="Q772" i="1"/>
  <c r="R772" i="1"/>
  <c r="A772" i="1"/>
  <c r="B772" i="1"/>
  <c r="P780" i="1"/>
  <c r="K780" i="1"/>
  <c r="L780" i="1"/>
  <c r="M780" i="1"/>
  <c r="N780" i="1"/>
  <c r="O780" i="1"/>
  <c r="Q780" i="1"/>
  <c r="J780" i="1"/>
  <c r="R780" i="1"/>
  <c r="A780" i="1"/>
  <c r="B780" i="1"/>
  <c r="K788" i="1"/>
  <c r="L788" i="1"/>
  <c r="M788" i="1"/>
  <c r="N788" i="1"/>
  <c r="J788" i="1"/>
  <c r="O788" i="1"/>
  <c r="R788" i="1"/>
  <c r="P788" i="1"/>
  <c r="Q788" i="1"/>
  <c r="B788" i="1"/>
  <c r="A788" i="1"/>
  <c r="K796" i="1"/>
  <c r="L796" i="1"/>
  <c r="M796" i="1"/>
  <c r="N796" i="1"/>
  <c r="P796" i="1"/>
  <c r="Q796" i="1"/>
  <c r="R796" i="1"/>
  <c r="J796" i="1"/>
  <c r="O796" i="1"/>
  <c r="A796" i="1"/>
  <c r="B796" i="1"/>
  <c r="K804" i="1"/>
  <c r="L804" i="1"/>
  <c r="M804" i="1"/>
  <c r="N804" i="1"/>
  <c r="J804" i="1"/>
  <c r="O804" i="1"/>
  <c r="R804" i="1"/>
  <c r="P804" i="1"/>
  <c r="Q804" i="1"/>
  <c r="A804" i="1"/>
  <c r="B804" i="1"/>
  <c r="K812" i="1"/>
  <c r="L812" i="1"/>
  <c r="M812" i="1"/>
  <c r="N812" i="1"/>
  <c r="P812" i="1"/>
  <c r="Q812" i="1"/>
  <c r="R812" i="1"/>
  <c r="J812" i="1"/>
  <c r="O812" i="1"/>
  <c r="A812" i="1"/>
  <c r="B812" i="1"/>
  <c r="K820" i="1"/>
  <c r="L820" i="1"/>
  <c r="M820" i="1"/>
  <c r="N820" i="1"/>
  <c r="J820" i="1"/>
  <c r="O820" i="1"/>
  <c r="R820" i="1"/>
  <c r="P820" i="1"/>
  <c r="Q820" i="1"/>
  <c r="B820" i="1"/>
  <c r="A820" i="1"/>
  <c r="K828" i="1"/>
  <c r="L828" i="1"/>
  <c r="M828" i="1"/>
  <c r="N828" i="1"/>
  <c r="P828" i="1"/>
  <c r="Q828" i="1"/>
  <c r="R828" i="1"/>
  <c r="J828" i="1"/>
  <c r="O828" i="1"/>
  <c r="B828" i="1"/>
  <c r="A828" i="1"/>
  <c r="K836" i="1"/>
  <c r="Q836" i="1"/>
  <c r="R836" i="1"/>
  <c r="J836" i="1"/>
  <c r="L836" i="1"/>
  <c r="O836" i="1"/>
  <c r="M836" i="1"/>
  <c r="N836" i="1"/>
  <c r="P836" i="1"/>
  <c r="A836" i="1"/>
  <c r="B836" i="1"/>
  <c r="M844" i="1"/>
  <c r="N844" i="1"/>
  <c r="O844" i="1"/>
  <c r="P844" i="1"/>
  <c r="K844" i="1"/>
  <c r="Q844" i="1"/>
  <c r="R844" i="1"/>
  <c r="J844" i="1"/>
  <c r="L844" i="1"/>
  <c r="B844" i="1"/>
  <c r="A844" i="1"/>
  <c r="M852" i="1"/>
  <c r="N852" i="1"/>
  <c r="O852" i="1"/>
  <c r="P852" i="1"/>
  <c r="K852" i="1"/>
  <c r="J852" i="1"/>
  <c r="L852" i="1"/>
  <c r="Q852" i="1"/>
  <c r="R852" i="1"/>
  <c r="B852" i="1"/>
  <c r="A852" i="1"/>
  <c r="M860" i="1"/>
  <c r="N860" i="1"/>
  <c r="O860" i="1"/>
  <c r="K860" i="1"/>
  <c r="R860" i="1"/>
  <c r="J860" i="1"/>
  <c r="L860" i="1"/>
  <c r="P860" i="1"/>
  <c r="Q860" i="1"/>
  <c r="B860" i="1"/>
  <c r="A860" i="1"/>
  <c r="M868" i="1"/>
  <c r="N868" i="1"/>
  <c r="O868" i="1"/>
  <c r="K868" i="1"/>
  <c r="J868" i="1"/>
  <c r="L868" i="1"/>
  <c r="P868" i="1"/>
  <c r="Q868" i="1"/>
  <c r="R868" i="1"/>
  <c r="B868" i="1"/>
  <c r="A868" i="1"/>
  <c r="M876" i="1"/>
  <c r="R876" i="1"/>
  <c r="J876" i="1"/>
  <c r="K876" i="1"/>
  <c r="L876" i="1"/>
  <c r="N876" i="1"/>
  <c r="O876" i="1"/>
  <c r="P876" i="1"/>
  <c r="Q876" i="1"/>
  <c r="B876" i="1"/>
  <c r="A876" i="1"/>
  <c r="O884" i="1"/>
  <c r="P884" i="1"/>
  <c r="Q884" i="1"/>
  <c r="J884" i="1"/>
  <c r="R884" i="1"/>
  <c r="K884" i="1"/>
  <c r="L884" i="1"/>
  <c r="M884" i="1"/>
  <c r="N884" i="1"/>
  <c r="B884" i="1"/>
  <c r="A884" i="1"/>
  <c r="O892" i="1"/>
  <c r="P892" i="1"/>
  <c r="Q892" i="1"/>
  <c r="J892" i="1"/>
  <c r="R892" i="1"/>
  <c r="K892" i="1"/>
  <c r="L892" i="1"/>
  <c r="N892" i="1"/>
  <c r="M892" i="1"/>
  <c r="B892" i="1"/>
  <c r="A892" i="1"/>
  <c r="J713" i="1"/>
  <c r="R713" i="1"/>
  <c r="N713" i="1"/>
  <c r="O713" i="1"/>
  <c r="P713" i="1"/>
  <c r="Q713" i="1"/>
  <c r="M713" i="1"/>
  <c r="L713" i="1"/>
  <c r="K713" i="1"/>
  <c r="A713" i="1"/>
  <c r="B713" i="1"/>
  <c r="J737" i="1"/>
  <c r="R737" i="1"/>
  <c r="P737" i="1"/>
  <c r="O737" i="1"/>
  <c r="Q737" i="1"/>
  <c r="K737" i="1"/>
  <c r="L737" i="1"/>
  <c r="M737" i="1"/>
  <c r="N737" i="1"/>
  <c r="A737" i="1"/>
  <c r="B737" i="1"/>
  <c r="K785" i="1"/>
  <c r="N785" i="1"/>
  <c r="O785" i="1"/>
  <c r="R785" i="1"/>
  <c r="J785" i="1"/>
  <c r="M785" i="1"/>
  <c r="P785" i="1"/>
  <c r="Q785" i="1"/>
  <c r="L785" i="1"/>
  <c r="B785" i="1"/>
  <c r="A785" i="1"/>
  <c r="Q771" i="1"/>
  <c r="L771" i="1"/>
  <c r="M771" i="1"/>
  <c r="P771" i="1"/>
  <c r="R771" i="1"/>
  <c r="K771" i="1"/>
  <c r="J771" i="1"/>
  <c r="N771" i="1"/>
  <c r="O771" i="1"/>
  <c r="B771" i="1"/>
  <c r="A771" i="1"/>
  <c r="L687" i="1"/>
  <c r="O687" i="1"/>
  <c r="P687" i="1"/>
  <c r="Q687" i="1"/>
  <c r="J687" i="1"/>
  <c r="R687" i="1"/>
  <c r="K687" i="1"/>
  <c r="M687" i="1"/>
  <c r="N687" i="1"/>
  <c r="B687" i="1"/>
  <c r="A687" i="1"/>
  <c r="N701" i="1"/>
  <c r="J701" i="1"/>
  <c r="R701" i="1"/>
  <c r="K701" i="1"/>
  <c r="L701" i="1"/>
  <c r="M701" i="1"/>
  <c r="P701" i="1"/>
  <c r="Q701" i="1"/>
  <c r="O701" i="1"/>
  <c r="B701" i="1"/>
  <c r="A701" i="1"/>
  <c r="N709" i="1"/>
  <c r="J709" i="1"/>
  <c r="R709" i="1"/>
  <c r="K709" i="1"/>
  <c r="L709" i="1"/>
  <c r="M709" i="1"/>
  <c r="O709" i="1"/>
  <c r="P709" i="1"/>
  <c r="Q709" i="1"/>
  <c r="B709" i="1"/>
  <c r="A709" i="1"/>
  <c r="N717" i="1"/>
  <c r="J717" i="1"/>
  <c r="R717" i="1"/>
  <c r="K717" i="1"/>
  <c r="L717" i="1"/>
  <c r="M717" i="1"/>
  <c r="O717" i="1"/>
  <c r="P717" i="1"/>
  <c r="Q717" i="1"/>
  <c r="B717" i="1"/>
  <c r="A717" i="1"/>
  <c r="N725" i="1"/>
  <c r="J725" i="1"/>
  <c r="R725" i="1"/>
  <c r="K725" i="1"/>
  <c r="L725" i="1"/>
  <c r="M725" i="1"/>
  <c r="O725" i="1"/>
  <c r="P725" i="1"/>
  <c r="Q725" i="1"/>
  <c r="B725" i="1"/>
  <c r="A725" i="1"/>
  <c r="N733" i="1"/>
  <c r="J733" i="1"/>
  <c r="L733" i="1"/>
  <c r="K733" i="1"/>
  <c r="M733" i="1"/>
  <c r="O733" i="1"/>
  <c r="P733" i="1"/>
  <c r="Q733" i="1"/>
  <c r="R733" i="1"/>
  <c r="B733" i="1"/>
  <c r="A733" i="1"/>
  <c r="O741" i="1"/>
  <c r="J741" i="1"/>
  <c r="R741" i="1"/>
  <c r="K741" i="1"/>
  <c r="L741" i="1"/>
  <c r="M741" i="1"/>
  <c r="N741" i="1"/>
  <c r="P741" i="1"/>
  <c r="Q741" i="1"/>
  <c r="B741" i="1"/>
  <c r="A741" i="1"/>
  <c r="O749" i="1"/>
  <c r="J749" i="1"/>
  <c r="R749" i="1"/>
  <c r="K749" i="1"/>
  <c r="L749" i="1"/>
  <c r="N749" i="1"/>
  <c r="P749" i="1"/>
  <c r="M749" i="1"/>
  <c r="Q749" i="1"/>
  <c r="A749" i="1"/>
  <c r="B749" i="1"/>
  <c r="O757" i="1"/>
  <c r="J757" i="1"/>
  <c r="R757" i="1"/>
  <c r="K757" i="1"/>
  <c r="L757" i="1"/>
  <c r="M757" i="1"/>
  <c r="N757" i="1"/>
  <c r="P757" i="1"/>
  <c r="Q757" i="1"/>
  <c r="A757" i="1"/>
  <c r="B757" i="1"/>
  <c r="O765" i="1"/>
  <c r="J765" i="1"/>
  <c r="R765" i="1"/>
  <c r="K765" i="1"/>
  <c r="L765" i="1"/>
  <c r="N765" i="1"/>
  <c r="P765" i="1"/>
  <c r="Q765" i="1"/>
  <c r="M765" i="1"/>
  <c r="B765" i="1"/>
  <c r="A765" i="1"/>
  <c r="O773" i="1"/>
  <c r="J773" i="1"/>
  <c r="R773" i="1"/>
  <c r="K773" i="1"/>
  <c r="L773" i="1"/>
  <c r="M773" i="1"/>
  <c r="N773" i="1"/>
  <c r="P773" i="1"/>
  <c r="Q773" i="1"/>
  <c r="A773" i="1"/>
  <c r="B773" i="1"/>
  <c r="O781" i="1"/>
  <c r="J781" i="1"/>
  <c r="R781" i="1"/>
  <c r="K781" i="1"/>
  <c r="P781" i="1"/>
  <c r="Q781" i="1"/>
  <c r="L781" i="1"/>
  <c r="M781" i="1"/>
  <c r="N781" i="1"/>
  <c r="A781" i="1"/>
  <c r="B781" i="1"/>
  <c r="J789" i="1"/>
  <c r="R789" i="1"/>
  <c r="K789" i="1"/>
  <c r="L789" i="1"/>
  <c r="M789" i="1"/>
  <c r="O789" i="1"/>
  <c r="P789" i="1"/>
  <c r="Q789" i="1"/>
  <c r="N789" i="1"/>
  <c r="A789" i="1"/>
  <c r="B789" i="1"/>
  <c r="J797" i="1"/>
  <c r="R797" i="1"/>
  <c r="K797" i="1"/>
  <c r="L797" i="1"/>
  <c r="M797" i="1"/>
  <c r="N797" i="1"/>
  <c r="Q797" i="1"/>
  <c r="O797" i="1"/>
  <c r="P797" i="1"/>
  <c r="B797" i="1"/>
  <c r="A797" i="1"/>
  <c r="J805" i="1"/>
  <c r="R805" i="1"/>
  <c r="K805" i="1"/>
  <c r="L805" i="1"/>
  <c r="M805" i="1"/>
  <c r="O805" i="1"/>
  <c r="P805" i="1"/>
  <c r="Q805" i="1"/>
  <c r="N805" i="1"/>
  <c r="A805" i="1"/>
  <c r="B805" i="1"/>
  <c r="J813" i="1"/>
  <c r="R813" i="1"/>
  <c r="K813" i="1"/>
  <c r="L813" i="1"/>
  <c r="M813" i="1"/>
  <c r="N813" i="1"/>
  <c r="Q813" i="1"/>
  <c r="O813" i="1"/>
  <c r="P813" i="1"/>
  <c r="A813" i="1"/>
  <c r="B813" i="1"/>
  <c r="J821" i="1"/>
  <c r="R821" i="1"/>
  <c r="K821" i="1"/>
  <c r="L821" i="1"/>
  <c r="M821" i="1"/>
  <c r="O821" i="1"/>
  <c r="P821" i="1"/>
  <c r="Q821" i="1"/>
  <c r="N821" i="1"/>
  <c r="A821" i="1"/>
  <c r="B821" i="1"/>
  <c r="J829" i="1"/>
  <c r="R829" i="1"/>
  <c r="P829" i="1"/>
  <c r="Q829" i="1"/>
  <c r="K829" i="1"/>
  <c r="N829" i="1"/>
  <c r="L829" i="1"/>
  <c r="M829" i="1"/>
  <c r="O829" i="1"/>
  <c r="B829" i="1"/>
  <c r="A829" i="1"/>
  <c r="J837" i="1"/>
  <c r="R837" i="1"/>
  <c r="Q837" i="1"/>
  <c r="K837" i="1"/>
  <c r="L837" i="1"/>
  <c r="O837" i="1"/>
  <c r="M837" i="1"/>
  <c r="N837" i="1"/>
  <c r="P837" i="1"/>
  <c r="B837" i="1"/>
  <c r="A837" i="1"/>
  <c r="L845" i="1"/>
  <c r="M845" i="1"/>
  <c r="N845" i="1"/>
  <c r="O845" i="1"/>
  <c r="J845" i="1"/>
  <c r="R845" i="1"/>
  <c r="K845" i="1"/>
  <c r="P845" i="1"/>
  <c r="Q845" i="1"/>
  <c r="A845" i="1"/>
  <c r="B845" i="1"/>
  <c r="L853" i="1"/>
  <c r="M853" i="1"/>
  <c r="N853" i="1"/>
  <c r="O853" i="1"/>
  <c r="J853" i="1"/>
  <c r="R853" i="1"/>
  <c r="K853" i="1"/>
  <c r="P853" i="1"/>
  <c r="Q853" i="1"/>
  <c r="A853" i="1"/>
  <c r="B853" i="1"/>
  <c r="L861" i="1"/>
  <c r="M861" i="1"/>
  <c r="N861" i="1"/>
  <c r="J861" i="1"/>
  <c r="R861" i="1"/>
  <c r="K861" i="1"/>
  <c r="O861" i="1"/>
  <c r="P861" i="1"/>
  <c r="Q861" i="1"/>
  <c r="A861" i="1"/>
  <c r="B861" i="1"/>
  <c r="L869" i="1"/>
  <c r="M869" i="1"/>
  <c r="N869" i="1"/>
  <c r="J869" i="1"/>
  <c r="R869" i="1"/>
  <c r="Q869" i="1"/>
  <c r="K869" i="1"/>
  <c r="O869" i="1"/>
  <c r="P869" i="1"/>
  <c r="A869" i="1"/>
  <c r="B869" i="1"/>
  <c r="L877" i="1"/>
  <c r="R877" i="1"/>
  <c r="J877" i="1"/>
  <c r="K877" i="1"/>
  <c r="M877" i="1"/>
  <c r="N877" i="1"/>
  <c r="O877" i="1"/>
  <c r="Q877" i="1"/>
  <c r="P877" i="1"/>
  <c r="A877" i="1"/>
  <c r="B877" i="1"/>
  <c r="N885" i="1"/>
  <c r="O885" i="1"/>
  <c r="P885" i="1"/>
  <c r="Q885" i="1"/>
  <c r="J885" i="1"/>
  <c r="R885" i="1"/>
  <c r="K885" i="1"/>
  <c r="M885" i="1"/>
  <c r="L885" i="1"/>
  <c r="A885" i="1"/>
  <c r="B885" i="1"/>
  <c r="N893" i="1"/>
  <c r="O893" i="1"/>
  <c r="P893" i="1"/>
  <c r="Q893" i="1"/>
  <c r="J893" i="1"/>
  <c r="R893" i="1"/>
  <c r="K893" i="1"/>
  <c r="L893" i="1"/>
  <c r="M893" i="1"/>
  <c r="A893" i="1"/>
  <c r="B893" i="1"/>
  <c r="M710" i="1"/>
  <c r="Q710" i="1"/>
  <c r="J710" i="1"/>
  <c r="R710" i="1"/>
  <c r="K710" i="1"/>
  <c r="L710" i="1"/>
  <c r="N710" i="1"/>
  <c r="O710" i="1"/>
  <c r="P710" i="1"/>
  <c r="A710" i="1"/>
  <c r="B710" i="1"/>
  <c r="M718" i="1"/>
  <c r="Q718" i="1"/>
  <c r="J718" i="1"/>
  <c r="R718" i="1"/>
  <c r="K718" i="1"/>
  <c r="L718" i="1"/>
  <c r="N718" i="1"/>
  <c r="O718" i="1"/>
  <c r="P718" i="1"/>
  <c r="A718" i="1"/>
  <c r="B718" i="1"/>
  <c r="M726" i="1"/>
  <c r="Q726" i="1"/>
  <c r="J726" i="1"/>
  <c r="K726" i="1"/>
  <c r="L726" i="1"/>
  <c r="N726" i="1"/>
  <c r="O726" i="1"/>
  <c r="P726" i="1"/>
  <c r="R726" i="1"/>
  <c r="A726" i="1"/>
  <c r="B726" i="1"/>
  <c r="M734" i="1"/>
  <c r="K734" i="1"/>
  <c r="J734" i="1"/>
  <c r="L734" i="1"/>
  <c r="N734" i="1"/>
  <c r="O734" i="1"/>
  <c r="P734" i="1"/>
  <c r="Q734" i="1"/>
  <c r="R734" i="1"/>
  <c r="A734" i="1"/>
  <c r="B734" i="1"/>
  <c r="N742" i="1"/>
  <c r="Q742" i="1"/>
  <c r="J742" i="1"/>
  <c r="R742" i="1"/>
  <c r="K742" i="1"/>
  <c r="M742" i="1"/>
  <c r="O742" i="1"/>
  <c r="L742" i="1"/>
  <c r="P742" i="1"/>
  <c r="A742" i="1"/>
  <c r="B742" i="1"/>
  <c r="N750" i="1"/>
  <c r="Q750" i="1"/>
  <c r="J750" i="1"/>
  <c r="R750" i="1"/>
  <c r="K750" i="1"/>
  <c r="L750" i="1"/>
  <c r="M750" i="1"/>
  <c r="O750" i="1"/>
  <c r="P750" i="1"/>
  <c r="A750" i="1"/>
  <c r="B750" i="1"/>
  <c r="N758" i="1"/>
  <c r="Q758" i="1"/>
  <c r="J758" i="1"/>
  <c r="R758" i="1"/>
  <c r="K758" i="1"/>
  <c r="M758" i="1"/>
  <c r="O758" i="1"/>
  <c r="P758" i="1"/>
  <c r="L758" i="1"/>
  <c r="A758" i="1"/>
  <c r="B758" i="1"/>
  <c r="N766" i="1"/>
  <c r="Q766" i="1"/>
  <c r="J766" i="1"/>
  <c r="R766" i="1"/>
  <c r="K766" i="1"/>
  <c r="L766" i="1"/>
  <c r="M766" i="1"/>
  <c r="O766" i="1"/>
  <c r="P766" i="1"/>
  <c r="A766" i="1"/>
  <c r="B766" i="1"/>
  <c r="N774" i="1"/>
  <c r="Q774" i="1"/>
  <c r="J774" i="1"/>
  <c r="R774" i="1"/>
  <c r="O774" i="1"/>
  <c r="P774" i="1"/>
  <c r="K774" i="1"/>
  <c r="M774" i="1"/>
  <c r="L774" i="1"/>
  <c r="B774" i="1"/>
  <c r="A774" i="1"/>
  <c r="N782" i="1"/>
  <c r="Q782" i="1"/>
  <c r="J782" i="1"/>
  <c r="R782" i="1"/>
  <c r="K782" i="1"/>
  <c r="L782" i="1"/>
  <c r="O782" i="1"/>
  <c r="M782" i="1"/>
  <c r="P782" i="1"/>
  <c r="A782" i="1"/>
  <c r="B782" i="1"/>
  <c r="Q790" i="1"/>
  <c r="J790" i="1"/>
  <c r="R790" i="1"/>
  <c r="K790" i="1"/>
  <c r="L790" i="1"/>
  <c r="M790" i="1"/>
  <c r="P790" i="1"/>
  <c r="O790" i="1"/>
  <c r="N790" i="1"/>
  <c r="A790" i="1"/>
  <c r="B790" i="1"/>
  <c r="Q798" i="1"/>
  <c r="J798" i="1"/>
  <c r="R798" i="1"/>
  <c r="K798" i="1"/>
  <c r="L798" i="1"/>
  <c r="N798" i="1"/>
  <c r="O798" i="1"/>
  <c r="P798" i="1"/>
  <c r="M798" i="1"/>
  <c r="A798" i="1"/>
  <c r="B798" i="1"/>
  <c r="Q806" i="1"/>
  <c r="J806" i="1"/>
  <c r="R806" i="1"/>
  <c r="K806" i="1"/>
  <c r="L806" i="1"/>
  <c r="M806" i="1"/>
  <c r="P806" i="1"/>
  <c r="N806" i="1"/>
  <c r="O806" i="1"/>
  <c r="B806" i="1"/>
  <c r="A806" i="1"/>
  <c r="Q814" i="1"/>
  <c r="J814" i="1"/>
  <c r="R814" i="1"/>
  <c r="K814" i="1"/>
  <c r="L814" i="1"/>
  <c r="N814" i="1"/>
  <c r="O814" i="1"/>
  <c r="P814" i="1"/>
  <c r="M814" i="1"/>
  <c r="A814" i="1"/>
  <c r="B814" i="1"/>
  <c r="Q822" i="1"/>
  <c r="J822" i="1"/>
  <c r="R822" i="1"/>
  <c r="K822" i="1"/>
  <c r="L822" i="1"/>
  <c r="M822" i="1"/>
  <c r="P822" i="1"/>
  <c r="N822" i="1"/>
  <c r="O822" i="1"/>
  <c r="A822" i="1"/>
  <c r="B822" i="1"/>
  <c r="Q830" i="1"/>
  <c r="P830" i="1"/>
  <c r="R830" i="1"/>
  <c r="J830" i="1"/>
  <c r="K830" i="1"/>
  <c r="N830" i="1"/>
  <c r="L830" i="1"/>
  <c r="M830" i="1"/>
  <c r="O830" i="1"/>
  <c r="A830" i="1"/>
  <c r="B830" i="1"/>
  <c r="Q838" i="1"/>
  <c r="R838" i="1"/>
  <c r="J838" i="1"/>
  <c r="K838" i="1"/>
  <c r="L838" i="1"/>
  <c r="O838" i="1"/>
  <c r="M838" i="1"/>
  <c r="N838" i="1"/>
  <c r="P838" i="1"/>
  <c r="B838" i="1"/>
  <c r="A838" i="1"/>
  <c r="K846" i="1"/>
  <c r="L846" i="1"/>
  <c r="M846" i="1"/>
  <c r="N846" i="1"/>
  <c r="Q846" i="1"/>
  <c r="R846" i="1"/>
  <c r="J846" i="1"/>
  <c r="O846" i="1"/>
  <c r="P846" i="1"/>
  <c r="B846" i="1"/>
  <c r="A846" i="1"/>
  <c r="K854" i="1"/>
  <c r="L854" i="1"/>
  <c r="M854" i="1"/>
  <c r="N854" i="1"/>
  <c r="Q854" i="1"/>
  <c r="J854" i="1"/>
  <c r="O854" i="1"/>
  <c r="P854" i="1"/>
  <c r="R854" i="1"/>
  <c r="B854" i="1"/>
  <c r="A854" i="1"/>
  <c r="K862" i="1"/>
  <c r="L862" i="1"/>
  <c r="M862" i="1"/>
  <c r="Q862" i="1"/>
  <c r="P862" i="1"/>
  <c r="R862" i="1"/>
  <c r="J862" i="1"/>
  <c r="N862" i="1"/>
  <c r="O862" i="1"/>
  <c r="B862" i="1"/>
  <c r="A862" i="1"/>
  <c r="K870" i="1"/>
  <c r="L870" i="1"/>
  <c r="M870" i="1"/>
  <c r="Q870" i="1"/>
  <c r="J870" i="1"/>
  <c r="N870" i="1"/>
  <c r="O870" i="1"/>
  <c r="P870" i="1"/>
  <c r="R870" i="1"/>
  <c r="B870" i="1"/>
  <c r="A870" i="1"/>
  <c r="K878" i="1"/>
  <c r="R878" i="1"/>
  <c r="J878" i="1"/>
  <c r="L878" i="1"/>
  <c r="M878" i="1"/>
  <c r="N878" i="1"/>
  <c r="O878" i="1"/>
  <c r="P878" i="1"/>
  <c r="Q878" i="1"/>
  <c r="B878" i="1"/>
  <c r="A878" i="1"/>
  <c r="M886" i="1"/>
  <c r="N886" i="1"/>
  <c r="O886" i="1"/>
  <c r="P886" i="1"/>
  <c r="Q886" i="1"/>
  <c r="J886" i="1"/>
  <c r="R886" i="1"/>
  <c r="K886" i="1"/>
  <c r="L886" i="1"/>
  <c r="B886" i="1"/>
  <c r="A886" i="1"/>
  <c r="K745" i="1"/>
  <c r="N745" i="1"/>
  <c r="O745" i="1"/>
  <c r="P745" i="1"/>
  <c r="J745" i="1"/>
  <c r="L745" i="1"/>
  <c r="M745" i="1"/>
  <c r="R745" i="1"/>
  <c r="Q745" i="1"/>
  <c r="A745" i="1"/>
  <c r="B745" i="1"/>
  <c r="N817" i="1"/>
  <c r="O817" i="1"/>
  <c r="P817" i="1"/>
  <c r="Q817" i="1"/>
  <c r="J817" i="1"/>
  <c r="M817" i="1"/>
  <c r="K817" i="1"/>
  <c r="L817" i="1"/>
  <c r="R817" i="1"/>
  <c r="B817" i="1"/>
  <c r="A817" i="1"/>
  <c r="N833" i="1"/>
  <c r="Q833" i="1"/>
  <c r="R833" i="1"/>
  <c r="J833" i="1"/>
  <c r="K833" i="1"/>
  <c r="O833" i="1"/>
  <c r="L833" i="1"/>
  <c r="M833" i="1"/>
  <c r="P833" i="1"/>
  <c r="B833" i="1"/>
  <c r="A833" i="1"/>
  <c r="P849" i="1"/>
  <c r="Q849" i="1"/>
  <c r="J849" i="1"/>
  <c r="R849" i="1"/>
  <c r="K849" i="1"/>
  <c r="N849" i="1"/>
  <c r="M849" i="1"/>
  <c r="O849" i="1"/>
  <c r="L849" i="1"/>
  <c r="A849" i="1"/>
  <c r="B849" i="1"/>
  <c r="P873" i="1"/>
  <c r="Q873" i="1"/>
  <c r="J873" i="1"/>
  <c r="R873" i="1"/>
  <c r="N873" i="1"/>
  <c r="M873" i="1"/>
  <c r="O873" i="1"/>
  <c r="L873" i="1"/>
  <c r="K873" i="1"/>
  <c r="A873" i="1"/>
  <c r="B873" i="1"/>
  <c r="J881" i="1"/>
  <c r="R881" i="1"/>
  <c r="K881" i="1"/>
  <c r="L881" i="1"/>
  <c r="M881" i="1"/>
  <c r="N881" i="1"/>
  <c r="O881" i="1"/>
  <c r="Q881" i="1"/>
  <c r="P881" i="1"/>
  <c r="A881" i="1"/>
  <c r="B881" i="1"/>
  <c r="P707" i="1"/>
  <c r="L707" i="1"/>
  <c r="M707" i="1"/>
  <c r="N707" i="1"/>
  <c r="O707" i="1"/>
  <c r="J707" i="1"/>
  <c r="K707" i="1"/>
  <c r="Q707" i="1"/>
  <c r="R707" i="1"/>
  <c r="B707" i="1"/>
  <c r="A707" i="1"/>
  <c r="P731" i="1"/>
  <c r="L731" i="1"/>
  <c r="N731" i="1"/>
  <c r="O731" i="1"/>
  <c r="J731" i="1"/>
  <c r="K731" i="1"/>
  <c r="M731" i="1"/>
  <c r="Q731" i="1"/>
  <c r="R731" i="1"/>
  <c r="B731" i="1"/>
  <c r="A731" i="1"/>
  <c r="Q755" i="1"/>
  <c r="L755" i="1"/>
  <c r="M755" i="1"/>
  <c r="N755" i="1"/>
  <c r="O755" i="1"/>
  <c r="P755" i="1"/>
  <c r="R755" i="1"/>
  <c r="J755" i="1"/>
  <c r="K755" i="1"/>
  <c r="B755" i="1"/>
  <c r="A755" i="1"/>
  <c r="L787" i="1"/>
  <c r="M787" i="1"/>
  <c r="N787" i="1"/>
  <c r="O787" i="1"/>
  <c r="Q787" i="1"/>
  <c r="R787" i="1"/>
  <c r="K787" i="1"/>
  <c r="J787" i="1"/>
  <c r="P787" i="1"/>
  <c r="B787" i="1"/>
  <c r="A787" i="1"/>
  <c r="L811" i="1"/>
  <c r="M811" i="1"/>
  <c r="N811" i="1"/>
  <c r="O811" i="1"/>
  <c r="J811" i="1"/>
  <c r="K811" i="1"/>
  <c r="P811" i="1"/>
  <c r="Q811" i="1"/>
  <c r="R811" i="1"/>
  <c r="B811" i="1"/>
  <c r="A811" i="1"/>
  <c r="N843" i="1"/>
  <c r="O843" i="1"/>
  <c r="P843" i="1"/>
  <c r="Q843" i="1"/>
  <c r="L843" i="1"/>
  <c r="J843" i="1"/>
  <c r="K843" i="1"/>
  <c r="M843" i="1"/>
  <c r="R843" i="1"/>
  <c r="A843" i="1"/>
  <c r="B843" i="1"/>
  <c r="N875" i="1"/>
  <c r="R875" i="1"/>
  <c r="J875" i="1"/>
  <c r="K875" i="1"/>
  <c r="L875" i="1"/>
  <c r="M875" i="1"/>
  <c r="O875" i="1"/>
  <c r="P875" i="1"/>
  <c r="Q875" i="1"/>
  <c r="A875" i="1"/>
  <c r="B875" i="1"/>
  <c r="K688" i="1"/>
  <c r="N688" i="1"/>
  <c r="O688" i="1"/>
  <c r="P688" i="1"/>
  <c r="Q688" i="1"/>
  <c r="J688" i="1"/>
  <c r="R688" i="1"/>
  <c r="L688" i="1"/>
  <c r="M688" i="1"/>
  <c r="A688" i="1"/>
  <c r="B688" i="1"/>
  <c r="L703" i="1"/>
  <c r="P703" i="1"/>
  <c r="Q703" i="1"/>
  <c r="J703" i="1"/>
  <c r="R703" i="1"/>
  <c r="K703" i="1"/>
  <c r="M703" i="1"/>
  <c r="O703" i="1"/>
  <c r="N703" i="1"/>
  <c r="B703" i="1"/>
  <c r="A703" i="1"/>
  <c r="L719" i="1"/>
  <c r="P719" i="1"/>
  <c r="Q719" i="1"/>
  <c r="J719" i="1"/>
  <c r="R719" i="1"/>
  <c r="K719" i="1"/>
  <c r="M719" i="1"/>
  <c r="N719" i="1"/>
  <c r="O719" i="1"/>
  <c r="B719" i="1"/>
  <c r="A719" i="1"/>
  <c r="M743" i="1"/>
  <c r="P743" i="1"/>
  <c r="Q743" i="1"/>
  <c r="J743" i="1"/>
  <c r="R743" i="1"/>
  <c r="K743" i="1"/>
  <c r="L743" i="1"/>
  <c r="N743" i="1"/>
  <c r="O743" i="1"/>
  <c r="B743" i="1"/>
  <c r="A743" i="1"/>
  <c r="M767" i="1"/>
  <c r="P767" i="1"/>
  <c r="Q767" i="1"/>
  <c r="N767" i="1"/>
  <c r="O767" i="1"/>
  <c r="R767" i="1"/>
  <c r="J767" i="1"/>
  <c r="K767" i="1"/>
  <c r="L767" i="1"/>
  <c r="B767" i="1"/>
  <c r="A767" i="1"/>
  <c r="M783" i="1"/>
  <c r="P783" i="1"/>
  <c r="Q783" i="1"/>
  <c r="K783" i="1"/>
  <c r="L783" i="1"/>
  <c r="N783" i="1"/>
  <c r="O783" i="1"/>
  <c r="J783" i="1"/>
  <c r="R783" i="1"/>
  <c r="B783" i="1"/>
  <c r="A783" i="1"/>
  <c r="P799" i="1"/>
  <c r="Q799" i="1"/>
  <c r="J799" i="1"/>
  <c r="R799" i="1"/>
  <c r="K799" i="1"/>
  <c r="L799" i="1"/>
  <c r="O799" i="1"/>
  <c r="M799" i="1"/>
  <c r="N799" i="1"/>
  <c r="B799" i="1"/>
  <c r="A799" i="1"/>
  <c r="P815" i="1"/>
  <c r="Q815" i="1"/>
  <c r="J815" i="1"/>
  <c r="R815" i="1"/>
  <c r="K815" i="1"/>
  <c r="L815" i="1"/>
  <c r="O815" i="1"/>
  <c r="M815" i="1"/>
  <c r="N815" i="1"/>
  <c r="B815" i="1"/>
  <c r="A815" i="1"/>
  <c r="P823" i="1"/>
  <c r="Q823" i="1"/>
  <c r="J823" i="1"/>
  <c r="R823" i="1"/>
  <c r="K823" i="1"/>
  <c r="M823" i="1"/>
  <c r="N823" i="1"/>
  <c r="O823" i="1"/>
  <c r="L823" i="1"/>
  <c r="B823" i="1"/>
  <c r="A823" i="1"/>
  <c r="P831" i="1"/>
  <c r="Q831" i="1"/>
  <c r="R831" i="1"/>
  <c r="J831" i="1"/>
  <c r="K831" i="1"/>
  <c r="N831" i="1"/>
  <c r="O831" i="1"/>
  <c r="L831" i="1"/>
  <c r="M831" i="1"/>
  <c r="B831" i="1"/>
  <c r="A831" i="1"/>
  <c r="J847" i="1"/>
  <c r="R847" i="1"/>
  <c r="K847" i="1"/>
  <c r="L847" i="1"/>
  <c r="M847" i="1"/>
  <c r="P847" i="1"/>
  <c r="N847" i="1"/>
  <c r="O847" i="1"/>
  <c r="Q847" i="1"/>
  <c r="A847" i="1"/>
  <c r="B847" i="1"/>
  <c r="J855" i="1"/>
  <c r="R855" i="1"/>
  <c r="K855" i="1"/>
  <c r="L855" i="1"/>
  <c r="M855" i="1"/>
  <c r="P855" i="1"/>
  <c r="N855" i="1"/>
  <c r="O855" i="1"/>
  <c r="Q855" i="1"/>
  <c r="A855" i="1"/>
  <c r="B855" i="1"/>
  <c r="J863" i="1"/>
  <c r="R863" i="1"/>
  <c r="K863" i="1"/>
  <c r="L863" i="1"/>
  <c r="P863" i="1"/>
  <c r="M863" i="1"/>
  <c r="N863" i="1"/>
  <c r="O863" i="1"/>
  <c r="Q863" i="1"/>
  <c r="A863" i="1"/>
  <c r="B863" i="1"/>
  <c r="J871" i="1"/>
  <c r="R871" i="1"/>
  <c r="K871" i="1"/>
  <c r="L871" i="1"/>
  <c r="P871" i="1"/>
  <c r="O871" i="1"/>
  <c r="Q871" i="1"/>
  <c r="M871" i="1"/>
  <c r="N871" i="1"/>
  <c r="A871" i="1"/>
  <c r="B871" i="1"/>
  <c r="J879" i="1"/>
  <c r="R879" i="1"/>
  <c r="K879" i="1"/>
  <c r="L879" i="1"/>
  <c r="M879" i="1"/>
  <c r="N879" i="1"/>
  <c r="O879" i="1"/>
  <c r="P879" i="1"/>
  <c r="Q879" i="1"/>
  <c r="A879" i="1"/>
  <c r="B879" i="1"/>
  <c r="L887" i="1"/>
  <c r="M887" i="1"/>
  <c r="N887" i="1"/>
  <c r="O887" i="1"/>
  <c r="P887" i="1"/>
  <c r="Q887" i="1"/>
  <c r="J887" i="1"/>
  <c r="K887" i="1"/>
  <c r="R887" i="1"/>
  <c r="A887" i="1"/>
  <c r="B887"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B649" i="1"/>
  <c r="R657" i="1"/>
  <c r="M655" i="1"/>
  <c r="M654" i="1"/>
  <c r="Q649" i="1"/>
  <c r="K640" i="1"/>
  <c r="L637" i="1"/>
  <c r="B243" i="1"/>
  <c r="N243" i="1"/>
  <c r="M242" i="1"/>
  <c r="L242" i="1"/>
  <c r="P657" i="1"/>
  <c r="K655" i="1"/>
  <c r="O653" i="1"/>
  <c r="R639" i="1"/>
  <c r="B242"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B655" i="1"/>
  <c r="P656" i="1"/>
  <c r="P653" i="1"/>
  <c r="O650" i="1"/>
  <c r="R644" i="1"/>
  <c r="Q637" i="1"/>
  <c r="N650" i="1"/>
  <c r="Q644" i="1"/>
  <c r="A651" i="1"/>
  <c r="R655" i="1"/>
  <c r="N653" i="1"/>
  <c r="M650" i="1"/>
  <c r="P644" i="1"/>
  <c r="O637" i="1"/>
  <c r="R652" i="1"/>
  <c r="B650"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B654" i="1"/>
  <c r="Q656" i="1"/>
  <c r="M652" i="1"/>
  <c r="R647" i="1"/>
  <c r="P645" i="1"/>
  <c r="N643" i="1"/>
  <c r="L641" i="1"/>
  <c r="J639" i="1"/>
  <c r="Q636" i="1"/>
  <c r="L644" i="1"/>
  <c r="M646" i="1"/>
  <c r="Q641" i="1"/>
  <c r="P641" i="1"/>
  <c r="N639" i="1"/>
  <c r="Q643" i="1"/>
  <c r="Q647" i="1"/>
  <c r="O645" i="1"/>
  <c r="M643" i="1"/>
  <c r="R638" i="1"/>
  <c r="P636" i="1"/>
  <c r="J641" i="1"/>
  <c r="Q638" i="1"/>
  <c r="M645" i="1"/>
  <c r="R640" i="1"/>
  <c r="N636" i="1"/>
  <c r="B652" i="1"/>
  <c r="O658" i="1"/>
  <c r="M656" i="1"/>
  <c r="R651" i="1"/>
  <c r="P649" i="1"/>
  <c r="N647" i="1"/>
  <c r="L645" i="1"/>
  <c r="J643" i="1"/>
  <c r="Q640" i="1"/>
  <c r="O638" i="1"/>
  <c r="M636" i="1"/>
  <c r="K647" i="1"/>
  <c r="R646" i="1"/>
  <c r="J644" i="1"/>
  <c r="O641" i="1"/>
  <c r="M639" i="1"/>
  <c r="B653"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B651" i="1"/>
  <c r="K656" i="1"/>
  <c r="J645" i="1"/>
  <c r="Q642" i="1"/>
  <c r="O640" i="1"/>
  <c r="A648" i="1"/>
  <c r="B648" i="1"/>
  <c r="A647" i="1"/>
  <c r="B647" i="1"/>
  <c r="B645" i="1"/>
  <c r="A636" i="1"/>
  <c r="B636" i="1"/>
  <c r="B644" i="1"/>
  <c r="A638" i="1"/>
  <c r="B638" i="1"/>
  <c r="A657" i="1"/>
  <c r="B657" i="1"/>
  <c r="A643" i="1"/>
  <c r="A642" i="1"/>
  <c r="B640" i="1"/>
  <c r="A646" i="1"/>
  <c r="B646" i="1"/>
  <c r="A639" i="1"/>
  <c r="B639" i="1"/>
  <c r="A637" i="1"/>
  <c r="B637" i="1"/>
  <c r="B641" i="1"/>
  <c r="B656" i="1"/>
  <c r="C189" i="1" l="1"/>
  <c r="J189" i="1" s="1"/>
  <c r="J188" i="1"/>
  <c r="K188" i="1"/>
  <c r="L188" i="1"/>
  <c r="M188" i="1"/>
  <c r="N188" i="1"/>
  <c r="O188" i="1"/>
  <c r="P188" i="1"/>
  <c r="Q188" i="1"/>
  <c r="R188" i="1"/>
  <c r="A188" i="1"/>
  <c r="B188" i="1"/>
  <c r="F105" i="8"/>
  <c r="R189" i="1" l="1"/>
  <c r="Q189" i="1"/>
  <c r="P189" i="1"/>
  <c r="B189" i="1"/>
  <c r="N189" i="1"/>
  <c r="O189" i="1"/>
  <c r="L189" i="1"/>
  <c r="A189" i="1"/>
  <c r="M189" i="1"/>
  <c r="C190" i="1"/>
  <c r="K190" i="1" s="1"/>
  <c r="K189" i="1"/>
  <c r="C1348" i="1"/>
  <c r="C1347" i="1"/>
  <c r="C1346" i="1"/>
  <c r="C1345" i="1"/>
  <c r="C1344" i="1"/>
  <c r="C1343" i="1"/>
  <c r="C1342" i="1"/>
  <c r="C1341" i="1"/>
  <c r="C1340" i="1"/>
  <c r="C1339" i="1"/>
  <c r="C1338" i="1"/>
  <c r="C1337" i="1"/>
  <c r="C1336" i="1"/>
  <c r="C1335" i="1"/>
  <c r="C1334" i="1"/>
  <c r="C1333" i="1"/>
  <c r="C1332" i="1"/>
  <c r="C1331" i="1"/>
  <c r="C1330" i="1"/>
  <c r="C1329" i="1"/>
  <c r="C1328" i="1"/>
  <c r="C1327" i="1"/>
  <c r="C1326" i="1"/>
  <c r="C1325" i="1"/>
  <c r="C1324" i="1"/>
  <c r="C1323" i="1"/>
  <c r="C1322" i="1"/>
  <c r="C1321" i="1"/>
  <c r="C1320" i="1"/>
  <c r="C1319" i="1"/>
  <c r="C1318" i="1"/>
  <c r="C1317" i="1"/>
  <c r="C1316" i="1"/>
  <c r="C1315" i="1"/>
  <c r="C1314" i="1"/>
  <c r="C1313" i="1"/>
  <c r="C1312" i="1"/>
  <c r="C1311" i="1"/>
  <c r="C1310" i="1"/>
  <c r="C1309" i="1"/>
  <c r="C1308" i="1"/>
  <c r="C1307" i="1"/>
  <c r="C1306" i="1"/>
  <c r="C1305" i="1"/>
  <c r="C1304" i="1"/>
  <c r="C1303" i="1"/>
  <c r="C1302" i="1"/>
  <c r="C1301" i="1"/>
  <c r="C1300" i="1"/>
  <c r="C1299" i="1"/>
  <c r="C1298" i="1"/>
  <c r="C1297" i="1"/>
  <c r="C1296" i="1"/>
  <c r="C1295" i="1"/>
  <c r="C1294" i="1"/>
  <c r="C1293" i="1"/>
  <c r="C1292" i="1"/>
  <c r="C1291" i="1"/>
  <c r="C1290" i="1"/>
  <c r="C1289" i="1"/>
  <c r="C1288" i="1"/>
  <c r="C1287" i="1"/>
  <c r="C1286" i="1"/>
  <c r="C1285" i="1"/>
  <c r="C1284" i="1"/>
  <c r="C1283" i="1"/>
  <c r="C1282" i="1"/>
  <c r="C1281" i="1"/>
  <c r="C1280" i="1"/>
  <c r="C1279" i="1"/>
  <c r="C1278" i="1"/>
  <c r="C1277" i="1"/>
  <c r="C1276" i="1"/>
  <c r="C1275" i="1"/>
  <c r="C1274" i="1"/>
  <c r="C1273" i="1"/>
  <c r="C1272" i="1"/>
  <c r="C1271" i="1"/>
  <c r="C1270" i="1"/>
  <c r="C1269" i="1"/>
  <c r="C1268" i="1"/>
  <c r="C1267" i="1"/>
  <c r="C1266" i="1"/>
  <c r="C1265" i="1"/>
  <c r="C1264" i="1"/>
  <c r="C1263" i="1"/>
  <c r="C1262" i="1"/>
  <c r="C1261" i="1"/>
  <c r="C1260" i="1"/>
  <c r="C1259" i="1"/>
  <c r="C1258" i="1"/>
  <c r="C1257" i="1"/>
  <c r="C1256" i="1"/>
  <c r="C1255" i="1"/>
  <c r="C1254" i="1"/>
  <c r="C1253" i="1"/>
  <c r="C1252" i="1"/>
  <c r="C1251" i="1"/>
  <c r="C1250" i="1"/>
  <c r="C1249" i="1"/>
  <c r="C1248" i="1"/>
  <c r="C1247" i="1"/>
  <c r="C1246" i="1"/>
  <c r="C1245" i="1"/>
  <c r="C1244" i="1"/>
  <c r="C1243" i="1"/>
  <c r="C1242" i="1"/>
  <c r="C1241" i="1"/>
  <c r="C1240" i="1"/>
  <c r="C1239" i="1"/>
  <c r="C1238" i="1"/>
  <c r="C1237" i="1"/>
  <c r="C1236" i="1"/>
  <c r="C1235" i="1"/>
  <c r="C1234" i="1"/>
  <c r="C1233" i="1"/>
  <c r="C1232" i="1"/>
  <c r="C1231" i="1"/>
  <c r="C1230" i="1"/>
  <c r="C1229" i="1"/>
  <c r="C1228" i="1"/>
  <c r="C1227" i="1"/>
  <c r="C1226" i="1"/>
  <c r="C1225" i="1"/>
  <c r="C1224" i="1"/>
  <c r="C1223" i="1"/>
  <c r="C1222" i="1"/>
  <c r="C1221" i="1"/>
  <c r="C1220" i="1"/>
  <c r="C1219" i="1"/>
  <c r="C1218" i="1"/>
  <c r="C1217" i="1"/>
  <c r="C1216" i="1"/>
  <c r="C1215" i="1"/>
  <c r="C1214" i="1"/>
  <c r="C1213" i="1"/>
  <c r="C1212" i="1"/>
  <c r="C1211" i="1"/>
  <c r="C1210" i="1"/>
  <c r="C1209" i="1"/>
  <c r="C1208" i="1"/>
  <c r="C1207" i="1"/>
  <c r="C1206" i="1"/>
  <c r="C1205" i="1"/>
  <c r="C1204" i="1"/>
  <c r="C1203" i="1"/>
  <c r="C1202" i="1"/>
  <c r="C1201" i="1"/>
  <c r="C1200" i="1"/>
  <c r="C1199" i="1"/>
  <c r="C1198" i="1"/>
  <c r="C1197" i="1"/>
  <c r="C1196" i="1"/>
  <c r="C1195" i="1"/>
  <c r="C1194" i="1"/>
  <c r="C1193" i="1"/>
  <c r="C1192" i="1"/>
  <c r="C1191" i="1"/>
  <c r="C1190" i="1"/>
  <c r="C1189" i="1"/>
  <c r="C1188" i="1"/>
  <c r="C1187" i="1"/>
  <c r="C1186" i="1"/>
  <c r="C1185" i="1"/>
  <c r="C1184" i="1"/>
  <c r="C1183" i="1"/>
  <c r="C1182" i="1"/>
  <c r="C1181" i="1"/>
  <c r="C1180" i="1"/>
  <c r="C1179" i="1"/>
  <c r="C1178" i="1"/>
  <c r="C1177" i="1"/>
  <c r="C1176" i="1"/>
  <c r="C1175" i="1"/>
  <c r="C1174" i="1"/>
  <c r="C1173" i="1"/>
  <c r="C1172" i="1"/>
  <c r="C1171" i="1"/>
  <c r="C1170" i="1"/>
  <c r="C1169" i="1"/>
  <c r="C1168" i="1"/>
  <c r="C1167" i="1"/>
  <c r="C1166" i="1"/>
  <c r="C1165" i="1"/>
  <c r="C1164" i="1"/>
  <c r="C1163" i="1"/>
  <c r="C1162" i="1"/>
  <c r="C1161" i="1"/>
  <c r="C1160" i="1"/>
  <c r="C1159" i="1"/>
  <c r="C1158" i="1"/>
  <c r="C1157" i="1"/>
  <c r="C1156" i="1"/>
  <c r="C1155" i="1"/>
  <c r="C1154" i="1"/>
  <c r="C1153" i="1"/>
  <c r="C1152" i="1"/>
  <c r="C1151" i="1"/>
  <c r="C1150" i="1"/>
  <c r="C1149" i="1"/>
  <c r="C1148" i="1"/>
  <c r="C1147" i="1"/>
  <c r="C1146" i="1"/>
  <c r="C1145" i="1"/>
  <c r="C1144" i="1"/>
  <c r="C1143" i="1"/>
  <c r="C1142" i="1"/>
  <c r="C1141" i="1"/>
  <c r="C1140" i="1"/>
  <c r="C1139" i="1"/>
  <c r="C1138" i="1"/>
  <c r="C1137" i="1"/>
  <c r="C1136" i="1"/>
  <c r="C1135" i="1"/>
  <c r="C1134" i="1"/>
  <c r="C1133" i="1"/>
  <c r="C1132" i="1"/>
  <c r="C1131" i="1"/>
  <c r="C1130" i="1"/>
  <c r="C1129" i="1"/>
  <c r="C1128" i="1"/>
  <c r="C1127" i="1"/>
  <c r="C1126" i="1"/>
  <c r="C1125" i="1"/>
  <c r="C1124" i="1"/>
  <c r="C1123" i="1"/>
  <c r="C1122" i="1"/>
  <c r="C1121" i="1"/>
  <c r="C1120" i="1"/>
  <c r="C1119" i="1"/>
  <c r="C1118" i="1"/>
  <c r="C1117" i="1"/>
  <c r="C1116" i="1"/>
  <c r="C1115" i="1"/>
  <c r="C1114" i="1"/>
  <c r="C1113" i="1"/>
  <c r="C1112" i="1"/>
  <c r="C1111" i="1"/>
  <c r="C1110" i="1"/>
  <c r="C1109" i="1"/>
  <c r="C1108" i="1"/>
  <c r="C1107" i="1"/>
  <c r="C1106" i="1"/>
  <c r="C1105" i="1"/>
  <c r="C1104" i="1"/>
  <c r="C1103" i="1"/>
  <c r="C1102" i="1"/>
  <c r="C1101" i="1"/>
  <c r="C1100" i="1"/>
  <c r="R278" i="1"/>
  <c r="Q278" i="1"/>
  <c r="P278" i="1"/>
  <c r="O278" i="1"/>
  <c r="N278" i="1"/>
  <c r="M278" i="1"/>
  <c r="L278" i="1"/>
  <c r="K278" i="1"/>
  <c r="J278" i="1"/>
  <c r="B278" i="1"/>
  <c r="A278" i="1"/>
  <c r="C301" i="1"/>
  <c r="O301" i="1" s="1"/>
  <c r="C300" i="1"/>
  <c r="O300" i="1" s="1"/>
  <c r="C299" i="1"/>
  <c r="P299" i="1" s="1"/>
  <c r="C298" i="1"/>
  <c r="Q298" i="1" s="1"/>
  <c r="C297" i="1"/>
  <c r="R297" i="1" s="1"/>
  <c r="C296" i="1"/>
  <c r="K296" i="1" s="1"/>
  <c r="C295" i="1"/>
  <c r="L295" i="1" s="1"/>
  <c r="C294" i="1"/>
  <c r="M294" i="1" s="1"/>
  <c r="C293" i="1"/>
  <c r="N293" i="1" s="1"/>
  <c r="C292" i="1"/>
  <c r="O292" i="1" s="1"/>
  <c r="C291" i="1"/>
  <c r="P291" i="1" s="1"/>
  <c r="C290" i="1"/>
  <c r="Q290" i="1" s="1"/>
  <c r="C289" i="1"/>
  <c r="R289" i="1" s="1"/>
  <c r="C288" i="1"/>
  <c r="K288" i="1" s="1"/>
  <c r="C287" i="1"/>
  <c r="L287" i="1" s="1"/>
  <c r="C286" i="1"/>
  <c r="M286" i="1" s="1"/>
  <c r="C285" i="1"/>
  <c r="N285" i="1" s="1"/>
  <c r="C284" i="1"/>
  <c r="O284" i="1" s="1"/>
  <c r="C283" i="1"/>
  <c r="P283" i="1" s="1"/>
  <c r="C282" i="1"/>
  <c r="Q282" i="1" s="1"/>
  <c r="C281" i="1"/>
  <c r="R281" i="1" s="1"/>
  <c r="C280" i="1"/>
  <c r="K280" i="1" s="1"/>
  <c r="C279" i="1"/>
  <c r="L279" i="1" s="1"/>
  <c r="R238" i="1"/>
  <c r="Q238" i="1"/>
  <c r="P238" i="1"/>
  <c r="O238" i="1"/>
  <c r="N238" i="1"/>
  <c r="M238" i="1"/>
  <c r="L238" i="1"/>
  <c r="K238" i="1"/>
  <c r="J238" i="1"/>
  <c r="B238" i="1"/>
  <c r="A238" i="1"/>
  <c r="C240" i="1"/>
  <c r="O240" i="1" s="1"/>
  <c r="C239" i="1"/>
  <c r="P239" i="1" s="1"/>
  <c r="C2188" i="1"/>
  <c r="C2189" i="1"/>
  <c r="C2190" i="1"/>
  <c r="C2191" i="1"/>
  <c r="C2192" i="1"/>
  <c r="C2193" i="1"/>
  <c r="C2194" i="1"/>
  <c r="C2195" i="1"/>
  <c r="C2196" i="1"/>
  <c r="C2197" i="1"/>
  <c r="C2198" i="1"/>
  <c r="C2199" i="1"/>
  <c r="C2200" i="1"/>
  <c r="C2201" i="1"/>
  <c r="C2202" i="1"/>
  <c r="C2203" i="1"/>
  <c r="C2204" i="1"/>
  <c r="C2205" i="1"/>
  <c r="C2206" i="1"/>
  <c r="C2207" i="1"/>
  <c r="C2208" i="1"/>
  <c r="C2209" i="1"/>
  <c r="C2210" i="1"/>
  <c r="C2211" i="1"/>
  <c r="C2212" i="1"/>
  <c r="C2213" i="1"/>
  <c r="C2214" i="1"/>
  <c r="C2215" i="1"/>
  <c r="C2216" i="1"/>
  <c r="C2217" i="1"/>
  <c r="C2218" i="1"/>
  <c r="C2219" i="1"/>
  <c r="C2220" i="1"/>
  <c r="C2221" i="1"/>
  <c r="C2222" i="1"/>
  <c r="C2223" i="1"/>
  <c r="C2224" i="1"/>
  <c r="C2225" i="1"/>
  <c r="C2226" i="1"/>
  <c r="C2227" i="1"/>
  <c r="C2228" i="1"/>
  <c r="C2229" i="1"/>
  <c r="C2230" i="1"/>
  <c r="C2231" i="1"/>
  <c r="C2232" i="1"/>
  <c r="C2233" i="1"/>
  <c r="C2234" i="1"/>
  <c r="C2235" i="1"/>
  <c r="C2236" i="1"/>
  <c r="C2237" i="1"/>
  <c r="C2238" i="1"/>
  <c r="C2239" i="1"/>
  <c r="C2240" i="1"/>
  <c r="C2241" i="1"/>
  <c r="C2242" i="1"/>
  <c r="C2243" i="1"/>
  <c r="C2244" i="1"/>
  <c r="C2245" i="1"/>
  <c r="C2246" i="1"/>
  <c r="C2247" i="1"/>
  <c r="C2248" i="1"/>
  <c r="C2249" i="1"/>
  <c r="C2250" i="1"/>
  <c r="C2251" i="1"/>
  <c r="C2252" i="1"/>
  <c r="C2253" i="1"/>
  <c r="C2254" i="1"/>
  <c r="C2255" i="1"/>
  <c r="C2256" i="1"/>
  <c r="C2257" i="1"/>
  <c r="C2258" i="1"/>
  <c r="C2259" i="1"/>
  <c r="C2260" i="1"/>
  <c r="C2261" i="1"/>
  <c r="C2262" i="1"/>
  <c r="C2263" i="1"/>
  <c r="C2264" i="1"/>
  <c r="C2265" i="1"/>
  <c r="C2266" i="1"/>
  <c r="C2267" i="1"/>
  <c r="C2268" i="1"/>
  <c r="C2269" i="1"/>
  <c r="C2270" i="1"/>
  <c r="C2271" i="1"/>
  <c r="C2272" i="1"/>
  <c r="C2273" i="1"/>
  <c r="C2274" i="1"/>
  <c r="C2275" i="1"/>
  <c r="C2276" i="1"/>
  <c r="C2277" i="1"/>
  <c r="C2278" i="1"/>
  <c r="C2279" i="1"/>
  <c r="C2280" i="1"/>
  <c r="C2281" i="1"/>
  <c r="C2282" i="1"/>
  <c r="C2283" i="1"/>
  <c r="C2284" i="1"/>
  <c r="C2285" i="1"/>
  <c r="C2286" i="1"/>
  <c r="C2287" i="1"/>
  <c r="C2288" i="1"/>
  <c r="C2289" i="1"/>
  <c r="C2290" i="1"/>
  <c r="C2291" i="1"/>
  <c r="C2292" i="1"/>
  <c r="C2293" i="1"/>
  <c r="C2294" i="1"/>
  <c r="C2295" i="1"/>
  <c r="C2296" i="1"/>
  <c r="C2297" i="1"/>
  <c r="C2298" i="1"/>
  <c r="C2299" i="1"/>
  <c r="C2300" i="1"/>
  <c r="C2301" i="1"/>
  <c r="C2302" i="1"/>
  <c r="C2303" i="1"/>
  <c r="C2304" i="1"/>
  <c r="C2305" i="1"/>
  <c r="C2306" i="1"/>
  <c r="C2307" i="1"/>
  <c r="C2308" i="1"/>
  <c r="C2309" i="1"/>
  <c r="C2310" i="1"/>
  <c r="C2311" i="1"/>
  <c r="C2312" i="1"/>
  <c r="C2313" i="1"/>
  <c r="C2314" i="1"/>
  <c r="C2315" i="1"/>
  <c r="C2316" i="1"/>
  <c r="C2317" i="1"/>
  <c r="C2318" i="1"/>
  <c r="C2319" i="1"/>
  <c r="C2320" i="1"/>
  <c r="C2321" i="1"/>
  <c r="E2" i="20"/>
  <c r="D2" i="20"/>
  <c r="B700" i="15"/>
  <c r="C431" i="1"/>
  <c r="A431" i="1" s="1"/>
  <c r="C432" i="1"/>
  <c r="L432" i="1" s="1"/>
  <c r="C433" i="1"/>
  <c r="O433" i="1" s="1"/>
  <c r="C434" i="1"/>
  <c r="R434" i="1" s="1"/>
  <c r="C435" i="1"/>
  <c r="L435" i="1" s="1"/>
  <c r="C436" i="1"/>
  <c r="J436" i="1" s="1"/>
  <c r="C437" i="1"/>
  <c r="P437" i="1" s="1"/>
  <c r="C438" i="1"/>
  <c r="R438" i="1" s="1"/>
  <c r="C439" i="1"/>
  <c r="R439" i="1" s="1"/>
  <c r="C440" i="1"/>
  <c r="R440" i="1" s="1"/>
  <c r="C441" i="1"/>
  <c r="M441" i="1" s="1"/>
  <c r="C442" i="1"/>
  <c r="K442" i="1" s="1"/>
  <c r="C443" i="1"/>
  <c r="P443" i="1" s="1"/>
  <c r="C444" i="1"/>
  <c r="R444" i="1" s="1"/>
  <c r="C445" i="1"/>
  <c r="N445" i="1" s="1"/>
  <c r="C446" i="1"/>
  <c r="R446" i="1" s="1"/>
  <c r="C447" i="1"/>
  <c r="P447" i="1" s="1"/>
  <c r="C448" i="1"/>
  <c r="P448" i="1" s="1"/>
  <c r="C449" i="1"/>
  <c r="B449" i="1" s="1"/>
  <c r="C450" i="1"/>
  <c r="P450" i="1" s="1"/>
  <c r="C451" i="1"/>
  <c r="L451" i="1" s="1"/>
  <c r="C452" i="1"/>
  <c r="K452" i="1" s="1"/>
  <c r="C430" i="1"/>
  <c r="K430" i="1" s="1"/>
  <c r="R429" i="1"/>
  <c r="Q429" i="1"/>
  <c r="P429" i="1"/>
  <c r="O429" i="1"/>
  <c r="N429" i="1"/>
  <c r="M429" i="1"/>
  <c r="L429" i="1"/>
  <c r="K429" i="1"/>
  <c r="J429" i="1"/>
  <c r="B429" i="1"/>
  <c r="A429" i="1"/>
  <c r="J304" i="1"/>
  <c r="K304" i="1"/>
  <c r="L304" i="1"/>
  <c r="M304" i="1"/>
  <c r="N304" i="1"/>
  <c r="P304" i="1"/>
  <c r="Q304" i="1"/>
  <c r="R304" i="1"/>
  <c r="A304" i="1"/>
  <c r="B304" i="1"/>
  <c r="B43" i="18"/>
  <c r="O304" i="1" s="1"/>
  <c r="O2320" i="1" l="1"/>
  <c r="P2320" i="1"/>
  <c r="Q2320" i="1"/>
  <c r="J2320" i="1"/>
  <c r="R2320" i="1"/>
  <c r="K2320" i="1"/>
  <c r="L2320" i="1"/>
  <c r="M2320" i="1"/>
  <c r="N2320" i="1"/>
  <c r="A2320" i="1"/>
  <c r="B2320" i="1"/>
  <c r="O2312" i="1"/>
  <c r="P2312" i="1"/>
  <c r="Q2312" i="1"/>
  <c r="J2312" i="1"/>
  <c r="R2312" i="1"/>
  <c r="K2312" i="1"/>
  <c r="M2312" i="1"/>
  <c r="N2312" i="1"/>
  <c r="L2312" i="1"/>
  <c r="A2312" i="1"/>
  <c r="B2312" i="1"/>
  <c r="O2304" i="1"/>
  <c r="P2304" i="1"/>
  <c r="Q2304" i="1"/>
  <c r="J2304" i="1"/>
  <c r="R2304" i="1"/>
  <c r="K2304" i="1"/>
  <c r="L2304" i="1"/>
  <c r="N2304" i="1"/>
  <c r="M2304" i="1"/>
  <c r="A2304" i="1"/>
  <c r="B2304" i="1"/>
  <c r="O2296" i="1"/>
  <c r="P2296" i="1"/>
  <c r="Q2296" i="1"/>
  <c r="J2296" i="1"/>
  <c r="R2296" i="1"/>
  <c r="K2296" i="1"/>
  <c r="L2296" i="1"/>
  <c r="M2296" i="1"/>
  <c r="N2296" i="1"/>
  <c r="A2296" i="1"/>
  <c r="B2296" i="1"/>
  <c r="O2288" i="1"/>
  <c r="P2288" i="1"/>
  <c r="Q2288" i="1"/>
  <c r="J2288" i="1"/>
  <c r="R2288" i="1"/>
  <c r="K2288" i="1"/>
  <c r="N2288" i="1"/>
  <c r="M2288" i="1"/>
  <c r="L2288" i="1"/>
  <c r="A2288" i="1"/>
  <c r="B2288" i="1"/>
  <c r="O2280" i="1"/>
  <c r="P2280" i="1"/>
  <c r="Q2280" i="1"/>
  <c r="J2280" i="1"/>
  <c r="R2280" i="1"/>
  <c r="K2280" i="1"/>
  <c r="L2280" i="1"/>
  <c r="M2280" i="1"/>
  <c r="N2280" i="1"/>
  <c r="A2280" i="1"/>
  <c r="B2280" i="1"/>
  <c r="O2272" i="1"/>
  <c r="P2272" i="1"/>
  <c r="Q2272" i="1"/>
  <c r="J2272" i="1"/>
  <c r="R2272" i="1"/>
  <c r="K2272" i="1"/>
  <c r="L2272" i="1"/>
  <c r="M2272" i="1"/>
  <c r="N2272" i="1"/>
  <c r="A2272" i="1"/>
  <c r="B2272" i="1"/>
  <c r="O2264" i="1"/>
  <c r="P2264" i="1"/>
  <c r="Q2264" i="1"/>
  <c r="J2264" i="1"/>
  <c r="R2264" i="1"/>
  <c r="K2264" i="1"/>
  <c r="N2264" i="1"/>
  <c r="A2264" i="1"/>
  <c r="L2264" i="1"/>
  <c r="B2264" i="1"/>
  <c r="M2264" i="1"/>
  <c r="O2256" i="1"/>
  <c r="P2256" i="1"/>
  <c r="Q2256" i="1"/>
  <c r="J2256" i="1"/>
  <c r="R2256" i="1"/>
  <c r="K2256" i="1"/>
  <c r="L2256" i="1"/>
  <c r="M2256" i="1"/>
  <c r="N2256" i="1"/>
  <c r="A2256" i="1"/>
  <c r="B2256" i="1"/>
  <c r="O2248" i="1"/>
  <c r="P2248" i="1"/>
  <c r="Q2248" i="1"/>
  <c r="J2248" i="1"/>
  <c r="R2248" i="1"/>
  <c r="K2248" i="1"/>
  <c r="M2248" i="1"/>
  <c r="N2248" i="1"/>
  <c r="L2248" i="1"/>
  <c r="A2248" i="1"/>
  <c r="B2248" i="1"/>
  <c r="O2240" i="1"/>
  <c r="P2240" i="1"/>
  <c r="Q2240" i="1"/>
  <c r="J2240" i="1"/>
  <c r="R2240" i="1"/>
  <c r="K2240" i="1"/>
  <c r="L2240" i="1"/>
  <c r="M2240" i="1"/>
  <c r="N2240" i="1"/>
  <c r="A2240" i="1"/>
  <c r="B2240" i="1"/>
  <c r="O2232" i="1"/>
  <c r="P2232" i="1"/>
  <c r="Q2232" i="1"/>
  <c r="J2232" i="1"/>
  <c r="R2232" i="1"/>
  <c r="K2232" i="1"/>
  <c r="L2232" i="1"/>
  <c r="M2232" i="1"/>
  <c r="N2232" i="1"/>
  <c r="A2232" i="1"/>
  <c r="B2232" i="1"/>
  <c r="O2224" i="1"/>
  <c r="P2224" i="1"/>
  <c r="Q2224" i="1"/>
  <c r="J2224" i="1"/>
  <c r="R2224" i="1"/>
  <c r="K2224" i="1"/>
  <c r="N2224" i="1"/>
  <c r="M2224" i="1"/>
  <c r="L2224" i="1"/>
  <c r="A2224" i="1"/>
  <c r="B2224" i="1"/>
  <c r="O2216" i="1"/>
  <c r="P2216" i="1"/>
  <c r="Q2216" i="1"/>
  <c r="J2216" i="1"/>
  <c r="R2216" i="1"/>
  <c r="K2216" i="1"/>
  <c r="L2216" i="1"/>
  <c r="M2216" i="1"/>
  <c r="N2216" i="1"/>
  <c r="A2216" i="1"/>
  <c r="B2216" i="1"/>
  <c r="K2208" i="1"/>
  <c r="P2208" i="1"/>
  <c r="Q2208" i="1"/>
  <c r="R2208" i="1"/>
  <c r="J2208" i="1"/>
  <c r="L2208" i="1"/>
  <c r="M2208" i="1"/>
  <c r="N2208" i="1"/>
  <c r="O2208" i="1"/>
  <c r="A2208" i="1"/>
  <c r="B2208" i="1"/>
  <c r="K2200" i="1"/>
  <c r="O2200" i="1"/>
  <c r="P2200" i="1"/>
  <c r="Q2200" i="1"/>
  <c r="R2200" i="1"/>
  <c r="J2200" i="1"/>
  <c r="L2200" i="1"/>
  <c r="M2200" i="1"/>
  <c r="N2200" i="1"/>
  <c r="A2200" i="1"/>
  <c r="B2200" i="1"/>
  <c r="J2192" i="1"/>
  <c r="R2192" i="1"/>
  <c r="K2192" i="1"/>
  <c r="N2192" i="1"/>
  <c r="O2192" i="1"/>
  <c r="P2192" i="1"/>
  <c r="Q2192" i="1"/>
  <c r="M2192" i="1"/>
  <c r="L2192" i="1"/>
  <c r="A2192" i="1"/>
  <c r="B2192" i="1"/>
  <c r="N1104" i="1"/>
  <c r="O1104" i="1"/>
  <c r="P1104" i="1"/>
  <c r="Q1104" i="1"/>
  <c r="J1104" i="1"/>
  <c r="R1104" i="1"/>
  <c r="K1104" i="1"/>
  <c r="L1104" i="1"/>
  <c r="M1104" i="1"/>
  <c r="B1104" i="1"/>
  <c r="A1104" i="1"/>
  <c r="N1112" i="1"/>
  <c r="O1112" i="1"/>
  <c r="P1112" i="1"/>
  <c r="Q1112" i="1"/>
  <c r="J1112" i="1"/>
  <c r="R1112" i="1"/>
  <c r="K1112" i="1"/>
  <c r="M1112" i="1"/>
  <c r="L1112" i="1"/>
  <c r="B1112" i="1"/>
  <c r="A1112" i="1"/>
  <c r="N1120" i="1"/>
  <c r="O1120" i="1"/>
  <c r="P1120" i="1"/>
  <c r="Q1120" i="1"/>
  <c r="J1120" i="1"/>
  <c r="R1120" i="1"/>
  <c r="K1120" i="1"/>
  <c r="L1120" i="1"/>
  <c r="M1120" i="1"/>
  <c r="B1120" i="1"/>
  <c r="A1120" i="1"/>
  <c r="N1128" i="1"/>
  <c r="O1128" i="1"/>
  <c r="P1128" i="1"/>
  <c r="J1128" i="1"/>
  <c r="R1128" i="1"/>
  <c r="K1128" i="1"/>
  <c r="L1128" i="1"/>
  <c r="M1128" i="1"/>
  <c r="Q1128" i="1"/>
  <c r="B1128" i="1"/>
  <c r="A1128" i="1"/>
  <c r="N1136" i="1"/>
  <c r="O1136" i="1"/>
  <c r="J1136" i="1"/>
  <c r="R1136" i="1"/>
  <c r="K1136" i="1"/>
  <c r="L1136" i="1"/>
  <c r="Q1136" i="1"/>
  <c r="M1136" i="1"/>
  <c r="P1136" i="1"/>
  <c r="B1136" i="1"/>
  <c r="A1136" i="1"/>
  <c r="N1144" i="1"/>
  <c r="O1144" i="1"/>
  <c r="J1144" i="1"/>
  <c r="R1144" i="1"/>
  <c r="M1144" i="1"/>
  <c r="P1144" i="1"/>
  <c r="Q1144" i="1"/>
  <c r="K1144" i="1"/>
  <c r="L1144" i="1"/>
  <c r="B1144" i="1"/>
  <c r="A1144" i="1"/>
  <c r="N1152" i="1"/>
  <c r="P1152" i="1"/>
  <c r="Q1152" i="1"/>
  <c r="R1152" i="1"/>
  <c r="L1152" i="1"/>
  <c r="J1152" i="1"/>
  <c r="M1152" i="1"/>
  <c r="O1152" i="1"/>
  <c r="K1152" i="1"/>
  <c r="B1152" i="1"/>
  <c r="A1152" i="1"/>
  <c r="N1160" i="1"/>
  <c r="O1160" i="1"/>
  <c r="P1160" i="1"/>
  <c r="K1160" i="1"/>
  <c r="R1160" i="1"/>
  <c r="L1160" i="1"/>
  <c r="M1160" i="1"/>
  <c r="J1160" i="1"/>
  <c r="Q1160" i="1"/>
  <c r="B1160" i="1"/>
  <c r="A1160" i="1"/>
  <c r="N1168" i="1"/>
  <c r="O1168" i="1"/>
  <c r="P1168" i="1"/>
  <c r="K1168" i="1"/>
  <c r="J1168" i="1"/>
  <c r="L1168" i="1"/>
  <c r="M1168" i="1"/>
  <c r="Q1168" i="1"/>
  <c r="R1168" i="1"/>
  <c r="B1168" i="1"/>
  <c r="A1168" i="1"/>
  <c r="N1176" i="1"/>
  <c r="O1176" i="1"/>
  <c r="P1176" i="1"/>
  <c r="K1176" i="1"/>
  <c r="R1176" i="1"/>
  <c r="L1176" i="1"/>
  <c r="M1176" i="1"/>
  <c r="J1176" i="1"/>
  <c r="Q1176" i="1"/>
  <c r="B1176" i="1"/>
  <c r="A1176" i="1"/>
  <c r="N1184" i="1"/>
  <c r="O1184" i="1"/>
  <c r="P1184" i="1"/>
  <c r="K1184" i="1"/>
  <c r="J1184" i="1"/>
  <c r="L1184" i="1"/>
  <c r="M1184" i="1"/>
  <c r="Q1184" i="1"/>
  <c r="R1184" i="1"/>
  <c r="B1184" i="1"/>
  <c r="A1184" i="1"/>
  <c r="N1192" i="1"/>
  <c r="O1192" i="1"/>
  <c r="P1192" i="1"/>
  <c r="K1192" i="1"/>
  <c r="R1192" i="1"/>
  <c r="L1192" i="1"/>
  <c r="M1192" i="1"/>
  <c r="Q1192" i="1"/>
  <c r="J1192" i="1"/>
  <c r="B1192" i="1"/>
  <c r="A1192" i="1"/>
  <c r="N1200" i="1"/>
  <c r="O1200" i="1"/>
  <c r="P1200" i="1"/>
  <c r="K1200" i="1"/>
  <c r="J1200" i="1"/>
  <c r="L1200" i="1"/>
  <c r="M1200" i="1"/>
  <c r="Q1200" i="1"/>
  <c r="R1200" i="1"/>
  <c r="B1200" i="1"/>
  <c r="A1200" i="1"/>
  <c r="N1208" i="1"/>
  <c r="O1208" i="1"/>
  <c r="P1208" i="1"/>
  <c r="K1208" i="1"/>
  <c r="R1208" i="1"/>
  <c r="L1208" i="1"/>
  <c r="M1208" i="1"/>
  <c r="J1208" i="1"/>
  <c r="Q1208" i="1"/>
  <c r="B1208" i="1"/>
  <c r="A1208" i="1"/>
  <c r="N1216" i="1"/>
  <c r="O1216" i="1"/>
  <c r="P1216" i="1"/>
  <c r="K1216" i="1"/>
  <c r="J1216" i="1"/>
  <c r="L1216" i="1"/>
  <c r="M1216" i="1"/>
  <c r="Q1216" i="1"/>
  <c r="R1216" i="1"/>
  <c r="B1216" i="1"/>
  <c r="A1216" i="1"/>
  <c r="N1224" i="1"/>
  <c r="O1224" i="1"/>
  <c r="P1224" i="1"/>
  <c r="K1224" i="1"/>
  <c r="R1224" i="1"/>
  <c r="L1224" i="1"/>
  <c r="M1224" i="1"/>
  <c r="J1224" i="1"/>
  <c r="Q1224" i="1"/>
  <c r="B1224" i="1"/>
  <c r="A1224" i="1"/>
  <c r="N1232" i="1"/>
  <c r="O1232" i="1"/>
  <c r="P1232" i="1"/>
  <c r="K1232" i="1"/>
  <c r="J1232" i="1"/>
  <c r="L1232" i="1"/>
  <c r="M1232" i="1"/>
  <c r="Q1232" i="1"/>
  <c r="R1232" i="1"/>
  <c r="B1232" i="1"/>
  <c r="A1232" i="1"/>
  <c r="N1240" i="1"/>
  <c r="O1240" i="1"/>
  <c r="P1240" i="1"/>
  <c r="K1240" i="1"/>
  <c r="R1240" i="1"/>
  <c r="L1240" i="1"/>
  <c r="M1240" i="1"/>
  <c r="J1240" i="1"/>
  <c r="Q1240" i="1"/>
  <c r="B1240" i="1"/>
  <c r="A1240" i="1"/>
  <c r="O1248" i="1"/>
  <c r="K1248" i="1"/>
  <c r="M1248" i="1"/>
  <c r="N1248" i="1"/>
  <c r="P1248" i="1"/>
  <c r="Q1248" i="1"/>
  <c r="J1248" i="1"/>
  <c r="L1248" i="1"/>
  <c r="R1248" i="1"/>
  <c r="B1248" i="1"/>
  <c r="A1248" i="1"/>
  <c r="O1256" i="1"/>
  <c r="K1256" i="1"/>
  <c r="P1256" i="1"/>
  <c r="Q1256" i="1"/>
  <c r="R1256" i="1"/>
  <c r="L1256" i="1"/>
  <c r="M1256" i="1"/>
  <c r="J1256" i="1"/>
  <c r="N1256" i="1"/>
  <c r="B1256" i="1"/>
  <c r="A1256" i="1"/>
  <c r="L1264" i="1"/>
  <c r="M1264" i="1"/>
  <c r="N1264" i="1"/>
  <c r="O1264" i="1"/>
  <c r="Q1264" i="1"/>
  <c r="J1264" i="1"/>
  <c r="R1264" i="1"/>
  <c r="K1264" i="1"/>
  <c r="P1264" i="1"/>
  <c r="B1264" i="1"/>
  <c r="A1264" i="1"/>
  <c r="L1272" i="1"/>
  <c r="M1272" i="1"/>
  <c r="N1272" i="1"/>
  <c r="O1272" i="1"/>
  <c r="Q1272" i="1"/>
  <c r="J1272" i="1"/>
  <c r="R1272" i="1"/>
  <c r="K1272" i="1"/>
  <c r="P1272" i="1"/>
  <c r="B1272" i="1"/>
  <c r="A1272" i="1"/>
  <c r="L1280" i="1"/>
  <c r="M1280" i="1"/>
  <c r="N1280" i="1"/>
  <c r="O1280" i="1"/>
  <c r="Q1280" i="1"/>
  <c r="J1280" i="1"/>
  <c r="R1280" i="1"/>
  <c r="K1280" i="1"/>
  <c r="P1280" i="1"/>
  <c r="B1280" i="1"/>
  <c r="A1280" i="1"/>
  <c r="L1288" i="1"/>
  <c r="M1288" i="1"/>
  <c r="N1288" i="1"/>
  <c r="O1288" i="1"/>
  <c r="Q1288" i="1"/>
  <c r="J1288" i="1"/>
  <c r="R1288" i="1"/>
  <c r="P1288" i="1"/>
  <c r="K1288" i="1"/>
  <c r="B1288" i="1"/>
  <c r="A1288" i="1"/>
  <c r="L1296" i="1"/>
  <c r="M1296" i="1"/>
  <c r="N1296" i="1"/>
  <c r="O1296" i="1"/>
  <c r="Q1296" i="1"/>
  <c r="J1296" i="1"/>
  <c r="R1296" i="1"/>
  <c r="K1296" i="1"/>
  <c r="P1296" i="1"/>
  <c r="B1296" i="1"/>
  <c r="A1296" i="1"/>
  <c r="L1304" i="1"/>
  <c r="M1304" i="1"/>
  <c r="N1304" i="1"/>
  <c r="O1304" i="1"/>
  <c r="Q1304" i="1"/>
  <c r="J1304" i="1"/>
  <c r="R1304" i="1"/>
  <c r="K1304" i="1"/>
  <c r="P1304" i="1"/>
  <c r="B1304" i="1"/>
  <c r="A1304" i="1"/>
  <c r="M1312" i="1"/>
  <c r="N1312" i="1"/>
  <c r="O1312" i="1"/>
  <c r="Q1312" i="1"/>
  <c r="J1312" i="1"/>
  <c r="R1312" i="1"/>
  <c r="L1312" i="1"/>
  <c r="P1312" i="1"/>
  <c r="K1312" i="1"/>
  <c r="B1312" i="1"/>
  <c r="A1312" i="1"/>
  <c r="M1320" i="1"/>
  <c r="N1320" i="1"/>
  <c r="O1320" i="1"/>
  <c r="Q1320" i="1"/>
  <c r="J1320" i="1"/>
  <c r="R1320" i="1"/>
  <c r="K1320" i="1"/>
  <c r="L1320" i="1"/>
  <c r="P1320" i="1"/>
  <c r="B1320" i="1"/>
  <c r="A1320" i="1"/>
  <c r="M1328" i="1"/>
  <c r="N1328" i="1"/>
  <c r="O1328" i="1"/>
  <c r="Q1328" i="1"/>
  <c r="J1328" i="1"/>
  <c r="R1328" i="1"/>
  <c r="K1328" i="1"/>
  <c r="L1328" i="1"/>
  <c r="P1328" i="1"/>
  <c r="B1328" i="1"/>
  <c r="A1328" i="1"/>
  <c r="N1336" i="1"/>
  <c r="Q1336" i="1"/>
  <c r="J1336" i="1"/>
  <c r="R1336" i="1"/>
  <c r="K1336" i="1"/>
  <c r="M1336" i="1"/>
  <c r="O1336" i="1"/>
  <c r="L1336" i="1"/>
  <c r="P1336" i="1"/>
  <c r="B1336" i="1"/>
  <c r="A1336" i="1"/>
  <c r="M1344" i="1"/>
  <c r="N1344" i="1"/>
  <c r="O1344" i="1"/>
  <c r="P1344" i="1"/>
  <c r="J1344" i="1"/>
  <c r="R1344" i="1"/>
  <c r="K1344" i="1"/>
  <c r="Q1344" i="1"/>
  <c r="L1344" i="1"/>
  <c r="B1344" i="1"/>
  <c r="A1344" i="1"/>
  <c r="P2319" i="1"/>
  <c r="Q2319" i="1"/>
  <c r="J2319" i="1"/>
  <c r="R2319" i="1"/>
  <c r="K2319" i="1"/>
  <c r="L2319" i="1"/>
  <c r="N2319" i="1"/>
  <c r="O2319" i="1"/>
  <c r="M2319" i="1"/>
  <c r="B2319" i="1"/>
  <c r="A2319" i="1"/>
  <c r="P2311" i="1"/>
  <c r="Q2311" i="1"/>
  <c r="J2311" i="1"/>
  <c r="R2311" i="1"/>
  <c r="K2311" i="1"/>
  <c r="L2311" i="1"/>
  <c r="M2311" i="1"/>
  <c r="B2311" i="1"/>
  <c r="N2311" i="1"/>
  <c r="O2311" i="1"/>
  <c r="A2311" i="1"/>
  <c r="P2303" i="1"/>
  <c r="Q2303" i="1"/>
  <c r="J2303" i="1"/>
  <c r="R2303" i="1"/>
  <c r="K2303" i="1"/>
  <c r="L2303" i="1"/>
  <c r="M2303" i="1"/>
  <c r="N2303" i="1"/>
  <c r="O2303" i="1"/>
  <c r="B2303" i="1"/>
  <c r="A2303" i="1"/>
  <c r="P2295" i="1"/>
  <c r="Q2295" i="1"/>
  <c r="J2295" i="1"/>
  <c r="R2295" i="1"/>
  <c r="K2295" i="1"/>
  <c r="L2295" i="1"/>
  <c r="O2295" i="1"/>
  <c r="N2295" i="1"/>
  <c r="M2295" i="1"/>
  <c r="B2295" i="1"/>
  <c r="A2295" i="1"/>
  <c r="P2287" i="1"/>
  <c r="Q2287" i="1"/>
  <c r="J2287" i="1"/>
  <c r="R2287" i="1"/>
  <c r="K2287" i="1"/>
  <c r="L2287" i="1"/>
  <c r="M2287" i="1"/>
  <c r="N2287" i="1"/>
  <c r="O2287" i="1"/>
  <c r="B2287" i="1"/>
  <c r="A2287" i="1"/>
  <c r="P2279" i="1"/>
  <c r="Q2279" i="1"/>
  <c r="J2279" i="1"/>
  <c r="R2279" i="1"/>
  <c r="K2279" i="1"/>
  <c r="L2279" i="1"/>
  <c r="M2279" i="1"/>
  <c r="N2279" i="1"/>
  <c r="O2279" i="1"/>
  <c r="B2279" i="1"/>
  <c r="A2279" i="1"/>
  <c r="P2271" i="1"/>
  <c r="Q2271" i="1"/>
  <c r="J2271" i="1"/>
  <c r="R2271" i="1"/>
  <c r="K2271" i="1"/>
  <c r="L2271" i="1"/>
  <c r="O2271" i="1"/>
  <c r="M2271" i="1"/>
  <c r="N2271" i="1"/>
  <c r="B2271" i="1"/>
  <c r="A2271" i="1"/>
  <c r="P2263" i="1"/>
  <c r="Q2263" i="1"/>
  <c r="J2263" i="1"/>
  <c r="R2263" i="1"/>
  <c r="K2263" i="1"/>
  <c r="L2263" i="1"/>
  <c r="M2263" i="1"/>
  <c r="N2263" i="1"/>
  <c r="O2263" i="1"/>
  <c r="B2263" i="1"/>
  <c r="A2263" i="1"/>
  <c r="P2255" i="1"/>
  <c r="Q2255" i="1"/>
  <c r="J2255" i="1"/>
  <c r="R2255" i="1"/>
  <c r="K2255" i="1"/>
  <c r="L2255" i="1"/>
  <c r="N2255" i="1"/>
  <c r="O2255" i="1"/>
  <c r="M2255" i="1"/>
  <c r="B2255" i="1"/>
  <c r="A2255" i="1"/>
  <c r="P2247" i="1"/>
  <c r="Q2247" i="1"/>
  <c r="J2247" i="1"/>
  <c r="R2247" i="1"/>
  <c r="K2247" i="1"/>
  <c r="L2247" i="1"/>
  <c r="M2247" i="1"/>
  <c r="O2247" i="1"/>
  <c r="N2247" i="1"/>
  <c r="B2247" i="1"/>
  <c r="A2247" i="1"/>
  <c r="P2239" i="1"/>
  <c r="Q2239" i="1"/>
  <c r="J2239" i="1"/>
  <c r="R2239" i="1"/>
  <c r="K2239" i="1"/>
  <c r="L2239" i="1"/>
  <c r="M2239" i="1"/>
  <c r="N2239" i="1"/>
  <c r="O2239" i="1"/>
  <c r="B2239" i="1"/>
  <c r="A2239" i="1"/>
  <c r="P2231" i="1"/>
  <c r="Q2231" i="1"/>
  <c r="J2231" i="1"/>
  <c r="R2231" i="1"/>
  <c r="K2231" i="1"/>
  <c r="L2231" i="1"/>
  <c r="O2231" i="1"/>
  <c r="N2231" i="1"/>
  <c r="M2231" i="1"/>
  <c r="B2231" i="1"/>
  <c r="A2231" i="1"/>
  <c r="P2223" i="1"/>
  <c r="Q2223" i="1"/>
  <c r="J2223" i="1"/>
  <c r="R2223" i="1"/>
  <c r="K2223" i="1"/>
  <c r="L2223" i="1"/>
  <c r="M2223" i="1"/>
  <c r="N2223" i="1"/>
  <c r="O2223" i="1"/>
  <c r="B2223" i="1"/>
  <c r="A2223" i="1"/>
  <c r="P2215" i="1"/>
  <c r="Q2215" i="1"/>
  <c r="J2215" i="1"/>
  <c r="R2215" i="1"/>
  <c r="K2215" i="1"/>
  <c r="L2215" i="1"/>
  <c r="M2215" i="1"/>
  <c r="N2215" i="1"/>
  <c r="O2215" i="1"/>
  <c r="B2215" i="1"/>
  <c r="A2215" i="1"/>
  <c r="L2207" i="1"/>
  <c r="P2207" i="1"/>
  <c r="Q2207" i="1"/>
  <c r="R2207" i="1"/>
  <c r="J2207" i="1"/>
  <c r="K2207" i="1"/>
  <c r="M2207" i="1"/>
  <c r="N2207" i="1"/>
  <c r="O2207" i="1"/>
  <c r="B2207" i="1"/>
  <c r="A2207" i="1"/>
  <c r="K2199" i="1"/>
  <c r="L2199" i="1"/>
  <c r="O2199" i="1"/>
  <c r="P2199" i="1"/>
  <c r="Q2199" i="1"/>
  <c r="R2199" i="1"/>
  <c r="J2199" i="1"/>
  <c r="M2199" i="1"/>
  <c r="N2199" i="1"/>
  <c r="B2199" i="1"/>
  <c r="A2199" i="1"/>
  <c r="K2191" i="1"/>
  <c r="L2191" i="1"/>
  <c r="M2191" i="1"/>
  <c r="N2191" i="1"/>
  <c r="O2191" i="1"/>
  <c r="P2191" i="1"/>
  <c r="Q2191" i="1"/>
  <c r="J2191" i="1"/>
  <c r="R2191" i="1"/>
  <c r="B2191" i="1"/>
  <c r="A2191" i="1"/>
  <c r="M1105" i="1"/>
  <c r="N1105" i="1"/>
  <c r="O1105" i="1"/>
  <c r="P1105" i="1"/>
  <c r="Q1105" i="1"/>
  <c r="J1105" i="1"/>
  <c r="R1105" i="1"/>
  <c r="L1105" i="1"/>
  <c r="K1105" i="1"/>
  <c r="A1105" i="1"/>
  <c r="B1105" i="1"/>
  <c r="M1113" i="1"/>
  <c r="N1113" i="1"/>
  <c r="O1113" i="1"/>
  <c r="P1113" i="1"/>
  <c r="Q1113" i="1"/>
  <c r="J1113" i="1"/>
  <c r="R1113" i="1"/>
  <c r="K1113" i="1"/>
  <c r="L1113" i="1"/>
  <c r="A1113" i="1"/>
  <c r="B1113" i="1"/>
  <c r="M1121" i="1"/>
  <c r="N1121" i="1"/>
  <c r="O1121" i="1"/>
  <c r="P1121" i="1"/>
  <c r="Q1121" i="1"/>
  <c r="J1121" i="1"/>
  <c r="R1121" i="1"/>
  <c r="L1121" i="1"/>
  <c r="K1121" i="1"/>
  <c r="A1121" i="1"/>
  <c r="B1121" i="1"/>
  <c r="M1129" i="1"/>
  <c r="N1129" i="1"/>
  <c r="O1129" i="1"/>
  <c r="Q1129" i="1"/>
  <c r="J1129" i="1"/>
  <c r="R1129" i="1"/>
  <c r="P1129" i="1"/>
  <c r="K1129" i="1"/>
  <c r="L1129" i="1"/>
  <c r="A1129" i="1"/>
  <c r="B1129" i="1"/>
  <c r="M1137" i="1"/>
  <c r="N1137" i="1"/>
  <c r="Q1137" i="1"/>
  <c r="L1137" i="1"/>
  <c r="O1137" i="1"/>
  <c r="P1137" i="1"/>
  <c r="J1137" i="1"/>
  <c r="K1137" i="1"/>
  <c r="R1137" i="1"/>
  <c r="A1137" i="1"/>
  <c r="B1137" i="1"/>
  <c r="M1145" i="1"/>
  <c r="N1145" i="1"/>
  <c r="Q1145" i="1"/>
  <c r="R1145" i="1"/>
  <c r="L1145" i="1"/>
  <c r="J1145" i="1"/>
  <c r="O1145" i="1"/>
  <c r="P1145" i="1"/>
  <c r="K1145" i="1"/>
  <c r="A1145" i="1"/>
  <c r="B1145" i="1"/>
  <c r="M1153" i="1"/>
  <c r="P1153" i="1"/>
  <c r="Q1153" i="1"/>
  <c r="R1153" i="1"/>
  <c r="L1153" i="1"/>
  <c r="K1153" i="1"/>
  <c r="N1153" i="1"/>
  <c r="O1153" i="1"/>
  <c r="J1153" i="1"/>
  <c r="A1153" i="1"/>
  <c r="B1153" i="1"/>
  <c r="M1161" i="1"/>
  <c r="N1161" i="1"/>
  <c r="O1161" i="1"/>
  <c r="J1161" i="1"/>
  <c r="R1161" i="1"/>
  <c r="K1161" i="1"/>
  <c r="L1161" i="1"/>
  <c r="P1161" i="1"/>
  <c r="Q1161" i="1"/>
  <c r="A1161" i="1"/>
  <c r="B1161" i="1"/>
  <c r="M1169" i="1"/>
  <c r="N1169" i="1"/>
  <c r="O1169" i="1"/>
  <c r="J1169" i="1"/>
  <c r="R1169" i="1"/>
  <c r="Q1169" i="1"/>
  <c r="K1169" i="1"/>
  <c r="L1169" i="1"/>
  <c r="P1169" i="1"/>
  <c r="A1169" i="1"/>
  <c r="B1169" i="1"/>
  <c r="M1177" i="1"/>
  <c r="N1177" i="1"/>
  <c r="O1177" i="1"/>
  <c r="J1177" i="1"/>
  <c r="R1177" i="1"/>
  <c r="K1177" i="1"/>
  <c r="L1177" i="1"/>
  <c r="P1177" i="1"/>
  <c r="Q1177" i="1"/>
  <c r="A1177" i="1"/>
  <c r="B1177" i="1"/>
  <c r="M1185" i="1"/>
  <c r="N1185" i="1"/>
  <c r="O1185" i="1"/>
  <c r="J1185" i="1"/>
  <c r="R1185" i="1"/>
  <c r="Q1185" i="1"/>
  <c r="K1185" i="1"/>
  <c r="L1185" i="1"/>
  <c r="P1185" i="1"/>
  <c r="A1185" i="1"/>
  <c r="B1185" i="1"/>
  <c r="M1193" i="1"/>
  <c r="N1193" i="1"/>
  <c r="O1193" i="1"/>
  <c r="J1193" i="1"/>
  <c r="R1193" i="1"/>
  <c r="K1193" i="1"/>
  <c r="L1193" i="1"/>
  <c r="P1193" i="1"/>
  <c r="Q1193" i="1"/>
  <c r="A1193" i="1"/>
  <c r="B1193" i="1"/>
  <c r="M1201" i="1"/>
  <c r="N1201" i="1"/>
  <c r="O1201" i="1"/>
  <c r="J1201" i="1"/>
  <c r="R1201" i="1"/>
  <c r="Q1201" i="1"/>
  <c r="K1201" i="1"/>
  <c r="L1201" i="1"/>
  <c r="P1201" i="1"/>
  <c r="A1201" i="1"/>
  <c r="B1201" i="1"/>
  <c r="M1209" i="1"/>
  <c r="N1209" i="1"/>
  <c r="O1209" i="1"/>
  <c r="J1209" i="1"/>
  <c r="R1209" i="1"/>
  <c r="K1209" i="1"/>
  <c r="L1209" i="1"/>
  <c r="P1209" i="1"/>
  <c r="Q1209" i="1"/>
  <c r="A1209" i="1"/>
  <c r="B1209" i="1"/>
  <c r="M1217" i="1"/>
  <c r="N1217" i="1"/>
  <c r="O1217" i="1"/>
  <c r="J1217" i="1"/>
  <c r="R1217" i="1"/>
  <c r="Q1217" i="1"/>
  <c r="K1217" i="1"/>
  <c r="L1217" i="1"/>
  <c r="P1217" i="1"/>
  <c r="A1217" i="1"/>
  <c r="B1217" i="1"/>
  <c r="M1225" i="1"/>
  <c r="N1225" i="1"/>
  <c r="O1225" i="1"/>
  <c r="J1225" i="1"/>
  <c r="R1225" i="1"/>
  <c r="K1225" i="1"/>
  <c r="L1225" i="1"/>
  <c r="P1225" i="1"/>
  <c r="Q1225" i="1"/>
  <c r="A1225" i="1"/>
  <c r="B1225" i="1"/>
  <c r="M1233" i="1"/>
  <c r="N1233" i="1"/>
  <c r="O1233" i="1"/>
  <c r="J1233" i="1"/>
  <c r="R1233" i="1"/>
  <c r="Q1233" i="1"/>
  <c r="K1233" i="1"/>
  <c r="L1233" i="1"/>
  <c r="P1233" i="1"/>
  <c r="A1233" i="1"/>
  <c r="B1233" i="1"/>
  <c r="M1241" i="1"/>
  <c r="N1241" i="1"/>
  <c r="O1241" i="1"/>
  <c r="J1241" i="1"/>
  <c r="R1241" i="1"/>
  <c r="K1241" i="1"/>
  <c r="L1241" i="1"/>
  <c r="P1241" i="1"/>
  <c r="Q1241" i="1"/>
  <c r="A1241" i="1"/>
  <c r="B1241" i="1"/>
  <c r="N1249" i="1"/>
  <c r="J1249" i="1"/>
  <c r="R1249" i="1"/>
  <c r="O1249" i="1"/>
  <c r="P1249" i="1"/>
  <c r="Q1249" i="1"/>
  <c r="K1249" i="1"/>
  <c r="L1249" i="1"/>
  <c r="M1249" i="1"/>
  <c r="A1249" i="1"/>
  <c r="B1249" i="1"/>
  <c r="N1257" i="1"/>
  <c r="J1257" i="1"/>
  <c r="R1257" i="1"/>
  <c r="Q1257" i="1"/>
  <c r="K1257" i="1"/>
  <c r="M1257" i="1"/>
  <c r="O1257" i="1"/>
  <c r="P1257" i="1"/>
  <c r="L1257" i="1"/>
  <c r="A1257" i="1"/>
  <c r="B1257" i="1"/>
  <c r="K1265" i="1"/>
  <c r="L1265" i="1"/>
  <c r="M1265" i="1"/>
  <c r="N1265" i="1"/>
  <c r="P1265" i="1"/>
  <c r="Q1265" i="1"/>
  <c r="J1265" i="1"/>
  <c r="O1265" i="1"/>
  <c r="R1265" i="1"/>
  <c r="A1265" i="1"/>
  <c r="B1265" i="1"/>
  <c r="K1273" i="1"/>
  <c r="L1273" i="1"/>
  <c r="M1273" i="1"/>
  <c r="N1273" i="1"/>
  <c r="P1273" i="1"/>
  <c r="Q1273" i="1"/>
  <c r="J1273" i="1"/>
  <c r="O1273" i="1"/>
  <c r="R1273" i="1"/>
  <c r="A1273" i="1"/>
  <c r="B1273" i="1"/>
  <c r="K1281" i="1"/>
  <c r="L1281" i="1"/>
  <c r="M1281" i="1"/>
  <c r="N1281" i="1"/>
  <c r="P1281" i="1"/>
  <c r="Q1281" i="1"/>
  <c r="O1281" i="1"/>
  <c r="R1281" i="1"/>
  <c r="J1281" i="1"/>
  <c r="A1281" i="1"/>
  <c r="B1281" i="1"/>
  <c r="K1289" i="1"/>
  <c r="L1289" i="1"/>
  <c r="M1289" i="1"/>
  <c r="N1289" i="1"/>
  <c r="P1289" i="1"/>
  <c r="Q1289" i="1"/>
  <c r="R1289" i="1"/>
  <c r="J1289" i="1"/>
  <c r="O1289" i="1"/>
  <c r="A1289" i="1"/>
  <c r="B1289" i="1"/>
  <c r="K1297" i="1"/>
  <c r="L1297" i="1"/>
  <c r="M1297" i="1"/>
  <c r="N1297" i="1"/>
  <c r="P1297" i="1"/>
  <c r="Q1297" i="1"/>
  <c r="J1297" i="1"/>
  <c r="O1297" i="1"/>
  <c r="R1297" i="1"/>
  <c r="A1297" i="1"/>
  <c r="B1297" i="1"/>
  <c r="K1305" i="1"/>
  <c r="L1305" i="1"/>
  <c r="M1305" i="1"/>
  <c r="N1305" i="1"/>
  <c r="P1305" i="1"/>
  <c r="Q1305" i="1"/>
  <c r="J1305" i="1"/>
  <c r="O1305" i="1"/>
  <c r="R1305" i="1"/>
  <c r="A1305" i="1"/>
  <c r="B1305" i="1"/>
  <c r="L1313" i="1"/>
  <c r="M1313" i="1"/>
  <c r="N1313" i="1"/>
  <c r="P1313" i="1"/>
  <c r="Q1313" i="1"/>
  <c r="J1313" i="1"/>
  <c r="K1313" i="1"/>
  <c r="R1313" i="1"/>
  <c r="O1313" i="1"/>
  <c r="A1313" i="1"/>
  <c r="B1313" i="1"/>
  <c r="L1321" i="1"/>
  <c r="M1321" i="1"/>
  <c r="N1321" i="1"/>
  <c r="P1321" i="1"/>
  <c r="Q1321" i="1"/>
  <c r="R1321" i="1"/>
  <c r="J1321" i="1"/>
  <c r="K1321" i="1"/>
  <c r="O1321" i="1"/>
  <c r="A1321" i="1"/>
  <c r="B1321" i="1"/>
  <c r="L1329" i="1"/>
  <c r="M1329" i="1"/>
  <c r="N1329" i="1"/>
  <c r="P1329" i="1"/>
  <c r="Q1329" i="1"/>
  <c r="J1329" i="1"/>
  <c r="K1329" i="1"/>
  <c r="O1329" i="1"/>
  <c r="R1329" i="1"/>
  <c r="A1329" i="1"/>
  <c r="B1329" i="1"/>
  <c r="M1337" i="1"/>
  <c r="P1337" i="1"/>
  <c r="J1337" i="1"/>
  <c r="K1337" i="1"/>
  <c r="L1337" i="1"/>
  <c r="N1337" i="1"/>
  <c r="Q1337" i="1"/>
  <c r="R1337" i="1"/>
  <c r="O1337" i="1"/>
  <c r="A1337" i="1"/>
  <c r="B1337" i="1"/>
  <c r="L1345" i="1"/>
  <c r="M1345" i="1"/>
  <c r="N1345" i="1"/>
  <c r="O1345" i="1"/>
  <c r="Q1345" i="1"/>
  <c r="J1345" i="1"/>
  <c r="R1345" i="1"/>
  <c r="K1345" i="1"/>
  <c r="P1345" i="1"/>
  <c r="A1345" i="1"/>
  <c r="B1345" i="1"/>
  <c r="Q2318" i="1"/>
  <c r="J2318" i="1"/>
  <c r="R2318" i="1"/>
  <c r="K2318" i="1"/>
  <c r="L2318" i="1"/>
  <c r="M2318" i="1"/>
  <c r="N2318" i="1"/>
  <c r="O2318" i="1"/>
  <c r="P2318" i="1"/>
  <c r="A2318" i="1"/>
  <c r="B2318" i="1"/>
  <c r="Q2310" i="1"/>
  <c r="J2310" i="1"/>
  <c r="R2310" i="1"/>
  <c r="K2310" i="1"/>
  <c r="L2310" i="1"/>
  <c r="M2310" i="1"/>
  <c r="N2310" i="1"/>
  <c r="O2310" i="1"/>
  <c r="P2310" i="1"/>
  <c r="B2310" i="1"/>
  <c r="A2310" i="1"/>
  <c r="Q2302" i="1"/>
  <c r="J2302" i="1"/>
  <c r="R2302" i="1"/>
  <c r="K2302" i="1"/>
  <c r="L2302" i="1"/>
  <c r="M2302" i="1"/>
  <c r="P2302" i="1"/>
  <c r="O2302" i="1"/>
  <c r="B2302" i="1"/>
  <c r="N2302" i="1"/>
  <c r="A2302" i="1"/>
  <c r="Q2294" i="1"/>
  <c r="J2294" i="1"/>
  <c r="R2294" i="1"/>
  <c r="K2294" i="1"/>
  <c r="L2294" i="1"/>
  <c r="M2294" i="1"/>
  <c r="N2294" i="1"/>
  <c r="O2294" i="1"/>
  <c r="P2294" i="1"/>
  <c r="A2294" i="1"/>
  <c r="B2294" i="1"/>
  <c r="Q2286" i="1"/>
  <c r="J2286" i="1"/>
  <c r="R2286" i="1"/>
  <c r="K2286" i="1"/>
  <c r="L2286" i="1"/>
  <c r="M2286" i="1"/>
  <c r="N2286" i="1"/>
  <c r="O2286" i="1"/>
  <c r="P2286" i="1"/>
  <c r="B2286" i="1"/>
  <c r="A2286" i="1"/>
  <c r="Q2278" i="1"/>
  <c r="J2278" i="1"/>
  <c r="R2278" i="1"/>
  <c r="K2278" i="1"/>
  <c r="L2278" i="1"/>
  <c r="M2278" i="1"/>
  <c r="P2278" i="1"/>
  <c r="N2278" i="1"/>
  <c r="O2278" i="1"/>
  <c r="B2278" i="1"/>
  <c r="A2278" i="1"/>
  <c r="Q2270" i="1"/>
  <c r="J2270" i="1"/>
  <c r="R2270" i="1"/>
  <c r="K2270" i="1"/>
  <c r="L2270" i="1"/>
  <c r="M2270" i="1"/>
  <c r="N2270" i="1"/>
  <c r="O2270" i="1"/>
  <c r="P2270" i="1"/>
  <c r="A2270" i="1"/>
  <c r="B2270" i="1"/>
  <c r="Q2262" i="1"/>
  <c r="J2262" i="1"/>
  <c r="R2262" i="1"/>
  <c r="K2262" i="1"/>
  <c r="L2262" i="1"/>
  <c r="M2262" i="1"/>
  <c r="O2262" i="1"/>
  <c r="P2262" i="1"/>
  <c r="N2262" i="1"/>
  <c r="B2262" i="1"/>
  <c r="A2262" i="1"/>
  <c r="Q2254" i="1"/>
  <c r="J2254" i="1"/>
  <c r="R2254" i="1"/>
  <c r="K2254" i="1"/>
  <c r="L2254" i="1"/>
  <c r="M2254" i="1"/>
  <c r="N2254" i="1"/>
  <c r="O2254" i="1"/>
  <c r="P2254" i="1"/>
  <c r="B2254" i="1"/>
  <c r="A2254" i="1"/>
  <c r="Q2246" i="1"/>
  <c r="J2246" i="1"/>
  <c r="R2246" i="1"/>
  <c r="K2246" i="1"/>
  <c r="L2246" i="1"/>
  <c r="M2246" i="1"/>
  <c r="N2246" i="1"/>
  <c r="O2246" i="1"/>
  <c r="P2246" i="1"/>
  <c r="A2246" i="1"/>
  <c r="B2246" i="1"/>
  <c r="Q2238" i="1"/>
  <c r="J2238" i="1"/>
  <c r="R2238" i="1"/>
  <c r="K2238" i="1"/>
  <c r="L2238" i="1"/>
  <c r="M2238" i="1"/>
  <c r="P2238" i="1"/>
  <c r="O2238" i="1"/>
  <c r="N2238" i="1"/>
  <c r="B2238" i="1"/>
  <c r="A2238" i="1"/>
  <c r="Q2230" i="1"/>
  <c r="J2230" i="1"/>
  <c r="R2230" i="1"/>
  <c r="K2230" i="1"/>
  <c r="L2230" i="1"/>
  <c r="M2230" i="1"/>
  <c r="N2230" i="1"/>
  <c r="O2230" i="1"/>
  <c r="P2230" i="1"/>
  <c r="B2230" i="1"/>
  <c r="A2230" i="1"/>
  <c r="Q2222" i="1"/>
  <c r="J2222" i="1"/>
  <c r="R2222" i="1"/>
  <c r="K2222" i="1"/>
  <c r="L2222" i="1"/>
  <c r="M2222" i="1"/>
  <c r="N2222" i="1"/>
  <c r="O2222" i="1"/>
  <c r="P2222" i="1"/>
  <c r="B2222" i="1"/>
  <c r="A2222" i="1"/>
  <c r="M2214" i="1"/>
  <c r="Q2214" i="1"/>
  <c r="R2214" i="1"/>
  <c r="J2214" i="1"/>
  <c r="K2214" i="1"/>
  <c r="L2214" i="1"/>
  <c r="P2214" i="1"/>
  <c r="N2214" i="1"/>
  <c r="O2214" i="1"/>
  <c r="B2214" i="1"/>
  <c r="A2214" i="1"/>
  <c r="M2206" i="1"/>
  <c r="P2206" i="1"/>
  <c r="Q2206" i="1"/>
  <c r="R2206" i="1"/>
  <c r="J2206" i="1"/>
  <c r="K2206" i="1"/>
  <c r="O2206" i="1"/>
  <c r="L2206" i="1"/>
  <c r="A2206" i="1"/>
  <c r="N2206" i="1"/>
  <c r="B2206" i="1"/>
  <c r="L2198" i="1"/>
  <c r="M2198" i="1"/>
  <c r="N2198" i="1"/>
  <c r="O2198" i="1"/>
  <c r="P2198" i="1"/>
  <c r="Q2198" i="1"/>
  <c r="R2198" i="1"/>
  <c r="K2198" i="1"/>
  <c r="J2198" i="1"/>
  <c r="B2198" i="1"/>
  <c r="A2198" i="1"/>
  <c r="L2190" i="1"/>
  <c r="M2190" i="1"/>
  <c r="J2190" i="1"/>
  <c r="K2190" i="1"/>
  <c r="N2190" i="1"/>
  <c r="O2190" i="1"/>
  <c r="P2190" i="1"/>
  <c r="Q2190" i="1"/>
  <c r="R2190" i="1"/>
  <c r="B2190" i="1"/>
  <c r="A2190" i="1"/>
  <c r="L1106" i="1"/>
  <c r="M1106" i="1"/>
  <c r="N1106" i="1"/>
  <c r="O1106" i="1"/>
  <c r="P1106" i="1"/>
  <c r="Q1106" i="1"/>
  <c r="J1106" i="1"/>
  <c r="K1106" i="1"/>
  <c r="R1106" i="1"/>
  <c r="B1106" i="1"/>
  <c r="A1106" i="1"/>
  <c r="L1114" i="1"/>
  <c r="M1114" i="1"/>
  <c r="N1114" i="1"/>
  <c r="O1114" i="1"/>
  <c r="P1114" i="1"/>
  <c r="Q1114" i="1"/>
  <c r="R1114" i="1"/>
  <c r="K1114" i="1"/>
  <c r="J1114" i="1"/>
  <c r="B1114" i="1"/>
  <c r="A1114" i="1"/>
  <c r="L1122" i="1"/>
  <c r="M1122" i="1"/>
  <c r="N1122" i="1"/>
  <c r="O1122" i="1"/>
  <c r="P1122" i="1"/>
  <c r="Q1122" i="1"/>
  <c r="J1122" i="1"/>
  <c r="K1122" i="1"/>
  <c r="R1122" i="1"/>
  <c r="B1122" i="1"/>
  <c r="A1122" i="1"/>
  <c r="L1130" i="1"/>
  <c r="M1130" i="1"/>
  <c r="N1130" i="1"/>
  <c r="P1130" i="1"/>
  <c r="Q1130" i="1"/>
  <c r="O1130" i="1"/>
  <c r="R1130" i="1"/>
  <c r="J1130" i="1"/>
  <c r="K1130" i="1"/>
  <c r="B1130" i="1"/>
  <c r="A1130" i="1"/>
  <c r="L1138" i="1"/>
  <c r="M1138" i="1"/>
  <c r="P1138" i="1"/>
  <c r="Q1138" i="1"/>
  <c r="R1138" i="1"/>
  <c r="K1138" i="1"/>
  <c r="J1138" i="1"/>
  <c r="N1138" i="1"/>
  <c r="O1138" i="1"/>
  <c r="B1138" i="1"/>
  <c r="A1138" i="1"/>
  <c r="L1146" i="1"/>
  <c r="M1146" i="1"/>
  <c r="P1146" i="1"/>
  <c r="J1146" i="1"/>
  <c r="K1146" i="1"/>
  <c r="Q1146" i="1"/>
  <c r="O1146" i="1"/>
  <c r="R1146" i="1"/>
  <c r="N1146" i="1"/>
  <c r="B1146" i="1"/>
  <c r="A1146" i="1"/>
  <c r="L1154" i="1"/>
  <c r="P1154" i="1"/>
  <c r="Q1154" i="1"/>
  <c r="R1154" i="1"/>
  <c r="M1154" i="1"/>
  <c r="J1154" i="1"/>
  <c r="N1154" i="1"/>
  <c r="O1154" i="1"/>
  <c r="K1154" i="1"/>
  <c r="B1154" i="1"/>
  <c r="A1154" i="1"/>
  <c r="L1162" i="1"/>
  <c r="M1162" i="1"/>
  <c r="N1162" i="1"/>
  <c r="Q1162" i="1"/>
  <c r="P1162" i="1"/>
  <c r="R1162" i="1"/>
  <c r="J1162" i="1"/>
  <c r="K1162" i="1"/>
  <c r="O1162" i="1"/>
  <c r="B1162" i="1"/>
  <c r="A1162" i="1"/>
  <c r="L1170" i="1"/>
  <c r="M1170" i="1"/>
  <c r="N1170" i="1"/>
  <c r="Q1170" i="1"/>
  <c r="J1170" i="1"/>
  <c r="K1170" i="1"/>
  <c r="O1170" i="1"/>
  <c r="R1170" i="1"/>
  <c r="P1170" i="1"/>
  <c r="B1170" i="1"/>
  <c r="A1170" i="1"/>
  <c r="L1178" i="1"/>
  <c r="M1178" i="1"/>
  <c r="N1178" i="1"/>
  <c r="Q1178" i="1"/>
  <c r="P1178" i="1"/>
  <c r="R1178" i="1"/>
  <c r="J1178" i="1"/>
  <c r="K1178" i="1"/>
  <c r="O1178" i="1"/>
  <c r="B1178" i="1"/>
  <c r="A1178" i="1"/>
  <c r="L1186" i="1"/>
  <c r="M1186" i="1"/>
  <c r="N1186" i="1"/>
  <c r="Q1186" i="1"/>
  <c r="J1186" i="1"/>
  <c r="K1186" i="1"/>
  <c r="O1186" i="1"/>
  <c r="R1186" i="1"/>
  <c r="P1186" i="1"/>
  <c r="B1186" i="1"/>
  <c r="A1186" i="1"/>
  <c r="L1194" i="1"/>
  <c r="M1194" i="1"/>
  <c r="N1194" i="1"/>
  <c r="Q1194" i="1"/>
  <c r="P1194" i="1"/>
  <c r="R1194" i="1"/>
  <c r="J1194" i="1"/>
  <c r="K1194" i="1"/>
  <c r="O1194" i="1"/>
  <c r="B1194" i="1"/>
  <c r="A1194" i="1"/>
  <c r="L1202" i="1"/>
  <c r="M1202" i="1"/>
  <c r="N1202" i="1"/>
  <c r="Q1202" i="1"/>
  <c r="J1202" i="1"/>
  <c r="K1202" i="1"/>
  <c r="O1202" i="1"/>
  <c r="R1202" i="1"/>
  <c r="P1202" i="1"/>
  <c r="B1202" i="1"/>
  <c r="A1202" i="1"/>
  <c r="L1210" i="1"/>
  <c r="M1210" i="1"/>
  <c r="N1210" i="1"/>
  <c r="Q1210" i="1"/>
  <c r="P1210" i="1"/>
  <c r="R1210" i="1"/>
  <c r="J1210" i="1"/>
  <c r="K1210" i="1"/>
  <c r="O1210" i="1"/>
  <c r="B1210" i="1"/>
  <c r="A1210" i="1"/>
  <c r="L1218" i="1"/>
  <c r="M1218" i="1"/>
  <c r="N1218" i="1"/>
  <c r="Q1218" i="1"/>
  <c r="J1218" i="1"/>
  <c r="K1218" i="1"/>
  <c r="O1218" i="1"/>
  <c r="R1218" i="1"/>
  <c r="P1218" i="1"/>
  <c r="B1218" i="1"/>
  <c r="A1218" i="1"/>
  <c r="L1226" i="1"/>
  <c r="M1226" i="1"/>
  <c r="N1226" i="1"/>
  <c r="Q1226" i="1"/>
  <c r="P1226" i="1"/>
  <c r="R1226" i="1"/>
  <c r="J1226" i="1"/>
  <c r="K1226" i="1"/>
  <c r="O1226" i="1"/>
  <c r="B1226" i="1"/>
  <c r="A1226" i="1"/>
  <c r="L1234" i="1"/>
  <c r="M1234" i="1"/>
  <c r="N1234" i="1"/>
  <c r="Q1234" i="1"/>
  <c r="J1234" i="1"/>
  <c r="K1234" i="1"/>
  <c r="O1234" i="1"/>
  <c r="R1234" i="1"/>
  <c r="P1234" i="1"/>
  <c r="B1234" i="1"/>
  <c r="A1234" i="1"/>
  <c r="L1242" i="1"/>
  <c r="M1242" i="1"/>
  <c r="N1242" i="1"/>
  <c r="Q1242" i="1"/>
  <c r="P1242" i="1"/>
  <c r="R1242" i="1"/>
  <c r="J1242" i="1"/>
  <c r="K1242" i="1"/>
  <c r="O1242" i="1"/>
  <c r="B1242" i="1"/>
  <c r="A1242" i="1"/>
  <c r="M1250" i="1"/>
  <c r="Q1250" i="1"/>
  <c r="P1250" i="1"/>
  <c r="R1250" i="1"/>
  <c r="J1250" i="1"/>
  <c r="L1250" i="1"/>
  <c r="N1250" i="1"/>
  <c r="K1250" i="1"/>
  <c r="O1250" i="1"/>
  <c r="B1250" i="1"/>
  <c r="A1250" i="1"/>
  <c r="M1258" i="1"/>
  <c r="R1258" i="1"/>
  <c r="J1258" i="1"/>
  <c r="K1258" i="1"/>
  <c r="L1258" i="1"/>
  <c r="O1258" i="1"/>
  <c r="P1258" i="1"/>
  <c r="N1258" i="1"/>
  <c r="Q1258" i="1"/>
  <c r="B1258" i="1"/>
  <c r="A1258" i="1"/>
  <c r="J1266" i="1"/>
  <c r="R1266" i="1"/>
  <c r="K1266" i="1"/>
  <c r="L1266" i="1"/>
  <c r="M1266" i="1"/>
  <c r="O1266" i="1"/>
  <c r="P1266" i="1"/>
  <c r="N1266" i="1"/>
  <c r="Q1266" i="1"/>
  <c r="B1266" i="1"/>
  <c r="A1266" i="1"/>
  <c r="J1274" i="1"/>
  <c r="R1274" i="1"/>
  <c r="K1274" i="1"/>
  <c r="L1274" i="1"/>
  <c r="M1274" i="1"/>
  <c r="O1274" i="1"/>
  <c r="P1274" i="1"/>
  <c r="N1274" i="1"/>
  <c r="Q1274" i="1"/>
  <c r="B1274" i="1"/>
  <c r="A1274" i="1"/>
  <c r="J1282" i="1"/>
  <c r="R1282" i="1"/>
  <c r="K1282" i="1"/>
  <c r="L1282" i="1"/>
  <c r="M1282" i="1"/>
  <c r="O1282" i="1"/>
  <c r="P1282" i="1"/>
  <c r="Q1282" i="1"/>
  <c r="N1282" i="1"/>
  <c r="B1282" i="1"/>
  <c r="A1282" i="1"/>
  <c r="J1290" i="1"/>
  <c r="R1290" i="1"/>
  <c r="K1290" i="1"/>
  <c r="L1290" i="1"/>
  <c r="M1290" i="1"/>
  <c r="O1290" i="1"/>
  <c r="P1290" i="1"/>
  <c r="N1290" i="1"/>
  <c r="Q1290" i="1"/>
  <c r="B1290" i="1"/>
  <c r="A1290" i="1"/>
  <c r="J1298" i="1"/>
  <c r="R1298" i="1"/>
  <c r="K1298" i="1"/>
  <c r="L1298" i="1"/>
  <c r="M1298" i="1"/>
  <c r="O1298" i="1"/>
  <c r="P1298" i="1"/>
  <c r="N1298" i="1"/>
  <c r="Q1298" i="1"/>
  <c r="B1298" i="1"/>
  <c r="A1298" i="1"/>
  <c r="J1306" i="1"/>
  <c r="R1306" i="1"/>
  <c r="K1306" i="1"/>
  <c r="L1306" i="1"/>
  <c r="M1306" i="1"/>
  <c r="O1306" i="1"/>
  <c r="P1306" i="1"/>
  <c r="N1306" i="1"/>
  <c r="Q1306" i="1"/>
  <c r="B1306" i="1"/>
  <c r="A1306" i="1"/>
  <c r="K1314" i="1"/>
  <c r="L1314" i="1"/>
  <c r="M1314" i="1"/>
  <c r="O1314" i="1"/>
  <c r="P1314" i="1"/>
  <c r="Q1314" i="1"/>
  <c r="R1314" i="1"/>
  <c r="J1314" i="1"/>
  <c r="N1314" i="1"/>
  <c r="B1314" i="1"/>
  <c r="A1314" i="1"/>
  <c r="K1322" i="1"/>
  <c r="L1322" i="1"/>
  <c r="M1322" i="1"/>
  <c r="O1322" i="1"/>
  <c r="P1322" i="1"/>
  <c r="J1322" i="1"/>
  <c r="N1322" i="1"/>
  <c r="Q1322" i="1"/>
  <c r="R1322" i="1"/>
  <c r="B1322" i="1"/>
  <c r="A1322" i="1"/>
  <c r="K1330" i="1"/>
  <c r="L1330" i="1"/>
  <c r="M1330" i="1"/>
  <c r="O1330" i="1"/>
  <c r="P1330" i="1"/>
  <c r="N1330" i="1"/>
  <c r="Q1330" i="1"/>
  <c r="J1330" i="1"/>
  <c r="R1330" i="1"/>
  <c r="B1330" i="1"/>
  <c r="A1330" i="1"/>
  <c r="K1338" i="1"/>
  <c r="L1338" i="1"/>
  <c r="M1338" i="1"/>
  <c r="N1338" i="1"/>
  <c r="P1338" i="1"/>
  <c r="Q1338" i="1"/>
  <c r="J1338" i="1"/>
  <c r="O1338" i="1"/>
  <c r="R1338" i="1"/>
  <c r="B1338" i="1"/>
  <c r="A1338" i="1"/>
  <c r="K1346" i="1"/>
  <c r="L1346" i="1"/>
  <c r="M1346" i="1"/>
  <c r="N1346" i="1"/>
  <c r="P1346" i="1"/>
  <c r="Q1346" i="1"/>
  <c r="J1346" i="1"/>
  <c r="O1346" i="1"/>
  <c r="R1346" i="1"/>
  <c r="B1346" i="1"/>
  <c r="A1346" i="1"/>
  <c r="J2317" i="1"/>
  <c r="R2317" i="1"/>
  <c r="K2317" i="1"/>
  <c r="L2317" i="1"/>
  <c r="M2317" i="1"/>
  <c r="N2317" i="1"/>
  <c r="O2317" i="1"/>
  <c r="P2317" i="1"/>
  <c r="Q2317" i="1"/>
  <c r="A2317" i="1"/>
  <c r="B2317" i="1"/>
  <c r="J2309" i="1"/>
  <c r="R2309" i="1"/>
  <c r="K2309" i="1"/>
  <c r="L2309" i="1"/>
  <c r="M2309" i="1"/>
  <c r="N2309" i="1"/>
  <c r="Q2309" i="1"/>
  <c r="P2309" i="1"/>
  <c r="O2309" i="1"/>
  <c r="A2309" i="1"/>
  <c r="B2309" i="1"/>
  <c r="J2301" i="1"/>
  <c r="R2301" i="1"/>
  <c r="K2301" i="1"/>
  <c r="L2301" i="1"/>
  <c r="M2301" i="1"/>
  <c r="N2301" i="1"/>
  <c r="O2301" i="1"/>
  <c r="P2301" i="1"/>
  <c r="Q2301" i="1"/>
  <c r="A2301" i="1"/>
  <c r="B2301" i="1"/>
  <c r="J2293" i="1"/>
  <c r="R2293" i="1"/>
  <c r="K2293" i="1"/>
  <c r="L2293" i="1"/>
  <c r="M2293" i="1"/>
  <c r="N2293" i="1"/>
  <c r="O2293" i="1"/>
  <c r="P2293" i="1"/>
  <c r="Q2293" i="1"/>
  <c r="A2293" i="1"/>
  <c r="B2293" i="1"/>
  <c r="J2285" i="1"/>
  <c r="R2285" i="1"/>
  <c r="K2285" i="1"/>
  <c r="L2285" i="1"/>
  <c r="M2285" i="1"/>
  <c r="N2285" i="1"/>
  <c r="Q2285" i="1"/>
  <c r="P2285" i="1"/>
  <c r="O2285" i="1"/>
  <c r="A2285" i="1"/>
  <c r="B2285" i="1"/>
  <c r="J2277" i="1"/>
  <c r="R2277" i="1"/>
  <c r="K2277" i="1"/>
  <c r="L2277" i="1"/>
  <c r="M2277" i="1"/>
  <c r="N2277" i="1"/>
  <c r="O2277" i="1"/>
  <c r="P2277" i="1"/>
  <c r="Q2277" i="1"/>
  <c r="A2277" i="1"/>
  <c r="B2277" i="1"/>
  <c r="J2269" i="1"/>
  <c r="R2269" i="1"/>
  <c r="K2269" i="1"/>
  <c r="L2269" i="1"/>
  <c r="M2269" i="1"/>
  <c r="N2269" i="1"/>
  <c r="P2269" i="1"/>
  <c r="Q2269" i="1"/>
  <c r="O2269" i="1"/>
  <c r="A2269" i="1"/>
  <c r="B2269" i="1"/>
  <c r="J2261" i="1"/>
  <c r="R2261" i="1"/>
  <c r="K2261" i="1"/>
  <c r="L2261" i="1"/>
  <c r="M2261" i="1"/>
  <c r="N2261" i="1"/>
  <c r="O2261" i="1"/>
  <c r="P2261" i="1"/>
  <c r="Q2261" i="1"/>
  <c r="A2261" i="1"/>
  <c r="B2261" i="1"/>
  <c r="J2253" i="1"/>
  <c r="R2253" i="1"/>
  <c r="K2253" i="1"/>
  <c r="L2253" i="1"/>
  <c r="M2253" i="1"/>
  <c r="N2253" i="1"/>
  <c r="O2253" i="1"/>
  <c r="P2253" i="1"/>
  <c r="Q2253" i="1"/>
  <c r="A2253" i="1"/>
  <c r="B2253" i="1"/>
  <c r="J2245" i="1"/>
  <c r="R2245" i="1"/>
  <c r="K2245" i="1"/>
  <c r="L2245" i="1"/>
  <c r="M2245" i="1"/>
  <c r="N2245" i="1"/>
  <c r="Q2245" i="1"/>
  <c r="P2245" i="1"/>
  <c r="A2245" i="1"/>
  <c r="B2245" i="1"/>
  <c r="O2245" i="1"/>
  <c r="J2237" i="1"/>
  <c r="R2237" i="1"/>
  <c r="K2237" i="1"/>
  <c r="L2237" i="1"/>
  <c r="M2237" i="1"/>
  <c r="N2237" i="1"/>
  <c r="O2237" i="1"/>
  <c r="P2237" i="1"/>
  <c r="Q2237" i="1"/>
  <c r="A2237" i="1"/>
  <c r="B2237" i="1"/>
  <c r="J2229" i="1"/>
  <c r="R2229" i="1"/>
  <c r="K2229" i="1"/>
  <c r="L2229" i="1"/>
  <c r="M2229" i="1"/>
  <c r="N2229" i="1"/>
  <c r="O2229" i="1"/>
  <c r="P2229" i="1"/>
  <c r="Q2229" i="1"/>
  <c r="A2229" i="1"/>
  <c r="B2229" i="1"/>
  <c r="J2221" i="1"/>
  <c r="R2221" i="1"/>
  <c r="K2221" i="1"/>
  <c r="L2221" i="1"/>
  <c r="M2221" i="1"/>
  <c r="N2221" i="1"/>
  <c r="Q2221" i="1"/>
  <c r="O2221" i="1"/>
  <c r="P2221" i="1"/>
  <c r="A2221" i="1"/>
  <c r="B2221" i="1"/>
  <c r="N2213" i="1"/>
  <c r="Q2213" i="1"/>
  <c r="R2213" i="1"/>
  <c r="J2213" i="1"/>
  <c r="K2213" i="1"/>
  <c r="L2213" i="1"/>
  <c r="M2213" i="1"/>
  <c r="O2213" i="1"/>
  <c r="P2213" i="1"/>
  <c r="A2213" i="1"/>
  <c r="B2213" i="1"/>
  <c r="N2205" i="1"/>
  <c r="P2205" i="1"/>
  <c r="Q2205" i="1"/>
  <c r="R2205" i="1"/>
  <c r="J2205" i="1"/>
  <c r="K2205" i="1"/>
  <c r="L2205" i="1"/>
  <c r="M2205" i="1"/>
  <c r="O2205" i="1"/>
  <c r="A2205" i="1"/>
  <c r="B2205" i="1"/>
  <c r="M2197" i="1"/>
  <c r="N2197" i="1"/>
  <c r="K2197" i="1"/>
  <c r="L2197" i="1"/>
  <c r="O2197" i="1"/>
  <c r="P2197" i="1"/>
  <c r="Q2197" i="1"/>
  <c r="J2197" i="1"/>
  <c r="R2197" i="1"/>
  <c r="A2197" i="1"/>
  <c r="B2197" i="1"/>
  <c r="M2189" i="1"/>
  <c r="N2189" i="1"/>
  <c r="J2189" i="1"/>
  <c r="K2189" i="1"/>
  <c r="L2189" i="1"/>
  <c r="O2189" i="1"/>
  <c r="P2189" i="1"/>
  <c r="Q2189" i="1"/>
  <c r="R2189" i="1"/>
  <c r="A2189" i="1"/>
  <c r="B2189" i="1"/>
  <c r="K1107" i="1"/>
  <c r="L1107" i="1"/>
  <c r="M1107" i="1"/>
  <c r="N1107" i="1"/>
  <c r="O1107" i="1"/>
  <c r="P1107" i="1"/>
  <c r="Q1107" i="1"/>
  <c r="J1107" i="1"/>
  <c r="R1107" i="1"/>
  <c r="A1107" i="1"/>
  <c r="B1107" i="1"/>
  <c r="K1115" i="1"/>
  <c r="L1115" i="1"/>
  <c r="M1115" i="1"/>
  <c r="N1115" i="1"/>
  <c r="O1115" i="1"/>
  <c r="P1115" i="1"/>
  <c r="R1115" i="1"/>
  <c r="J1115" i="1"/>
  <c r="Q1115" i="1"/>
  <c r="A1115" i="1"/>
  <c r="B1115" i="1"/>
  <c r="K1123" i="1"/>
  <c r="L1123" i="1"/>
  <c r="M1123" i="1"/>
  <c r="N1123" i="1"/>
  <c r="O1123" i="1"/>
  <c r="P1123" i="1"/>
  <c r="J1123" i="1"/>
  <c r="Q1123" i="1"/>
  <c r="R1123" i="1"/>
  <c r="A1123" i="1"/>
  <c r="B1123" i="1"/>
  <c r="K1131" i="1"/>
  <c r="L1131" i="1"/>
  <c r="M1131" i="1"/>
  <c r="O1131" i="1"/>
  <c r="P1131" i="1"/>
  <c r="J1131" i="1"/>
  <c r="R1131" i="1"/>
  <c r="Q1131" i="1"/>
  <c r="N1131" i="1"/>
  <c r="A1131" i="1"/>
  <c r="B1131" i="1"/>
  <c r="K1139" i="1"/>
  <c r="L1139" i="1"/>
  <c r="O1139" i="1"/>
  <c r="J1139" i="1"/>
  <c r="P1139" i="1"/>
  <c r="M1139" i="1"/>
  <c r="Q1139" i="1"/>
  <c r="R1139" i="1"/>
  <c r="N1139" i="1"/>
  <c r="A1139" i="1"/>
  <c r="B1139" i="1"/>
  <c r="K1147" i="1"/>
  <c r="L1147" i="1"/>
  <c r="M1147" i="1"/>
  <c r="N1147" i="1"/>
  <c r="O1147" i="1"/>
  <c r="R1147" i="1"/>
  <c r="J1147" i="1"/>
  <c r="P1147" i="1"/>
  <c r="Q1147" i="1"/>
  <c r="A1147" i="1"/>
  <c r="B1147" i="1"/>
  <c r="K1155" i="1"/>
  <c r="P1155" i="1"/>
  <c r="Q1155" i="1"/>
  <c r="R1155" i="1"/>
  <c r="M1155" i="1"/>
  <c r="L1155" i="1"/>
  <c r="N1155" i="1"/>
  <c r="O1155" i="1"/>
  <c r="J1155" i="1"/>
  <c r="A1155" i="1"/>
  <c r="B1155" i="1"/>
  <c r="K1163" i="1"/>
  <c r="L1163" i="1"/>
  <c r="M1163" i="1"/>
  <c r="P1163" i="1"/>
  <c r="J1163" i="1"/>
  <c r="N1163" i="1"/>
  <c r="Q1163" i="1"/>
  <c r="R1163" i="1"/>
  <c r="O1163" i="1"/>
  <c r="A1163" i="1"/>
  <c r="B1163" i="1"/>
  <c r="K1171" i="1"/>
  <c r="L1171" i="1"/>
  <c r="M1171" i="1"/>
  <c r="P1171" i="1"/>
  <c r="O1171" i="1"/>
  <c r="Q1171" i="1"/>
  <c r="R1171" i="1"/>
  <c r="J1171" i="1"/>
  <c r="N1171" i="1"/>
  <c r="A1171" i="1"/>
  <c r="B1171" i="1"/>
  <c r="K1179" i="1"/>
  <c r="L1179" i="1"/>
  <c r="M1179" i="1"/>
  <c r="P1179" i="1"/>
  <c r="J1179" i="1"/>
  <c r="N1179" i="1"/>
  <c r="Q1179" i="1"/>
  <c r="R1179" i="1"/>
  <c r="O1179" i="1"/>
  <c r="A1179" i="1"/>
  <c r="B1179" i="1"/>
  <c r="K1187" i="1"/>
  <c r="L1187" i="1"/>
  <c r="M1187" i="1"/>
  <c r="P1187" i="1"/>
  <c r="O1187" i="1"/>
  <c r="Q1187" i="1"/>
  <c r="R1187" i="1"/>
  <c r="J1187" i="1"/>
  <c r="N1187" i="1"/>
  <c r="A1187" i="1"/>
  <c r="B1187" i="1"/>
  <c r="K1195" i="1"/>
  <c r="L1195" i="1"/>
  <c r="M1195" i="1"/>
  <c r="P1195" i="1"/>
  <c r="J1195" i="1"/>
  <c r="N1195" i="1"/>
  <c r="Q1195" i="1"/>
  <c r="R1195" i="1"/>
  <c r="O1195" i="1"/>
  <c r="A1195" i="1"/>
  <c r="B1195" i="1"/>
  <c r="K1203" i="1"/>
  <c r="L1203" i="1"/>
  <c r="M1203" i="1"/>
  <c r="P1203" i="1"/>
  <c r="O1203" i="1"/>
  <c r="Q1203" i="1"/>
  <c r="R1203" i="1"/>
  <c r="J1203" i="1"/>
  <c r="N1203" i="1"/>
  <c r="A1203" i="1"/>
  <c r="B1203" i="1"/>
  <c r="K1211" i="1"/>
  <c r="L1211" i="1"/>
  <c r="M1211" i="1"/>
  <c r="P1211" i="1"/>
  <c r="J1211" i="1"/>
  <c r="N1211" i="1"/>
  <c r="Q1211" i="1"/>
  <c r="R1211" i="1"/>
  <c r="O1211" i="1"/>
  <c r="A1211" i="1"/>
  <c r="B1211" i="1"/>
  <c r="K1219" i="1"/>
  <c r="L1219" i="1"/>
  <c r="M1219" i="1"/>
  <c r="P1219" i="1"/>
  <c r="O1219" i="1"/>
  <c r="Q1219" i="1"/>
  <c r="R1219" i="1"/>
  <c r="J1219" i="1"/>
  <c r="N1219" i="1"/>
  <c r="A1219" i="1"/>
  <c r="B1219" i="1"/>
  <c r="K1227" i="1"/>
  <c r="L1227" i="1"/>
  <c r="M1227" i="1"/>
  <c r="P1227" i="1"/>
  <c r="J1227" i="1"/>
  <c r="N1227" i="1"/>
  <c r="Q1227" i="1"/>
  <c r="R1227" i="1"/>
  <c r="O1227" i="1"/>
  <c r="A1227" i="1"/>
  <c r="B1227" i="1"/>
  <c r="K1235" i="1"/>
  <c r="L1235" i="1"/>
  <c r="M1235" i="1"/>
  <c r="P1235" i="1"/>
  <c r="O1235" i="1"/>
  <c r="Q1235" i="1"/>
  <c r="R1235" i="1"/>
  <c r="J1235" i="1"/>
  <c r="N1235" i="1"/>
  <c r="A1235" i="1"/>
  <c r="B1235" i="1"/>
  <c r="K1243" i="1"/>
  <c r="L1243" i="1"/>
  <c r="M1243" i="1"/>
  <c r="P1243" i="1"/>
  <c r="J1243" i="1"/>
  <c r="N1243" i="1"/>
  <c r="Q1243" i="1"/>
  <c r="R1243" i="1"/>
  <c r="O1243" i="1"/>
  <c r="A1243" i="1"/>
  <c r="B1243" i="1"/>
  <c r="L1251" i="1"/>
  <c r="P1251" i="1"/>
  <c r="R1251" i="1"/>
  <c r="J1251" i="1"/>
  <c r="K1251" i="1"/>
  <c r="N1251" i="1"/>
  <c r="O1251" i="1"/>
  <c r="M1251" i="1"/>
  <c r="Q1251" i="1"/>
  <c r="A1251" i="1"/>
  <c r="B1251" i="1"/>
  <c r="Q1259" i="1"/>
  <c r="J1259" i="1"/>
  <c r="R1259" i="1"/>
  <c r="K1259" i="1"/>
  <c r="L1259" i="1"/>
  <c r="N1259" i="1"/>
  <c r="O1259" i="1"/>
  <c r="M1259" i="1"/>
  <c r="P1259" i="1"/>
  <c r="A1259" i="1"/>
  <c r="B1259" i="1"/>
  <c r="Q1267" i="1"/>
  <c r="J1267" i="1"/>
  <c r="R1267" i="1"/>
  <c r="K1267" i="1"/>
  <c r="L1267" i="1"/>
  <c r="N1267" i="1"/>
  <c r="O1267" i="1"/>
  <c r="M1267" i="1"/>
  <c r="P1267" i="1"/>
  <c r="A1267" i="1"/>
  <c r="B1267" i="1"/>
  <c r="Q1275" i="1"/>
  <c r="J1275" i="1"/>
  <c r="R1275" i="1"/>
  <c r="K1275" i="1"/>
  <c r="L1275" i="1"/>
  <c r="N1275" i="1"/>
  <c r="O1275" i="1"/>
  <c r="P1275" i="1"/>
  <c r="M1275" i="1"/>
  <c r="A1275" i="1"/>
  <c r="B1275" i="1"/>
  <c r="Q1283" i="1"/>
  <c r="J1283" i="1"/>
  <c r="R1283" i="1"/>
  <c r="K1283" i="1"/>
  <c r="L1283" i="1"/>
  <c r="N1283" i="1"/>
  <c r="O1283" i="1"/>
  <c r="M1283" i="1"/>
  <c r="P1283" i="1"/>
  <c r="A1283" i="1"/>
  <c r="B1283" i="1"/>
  <c r="Q1291" i="1"/>
  <c r="J1291" i="1"/>
  <c r="R1291" i="1"/>
  <c r="K1291" i="1"/>
  <c r="L1291" i="1"/>
  <c r="N1291" i="1"/>
  <c r="O1291" i="1"/>
  <c r="M1291" i="1"/>
  <c r="P1291" i="1"/>
  <c r="A1291" i="1"/>
  <c r="B1291" i="1"/>
  <c r="Q1299" i="1"/>
  <c r="J1299" i="1"/>
  <c r="R1299" i="1"/>
  <c r="K1299" i="1"/>
  <c r="L1299" i="1"/>
  <c r="N1299" i="1"/>
  <c r="O1299" i="1"/>
  <c r="M1299" i="1"/>
  <c r="P1299" i="1"/>
  <c r="A1299" i="1"/>
  <c r="B1299" i="1"/>
  <c r="J1307" i="1"/>
  <c r="R1307" i="1"/>
  <c r="K1307" i="1"/>
  <c r="L1307" i="1"/>
  <c r="N1307" i="1"/>
  <c r="O1307" i="1"/>
  <c r="P1307" i="1"/>
  <c r="Q1307" i="1"/>
  <c r="M1307" i="1"/>
  <c r="A1307" i="1"/>
  <c r="B1307" i="1"/>
  <c r="J1315" i="1"/>
  <c r="R1315" i="1"/>
  <c r="K1315" i="1"/>
  <c r="L1315" i="1"/>
  <c r="N1315" i="1"/>
  <c r="O1315" i="1"/>
  <c r="M1315" i="1"/>
  <c r="P1315" i="1"/>
  <c r="Q1315" i="1"/>
  <c r="A1315" i="1"/>
  <c r="B1315" i="1"/>
  <c r="J1323" i="1"/>
  <c r="R1323" i="1"/>
  <c r="K1323" i="1"/>
  <c r="L1323" i="1"/>
  <c r="N1323" i="1"/>
  <c r="O1323" i="1"/>
  <c r="M1323" i="1"/>
  <c r="P1323" i="1"/>
  <c r="Q1323" i="1"/>
  <c r="A1323" i="1"/>
  <c r="B1323" i="1"/>
  <c r="J1331" i="1"/>
  <c r="K1331" i="1"/>
  <c r="N1331" i="1"/>
  <c r="O1331" i="1"/>
  <c r="L1331" i="1"/>
  <c r="M1331" i="1"/>
  <c r="P1331" i="1"/>
  <c r="Q1331" i="1"/>
  <c r="R1331" i="1"/>
  <c r="A1331" i="1"/>
  <c r="B1331" i="1"/>
  <c r="J1339" i="1"/>
  <c r="R1339" i="1"/>
  <c r="K1339" i="1"/>
  <c r="L1339" i="1"/>
  <c r="M1339" i="1"/>
  <c r="O1339" i="1"/>
  <c r="P1339" i="1"/>
  <c r="N1339" i="1"/>
  <c r="Q1339" i="1"/>
  <c r="A1339" i="1"/>
  <c r="B1339" i="1"/>
  <c r="J1347" i="1"/>
  <c r="R1347" i="1"/>
  <c r="K1347" i="1"/>
  <c r="L1347" i="1"/>
  <c r="M1347" i="1"/>
  <c r="O1347" i="1"/>
  <c r="P1347" i="1"/>
  <c r="N1347" i="1"/>
  <c r="Q1347" i="1"/>
  <c r="A1347" i="1"/>
  <c r="B1347" i="1"/>
  <c r="K2316" i="1"/>
  <c r="L2316" i="1"/>
  <c r="M2316" i="1"/>
  <c r="N2316" i="1"/>
  <c r="O2316" i="1"/>
  <c r="R2316" i="1"/>
  <c r="Q2316" i="1"/>
  <c r="J2316" i="1"/>
  <c r="P2316" i="1"/>
  <c r="A2316" i="1"/>
  <c r="B2316" i="1"/>
  <c r="K2308" i="1"/>
  <c r="L2308" i="1"/>
  <c r="M2308" i="1"/>
  <c r="N2308" i="1"/>
  <c r="O2308" i="1"/>
  <c r="J2308" i="1"/>
  <c r="P2308" i="1"/>
  <c r="Q2308" i="1"/>
  <c r="R2308" i="1"/>
  <c r="A2308" i="1"/>
  <c r="B2308" i="1"/>
  <c r="K2300" i="1"/>
  <c r="L2300" i="1"/>
  <c r="M2300" i="1"/>
  <c r="N2300" i="1"/>
  <c r="O2300" i="1"/>
  <c r="P2300" i="1"/>
  <c r="Q2300" i="1"/>
  <c r="R2300" i="1"/>
  <c r="J2300" i="1"/>
  <c r="A2300" i="1"/>
  <c r="B2300" i="1"/>
  <c r="K2292" i="1"/>
  <c r="L2292" i="1"/>
  <c r="M2292" i="1"/>
  <c r="N2292" i="1"/>
  <c r="O2292" i="1"/>
  <c r="J2292" i="1"/>
  <c r="R2292" i="1"/>
  <c r="P2292" i="1"/>
  <c r="Q2292" i="1"/>
  <c r="A2292" i="1"/>
  <c r="B2292" i="1"/>
  <c r="K2284" i="1"/>
  <c r="L2284" i="1"/>
  <c r="M2284" i="1"/>
  <c r="N2284" i="1"/>
  <c r="O2284" i="1"/>
  <c r="J2284" i="1"/>
  <c r="P2284" i="1"/>
  <c r="Q2284" i="1"/>
  <c r="R2284" i="1"/>
  <c r="A2284" i="1"/>
  <c r="B2284" i="1"/>
  <c r="K2276" i="1"/>
  <c r="L2276" i="1"/>
  <c r="M2276" i="1"/>
  <c r="N2276" i="1"/>
  <c r="O2276" i="1"/>
  <c r="Q2276" i="1"/>
  <c r="R2276" i="1"/>
  <c r="P2276" i="1"/>
  <c r="J2276" i="1"/>
  <c r="A2276" i="1"/>
  <c r="B2276" i="1"/>
  <c r="K2268" i="1"/>
  <c r="L2268" i="1"/>
  <c r="M2268" i="1"/>
  <c r="N2268" i="1"/>
  <c r="O2268" i="1"/>
  <c r="J2268" i="1"/>
  <c r="P2268" i="1"/>
  <c r="Q2268" i="1"/>
  <c r="R2268" i="1"/>
  <c r="A2268" i="1"/>
  <c r="B2268" i="1"/>
  <c r="K2260" i="1"/>
  <c r="L2260" i="1"/>
  <c r="M2260" i="1"/>
  <c r="N2260" i="1"/>
  <c r="O2260" i="1"/>
  <c r="J2260" i="1"/>
  <c r="P2260" i="1"/>
  <c r="Q2260" i="1"/>
  <c r="R2260" i="1"/>
  <c r="A2260" i="1"/>
  <c r="B2260" i="1"/>
  <c r="K2252" i="1"/>
  <c r="L2252" i="1"/>
  <c r="M2252" i="1"/>
  <c r="N2252" i="1"/>
  <c r="O2252" i="1"/>
  <c r="R2252" i="1"/>
  <c r="Q2252" i="1"/>
  <c r="J2252" i="1"/>
  <c r="P2252" i="1"/>
  <c r="A2252" i="1"/>
  <c r="B2252" i="1"/>
  <c r="K2244" i="1"/>
  <c r="L2244" i="1"/>
  <c r="M2244" i="1"/>
  <c r="N2244" i="1"/>
  <c r="O2244" i="1"/>
  <c r="J2244" i="1"/>
  <c r="P2244" i="1"/>
  <c r="Q2244" i="1"/>
  <c r="A2244" i="1"/>
  <c r="B2244" i="1"/>
  <c r="R2244" i="1"/>
  <c r="K2236" i="1"/>
  <c r="L2236" i="1"/>
  <c r="M2236" i="1"/>
  <c r="N2236" i="1"/>
  <c r="O2236" i="1"/>
  <c r="P2236" i="1"/>
  <c r="Q2236" i="1"/>
  <c r="R2236" i="1"/>
  <c r="J2236" i="1"/>
  <c r="A2236" i="1"/>
  <c r="B2236" i="1"/>
  <c r="K2228" i="1"/>
  <c r="L2228" i="1"/>
  <c r="M2228" i="1"/>
  <c r="N2228" i="1"/>
  <c r="O2228" i="1"/>
  <c r="J2228" i="1"/>
  <c r="R2228" i="1"/>
  <c r="Q2228" i="1"/>
  <c r="P2228" i="1"/>
  <c r="A2228" i="1"/>
  <c r="B2228" i="1"/>
  <c r="K2220" i="1"/>
  <c r="L2220" i="1"/>
  <c r="M2220" i="1"/>
  <c r="N2220" i="1"/>
  <c r="O2220" i="1"/>
  <c r="J2220" i="1"/>
  <c r="P2220" i="1"/>
  <c r="Q2220" i="1"/>
  <c r="R2220" i="1"/>
  <c r="A2220" i="1"/>
  <c r="B2220" i="1"/>
  <c r="O2212" i="1"/>
  <c r="Q2212" i="1"/>
  <c r="R2212" i="1"/>
  <c r="J2212" i="1"/>
  <c r="K2212" i="1"/>
  <c r="L2212" i="1"/>
  <c r="N2212" i="1"/>
  <c r="P2212" i="1"/>
  <c r="M2212" i="1"/>
  <c r="A2212" i="1"/>
  <c r="B2212" i="1"/>
  <c r="O2204" i="1"/>
  <c r="P2204" i="1"/>
  <c r="Q2204" i="1"/>
  <c r="R2204" i="1"/>
  <c r="J2204" i="1"/>
  <c r="K2204" i="1"/>
  <c r="M2204" i="1"/>
  <c r="N2204" i="1"/>
  <c r="L2204" i="1"/>
  <c r="A2204" i="1"/>
  <c r="B2204" i="1"/>
  <c r="N2196" i="1"/>
  <c r="O2196" i="1"/>
  <c r="J2196" i="1"/>
  <c r="K2196" i="1"/>
  <c r="L2196" i="1"/>
  <c r="M2196" i="1"/>
  <c r="P2196" i="1"/>
  <c r="Q2196" i="1"/>
  <c r="R2196" i="1"/>
  <c r="A2196" i="1"/>
  <c r="B2196" i="1"/>
  <c r="N2188" i="1"/>
  <c r="O2188" i="1"/>
  <c r="R2188" i="1"/>
  <c r="J2188" i="1"/>
  <c r="K2188" i="1"/>
  <c r="L2188" i="1"/>
  <c r="Q2188" i="1"/>
  <c r="M2188" i="1"/>
  <c r="P2188" i="1"/>
  <c r="A2188" i="1"/>
  <c r="B2188" i="1"/>
  <c r="J1100" i="1"/>
  <c r="R1100" i="1"/>
  <c r="K1100" i="1"/>
  <c r="L1100" i="1"/>
  <c r="M1100" i="1"/>
  <c r="N1100" i="1"/>
  <c r="O1100" i="1"/>
  <c r="P1100" i="1"/>
  <c r="Q1100" i="1"/>
  <c r="B1100" i="1"/>
  <c r="A1100" i="1"/>
  <c r="J1108" i="1"/>
  <c r="R1108" i="1"/>
  <c r="K1108" i="1"/>
  <c r="L1108" i="1"/>
  <c r="M1108" i="1"/>
  <c r="N1108" i="1"/>
  <c r="O1108" i="1"/>
  <c r="Q1108" i="1"/>
  <c r="P1108" i="1"/>
  <c r="B1108" i="1"/>
  <c r="A1108" i="1"/>
  <c r="J1116" i="1"/>
  <c r="R1116" i="1"/>
  <c r="K1116" i="1"/>
  <c r="L1116" i="1"/>
  <c r="M1116" i="1"/>
  <c r="N1116" i="1"/>
  <c r="O1116" i="1"/>
  <c r="P1116" i="1"/>
  <c r="Q1116" i="1"/>
  <c r="B1116" i="1"/>
  <c r="A1116" i="1"/>
  <c r="J1124" i="1"/>
  <c r="R1124" i="1"/>
  <c r="K1124" i="1"/>
  <c r="L1124" i="1"/>
  <c r="N1124" i="1"/>
  <c r="O1124" i="1"/>
  <c r="Q1124" i="1"/>
  <c r="M1124" i="1"/>
  <c r="P1124" i="1"/>
  <c r="B1124" i="1"/>
  <c r="A1124" i="1"/>
  <c r="J1132" i="1"/>
  <c r="R1132" i="1"/>
  <c r="K1132" i="1"/>
  <c r="L1132" i="1"/>
  <c r="N1132" i="1"/>
  <c r="O1132" i="1"/>
  <c r="Q1132" i="1"/>
  <c r="M1132" i="1"/>
  <c r="P1132" i="1"/>
  <c r="B1132" i="1"/>
  <c r="A1132" i="1"/>
  <c r="J1140" i="1"/>
  <c r="R1140" i="1"/>
  <c r="K1140" i="1"/>
  <c r="N1140" i="1"/>
  <c r="L1140" i="1"/>
  <c r="M1140" i="1"/>
  <c r="O1140" i="1"/>
  <c r="Q1140" i="1"/>
  <c r="P1140" i="1"/>
  <c r="B1140" i="1"/>
  <c r="A1140" i="1"/>
  <c r="J1148" i="1"/>
  <c r="R1148" i="1"/>
  <c r="K1148" i="1"/>
  <c r="N1148" i="1"/>
  <c r="O1148" i="1"/>
  <c r="P1148" i="1"/>
  <c r="L1148" i="1"/>
  <c r="M1148" i="1"/>
  <c r="Q1148" i="1"/>
  <c r="B1148" i="1"/>
  <c r="A1148" i="1"/>
  <c r="J1156" i="1"/>
  <c r="R1156" i="1"/>
  <c r="P1156" i="1"/>
  <c r="Q1156" i="1"/>
  <c r="M1156" i="1"/>
  <c r="K1156" i="1"/>
  <c r="N1156" i="1"/>
  <c r="O1156" i="1"/>
  <c r="L1156" i="1"/>
  <c r="B1156" i="1"/>
  <c r="A1156" i="1"/>
  <c r="J1164" i="1"/>
  <c r="R1164" i="1"/>
  <c r="K1164" i="1"/>
  <c r="L1164" i="1"/>
  <c r="O1164" i="1"/>
  <c r="N1164" i="1"/>
  <c r="P1164" i="1"/>
  <c r="Q1164" i="1"/>
  <c r="M1164" i="1"/>
  <c r="B1164" i="1"/>
  <c r="A1164" i="1"/>
  <c r="J1172" i="1"/>
  <c r="R1172" i="1"/>
  <c r="K1172" i="1"/>
  <c r="L1172" i="1"/>
  <c r="O1172" i="1"/>
  <c r="M1172" i="1"/>
  <c r="P1172" i="1"/>
  <c r="Q1172" i="1"/>
  <c r="N1172" i="1"/>
  <c r="B1172" i="1"/>
  <c r="A1172" i="1"/>
  <c r="J1180" i="1"/>
  <c r="R1180" i="1"/>
  <c r="K1180" i="1"/>
  <c r="L1180" i="1"/>
  <c r="O1180" i="1"/>
  <c r="N1180" i="1"/>
  <c r="P1180" i="1"/>
  <c r="Q1180" i="1"/>
  <c r="M1180" i="1"/>
  <c r="B1180" i="1"/>
  <c r="A1180" i="1"/>
  <c r="J1188" i="1"/>
  <c r="R1188" i="1"/>
  <c r="K1188" i="1"/>
  <c r="L1188" i="1"/>
  <c r="O1188" i="1"/>
  <c r="M1188" i="1"/>
  <c r="P1188" i="1"/>
  <c r="Q1188" i="1"/>
  <c r="N1188" i="1"/>
  <c r="B1188" i="1"/>
  <c r="A1188" i="1"/>
  <c r="J1196" i="1"/>
  <c r="R1196" i="1"/>
  <c r="K1196" i="1"/>
  <c r="L1196" i="1"/>
  <c r="O1196" i="1"/>
  <c r="N1196" i="1"/>
  <c r="P1196" i="1"/>
  <c r="Q1196" i="1"/>
  <c r="M1196" i="1"/>
  <c r="B1196" i="1"/>
  <c r="A1196" i="1"/>
  <c r="J1204" i="1"/>
  <c r="R1204" i="1"/>
  <c r="K1204" i="1"/>
  <c r="L1204" i="1"/>
  <c r="O1204" i="1"/>
  <c r="M1204" i="1"/>
  <c r="P1204" i="1"/>
  <c r="Q1204" i="1"/>
  <c r="N1204" i="1"/>
  <c r="B1204" i="1"/>
  <c r="A1204" i="1"/>
  <c r="J1212" i="1"/>
  <c r="R1212" i="1"/>
  <c r="K1212" i="1"/>
  <c r="L1212" i="1"/>
  <c r="O1212" i="1"/>
  <c r="N1212" i="1"/>
  <c r="P1212" i="1"/>
  <c r="Q1212" i="1"/>
  <c r="M1212" i="1"/>
  <c r="B1212" i="1"/>
  <c r="A1212" i="1"/>
  <c r="J1220" i="1"/>
  <c r="R1220" i="1"/>
  <c r="K1220" i="1"/>
  <c r="L1220" i="1"/>
  <c r="O1220" i="1"/>
  <c r="M1220" i="1"/>
  <c r="P1220" i="1"/>
  <c r="Q1220" i="1"/>
  <c r="N1220" i="1"/>
  <c r="B1220" i="1"/>
  <c r="A1220" i="1"/>
  <c r="J1228" i="1"/>
  <c r="R1228" i="1"/>
  <c r="K1228" i="1"/>
  <c r="L1228" i="1"/>
  <c r="O1228" i="1"/>
  <c r="N1228" i="1"/>
  <c r="P1228" i="1"/>
  <c r="Q1228" i="1"/>
  <c r="M1228" i="1"/>
  <c r="B1228" i="1"/>
  <c r="A1228" i="1"/>
  <c r="J1236" i="1"/>
  <c r="R1236" i="1"/>
  <c r="K1236" i="1"/>
  <c r="L1236" i="1"/>
  <c r="O1236" i="1"/>
  <c r="M1236" i="1"/>
  <c r="P1236" i="1"/>
  <c r="Q1236" i="1"/>
  <c r="N1236" i="1"/>
  <c r="B1236" i="1"/>
  <c r="A1236" i="1"/>
  <c r="J1244" i="1"/>
  <c r="R1244" i="1"/>
  <c r="K1244" i="1"/>
  <c r="L1244" i="1"/>
  <c r="O1244" i="1"/>
  <c r="N1244" i="1"/>
  <c r="P1244" i="1"/>
  <c r="Q1244" i="1"/>
  <c r="M1244" i="1"/>
  <c r="B1244" i="1"/>
  <c r="A1244" i="1"/>
  <c r="K1252" i="1"/>
  <c r="O1252" i="1"/>
  <c r="J1252" i="1"/>
  <c r="L1252" i="1"/>
  <c r="M1252" i="1"/>
  <c r="P1252" i="1"/>
  <c r="Q1252" i="1"/>
  <c r="R1252" i="1"/>
  <c r="N1252" i="1"/>
  <c r="B1252" i="1"/>
  <c r="A1252" i="1"/>
  <c r="P1260" i="1"/>
  <c r="Q1260" i="1"/>
  <c r="J1260" i="1"/>
  <c r="R1260" i="1"/>
  <c r="K1260" i="1"/>
  <c r="M1260" i="1"/>
  <c r="N1260" i="1"/>
  <c r="L1260" i="1"/>
  <c r="O1260" i="1"/>
  <c r="B1260" i="1"/>
  <c r="A1260" i="1"/>
  <c r="P1268" i="1"/>
  <c r="Q1268" i="1"/>
  <c r="J1268" i="1"/>
  <c r="R1268" i="1"/>
  <c r="K1268" i="1"/>
  <c r="M1268" i="1"/>
  <c r="N1268" i="1"/>
  <c r="O1268" i="1"/>
  <c r="L1268" i="1"/>
  <c r="B1268" i="1"/>
  <c r="A1268" i="1"/>
  <c r="P1276" i="1"/>
  <c r="Q1276" i="1"/>
  <c r="J1276" i="1"/>
  <c r="R1276" i="1"/>
  <c r="K1276" i="1"/>
  <c r="M1276" i="1"/>
  <c r="N1276" i="1"/>
  <c r="L1276" i="1"/>
  <c r="O1276" i="1"/>
  <c r="B1276" i="1"/>
  <c r="A1276" i="1"/>
  <c r="P1284" i="1"/>
  <c r="Q1284" i="1"/>
  <c r="J1284" i="1"/>
  <c r="R1284" i="1"/>
  <c r="K1284" i="1"/>
  <c r="M1284" i="1"/>
  <c r="N1284" i="1"/>
  <c r="L1284" i="1"/>
  <c r="O1284" i="1"/>
  <c r="B1284" i="1"/>
  <c r="A1284" i="1"/>
  <c r="P1292" i="1"/>
  <c r="Q1292" i="1"/>
  <c r="J1292" i="1"/>
  <c r="R1292" i="1"/>
  <c r="K1292" i="1"/>
  <c r="M1292" i="1"/>
  <c r="N1292" i="1"/>
  <c r="L1292" i="1"/>
  <c r="O1292" i="1"/>
  <c r="B1292" i="1"/>
  <c r="A1292" i="1"/>
  <c r="P1300" i="1"/>
  <c r="Q1300" i="1"/>
  <c r="J1300" i="1"/>
  <c r="R1300" i="1"/>
  <c r="K1300" i="1"/>
  <c r="M1300" i="1"/>
  <c r="N1300" i="1"/>
  <c r="O1300" i="1"/>
  <c r="L1300" i="1"/>
  <c r="B1300" i="1"/>
  <c r="A1300" i="1"/>
  <c r="Q1308" i="1"/>
  <c r="J1308" i="1"/>
  <c r="R1308" i="1"/>
  <c r="K1308" i="1"/>
  <c r="M1308" i="1"/>
  <c r="N1308" i="1"/>
  <c r="L1308" i="1"/>
  <c r="O1308" i="1"/>
  <c r="P1308" i="1"/>
  <c r="B1308" i="1"/>
  <c r="A1308" i="1"/>
  <c r="Q1316" i="1"/>
  <c r="J1316" i="1"/>
  <c r="R1316" i="1"/>
  <c r="K1316" i="1"/>
  <c r="M1316" i="1"/>
  <c r="N1316" i="1"/>
  <c r="L1316" i="1"/>
  <c r="O1316" i="1"/>
  <c r="P1316" i="1"/>
  <c r="B1316" i="1"/>
  <c r="A1316" i="1"/>
  <c r="Q1324" i="1"/>
  <c r="J1324" i="1"/>
  <c r="R1324" i="1"/>
  <c r="K1324" i="1"/>
  <c r="M1324" i="1"/>
  <c r="N1324" i="1"/>
  <c r="L1324" i="1"/>
  <c r="O1324" i="1"/>
  <c r="P1324" i="1"/>
  <c r="B1324" i="1"/>
  <c r="A1324" i="1"/>
  <c r="J1332" i="1"/>
  <c r="R1332" i="1"/>
  <c r="M1332" i="1"/>
  <c r="N1332" i="1"/>
  <c r="P1332" i="1"/>
  <c r="Q1332" i="1"/>
  <c r="K1332" i="1"/>
  <c r="L1332" i="1"/>
  <c r="O1332" i="1"/>
  <c r="B1332" i="1"/>
  <c r="A1332" i="1"/>
  <c r="Q1340" i="1"/>
  <c r="J1340" i="1"/>
  <c r="R1340" i="1"/>
  <c r="K1340" i="1"/>
  <c r="L1340" i="1"/>
  <c r="N1340" i="1"/>
  <c r="O1340" i="1"/>
  <c r="P1340" i="1"/>
  <c r="M1340" i="1"/>
  <c r="B1340" i="1"/>
  <c r="A1340" i="1"/>
  <c r="Q1348" i="1"/>
  <c r="J1348" i="1"/>
  <c r="R1348" i="1"/>
  <c r="K1348" i="1"/>
  <c r="L1348" i="1"/>
  <c r="N1348" i="1"/>
  <c r="O1348" i="1"/>
  <c r="M1348" i="1"/>
  <c r="P1348" i="1"/>
  <c r="B1348" i="1"/>
  <c r="A1348" i="1"/>
  <c r="L2315" i="1"/>
  <c r="M2315" i="1"/>
  <c r="N2315" i="1"/>
  <c r="O2315" i="1"/>
  <c r="P2315" i="1"/>
  <c r="J2315" i="1"/>
  <c r="K2315" i="1"/>
  <c r="Q2315" i="1"/>
  <c r="R2315" i="1"/>
  <c r="B2315" i="1"/>
  <c r="A2315" i="1"/>
  <c r="L2307" i="1"/>
  <c r="M2307" i="1"/>
  <c r="N2307" i="1"/>
  <c r="O2307" i="1"/>
  <c r="P2307" i="1"/>
  <c r="Q2307" i="1"/>
  <c r="R2307" i="1"/>
  <c r="K2307" i="1"/>
  <c r="J2307" i="1"/>
  <c r="B2307" i="1"/>
  <c r="A2307" i="1"/>
  <c r="L2299" i="1"/>
  <c r="M2299" i="1"/>
  <c r="N2299" i="1"/>
  <c r="O2299" i="1"/>
  <c r="P2299" i="1"/>
  <c r="J2299" i="1"/>
  <c r="K2299" i="1"/>
  <c r="Q2299" i="1"/>
  <c r="R2299" i="1"/>
  <c r="B2299" i="1"/>
  <c r="A2299" i="1"/>
  <c r="L2291" i="1"/>
  <c r="M2291" i="1"/>
  <c r="N2291" i="1"/>
  <c r="O2291" i="1"/>
  <c r="P2291" i="1"/>
  <c r="J2291" i="1"/>
  <c r="K2291" i="1"/>
  <c r="Q2291" i="1"/>
  <c r="R2291" i="1"/>
  <c r="B2291" i="1"/>
  <c r="A2291" i="1"/>
  <c r="L2283" i="1"/>
  <c r="M2283" i="1"/>
  <c r="N2283" i="1"/>
  <c r="O2283" i="1"/>
  <c r="P2283" i="1"/>
  <c r="R2283" i="1"/>
  <c r="Q2283" i="1"/>
  <c r="B2283" i="1"/>
  <c r="J2283" i="1"/>
  <c r="K2283" i="1"/>
  <c r="A2283" i="1"/>
  <c r="L2275" i="1"/>
  <c r="M2275" i="1"/>
  <c r="N2275" i="1"/>
  <c r="O2275" i="1"/>
  <c r="P2275" i="1"/>
  <c r="J2275" i="1"/>
  <c r="K2275" i="1"/>
  <c r="Q2275" i="1"/>
  <c r="R2275" i="1"/>
  <c r="B2275" i="1"/>
  <c r="A2275" i="1"/>
  <c r="L2267" i="1"/>
  <c r="M2267" i="1"/>
  <c r="N2267" i="1"/>
  <c r="O2267" i="1"/>
  <c r="P2267" i="1"/>
  <c r="K2267" i="1"/>
  <c r="Q2267" i="1"/>
  <c r="R2267" i="1"/>
  <c r="J2267" i="1"/>
  <c r="B2267" i="1"/>
  <c r="A2267" i="1"/>
  <c r="L2259" i="1"/>
  <c r="M2259" i="1"/>
  <c r="N2259" i="1"/>
  <c r="O2259" i="1"/>
  <c r="P2259" i="1"/>
  <c r="J2259" i="1"/>
  <c r="R2259" i="1"/>
  <c r="K2259" i="1"/>
  <c r="Q2259" i="1"/>
  <c r="B2259" i="1"/>
  <c r="A2259" i="1"/>
  <c r="L2251" i="1"/>
  <c r="M2251" i="1"/>
  <c r="N2251" i="1"/>
  <c r="O2251" i="1"/>
  <c r="P2251" i="1"/>
  <c r="J2251" i="1"/>
  <c r="K2251" i="1"/>
  <c r="Q2251" i="1"/>
  <c r="R2251" i="1"/>
  <c r="B2251" i="1"/>
  <c r="A2251" i="1"/>
  <c r="L2243" i="1"/>
  <c r="M2243" i="1"/>
  <c r="N2243" i="1"/>
  <c r="O2243" i="1"/>
  <c r="P2243" i="1"/>
  <c r="Q2243" i="1"/>
  <c r="R2243" i="1"/>
  <c r="K2243" i="1"/>
  <c r="J2243" i="1"/>
  <c r="B2243" i="1"/>
  <c r="A2243" i="1"/>
  <c r="L2235" i="1"/>
  <c r="M2235" i="1"/>
  <c r="N2235" i="1"/>
  <c r="O2235" i="1"/>
  <c r="P2235" i="1"/>
  <c r="J2235" i="1"/>
  <c r="K2235" i="1"/>
  <c r="B2235" i="1"/>
  <c r="Q2235" i="1"/>
  <c r="R2235" i="1"/>
  <c r="A2235" i="1"/>
  <c r="L2227" i="1"/>
  <c r="M2227" i="1"/>
  <c r="N2227" i="1"/>
  <c r="O2227" i="1"/>
  <c r="P2227" i="1"/>
  <c r="J2227" i="1"/>
  <c r="K2227" i="1"/>
  <c r="Q2227" i="1"/>
  <c r="R2227" i="1"/>
  <c r="B2227" i="1"/>
  <c r="A2227" i="1"/>
  <c r="L2219" i="1"/>
  <c r="M2219" i="1"/>
  <c r="N2219" i="1"/>
  <c r="O2219" i="1"/>
  <c r="P2219" i="1"/>
  <c r="R2219" i="1"/>
  <c r="Q2219" i="1"/>
  <c r="K2219" i="1"/>
  <c r="J2219" i="1"/>
  <c r="B2219" i="1"/>
  <c r="A2219" i="1"/>
  <c r="P2211" i="1"/>
  <c r="Q2211" i="1"/>
  <c r="R2211" i="1"/>
  <c r="J2211" i="1"/>
  <c r="K2211" i="1"/>
  <c r="L2211" i="1"/>
  <c r="M2211" i="1"/>
  <c r="N2211" i="1"/>
  <c r="O2211" i="1"/>
  <c r="B2211" i="1"/>
  <c r="A2211" i="1"/>
  <c r="P2203" i="1"/>
  <c r="O2203" i="1"/>
  <c r="Q2203" i="1"/>
  <c r="R2203" i="1"/>
  <c r="J2203" i="1"/>
  <c r="K2203" i="1"/>
  <c r="L2203" i="1"/>
  <c r="M2203" i="1"/>
  <c r="N2203" i="1"/>
  <c r="B2203" i="1"/>
  <c r="A2203" i="1"/>
  <c r="O2195" i="1"/>
  <c r="P2195" i="1"/>
  <c r="J2195" i="1"/>
  <c r="K2195" i="1"/>
  <c r="L2195" i="1"/>
  <c r="M2195" i="1"/>
  <c r="Q2195" i="1"/>
  <c r="R2195" i="1"/>
  <c r="N2195" i="1"/>
  <c r="B2195" i="1"/>
  <c r="A2195" i="1"/>
  <c r="Q1101" i="1"/>
  <c r="J1101" i="1"/>
  <c r="R1101" i="1"/>
  <c r="K1101" i="1"/>
  <c r="L1101" i="1"/>
  <c r="M1101" i="1"/>
  <c r="N1101" i="1"/>
  <c r="P1101" i="1"/>
  <c r="O1101" i="1"/>
  <c r="A1101" i="1"/>
  <c r="B1101" i="1"/>
  <c r="Q1109" i="1"/>
  <c r="J1109" i="1"/>
  <c r="R1109" i="1"/>
  <c r="K1109" i="1"/>
  <c r="L1109" i="1"/>
  <c r="M1109" i="1"/>
  <c r="N1109" i="1"/>
  <c r="O1109" i="1"/>
  <c r="P1109" i="1"/>
  <c r="A1109" i="1"/>
  <c r="B1109" i="1"/>
  <c r="Q1117" i="1"/>
  <c r="J1117" i="1"/>
  <c r="R1117" i="1"/>
  <c r="K1117" i="1"/>
  <c r="L1117" i="1"/>
  <c r="M1117" i="1"/>
  <c r="N1117" i="1"/>
  <c r="O1117" i="1"/>
  <c r="P1117" i="1"/>
  <c r="A1117" i="1"/>
  <c r="B1117" i="1"/>
  <c r="Q1125" i="1"/>
  <c r="J1125" i="1"/>
  <c r="R1125" i="1"/>
  <c r="K1125" i="1"/>
  <c r="M1125" i="1"/>
  <c r="N1125" i="1"/>
  <c r="P1125" i="1"/>
  <c r="L1125" i="1"/>
  <c r="O1125" i="1"/>
  <c r="A1125" i="1"/>
  <c r="B1125" i="1"/>
  <c r="Q1133" i="1"/>
  <c r="J1133" i="1"/>
  <c r="R1133" i="1"/>
  <c r="K1133" i="1"/>
  <c r="M1133" i="1"/>
  <c r="L1133" i="1"/>
  <c r="N1133" i="1"/>
  <c r="O1133" i="1"/>
  <c r="P1133" i="1"/>
  <c r="A1133" i="1"/>
  <c r="B1133" i="1"/>
  <c r="Q1141" i="1"/>
  <c r="J1141" i="1"/>
  <c r="R1141" i="1"/>
  <c r="M1141" i="1"/>
  <c r="O1141" i="1"/>
  <c r="P1141" i="1"/>
  <c r="K1141" i="1"/>
  <c r="L1141" i="1"/>
  <c r="N1141" i="1"/>
  <c r="A1141" i="1"/>
  <c r="B1141" i="1"/>
  <c r="Q1149" i="1"/>
  <c r="J1149" i="1"/>
  <c r="O1149" i="1"/>
  <c r="P1149" i="1"/>
  <c r="R1149" i="1"/>
  <c r="L1149" i="1"/>
  <c r="K1149" i="1"/>
  <c r="M1149" i="1"/>
  <c r="N1149" i="1"/>
  <c r="A1149" i="1"/>
  <c r="B1149" i="1"/>
  <c r="Q1157" i="1"/>
  <c r="P1157" i="1"/>
  <c r="R1157" i="1"/>
  <c r="J1157" i="1"/>
  <c r="M1157" i="1"/>
  <c r="L1157" i="1"/>
  <c r="N1157" i="1"/>
  <c r="O1157" i="1"/>
  <c r="K1157" i="1"/>
  <c r="A1157" i="1"/>
  <c r="B1157" i="1"/>
  <c r="Q1165" i="1"/>
  <c r="J1165" i="1"/>
  <c r="R1165" i="1"/>
  <c r="K1165" i="1"/>
  <c r="N1165" i="1"/>
  <c r="L1165" i="1"/>
  <c r="O1165" i="1"/>
  <c r="P1165" i="1"/>
  <c r="M1165" i="1"/>
  <c r="A1165" i="1"/>
  <c r="B1165" i="1"/>
  <c r="Q1173" i="1"/>
  <c r="J1173" i="1"/>
  <c r="R1173" i="1"/>
  <c r="K1173" i="1"/>
  <c r="N1173" i="1"/>
  <c r="M1173" i="1"/>
  <c r="O1173" i="1"/>
  <c r="P1173" i="1"/>
  <c r="L1173" i="1"/>
  <c r="A1173" i="1"/>
  <c r="B1173" i="1"/>
  <c r="Q1181" i="1"/>
  <c r="J1181" i="1"/>
  <c r="R1181" i="1"/>
  <c r="K1181" i="1"/>
  <c r="N1181" i="1"/>
  <c r="L1181" i="1"/>
  <c r="O1181" i="1"/>
  <c r="P1181" i="1"/>
  <c r="M1181" i="1"/>
  <c r="A1181" i="1"/>
  <c r="B1181" i="1"/>
  <c r="Q1189" i="1"/>
  <c r="J1189" i="1"/>
  <c r="R1189" i="1"/>
  <c r="K1189" i="1"/>
  <c r="N1189" i="1"/>
  <c r="M1189" i="1"/>
  <c r="O1189" i="1"/>
  <c r="P1189" i="1"/>
  <c r="L1189" i="1"/>
  <c r="A1189" i="1"/>
  <c r="B1189" i="1"/>
  <c r="Q1197" i="1"/>
  <c r="J1197" i="1"/>
  <c r="R1197" i="1"/>
  <c r="K1197" i="1"/>
  <c r="N1197" i="1"/>
  <c r="L1197" i="1"/>
  <c r="O1197" i="1"/>
  <c r="P1197" i="1"/>
  <c r="M1197" i="1"/>
  <c r="A1197" i="1"/>
  <c r="B1197" i="1"/>
  <c r="Q1205" i="1"/>
  <c r="J1205" i="1"/>
  <c r="R1205" i="1"/>
  <c r="K1205" i="1"/>
  <c r="N1205" i="1"/>
  <c r="M1205" i="1"/>
  <c r="O1205" i="1"/>
  <c r="P1205" i="1"/>
  <c r="L1205" i="1"/>
  <c r="A1205" i="1"/>
  <c r="B1205" i="1"/>
  <c r="Q1213" i="1"/>
  <c r="J1213" i="1"/>
  <c r="R1213" i="1"/>
  <c r="K1213" i="1"/>
  <c r="N1213" i="1"/>
  <c r="L1213" i="1"/>
  <c r="O1213" i="1"/>
  <c r="P1213" i="1"/>
  <c r="M1213" i="1"/>
  <c r="A1213" i="1"/>
  <c r="B1213" i="1"/>
  <c r="Q1221" i="1"/>
  <c r="J1221" i="1"/>
  <c r="R1221" i="1"/>
  <c r="K1221" i="1"/>
  <c r="N1221" i="1"/>
  <c r="M1221" i="1"/>
  <c r="O1221" i="1"/>
  <c r="P1221" i="1"/>
  <c r="L1221" i="1"/>
  <c r="A1221" i="1"/>
  <c r="B1221" i="1"/>
  <c r="Q1229" i="1"/>
  <c r="J1229" i="1"/>
  <c r="R1229" i="1"/>
  <c r="K1229" i="1"/>
  <c r="N1229" i="1"/>
  <c r="L1229" i="1"/>
  <c r="O1229" i="1"/>
  <c r="P1229" i="1"/>
  <c r="M1229" i="1"/>
  <c r="A1229" i="1"/>
  <c r="B1229" i="1"/>
  <c r="Q1237" i="1"/>
  <c r="J1237" i="1"/>
  <c r="R1237" i="1"/>
  <c r="K1237" i="1"/>
  <c r="N1237" i="1"/>
  <c r="M1237" i="1"/>
  <c r="O1237" i="1"/>
  <c r="P1237" i="1"/>
  <c r="L1237" i="1"/>
  <c r="A1237" i="1"/>
  <c r="B1237" i="1"/>
  <c r="J1245" i="1"/>
  <c r="R1245" i="1"/>
  <c r="K1245" i="1"/>
  <c r="N1245" i="1"/>
  <c r="L1245" i="1"/>
  <c r="O1245" i="1"/>
  <c r="P1245" i="1"/>
  <c r="M1245" i="1"/>
  <c r="Q1245" i="1"/>
  <c r="A1245" i="1"/>
  <c r="B1245" i="1"/>
  <c r="J1253" i="1"/>
  <c r="R1253" i="1"/>
  <c r="N1253" i="1"/>
  <c r="K1253" i="1"/>
  <c r="L1253" i="1"/>
  <c r="M1253" i="1"/>
  <c r="O1253" i="1"/>
  <c r="Q1253" i="1"/>
  <c r="P1253" i="1"/>
  <c r="A1253" i="1"/>
  <c r="B1253" i="1"/>
  <c r="O1261" i="1"/>
  <c r="P1261" i="1"/>
  <c r="Q1261" i="1"/>
  <c r="J1261" i="1"/>
  <c r="R1261" i="1"/>
  <c r="L1261" i="1"/>
  <c r="M1261" i="1"/>
  <c r="N1261" i="1"/>
  <c r="K1261" i="1"/>
  <c r="A1261" i="1"/>
  <c r="B1261" i="1"/>
  <c r="O1269" i="1"/>
  <c r="P1269" i="1"/>
  <c r="Q1269" i="1"/>
  <c r="J1269" i="1"/>
  <c r="R1269" i="1"/>
  <c r="L1269" i="1"/>
  <c r="M1269" i="1"/>
  <c r="K1269" i="1"/>
  <c r="N1269" i="1"/>
  <c r="A1269" i="1"/>
  <c r="B1269" i="1"/>
  <c r="O1277" i="1"/>
  <c r="P1277" i="1"/>
  <c r="Q1277" i="1"/>
  <c r="J1277" i="1"/>
  <c r="R1277" i="1"/>
  <c r="L1277" i="1"/>
  <c r="M1277" i="1"/>
  <c r="K1277" i="1"/>
  <c r="N1277" i="1"/>
  <c r="A1277" i="1"/>
  <c r="B1277" i="1"/>
  <c r="O1285" i="1"/>
  <c r="P1285" i="1"/>
  <c r="Q1285" i="1"/>
  <c r="J1285" i="1"/>
  <c r="R1285" i="1"/>
  <c r="L1285" i="1"/>
  <c r="M1285" i="1"/>
  <c r="K1285" i="1"/>
  <c r="N1285" i="1"/>
  <c r="A1285" i="1"/>
  <c r="B1285" i="1"/>
  <c r="O1293" i="1"/>
  <c r="P1293" i="1"/>
  <c r="Q1293" i="1"/>
  <c r="J1293" i="1"/>
  <c r="R1293" i="1"/>
  <c r="L1293" i="1"/>
  <c r="M1293" i="1"/>
  <c r="N1293" i="1"/>
  <c r="K1293" i="1"/>
  <c r="A1293" i="1"/>
  <c r="B1293" i="1"/>
  <c r="O1301" i="1"/>
  <c r="P1301" i="1"/>
  <c r="Q1301" i="1"/>
  <c r="J1301" i="1"/>
  <c r="R1301" i="1"/>
  <c r="L1301" i="1"/>
  <c r="M1301" i="1"/>
  <c r="K1301" i="1"/>
  <c r="N1301" i="1"/>
  <c r="A1301" i="1"/>
  <c r="B1301" i="1"/>
  <c r="P1309" i="1"/>
  <c r="Q1309" i="1"/>
  <c r="J1309" i="1"/>
  <c r="R1309" i="1"/>
  <c r="L1309" i="1"/>
  <c r="M1309" i="1"/>
  <c r="K1309" i="1"/>
  <c r="N1309" i="1"/>
  <c r="O1309" i="1"/>
  <c r="A1309" i="1"/>
  <c r="B1309" i="1"/>
  <c r="P1317" i="1"/>
  <c r="Q1317" i="1"/>
  <c r="J1317" i="1"/>
  <c r="R1317" i="1"/>
  <c r="L1317" i="1"/>
  <c r="M1317" i="1"/>
  <c r="K1317" i="1"/>
  <c r="N1317" i="1"/>
  <c r="O1317" i="1"/>
  <c r="A1317" i="1"/>
  <c r="B1317" i="1"/>
  <c r="P1325" i="1"/>
  <c r="Q1325" i="1"/>
  <c r="J1325" i="1"/>
  <c r="R1325" i="1"/>
  <c r="L1325" i="1"/>
  <c r="M1325" i="1"/>
  <c r="K1325" i="1"/>
  <c r="O1325" i="1"/>
  <c r="N1325" i="1"/>
  <c r="A1325" i="1"/>
  <c r="B1325" i="1"/>
  <c r="Q1333" i="1"/>
  <c r="L1333" i="1"/>
  <c r="M1333" i="1"/>
  <c r="J1333" i="1"/>
  <c r="K1333" i="1"/>
  <c r="O1333" i="1"/>
  <c r="P1333" i="1"/>
  <c r="N1333" i="1"/>
  <c r="R1333" i="1"/>
  <c r="A1333" i="1"/>
  <c r="B1333" i="1"/>
  <c r="P1341" i="1"/>
  <c r="Q1341" i="1"/>
  <c r="J1341" i="1"/>
  <c r="R1341" i="1"/>
  <c r="K1341" i="1"/>
  <c r="M1341" i="1"/>
  <c r="N1341" i="1"/>
  <c r="L1341" i="1"/>
  <c r="O1341" i="1"/>
  <c r="A1341" i="1"/>
  <c r="B1341" i="1"/>
  <c r="M2314" i="1"/>
  <c r="N2314" i="1"/>
  <c r="O2314" i="1"/>
  <c r="P2314" i="1"/>
  <c r="Q2314" i="1"/>
  <c r="R2314" i="1"/>
  <c r="L2314" i="1"/>
  <c r="K2314" i="1"/>
  <c r="J2314" i="1"/>
  <c r="A2314" i="1"/>
  <c r="B2314" i="1"/>
  <c r="M2306" i="1"/>
  <c r="N2306" i="1"/>
  <c r="O2306" i="1"/>
  <c r="P2306" i="1"/>
  <c r="Q2306" i="1"/>
  <c r="J2306" i="1"/>
  <c r="K2306" i="1"/>
  <c r="L2306" i="1"/>
  <c r="R2306" i="1"/>
  <c r="B2306" i="1"/>
  <c r="A2306" i="1"/>
  <c r="M2298" i="1"/>
  <c r="N2298" i="1"/>
  <c r="O2298" i="1"/>
  <c r="P2298" i="1"/>
  <c r="Q2298" i="1"/>
  <c r="K2298" i="1"/>
  <c r="L2298" i="1"/>
  <c r="R2298" i="1"/>
  <c r="J2298" i="1"/>
  <c r="B2298" i="1"/>
  <c r="A2298" i="1"/>
  <c r="M2290" i="1"/>
  <c r="N2290" i="1"/>
  <c r="O2290" i="1"/>
  <c r="P2290" i="1"/>
  <c r="Q2290" i="1"/>
  <c r="J2290" i="1"/>
  <c r="R2290" i="1"/>
  <c r="K2290" i="1"/>
  <c r="L2290" i="1"/>
  <c r="A2290" i="1"/>
  <c r="B2290" i="1"/>
  <c r="M2282" i="1"/>
  <c r="N2282" i="1"/>
  <c r="O2282" i="1"/>
  <c r="P2282" i="1"/>
  <c r="Q2282" i="1"/>
  <c r="J2282" i="1"/>
  <c r="K2282" i="1"/>
  <c r="L2282" i="1"/>
  <c r="R2282" i="1"/>
  <c r="B2282" i="1"/>
  <c r="A2282" i="1"/>
  <c r="M2274" i="1"/>
  <c r="N2274" i="1"/>
  <c r="O2274" i="1"/>
  <c r="P2274" i="1"/>
  <c r="Q2274" i="1"/>
  <c r="L2274" i="1"/>
  <c r="R2274" i="1"/>
  <c r="K2274" i="1"/>
  <c r="B2274" i="1"/>
  <c r="J2274" i="1"/>
  <c r="A2274" i="1"/>
  <c r="M2266" i="1"/>
  <c r="N2266" i="1"/>
  <c r="O2266" i="1"/>
  <c r="P2266" i="1"/>
  <c r="Q2266" i="1"/>
  <c r="J2266" i="1"/>
  <c r="K2266" i="1"/>
  <c r="R2266" i="1"/>
  <c r="L2266" i="1"/>
  <c r="A2266" i="1"/>
  <c r="B2266" i="1"/>
  <c r="M2258" i="1"/>
  <c r="N2258" i="1"/>
  <c r="O2258" i="1"/>
  <c r="P2258" i="1"/>
  <c r="Q2258" i="1"/>
  <c r="J2258" i="1"/>
  <c r="K2258" i="1"/>
  <c r="L2258" i="1"/>
  <c r="R2258" i="1"/>
  <c r="B2258" i="1"/>
  <c r="A2258" i="1"/>
  <c r="M2250" i="1"/>
  <c r="N2250" i="1"/>
  <c r="O2250" i="1"/>
  <c r="P2250" i="1"/>
  <c r="Q2250" i="1"/>
  <c r="R2250" i="1"/>
  <c r="L2250" i="1"/>
  <c r="J2250" i="1"/>
  <c r="K2250" i="1"/>
  <c r="B2250" i="1"/>
  <c r="A2250" i="1"/>
  <c r="M2242" i="1"/>
  <c r="N2242" i="1"/>
  <c r="O2242" i="1"/>
  <c r="P2242" i="1"/>
  <c r="Q2242" i="1"/>
  <c r="J2242" i="1"/>
  <c r="K2242" i="1"/>
  <c r="L2242" i="1"/>
  <c r="R2242" i="1"/>
  <c r="B2242" i="1"/>
  <c r="A2242" i="1"/>
  <c r="M2234" i="1"/>
  <c r="N2234" i="1"/>
  <c r="O2234" i="1"/>
  <c r="P2234" i="1"/>
  <c r="Q2234" i="1"/>
  <c r="K2234" i="1"/>
  <c r="L2234" i="1"/>
  <c r="R2234" i="1"/>
  <c r="J2234" i="1"/>
  <c r="B2234" i="1"/>
  <c r="A2234" i="1"/>
  <c r="M2226" i="1"/>
  <c r="N2226" i="1"/>
  <c r="O2226" i="1"/>
  <c r="P2226" i="1"/>
  <c r="Q2226" i="1"/>
  <c r="J2226" i="1"/>
  <c r="R2226" i="1"/>
  <c r="K2226" i="1"/>
  <c r="L2226" i="1"/>
  <c r="A2226" i="1"/>
  <c r="B2226" i="1"/>
  <c r="M2218" i="1"/>
  <c r="N2218" i="1"/>
  <c r="O2218" i="1"/>
  <c r="P2218" i="1"/>
  <c r="Q2218" i="1"/>
  <c r="J2218" i="1"/>
  <c r="K2218" i="1"/>
  <c r="L2218" i="1"/>
  <c r="R2218" i="1"/>
  <c r="B2218" i="1"/>
  <c r="A2218" i="1"/>
  <c r="Q2210" i="1"/>
  <c r="P2210" i="1"/>
  <c r="R2210" i="1"/>
  <c r="J2210" i="1"/>
  <c r="K2210" i="1"/>
  <c r="L2210" i="1"/>
  <c r="M2210" i="1"/>
  <c r="N2210" i="1"/>
  <c r="O2210" i="1"/>
  <c r="B2210" i="1"/>
  <c r="A2210" i="1"/>
  <c r="Q2202" i="1"/>
  <c r="O2202" i="1"/>
  <c r="P2202" i="1"/>
  <c r="R2202" i="1"/>
  <c r="J2202" i="1"/>
  <c r="K2202" i="1"/>
  <c r="L2202" i="1"/>
  <c r="M2202" i="1"/>
  <c r="N2202" i="1"/>
  <c r="B2202" i="1"/>
  <c r="A2202" i="1"/>
  <c r="P2194" i="1"/>
  <c r="Q2194" i="1"/>
  <c r="R2194" i="1"/>
  <c r="J2194" i="1"/>
  <c r="K2194" i="1"/>
  <c r="L2194" i="1"/>
  <c r="M2194" i="1"/>
  <c r="B2194" i="1"/>
  <c r="N2194" i="1"/>
  <c r="O2194" i="1"/>
  <c r="A2194" i="1"/>
  <c r="P1102" i="1"/>
  <c r="Q1102" i="1"/>
  <c r="J1102" i="1"/>
  <c r="R1102" i="1"/>
  <c r="K1102" i="1"/>
  <c r="L1102" i="1"/>
  <c r="M1102" i="1"/>
  <c r="N1102" i="1"/>
  <c r="O1102" i="1"/>
  <c r="B1102" i="1"/>
  <c r="A1102" i="1"/>
  <c r="P1110" i="1"/>
  <c r="Q1110" i="1"/>
  <c r="J1110" i="1"/>
  <c r="R1110" i="1"/>
  <c r="K1110" i="1"/>
  <c r="L1110" i="1"/>
  <c r="M1110" i="1"/>
  <c r="N1110" i="1"/>
  <c r="O1110" i="1"/>
  <c r="B1110" i="1"/>
  <c r="A1110" i="1"/>
  <c r="P1118" i="1"/>
  <c r="Q1118" i="1"/>
  <c r="J1118" i="1"/>
  <c r="R1118" i="1"/>
  <c r="K1118" i="1"/>
  <c r="L1118" i="1"/>
  <c r="M1118" i="1"/>
  <c r="N1118" i="1"/>
  <c r="O1118" i="1"/>
  <c r="B1118" i="1"/>
  <c r="A1118" i="1"/>
  <c r="P1126" i="1"/>
  <c r="Q1126" i="1"/>
  <c r="J1126" i="1"/>
  <c r="R1126" i="1"/>
  <c r="L1126" i="1"/>
  <c r="M1126" i="1"/>
  <c r="K1126" i="1"/>
  <c r="N1126" i="1"/>
  <c r="O1126" i="1"/>
  <c r="B1126" i="1"/>
  <c r="A1126" i="1"/>
  <c r="P1134" i="1"/>
  <c r="Q1134" i="1"/>
  <c r="L1134" i="1"/>
  <c r="N1134" i="1"/>
  <c r="O1134" i="1"/>
  <c r="R1134" i="1"/>
  <c r="J1134" i="1"/>
  <c r="K1134" i="1"/>
  <c r="M1134" i="1"/>
  <c r="B1134" i="1"/>
  <c r="A1134" i="1"/>
  <c r="P1142" i="1"/>
  <c r="Q1142" i="1"/>
  <c r="L1142" i="1"/>
  <c r="J1142" i="1"/>
  <c r="N1142" i="1"/>
  <c r="K1142" i="1"/>
  <c r="O1142" i="1"/>
  <c r="R1142" i="1"/>
  <c r="M1142" i="1"/>
  <c r="B1142" i="1"/>
  <c r="A1142" i="1"/>
  <c r="P1150" i="1"/>
  <c r="O1150" i="1"/>
  <c r="Q1150" i="1"/>
  <c r="R1150" i="1"/>
  <c r="L1150" i="1"/>
  <c r="J1150" i="1"/>
  <c r="M1150" i="1"/>
  <c r="N1150" i="1"/>
  <c r="K1150" i="1"/>
  <c r="B1150" i="1"/>
  <c r="A1150" i="1"/>
  <c r="P1158" i="1"/>
  <c r="Q1158" i="1"/>
  <c r="J1158" i="1"/>
  <c r="R1158" i="1"/>
  <c r="M1158" i="1"/>
  <c r="K1158" i="1"/>
  <c r="N1158" i="1"/>
  <c r="O1158" i="1"/>
  <c r="L1158" i="1"/>
  <c r="B1158" i="1"/>
  <c r="A1158" i="1"/>
  <c r="P1166" i="1"/>
  <c r="Q1166" i="1"/>
  <c r="J1166" i="1"/>
  <c r="R1166" i="1"/>
  <c r="M1166" i="1"/>
  <c r="L1166" i="1"/>
  <c r="N1166" i="1"/>
  <c r="O1166" i="1"/>
  <c r="K1166" i="1"/>
  <c r="B1166" i="1"/>
  <c r="A1166" i="1"/>
  <c r="P1174" i="1"/>
  <c r="Q1174" i="1"/>
  <c r="J1174" i="1"/>
  <c r="R1174" i="1"/>
  <c r="M1174" i="1"/>
  <c r="K1174" i="1"/>
  <c r="N1174" i="1"/>
  <c r="O1174" i="1"/>
  <c r="L1174" i="1"/>
  <c r="B1174" i="1"/>
  <c r="A1174" i="1"/>
  <c r="P1182" i="1"/>
  <c r="Q1182" i="1"/>
  <c r="J1182" i="1"/>
  <c r="R1182" i="1"/>
  <c r="M1182" i="1"/>
  <c r="L1182" i="1"/>
  <c r="N1182" i="1"/>
  <c r="O1182" i="1"/>
  <c r="K1182" i="1"/>
  <c r="B1182" i="1"/>
  <c r="A1182" i="1"/>
  <c r="P1190" i="1"/>
  <c r="Q1190" i="1"/>
  <c r="J1190" i="1"/>
  <c r="R1190" i="1"/>
  <c r="M1190" i="1"/>
  <c r="K1190" i="1"/>
  <c r="N1190" i="1"/>
  <c r="O1190" i="1"/>
  <c r="L1190" i="1"/>
  <c r="B1190" i="1"/>
  <c r="A1190" i="1"/>
  <c r="P1198" i="1"/>
  <c r="Q1198" i="1"/>
  <c r="J1198" i="1"/>
  <c r="R1198" i="1"/>
  <c r="M1198" i="1"/>
  <c r="L1198" i="1"/>
  <c r="N1198" i="1"/>
  <c r="O1198" i="1"/>
  <c r="K1198" i="1"/>
  <c r="B1198" i="1"/>
  <c r="A1198" i="1"/>
  <c r="P1206" i="1"/>
  <c r="Q1206" i="1"/>
  <c r="J1206" i="1"/>
  <c r="R1206" i="1"/>
  <c r="M1206" i="1"/>
  <c r="K1206" i="1"/>
  <c r="N1206" i="1"/>
  <c r="O1206" i="1"/>
  <c r="L1206" i="1"/>
  <c r="B1206" i="1"/>
  <c r="A1206" i="1"/>
  <c r="P1214" i="1"/>
  <c r="Q1214" i="1"/>
  <c r="J1214" i="1"/>
  <c r="R1214" i="1"/>
  <c r="M1214" i="1"/>
  <c r="L1214" i="1"/>
  <c r="N1214" i="1"/>
  <c r="O1214" i="1"/>
  <c r="K1214" i="1"/>
  <c r="B1214" i="1"/>
  <c r="A1214" i="1"/>
  <c r="P1222" i="1"/>
  <c r="Q1222" i="1"/>
  <c r="J1222" i="1"/>
  <c r="R1222" i="1"/>
  <c r="M1222" i="1"/>
  <c r="K1222" i="1"/>
  <c r="N1222" i="1"/>
  <c r="O1222" i="1"/>
  <c r="L1222" i="1"/>
  <c r="B1222" i="1"/>
  <c r="A1222" i="1"/>
  <c r="P1230" i="1"/>
  <c r="Q1230" i="1"/>
  <c r="J1230" i="1"/>
  <c r="R1230" i="1"/>
  <c r="M1230" i="1"/>
  <c r="L1230" i="1"/>
  <c r="N1230" i="1"/>
  <c r="O1230" i="1"/>
  <c r="K1230" i="1"/>
  <c r="B1230" i="1"/>
  <c r="A1230" i="1"/>
  <c r="P1238" i="1"/>
  <c r="Q1238" i="1"/>
  <c r="J1238" i="1"/>
  <c r="R1238" i="1"/>
  <c r="M1238" i="1"/>
  <c r="K1238" i="1"/>
  <c r="N1238" i="1"/>
  <c r="O1238" i="1"/>
  <c r="L1238" i="1"/>
  <c r="B1238" i="1"/>
  <c r="A1238" i="1"/>
  <c r="Q1246" i="1"/>
  <c r="M1246" i="1"/>
  <c r="J1246" i="1"/>
  <c r="K1246" i="1"/>
  <c r="L1246" i="1"/>
  <c r="N1246" i="1"/>
  <c r="P1246" i="1"/>
  <c r="R1246" i="1"/>
  <c r="O1246" i="1"/>
  <c r="B1246" i="1"/>
  <c r="A1246" i="1"/>
  <c r="Q1254" i="1"/>
  <c r="M1254" i="1"/>
  <c r="L1254" i="1"/>
  <c r="N1254" i="1"/>
  <c r="O1254" i="1"/>
  <c r="P1254" i="1"/>
  <c r="J1254" i="1"/>
  <c r="K1254" i="1"/>
  <c r="R1254" i="1"/>
  <c r="B1254" i="1"/>
  <c r="A1254" i="1"/>
  <c r="N1262" i="1"/>
  <c r="O1262" i="1"/>
  <c r="P1262" i="1"/>
  <c r="Q1262" i="1"/>
  <c r="K1262" i="1"/>
  <c r="L1262" i="1"/>
  <c r="J1262" i="1"/>
  <c r="M1262" i="1"/>
  <c r="R1262" i="1"/>
  <c r="B1262" i="1"/>
  <c r="A1262" i="1"/>
  <c r="N1270" i="1"/>
  <c r="O1270" i="1"/>
  <c r="P1270" i="1"/>
  <c r="Q1270" i="1"/>
  <c r="K1270" i="1"/>
  <c r="L1270" i="1"/>
  <c r="J1270" i="1"/>
  <c r="R1270" i="1"/>
  <c r="M1270" i="1"/>
  <c r="B1270" i="1"/>
  <c r="A1270" i="1"/>
  <c r="N1278" i="1"/>
  <c r="O1278" i="1"/>
  <c r="P1278" i="1"/>
  <c r="Q1278" i="1"/>
  <c r="K1278" i="1"/>
  <c r="L1278" i="1"/>
  <c r="J1278" i="1"/>
  <c r="M1278" i="1"/>
  <c r="R1278" i="1"/>
  <c r="B1278" i="1"/>
  <c r="A1278" i="1"/>
  <c r="N1286" i="1"/>
  <c r="O1286" i="1"/>
  <c r="P1286" i="1"/>
  <c r="Q1286" i="1"/>
  <c r="K1286" i="1"/>
  <c r="L1286" i="1"/>
  <c r="M1286" i="1"/>
  <c r="R1286" i="1"/>
  <c r="J1286" i="1"/>
  <c r="B1286" i="1"/>
  <c r="A1286" i="1"/>
  <c r="N1294" i="1"/>
  <c r="O1294" i="1"/>
  <c r="P1294" i="1"/>
  <c r="Q1294" i="1"/>
  <c r="K1294" i="1"/>
  <c r="L1294" i="1"/>
  <c r="J1294" i="1"/>
  <c r="M1294" i="1"/>
  <c r="R1294" i="1"/>
  <c r="B1294" i="1"/>
  <c r="A1294" i="1"/>
  <c r="N1302" i="1"/>
  <c r="O1302" i="1"/>
  <c r="P1302" i="1"/>
  <c r="Q1302" i="1"/>
  <c r="K1302" i="1"/>
  <c r="L1302" i="1"/>
  <c r="J1302" i="1"/>
  <c r="R1302" i="1"/>
  <c r="M1302" i="1"/>
  <c r="B1302" i="1"/>
  <c r="A1302" i="1"/>
  <c r="O1310" i="1"/>
  <c r="P1310" i="1"/>
  <c r="Q1310" i="1"/>
  <c r="K1310" i="1"/>
  <c r="L1310" i="1"/>
  <c r="J1310" i="1"/>
  <c r="M1310" i="1"/>
  <c r="N1310" i="1"/>
  <c r="R1310" i="1"/>
  <c r="B1310" i="1"/>
  <c r="A1310" i="1"/>
  <c r="O1318" i="1"/>
  <c r="P1318" i="1"/>
  <c r="Q1318" i="1"/>
  <c r="K1318" i="1"/>
  <c r="L1318" i="1"/>
  <c r="J1318" i="1"/>
  <c r="N1318" i="1"/>
  <c r="R1318" i="1"/>
  <c r="M1318" i="1"/>
  <c r="B1318" i="1"/>
  <c r="A1318" i="1"/>
  <c r="O1326" i="1"/>
  <c r="P1326" i="1"/>
  <c r="Q1326" i="1"/>
  <c r="K1326" i="1"/>
  <c r="L1326" i="1"/>
  <c r="N1326" i="1"/>
  <c r="R1326" i="1"/>
  <c r="J1326" i="1"/>
  <c r="M1326" i="1"/>
  <c r="B1326" i="1"/>
  <c r="A1326" i="1"/>
  <c r="P1334" i="1"/>
  <c r="K1334" i="1"/>
  <c r="L1334" i="1"/>
  <c r="J1334" i="1"/>
  <c r="M1334" i="1"/>
  <c r="N1334" i="1"/>
  <c r="O1334" i="1"/>
  <c r="R1334" i="1"/>
  <c r="Q1334" i="1"/>
  <c r="B1334" i="1"/>
  <c r="A1334" i="1"/>
  <c r="O1342" i="1"/>
  <c r="P1342" i="1"/>
  <c r="Q1342" i="1"/>
  <c r="J1342" i="1"/>
  <c r="R1342" i="1"/>
  <c r="L1342" i="1"/>
  <c r="M1342" i="1"/>
  <c r="K1342" i="1"/>
  <c r="N1342" i="1"/>
  <c r="B1342" i="1"/>
  <c r="A1342" i="1"/>
  <c r="N2321" i="1"/>
  <c r="O2321" i="1"/>
  <c r="P2321" i="1"/>
  <c r="Q2321" i="1"/>
  <c r="J2321" i="1"/>
  <c r="R2321" i="1"/>
  <c r="M2321" i="1"/>
  <c r="K2321" i="1"/>
  <c r="A2321" i="1"/>
  <c r="B2321" i="1"/>
  <c r="L2321" i="1"/>
  <c r="N2313" i="1"/>
  <c r="O2313" i="1"/>
  <c r="P2313" i="1"/>
  <c r="Q2313" i="1"/>
  <c r="J2313" i="1"/>
  <c r="R2313" i="1"/>
  <c r="K2313" i="1"/>
  <c r="L2313" i="1"/>
  <c r="M2313" i="1"/>
  <c r="A2313" i="1"/>
  <c r="B2313" i="1"/>
  <c r="N2305" i="1"/>
  <c r="O2305" i="1"/>
  <c r="P2305" i="1"/>
  <c r="Q2305" i="1"/>
  <c r="J2305" i="1"/>
  <c r="R2305" i="1"/>
  <c r="L2305" i="1"/>
  <c r="M2305" i="1"/>
  <c r="K2305" i="1"/>
  <c r="A2305" i="1"/>
  <c r="B2305" i="1"/>
  <c r="N2297" i="1"/>
  <c r="O2297" i="1"/>
  <c r="P2297" i="1"/>
  <c r="Q2297" i="1"/>
  <c r="J2297" i="1"/>
  <c r="R2297" i="1"/>
  <c r="K2297" i="1"/>
  <c r="L2297" i="1"/>
  <c r="M2297" i="1"/>
  <c r="A2297" i="1"/>
  <c r="B2297" i="1"/>
  <c r="N2289" i="1"/>
  <c r="O2289" i="1"/>
  <c r="P2289" i="1"/>
  <c r="Q2289" i="1"/>
  <c r="J2289" i="1"/>
  <c r="R2289" i="1"/>
  <c r="K2289" i="1"/>
  <c r="L2289" i="1"/>
  <c r="M2289" i="1"/>
  <c r="A2289" i="1"/>
  <c r="B2289" i="1"/>
  <c r="N2281" i="1"/>
  <c r="O2281" i="1"/>
  <c r="P2281" i="1"/>
  <c r="Q2281" i="1"/>
  <c r="J2281" i="1"/>
  <c r="R2281" i="1"/>
  <c r="M2281" i="1"/>
  <c r="L2281" i="1"/>
  <c r="K2281" i="1"/>
  <c r="A2281" i="1"/>
  <c r="B2281" i="1"/>
  <c r="N2273" i="1"/>
  <c r="O2273" i="1"/>
  <c r="P2273" i="1"/>
  <c r="Q2273" i="1"/>
  <c r="J2273" i="1"/>
  <c r="R2273" i="1"/>
  <c r="K2273" i="1"/>
  <c r="L2273" i="1"/>
  <c r="A2273" i="1"/>
  <c r="M2273" i="1"/>
  <c r="B2273" i="1"/>
  <c r="N2265" i="1"/>
  <c r="O2265" i="1"/>
  <c r="P2265" i="1"/>
  <c r="Q2265" i="1"/>
  <c r="J2265" i="1"/>
  <c r="R2265" i="1"/>
  <c r="K2265" i="1"/>
  <c r="L2265" i="1"/>
  <c r="M2265" i="1"/>
  <c r="A2265" i="1"/>
  <c r="B2265" i="1"/>
  <c r="N2257" i="1"/>
  <c r="O2257" i="1"/>
  <c r="P2257" i="1"/>
  <c r="Q2257" i="1"/>
  <c r="J2257" i="1"/>
  <c r="R2257" i="1"/>
  <c r="M2257" i="1"/>
  <c r="L2257" i="1"/>
  <c r="K2257" i="1"/>
  <c r="A2257" i="1"/>
  <c r="B2257" i="1"/>
  <c r="N2249" i="1"/>
  <c r="O2249" i="1"/>
  <c r="P2249" i="1"/>
  <c r="Q2249" i="1"/>
  <c r="J2249" i="1"/>
  <c r="R2249" i="1"/>
  <c r="K2249" i="1"/>
  <c r="L2249" i="1"/>
  <c r="M2249" i="1"/>
  <c r="A2249" i="1"/>
  <c r="B2249" i="1"/>
  <c r="N2241" i="1"/>
  <c r="O2241" i="1"/>
  <c r="P2241" i="1"/>
  <c r="Q2241" i="1"/>
  <c r="J2241" i="1"/>
  <c r="R2241" i="1"/>
  <c r="L2241" i="1"/>
  <c r="M2241" i="1"/>
  <c r="K2241" i="1"/>
  <c r="A2241" i="1"/>
  <c r="B2241" i="1"/>
  <c r="N2233" i="1"/>
  <c r="O2233" i="1"/>
  <c r="P2233" i="1"/>
  <c r="Q2233" i="1"/>
  <c r="J2233" i="1"/>
  <c r="R2233" i="1"/>
  <c r="K2233" i="1"/>
  <c r="L2233" i="1"/>
  <c r="M2233" i="1"/>
  <c r="A2233" i="1"/>
  <c r="B2233" i="1"/>
  <c r="N2225" i="1"/>
  <c r="O2225" i="1"/>
  <c r="P2225" i="1"/>
  <c r="Q2225" i="1"/>
  <c r="J2225" i="1"/>
  <c r="R2225" i="1"/>
  <c r="K2225" i="1"/>
  <c r="L2225" i="1"/>
  <c r="M2225" i="1"/>
  <c r="A2225" i="1"/>
  <c r="B2225" i="1"/>
  <c r="N2217" i="1"/>
  <c r="O2217" i="1"/>
  <c r="P2217" i="1"/>
  <c r="Q2217" i="1"/>
  <c r="J2217" i="1"/>
  <c r="R2217" i="1"/>
  <c r="M2217" i="1"/>
  <c r="L2217" i="1"/>
  <c r="K2217" i="1"/>
  <c r="A2217" i="1"/>
  <c r="B2217" i="1"/>
  <c r="J2209" i="1"/>
  <c r="R2209" i="1"/>
  <c r="P2209" i="1"/>
  <c r="Q2209" i="1"/>
  <c r="K2209" i="1"/>
  <c r="L2209" i="1"/>
  <c r="O2209" i="1"/>
  <c r="N2209" i="1"/>
  <c r="M2209" i="1"/>
  <c r="A2209" i="1"/>
  <c r="B2209" i="1"/>
  <c r="J2201" i="1"/>
  <c r="R2201" i="1"/>
  <c r="O2201" i="1"/>
  <c r="P2201" i="1"/>
  <c r="Q2201" i="1"/>
  <c r="K2201" i="1"/>
  <c r="N2201" i="1"/>
  <c r="M2201" i="1"/>
  <c r="L2201" i="1"/>
  <c r="A2201" i="1"/>
  <c r="B2201" i="1"/>
  <c r="Q2193" i="1"/>
  <c r="J2193" i="1"/>
  <c r="R2193" i="1"/>
  <c r="O2193" i="1"/>
  <c r="P2193" i="1"/>
  <c r="K2193" i="1"/>
  <c r="L2193" i="1"/>
  <c r="M2193" i="1"/>
  <c r="N2193" i="1"/>
  <c r="A2193" i="1"/>
  <c r="B2193" i="1"/>
  <c r="O1103" i="1"/>
  <c r="P1103" i="1"/>
  <c r="Q1103" i="1"/>
  <c r="J1103" i="1"/>
  <c r="R1103" i="1"/>
  <c r="K1103" i="1"/>
  <c r="L1103" i="1"/>
  <c r="M1103" i="1"/>
  <c r="N1103" i="1"/>
  <c r="A1103" i="1"/>
  <c r="B1103" i="1"/>
  <c r="O1111" i="1"/>
  <c r="P1111" i="1"/>
  <c r="Q1111" i="1"/>
  <c r="J1111" i="1"/>
  <c r="R1111" i="1"/>
  <c r="K1111" i="1"/>
  <c r="L1111" i="1"/>
  <c r="M1111" i="1"/>
  <c r="N1111" i="1"/>
  <c r="A1111" i="1"/>
  <c r="B1111" i="1"/>
  <c r="O1119" i="1"/>
  <c r="P1119" i="1"/>
  <c r="Q1119" i="1"/>
  <c r="J1119" i="1"/>
  <c r="R1119" i="1"/>
  <c r="K1119" i="1"/>
  <c r="L1119" i="1"/>
  <c r="N1119" i="1"/>
  <c r="M1119" i="1"/>
  <c r="A1119" i="1"/>
  <c r="B1119" i="1"/>
  <c r="O1127" i="1"/>
  <c r="P1127" i="1"/>
  <c r="Q1127" i="1"/>
  <c r="K1127" i="1"/>
  <c r="L1127" i="1"/>
  <c r="M1127" i="1"/>
  <c r="J1127" i="1"/>
  <c r="N1127" i="1"/>
  <c r="R1127" i="1"/>
  <c r="A1127" i="1"/>
  <c r="B1127" i="1"/>
  <c r="O1135" i="1"/>
  <c r="P1135" i="1"/>
  <c r="K1135" i="1"/>
  <c r="R1135" i="1"/>
  <c r="M1135" i="1"/>
  <c r="L1135" i="1"/>
  <c r="N1135" i="1"/>
  <c r="Q1135" i="1"/>
  <c r="J1135" i="1"/>
  <c r="A1135" i="1"/>
  <c r="B1135" i="1"/>
  <c r="O1143" i="1"/>
  <c r="P1143" i="1"/>
  <c r="K1143" i="1"/>
  <c r="J1143" i="1"/>
  <c r="L1143" i="1"/>
  <c r="M1143" i="1"/>
  <c r="R1143" i="1"/>
  <c r="Q1143" i="1"/>
  <c r="N1143" i="1"/>
  <c r="A1143" i="1"/>
  <c r="B1143" i="1"/>
  <c r="O1151" i="1"/>
  <c r="P1151" i="1"/>
  <c r="Q1151" i="1"/>
  <c r="R1151" i="1"/>
  <c r="L1151" i="1"/>
  <c r="K1151" i="1"/>
  <c r="M1151" i="1"/>
  <c r="N1151" i="1"/>
  <c r="J1151" i="1"/>
  <c r="A1151" i="1"/>
  <c r="B1151" i="1"/>
  <c r="O1159" i="1"/>
  <c r="P1159" i="1"/>
  <c r="Q1159" i="1"/>
  <c r="L1159" i="1"/>
  <c r="K1159" i="1"/>
  <c r="M1159" i="1"/>
  <c r="N1159" i="1"/>
  <c r="R1159" i="1"/>
  <c r="J1159" i="1"/>
  <c r="A1159" i="1"/>
  <c r="B1159" i="1"/>
  <c r="O1167" i="1"/>
  <c r="P1167" i="1"/>
  <c r="Q1167" i="1"/>
  <c r="L1167" i="1"/>
  <c r="J1167" i="1"/>
  <c r="M1167" i="1"/>
  <c r="N1167" i="1"/>
  <c r="K1167" i="1"/>
  <c r="R1167" i="1"/>
  <c r="A1167" i="1"/>
  <c r="B1167" i="1"/>
  <c r="O1175" i="1"/>
  <c r="P1175" i="1"/>
  <c r="Q1175" i="1"/>
  <c r="L1175" i="1"/>
  <c r="K1175" i="1"/>
  <c r="M1175" i="1"/>
  <c r="N1175" i="1"/>
  <c r="R1175" i="1"/>
  <c r="J1175" i="1"/>
  <c r="A1175" i="1"/>
  <c r="B1175" i="1"/>
  <c r="O1183" i="1"/>
  <c r="P1183" i="1"/>
  <c r="Q1183" i="1"/>
  <c r="L1183" i="1"/>
  <c r="J1183" i="1"/>
  <c r="M1183" i="1"/>
  <c r="N1183" i="1"/>
  <c r="K1183" i="1"/>
  <c r="R1183" i="1"/>
  <c r="A1183" i="1"/>
  <c r="B1183" i="1"/>
  <c r="O1191" i="1"/>
  <c r="P1191" i="1"/>
  <c r="Q1191" i="1"/>
  <c r="L1191" i="1"/>
  <c r="K1191" i="1"/>
  <c r="M1191" i="1"/>
  <c r="N1191" i="1"/>
  <c r="R1191" i="1"/>
  <c r="J1191" i="1"/>
  <c r="A1191" i="1"/>
  <c r="B1191" i="1"/>
  <c r="O1199" i="1"/>
  <c r="P1199" i="1"/>
  <c r="Q1199" i="1"/>
  <c r="L1199" i="1"/>
  <c r="J1199" i="1"/>
  <c r="M1199" i="1"/>
  <c r="N1199" i="1"/>
  <c r="R1199" i="1"/>
  <c r="K1199" i="1"/>
  <c r="A1199" i="1"/>
  <c r="B1199" i="1"/>
  <c r="O1207" i="1"/>
  <c r="P1207" i="1"/>
  <c r="Q1207" i="1"/>
  <c r="L1207" i="1"/>
  <c r="K1207" i="1"/>
  <c r="M1207" i="1"/>
  <c r="N1207" i="1"/>
  <c r="R1207" i="1"/>
  <c r="J1207" i="1"/>
  <c r="A1207" i="1"/>
  <c r="B1207" i="1"/>
  <c r="O1215" i="1"/>
  <c r="P1215" i="1"/>
  <c r="Q1215" i="1"/>
  <c r="L1215" i="1"/>
  <c r="J1215" i="1"/>
  <c r="M1215" i="1"/>
  <c r="N1215" i="1"/>
  <c r="K1215" i="1"/>
  <c r="R1215" i="1"/>
  <c r="A1215" i="1"/>
  <c r="B1215" i="1"/>
  <c r="O1223" i="1"/>
  <c r="P1223" i="1"/>
  <c r="Q1223" i="1"/>
  <c r="L1223" i="1"/>
  <c r="K1223" i="1"/>
  <c r="M1223" i="1"/>
  <c r="N1223" i="1"/>
  <c r="R1223" i="1"/>
  <c r="J1223" i="1"/>
  <c r="A1223" i="1"/>
  <c r="B1223" i="1"/>
  <c r="O1231" i="1"/>
  <c r="P1231" i="1"/>
  <c r="Q1231" i="1"/>
  <c r="L1231" i="1"/>
  <c r="J1231" i="1"/>
  <c r="M1231" i="1"/>
  <c r="N1231" i="1"/>
  <c r="K1231" i="1"/>
  <c r="R1231" i="1"/>
  <c r="A1231" i="1"/>
  <c r="B1231" i="1"/>
  <c r="O1239" i="1"/>
  <c r="P1239" i="1"/>
  <c r="Q1239" i="1"/>
  <c r="L1239" i="1"/>
  <c r="K1239" i="1"/>
  <c r="M1239" i="1"/>
  <c r="N1239" i="1"/>
  <c r="R1239" i="1"/>
  <c r="J1239" i="1"/>
  <c r="A1239" i="1"/>
  <c r="B1239" i="1"/>
  <c r="P1247" i="1"/>
  <c r="L1247" i="1"/>
  <c r="K1247" i="1"/>
  <c r="M1247" i="1"/>
  <c r="N1247" i="1"/>
  <c r="O1247" i="1"/>
  <c r="R1247" i="1"/>
  <c r="J1247" i="1"/>
  <c r="Q1247" i="1"/>
  <c r="A1247" i="1"/>
  <c r="B1247" i="1"/>
  <c r="P1255" i="1"/>
  <c r="L1255" i="1"/>
  <c r="N1255" i="1"/>
  <c r="O1255" i="1"/>
  <c r="Q1255" i="1"/>
  <c r="R1255" i="1"/>
  <c r="J1255" i="1"/>
  <c r="K1255" i="1"/>
  <c r="M1255" i="1"/>
  <c r="A1255" i="1"/>
  <c r="B1255" i="1"/>
  <c r="M1263" i="1"/>
  <c r="N1263" i="1"/>
  <c r="O1263" i="1"/>
  <c r="P1263" i="1"/>
  <c r="J1263" i="1"/>
  <c r="R1263" i="1"/>
  <c r="K1263" i="1"/>
  <c r="Q1263" i="1"/>
  <c r="L1263" i="1"/>
  <c r="A1263" i="1"/>
  <c r="B1263" i="1"/>
  <c r="M1271" i="1"/>
  <c r="N1271" i="1"/>
  <c r="O1271" i="1"/>
  <c r="P1271" i="1"/>
  <c r="J1271" i="1"/>
  <c r="R1271" i="1"/>
  <c r="K1271" i="1"/>
  <c r="L1271" i="1"/>
  <c r="Q1271" i="1"/>
  <c r="A1271" i="1"/>
  <c r="B1271" i="1"/>
  <c r="M1279" i="1"/>
  <c r="N1279" i="1"/>
  <c r="O1279" i="1"/>
  <c r="P1279" i="1"/>
  <c r="J1279" i="1"/>
  <c r="R1279" i="1"/>
  <c r="K1279" i="1"/>
  <c r="L1279" i="1"/>
  <c r="Q1279" i="1"/>
  <c r="A1279" i="1"/>
  <c r="B1279" i="1"/>
  <c r="M1287" i="1"/>
  <c r="N1287" i="1"/>
  <c r="O1287" i="1"/>
  <c r="P1287" i="1"/>
  <c r="J1287" i="1"/>
  <c r="R1287" i="1"/>
  <c r="K1287" i="1"/>
  <c r="L1287" i="1"/>
  <c r="Q1287" i="1"/>
  <c r="A1287" i="1"/>
  <c r="B1287" i="1"/>
  <c r="M1295" i="1"/>
  <c r="N1295" i="1"/>
  <c r="O1295" i="1"/>
  <c r="P1295" i="1"/>
  <c r="J1295" i="1"/>
  <c r="R1295" i="1"/>
  <c r="K1295" i="1"/>
  <c r="Q1295" i="1"/>
  <c r="L1295" i="1"/>
  <c r="A1295" i="1"/>
  <c r="B1295" i="1"/>
  <c r="M1303" i="1"/>
  <c r="N1303" i="1"/>
  <c r="O1303" i="1"/>
  <c r="P1303" i="1"/>
  <c r="J1303" i="1"/>
  <c r="R1303" i="1"/>
  <c r="K1303" i="1"/>
  <c r="L1303" i="1"/>
  <c r="Q1303" i="1"/>
  <c r="A1303" i="1"/>
  <c r="B1303" i="1"/>
  <c r="N1311" i="1"/>
  <c r="O1311" i="1"/>
  <c r="P1311" i="1"/>
  <c r="J1311" i="1"/>
  <c r="R1311" i="1"/>
  <c r="K1311" i="1"/>
  <c r="M1311" i="1"/>
  <c r="Q1311" i="1"/>
  <c r="L1311" i="1"/>
  <c r="A1311" i="1"/>
  <c r="B1311" i="1"/>
  <c r="N1319" i="1"/>
  <c r="O1319" i="1"/>
  <c r="P1319" i="1"/>
  <c r="J1319" i="1"/>
  <c r="R1319" i="1"/>
  <c r="K1319" i="1"/>
  <c r="M1319" i="1"/>
  <c r="Q1319" i="1"/>
  <c r="L1319" i="1"/>
  <c r="A1319" i="1"/>
  <c r="B1319" i="1"/>
  <c r="N1327" i="1"/>
  <c r="O1327" i="1"/>
  <c r="P1327" i="1"/>
  <c r="J1327" i="1"/>
  <c r="R1327" i="1"/>
  <c r="K1327" i="1"/>
  <c r="L1327" i="1"/>
  <c r="M1327" i="1"/>
  <c r="Q1327" i="1"/>
  <c r="A1327" i="1"/>
  <c r="B1327" i="1"/>
  <c r="O1335" i="1"/>
  <c r="J1335" i="1"/>
  <c r="R1335" i="1"/>
  <c r="K1335" i="1"/>
  <c r="N1335" i="1"/>
  <c r="P1335" i="1"/>
  <c r="Q1335" i="1"/>
  <c r="L1335" i="1"/>
  <c r="M1335" i="1"/>
  <c r="A1335" i="1"/>
  <c r="B1335" i="1"/>
  <c r="N1343" i="1"/>
  <c r="O1343" i="1"/>
  <c r="P1343" i="1"/>
  <c r="Q1343" i="1"/>
  <c r="K1343" i="1"/>
  <c r="L1343" i="1"/>
  <c r="J1343" i="1"/>
  <c r="M1343" i="1"/>
  <c r="R1343" i="1"/>
  <c r="A1343" i="1"/>
  <c r="B1343" i="1"/>
  <c r="B190" i="1"/>
  <c r="J190" i="1"/>
  <c r="L190" i="1"/>
  <c r="M190" i="1"/>
  <c r="N190" i="1"/>
  <c r="O190" i="1"/>
  <c r="A190" i="1"/>
  <c r="M295" i="1"/>
  <c r="C191" i="1"/>
  <c r="R190" i="1"/>
  <c r="Q190" i="1"/>
  <c r="P190" i="1"/>
  <c r="A296" i="1"/>
  <c r="J239" i="1"/>
  <c r="L280" i="1"/>
  <c r="K281" i="1"/>
  <c r="A288" i="1"/>
  <c r="P286" i="1"/>
  <c r="A289" i="1"/>
  <c r="M289" i="1"/>
  <c r="Q291" i="1"/>
  <c r="B299" i="1"/>
  <c r="A300" i="1"/>
  <c r="L296" i="1"/>
  <c r="A285" i="1"/>
  <c r="Q285" i="1"/>
  <c r="N239" i="1"/>
  <c r="B287" i="1"/>
  <c r="A297" i="1"/>
  <c r="N280" i="1"/>
  <c r="N286" i="1"/>
  <c r="K291" i="1"/>
  <c r="O295" i="1"/>
  <c r="B279" i="1"/>
  <c r="M281" i="1"/>
  <c r="M287" i="1"/>
  <c r="P292" i="1"/>
  <c r="N296" i="1"/>
  <c r="A280" i="1"/>
  <c r="B291" i="1"/>
  <c r="A301" i="1"/>
  <c r="K283" i="1"/>
  <c r="O287" i="1"/>
  <c r="O293" i="1"/>
  <c r="K297" i="1"/>
  <c r="A281" i="1"/>
  <c r="A292" i="1"/>
  <c r="Q283" i="1"/>
  <c r="L288" i="1"/>
  <c r="Q293" i="1"/>
  <c r="M297" i="1"/>
  <c r="A239" i="1"/>
  <c r="B283" i="1"/>
  <c r="A293" i="1"/>
  <c r="M279" i="1"/>
  <c r="P284" i="1"/>
  <c r="N288" i="1"/>
  <c r="N294" i="1"/>
  <c r="K299" i="1"/>
  <c r="A284" i="1"/>
  <c r="B295" i="1"/>
  <c r="O279" i="1"/>
  <c r="O285" i="1"/>
  <c r="K289" i="1"/>
  <c r="P294" i="1"/>
  <c r="Q299" i="1"/>
  <c r="J282" i="1"/>
  <c r="R282" i="1"/>
  <c r="J290" i="1"/>
  <c r="R290" i="1"/>
  <c r="J298" i="1"/>
  <c r="R298" i="1"/>
  <c r="P300" i="1"/>
  <c r="K239" i="1"/>
  <c r="B280" i="1"/>
  <c r="B284" i="1"/>
  <c r="B288" i="1"/>
  <c r="B292" i="1"/>
  <c r="B296" i="1"/>
  <c r="B300"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B281" i="1"/>
  <c r="B285" i="1"/>
  <c r="B289" i="1"/>
  <c r="B293" i="1"/>
  <c r="B297" i="1"/>
  <c r="B301"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B282" i="1"/>
  <c r="B286" i="1"/>
  <c r="B290" i="1"/>
  <c r="B294" i="1"/>
  <c r="B298"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B239"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B240" i="1"/>
  <c r="R437" i="1"/>
  <c r="R445" i="1"/>
  <c r="L449" i="1"/>
  <c r="M449" i="1"/>
  <c r="R432" i="1"/>
  <c r="J439" i="1"/>
  <c r="L431" i="1"/>
  <c r="N431" i="1"/>
  <c r="O439" i="1"/>
  <c r="P439" i="1"/>
  <c r="B431" i="1"/>
  <c r="O431" i="1"/>
  <c r="A433" i="1"/>
  <c r="P434" i="1"/>
  <c r="J434" i="1"/>
  <c r="K434" i="1"/>
  <c r="L434" i="1"/>
  <c r="L439" i="1"/>
  <c r="P442" i="1"/>
  <c r="J442" i="1"/>
  <c r="R441" i="1"/>
  <c r="O445" i="1"/>
  <c r="R436" i="1"/>
  <c r="J431" i="1"/>
  <c r="A439" i="1"/>
  <c r="O441" i="1"/>
  <c r="J450" i="1"/>
  <c r="M431" i="1"/>
  <c r="B439" i="1"/>
  <c r="P431" i="1"/>
  <c r="M439" i="1"/>
  <c r="R431" i="1"/>
  <c r="K436" i="1"/>
  <c r="N439" i="1"/>
  <c r="B433"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B447" i="1"/>
  <c r="L447" i="1"/>
  <c r="R442" i="1"/>
  <c r="A443" i="1"/>
  <c r="B437" i="1"/>
  <c r="L440" i="1"/>
  <c r="J444" i="1"/>
  <c r="J437" i="1"/>
  <c r="N437" i="1"/>
  <c r="P430" i="1"/>
  <c r="N433" i="1"/>
  <c r="O437" i="1"/>
  <c r="J441" i="1"/>
  <c r="M445" i="1"/>
  <c r="A447" i="1"/>
  <c r="J447" i="1"/>
  <c r="N447" i="1"/>
  <c r="P440" i="1"/>
  <c r="L443" i="1"/>
  <c r="J440" i="1"/>
  <c r="A437" i="1"/>
  <c r="R443" i="1"/>
  <c r="L433" i="1"/>
  <c r="A441" i="1"/>
  <c r="B445" i="1"/>
  <c r="J433" i="1"/>
  <c r="B441" i="1"/>
  <c r="L445" i="1"/>
  <c r="M433" i="1"/>
  <c r="J445" i="1"/>
  <c r="J451" i="1"/>
  <c r="N451" i="1"/>
  <c r="L452" i="1"/>
  <c r="M435" i="1"/>
  <c r="L436" i="1"/>
  <c r="B443" i="1"/>
  <c r="P444" i="1"/>
  <c r="M451" i="1"/>
  <c r="K444" i="1"/>
  <c r="P435" i="1"/>
  <c r="M443" i="1"/>
  <c r="L444" i="1"/>
  <c r="P451" i="1"/>
  <c r="A435" i="1"/>
  <c r="R435" i="1"/>
  <c r="N443" i="1"/>
  <c r="A451" i="1"/>
  <c r="R451" i="1"/>
  <c r="B435" i="1"/>
  <c r="P436" i="1"/>
  <c r="O443" i="1"/>
  <c r="B451"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430" i="1"/>
  <c r="B432" i="1"/>
  <c r="B434" i="1"/>
  <c r="B436" i="1"/>
  <c r="B438" i="1"/>
  <c r="B440" i="1"/>
  <c r="B442" i="1"/>
  <c r="B444" i="1"/>
  <c r="B446" i="1"/>
  <c r="B448" i="1"/>
  <c r="B450" i="1"/>
  <c r="B452" i="1"/>
  <c r="B706" i="15"/>
  <c r="Q191" i="1" l="1"/>
  <c r="N191" i="1"/>
  <c r="J191" i="1"/>
  <c r="O191" i="1"/>
  <c r="K191" i="1"/>
  <c r="A191" i="1"/>
  <c r="L191" i="1"/>
  <c r="R191" i="1"/>
  <c r="M191" i="1"/>
  <c r="C192" i="1"/>
  <c r="B191" i="1"/>
  <c r="P191" i="1"/>
  <c r="R161" i="1"/>
  <c r="Q161" i="1"/>
  <c r="P161" i="1"/>
  <c r="O161" i="1"/>
  <c r="N161" i="1"/>
  <c r="M161" i="1"/>
  <c r="L161" i="1"/>
  <c r="K161" i="1"/>
  <c r="J161" i="1"/>
  <c r="B161" i="1"/>
  <c r="A161" i="1"/>
  <c r="A192" i="1" l="1"/>
  <c r="R192" i="1"/>
  <c r="K192" i="1"/>
  <c r="P192" i="1"/>
  <c r="B192" i="1"/>
  <c r="Q192" i="1"/>
  <c r="L192" i="1"/>
  <c r="M192" i="1"/>
  <c r="N192" i="1"/>
  <c r="C193" i="1"/>
  <c r="O192" i="1"/>
  <c r="J192" i="1"/>
  <c r="B699" i="15"/>
  <c r="B704" i="15"/>
  <c r="H688" i="15"/>
  <c r="H689" i="15"/>
  <c r="H59" i="15"/>
  <c r="H665" i="15" s="1"/>
  <c r="G59" i="15"/>
  <c r="G665" i="15" s="1"/>
  <c r="F59" i="15"/>
  <c r="F665" i="15" s="1"/>
  <c r="E59" i="15"/>
  <c r="E665" i="15" s="1"/>
  <c r="D59" i="15"/>
  <c r="D665" i="15" s="1"/>
  <c r="C59" i="15"/>
  <c r="C665" i="15" s="1"/>
  <c r="B59" i="15"/>
  <c r="B665" i="15" s="1"/>
  <c r="C535" i="1"/>
  <c r="K535" i="1" s="1"/>
  <c r="C536" i="1"/>
  <c r="L536" i="1" s="1"/>
  <c r="C537" i="1"/>
  <c r="M537" i="1" s="1"/>
  <c r="C538" i="1"/>
  <c r="N538" i="1" s="1"/>
  <c r="C539" i="1"/>
  <c r="O539" i="1" s="1"/>
  <c r="C540" i="1"/>
  <c r="P540" i="1" s="1"/>
  <c r="C541" i="1"/>
  <c r="B541" i="1" s="1"/>
  <c r="C542" i="1"/>
  <c r="J542" i="1" s="1"/>
  <c r="C543" i="1"/>
  <c r="K543" i="1" s="1"/>
  <c r="C544" i="1"/>
  <c r="L544" i="1" s="1"/>
  <c r="C545" i="1"/>
  <c r="M545" i="1" s="1"/>
  <c r="C546" i="1"/>
  <c r="N546" i="1" s="1"/>
  <c r="C547" i="1"/>
  <c r="O547" i="1" s="1"/>
  <c r="C548" i="1"/>
  <c r="P548" i="1" s="1"/>
  <c r="C549" i="1"/>
  <c r="B549" i="1" s="1"/>
  <c r="C550" i="1"/>
  <c r="J550" i="1" s="1"/>
  <c r="C551" i="1"/>
  <c r="K551" i="1" s="1"/>
  <c r="C552" i="1"/>
  <c r="L552" i="1" s="1"/>
  <c r="C553" i="1"/>
  <c r="M553" i="1" s="1"/>
  <c r="C554" i="1"/>
  <c r="N554" i="1" s="1"/>
  <c r="C555" i="1"/>
  <c r="O555" i="1" s="1"/>
  <c r="C556" i="1"/>
  <c r="P556" i="1" s="1"/>
  <c r="C534" i="1"/>
  <c r="J534" i="1" s="1"/>
  <c r="J533" i="1"/>
  <c r="K533" i="1"/>
  <c r="L533" i="1"/>
  <c r="M533" i="1"/>
  <c r="N533" i="1"/>
  <c r="O533" i="1"/>
  <c r="P533" i="1"/>
  <c r="A533" i="1"/>
  <c r="B533" i="1"/>
  <c r="C194" i="1" l="1"/>
  <c r="A193" i="1"/>
  <c r="R193" i="1"/>
  <c r="B193" i="1"/>
  <c r="O193" i="1"/>
  <c r="J193" i="1"/>
  <c r="N193" i="1"/>
  <c r="L193" i="1"/>
  <c r="P193" i="1"/>
  <c r="K193" i="1"/>
  <c r="Q193" i="1"/>
  <c r="M193" i="1"/>
  <c r="P536" i="1"/>
  <c r="N552" i="1"/>
  <c r="O549" i="1"/>
  <c r="A552" i="1"/>
  <c r="A543" i="1"/>
  <c r="M555" i="1"/>
  <c r="O544" i="1"/>
  <c r="L543" i="1"/>
  <c r="B555" i="1"/>
  <c r="A544" i="1"/>
  <c r="A535" i="1"/>
  <c r="P552" i="1"/>
  <c r="M551" i="1"/>
  <c r="K545" i="1"/>
  <c r="N543" i="1"/>
  <c r="O537" i="1"/>
  <c r="B552" i="1"/>
  <c r="B543" i="1"/>
  <c r="N556" i="1"/>
  <c r="O552" i="1"/>
  <c r="L551" i="1"/>
  <c r="P544" i="1"/>
  <c r="M543" i="1"/>
  <c r="K537" i="1"/>
  <c r="B551" i="1"/>
  <c r="B540" i="1"/>
  <c r="L554" i="1"/>
  <c r="M552" i="1"/>
  <c r="N548" i="1"/>
  <c r="N544" i="1"/>
  <c r="O541" i="1"/>
  <c r="O536" i="1"/>
  <c r="A551" i="1"/>
  <c r="A540" i="1"/>
  <c r="J554" i="1"/>
  <c r="K552" i="1"/>
  <c r="M547" i="1"/>
  <c r="M544" i="1"/>
  <c r="N540" i="1"/>
  <c r="N536" i="1"/>
  <c r="B548" i="1"/>
  <c r="B536" i="1"/>
  <c r="P553" i="1"/>
  <c r="J552" i="1"/>
  <c r="L546" i="1"/>
  <c r="K544" i="1"/>
  <c r="M539" i="1"/>
  <c r="M536" i="1"/>
  <c r="B556" i="1"/>
  <c r="A548" i="1"/>
  <c r="A536" i="1"/>
  <c r="O553" i="1"/>
  <c r="O551" i="1"/>
  <c r="P545" i="1"/>
  <c r="J544" i="1"/>
  <c r="L538" i="1"/>
  <c r="K536" i="1"/>
  <c r="A556" i="1"/>
  <c r="B544" i="1"/>
  <c r="B535" i="1"/>
  <c r="K553" i="1"/>
  <c r="N551" i="1"/>
  <c r="O545" i="1"/>
  <c r="O543" i="1"/>
  <c r="P537" i="1"/>
  <c r="J536" i="1"/>
  <c r="P550" i="1"/>
  <c r="A555" i="1"/>
  <c r="A539" i="1"/>
  <c r="M550" i="1"/>
  <c r="L549" i="1"/>
  <c r="K548" i="1"/>
  <c r="J547" i="1"/>
  <c r="B554" i="1"/>
  <c r="B550" i="1"/>
  <c r="B546" i="1"/>
  <c r="B542" i="1"/>
  <c r="B538" i="1"/>
  <c r="B534"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B547" i="1"/>
  <c r="B539"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B553" i="1"/>
  <c r="B545" i="1"/>
  <c r="B537" i="1"/>
  <c r="J531" i="1"/>
  <c r="K531" i="1"/>
  <c r="L531" i="1"/>
  <c r="M531" i="1"/>
  <c r="N531" i="1"/>
  <c r="O531" i="1"/>
  <c r="P531" i="1"/>
  <c r="Q531" i="1"/>
  <c r="J532" i="1"/>
  <c r="K532" i="1"/>
  <c r="L532" i="1"/>
  <c r="M532" i="1"/>
  <c r="N532" i="1"/>
  <c r="O532" i="1"/>
  <c r="P532" i="1"/>
  <c r="Q532" i="1"/>
  <c r="A531" i="1"/>
  <c r="B531" i="1"/>
  <c r="A532" i="1"/>
  <c r="B532" i="1"/>
  <c r="L194" i="1" l="1"/>
  <c r="C195" i="1"/>
  <c r="R194" i="1"/>
  <c r="N194" i="1"/>
  <c r="O194" i="1"/>
  <c r="A194" i="1"/>
  <c r="J194" i="1"/>
  <c r="P194" i="1"/>
  <c r="K194" i="1"/>
  <c r="B194" i="1"/>
  <c r="M194" i="1"/>
  <c r="Q194" i="1"/>
  <c r="J187" i="1"/>
  <c r="K187" i="1"/>
  <c r="L187" i="1"/>
  <c r="M187" i="1"/>
  <c r="N187" i="1"/>
  <c r="O187" i="1"/>
  <c r="P187" i="1"/>
  <c r="Q187" i="1"/>
  <c r="R187" i="1"/>
  <c r="A187" i="1"/>
  <c r="B187" i="1"/>
  <c r="C2495" i="1"/>
  <c r="C2496" i="1"/>
  <c r="C2497" i="1"/>
  <c r="C2494" i="1"/>
  <c r="I2497" i="1"/>
  <c r="I2496" i="1"/>
  <c r="I2495" i="1"/>
  <c r="I2494" i="1"/>
  <c r="R2493" i="1"/>
  <c r="O2493" i="1"/>
  <c r="N2493" i="1"/>
  <c r="M2493" i="1"/>
  <c r="L2493" i="1"/>
  <c r="K2493" i="1"/>
  <c r="J2493" i="1"/>
  <c r="C2470" i="1"/>
  <c r="C2471" i="1"/>
  <c r="C2472" i="1"/>
  <c r="C2469" i="1"/>
  <c r="I2472" i="1"/>
  <c r="I2471" i="1"/>
  <c r="I2470" i="1"/>
  <c r="I2469" i="1"/>
  <c r="O2468" i="1"/>
  <c r="N2468" i="1"/>
  <c r="M2468" i="1"/>
  <c r="L2468" i="1"/>
  <c r="K2468" i="1"/>
  <c r="J2468" i="1"/>
  <c r="J126" i="19"/>
  <c r="K126" i="19"/>
  <c r="Q2493" i="1" s="1"/>
  <c r="P2468" i="1"/>
  <c r="M2471" i="1" l="1"/>
  <c r="B2471" i="1"/>
  <c r="A2471" i="1"/>
  <c r="L2495" i="1"/>
  <c r="B2495" i="1"/>
  <c r="A2495" i="1"/>
  <c r="J2470" i="1"/>
  <c r="A2470" i="1"/>
  <c r="B2470" i="1"/>
  <c r="J2494" i="1"/>
  <c r="A2494" i="1"/>
  <c r="B2494" i="1"/>
  <c r="K2469" i="1"/>
  <c r="A2469" i="1"/>
  <c r="B2469" i="1"/>
  <c r="L2497" i="1"/>
  <c r="A2497" i="1"/>
  <c r="B2497" i="1"/>
  <c r="J2472" i="1"/>
  <c r="A2472" i="1"/>
  <c r="B2472" i="1"/>
  <c r="O2496" i="1"/>
  <c r="B2496" i="1"/>
  <c r="A2496" i="1"/>
  <c r="K195" i="1"/>
  <c r="L195" i="1"/>
  <c r="N195" i="1"/>
  <c r="P195" i="1"/>
  <c r="R195" i="1"/>
  <c r="O195" i="1"/>
  <c r="Q195" i="1"/>
  <c r="C196" i="1"/>
  <c r="A195" i="1"/>
  <c r="B195" i="1"/>
  <c r="J195" i="1"/>
  <c r="M195" i="1"/>
  <c r="P2494" i="1"/>
  <c r="R2494" i="1"/>
  <c r="Q2470" i="1"/>
  <c r="M2495" i="1"/>
  <c r="J2471" i="1"/>
  <c r="L2469" i="1"/>
  <c r="L2471" i="1"/>
  <c r="N2495" i="1"/>
  <c r="M2469" i="1"/>
  <c r="N2471" i="1"/>
  <c r="J2497" i="1"/>
  <c r="N2469" i="1"/>
  <c r="K2497" i="1"/>
  <c r="Q2468" i="1"/>
  <c r="P2493" i="1"/>
  <c r="Q2494" i="1"/>
  <c r="Q2497" i="1"/>
  <c r="N2497" i="1"/>
  <c r="R2497" i="1"/>
  <c r="K2494" i="1"/>
  <c r="M2494" i="1"/>
  <c r="L2494" i="1"/>
  <c r="O2495" i="1"/>
  <c r="J2496" i="1"/>
  <c r="R2496" i="1"/>
  <c r="M2497" i="1"/>
  <c r="P2495" i="1"/>
  <c r="K2496" i="1"/>
  <c r="N2494" i="1"/>
  <c r="Q2495" i="1"/>
  <c r="L2496" i="1"/>
  <c r="O2497" i="1"/>
  <c r="Q2496" i="1"/>
  <c r="O2494" i="1"/>
  <c r="J2495" i="1"/>
  <c r="R2495" i="1"/>
  <c r="M2496" i="1"/>
  <c r="P2497" i="1"/>
  <c r="K2495" i="1"/>
  <c r="N2496" i="1"/>
  <c r="P2496" i="1"/>
  <c r="Q2472" i="1"/>
  <c r="K2471" i="1"/>
  <c r="J2469" i="1"/>
  <c r="O2469" i="1"/>
  <c r="K2470" i="1"/>
  <c r="O2471" i="1"/>
  <c r="K2472" i="1"/>
  <c r="P2469" i="1"/>
  <c r="L2470" i="1"/>
  <c r="P2471" i="1"/>
  <c r="L2472" i="1"/>
  <c r="Q2469" i="1"/>
  <c r="M2470" i="1"/>
  <c r="Q2471" i="1"/>
  <c r="M2472" i="1"/>
  <c r="N2470" i="1"/>
  <c r="N2472" i="1"/>
  <c r="O2470" i="1"/>
  <c r="O2472" i="1"/>
  <c r="P2470" i="1"/>
  <c r="P2472" i="1"/>
  <c r="L196" i="1" l="1"/>
  <c r="O196" i="1"/>
  <c r="C197" i="1"/>
  <c r="P196" i="1"/>
  <c r="J196" i="1"/>
  <c r="Q196" i="1"/>
  <c r="M196" i="1"/>
  <c r="R196" i="1"/>
  <c r="K196" i="1"/>
  <c r="B196" i="1"/>
  <c r="N196" i="1"/>
  <c r="A196" i="1"/>
  <c r="H112" i="8"/>
  <c r="H118" i="8" s="1"/>
  <c r="I112" i="8"/>
  <c r="I118" i="8" s="1"/>
  <c r="H113" i="8"/>
  <c r="H119" i="8" s="1"/>
  <c r="I113" i="8"/>
  <c r="I119" i="8" s="1"/>
  <c r="H114" i="8"/>
  <c r="H120" i="8" s="1"/>
  <c r="I114" i="8"/>
  <c r="I120" i="8" s="1"/>
  <c r="H115" i="8"/>
  <c r="H121" i="8" s="1"/>
  <c r="I115" i="8"/>
  <c r="I121" i="8" s="1"/>
  <c r="I111" i="8"/>
  <c r="I117" i="8" s="1"/>
  <c r="H111" i="8"/>
  <c r="H117" i="8" s="1"/>
  <c r="C2420" i="1"/>
  <c r="C2355" i="1"/>
  <c r="C528" i="1"/>
  <c r="A528" i="1" s="1"/>
  <c r="C504" i="1"/>
  <c r="B504" i="1" s="1"/>
  <c r="C476" i="1"/>
  <c r="M476" i="1" s="1"/>
  <c r="C428" i="1"/>
  <c r="A428" i="1" s="1"/>
  <c r="C404" i="1"/>
  <c r="A404" i="1" s="1"/>
  <c r="C379" i="1"/>
  <c r="A379" i="1" s="1"/>
  <c r="C354" i="1"/>
  <c r="J354" i="1" s="1"/>
  <c r="C329" i="1"/>
  <c r="A329" i="1" s="1"/>
  <c r="C277" i="1"/>
  <c r="A277" i="1" s="1"/>
  <c r="J529" i="1"/>
  <c r="K529" i="1"/>
  <c r="L529" i="1"/>
  <c r="M529" i="1"/>
  <c r="N529" i="1"/>
  <c r="O529" i="1"/>
  <c r="P529" i="1"/>
  <c r="Q529" i="1"/>
  <c r="R529" i="1"/>
  <c r="A529" i="1"/>
  <c r="B529" i="1"/>
  <c r="G117" i="8"/>
  <c r="G118" i="8"/>
  <c r="G119" i="8"/>
  <c r="G120" i="8"/>
  <c r="G121" i="8"/>
  <c r="H116" i="8"/>
  <c r="I116" i="8"/>
  <c r="G116" i="8"/>
  <c r="F116" i="8"/>
  <c r="F114" i="8"/>
  <c r="B17" i="18"/>
  <c r="F121" i="8" s="1"/>
  <c r="J303" i="1"/>
  <c r="K303" i="1"/>
  <c r="L303" i="1"/>
  <c r="M303" i="1"/>
  <c r="N303" i="1"/>
  <c r="O303" i="1"/>
  <c r="P303" i="1"/>
  <c r="Q303" i="1"/>
  <c r="R303" i="1"/>
  <c r="A303" i="1"/>
  <c r="B303" i="1"/>
  <c r="C1351" i="1"/>
  <c r="C1352" i="1"/>
  <c r="C1353" i="1"/>
  <c r="C1354" i="1"/>
  <c r="C1355" i="1"/>
  <c r="C1356" i="1"/>
  <c r="C1357" i="1"/>
  <c r="C1358" i="1"/>
  <c r="C1359" i="1"/>
  <c r="C1360" i="1"/>
  <c r="C1361" i="1"/>
  <c r="C1362" i="1"/>
  <c r="C1363" i="1"/>
  <c r="C1364" i="1"/>
  <c r="C1365" i="1"/>
  <c r="C1366" i="1"/>
  <c r="C1367"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350" i="1"/>
  <c r="Q1542" i="1" l="1"/>
  <c r="J1542" i="1"/>
  <c r="R1542" i="1"/>
  <c r="K1542" i="1"/>
  <c r="L1542" i="1"/>
  <c r="M1542" i="1"/>
  <c r="N1542" i="1"/>
  <c r="P1542" i="1"/>
  <c r="O1542" i="1"/>
  <c r="B1542" i="1"/>
  <c r="A1542" i="1"/>
  <c r="Q1502" i="1"/>
  <c r="J1502" i="1"/>
  <c r="R1502" i="1"/>
  <c r="K1502" i="1"/>
  <c r="L1502" i="1"/>
  <c r="M1502" i="1"/>
  <c r="N1502" i="1"/>
  <c r="O1502" i="1"/>
  <c r="P1502" i="1"/>
  <c r="B1502" i="1"/>
  <c r="A1502" i="1"/>
  <c r="Q1454" i="1"/>
  <c r="J1454" i="1"/>
  <c r="R1454" i="1"/>
  <c r="K1454" i="1"/>
  <c r="L1454" i="1"/>
  <c r="M1454" i="1"/>
  <c r="N1454" i="1"/>
  <c r="O1454" i="1"/>
  <c r="P1454" i="1"/>
  <c r="B1454" i="1"/>
  <c r="A1454" i="1"/>
  <c r="O1406" i="1"/>
  <c r="P1406" i="1"/>
  <c r="Q1406" i="1"/>
  <c r="J1406" i="1"/>
  <c r="R1406" i="1"/>
  <c r="L1406" i="1"/>
  <c r="M1406" i="1"/>
  <c r="K1406" i="1"/>
  <c r="N1406" i="1"/>
  <c r="B1406" i="1"/>
  <c r="A1406" i="1"/>
  <c r="O1382" i="1"/>
  <c r="P1382" i="1"/>
  <c r="Q1382" i="1"/>
  <c r="J1382" i="1"/>
  <c r="R1382" i="1"/>
  <c r="L1382" i="1"/>
  <c r="M1382" i="1"/>
  <c r="K1382" i="1"/>
  <c r="N1382" i="1"/>
  <c r="B1382" i="1"/>
  <c r="A1382" i="1"/>
  <c r="O1350" i="1"/>
  <c r="P1350" i="1"/>
  <c r="Q1350" i="1"/>
  <c r="J1350" i="1"/>
  <c r="R1350" i="1"/>
  <c r="L1350" i="1"/>
  <c r="M1350" i="1"/>
  <c r="K1350" i="1"/>
  <c r="N1350" i="1"/>
  <c r="B1350" i="1"/>
  <c r="A1350" i="1"/>
  <c r="J1509" i="1"/>
  <c r="R1509" i="1"/>
  <c r="K1509" i="1"/>
  <c r="L1509" i="1"/>
  <c r="M1509" i="1"/>
  <c r="N1509" i="1"/>
  <c r="O1509" i="1"/>
  <c r="P1509" i="1"/>
  <c r="Q1509" i="1"/>
  <c r="A1509" i="1"/>
  <c r="B1509" i="1"/>
  <c r="P1445" i="1"/>
  <c r="K1445" i="1"/>
  <c r="M1445" i="1"/>
  <c r="N1445" i="1"/>
  <c r="R1445" i="1"/>
  <c r="J1445" i="1"/>
  <c r="L1445" i="1"/>
  <c r="O1445" i="1"/>
  <c r="Q1445" i="1"/>
  <c r="A1445" i="1"/>
  <c r="B1445" i="1"/>
  <c r="K1548" i="1"/>
  <c r="L1548" i="1"/>
  <c r="M1548" i="1"/>
  <c r="N1548" i="1"/>
  <c r="O1548" i="1"/>
  <c r="P1548" i="1"/>
  <c r="J1548" i="1"/>
  <c r="Q1548" i="1"/>
  <c r="R1548" i="1"/>
  <c r="B1548" i="1"/>
  <c r="A1548" i="1"/>
  <c r="K1540" i="1"/>
  <c r="L1540" i="1"/>
  <c r="M1540" i="1"/>
  <c r="N1540" i="1"/>
  <c r="O1540" i="1"/>
  <c r="P1540" i="1"/>
  <c r="J1540" i="1"/>
  <c r="Q1540" i="1"/>
  <c r="R1540" i="1"/>
  <c r="B1540" i="1"/>
  <c r="A1540" i="1"/>
  <c r="K1532" i="1"/>
  <c r="L1532" i="1"/>
  <c r="M1532" i="1"/>
  <c r="N1532" i="1"/>
  <c r="O1532" i="1"/>
  <c r="P1532" i="1"/>
  <c r="Q1532" i="1"/>
  <c r="R1532" i="1"/>
  <c r="J1532" i="1"/>
  <c r="B1532" i="1"/>
  <c r="A1532" i="1"/>
  <c r="K1524" i="1"/>
  <c r="L1524" i="1"/>
  <c r="M1524" i="1"/>
  <c r="N1524" i="1"/>
  <c r="O1524" i="1"/>
  <c r="P1524" i="1"/>
  <c r="J1524" i="1"/>
  <c r="Q1524" i="1"/>
  <c r="R1524" i="1"/>
  <c r="B1524" i="1"/>
  <c r="A1524" i="1"/>
  <c r="K1516" i="1"/>
  <c r="L1516" i="1"/>
  <c r="M1516" i="1"/>
  <c r="N1516" i="1"/>
  <c r="O1516" i="1"/>
  <c r="P1516" i="1"/>
  <c r="J1516" i="1"/>
  <c r="Q1516" i="1"/>
  <c r="R1516" i="1"/>
  <c r="B1516" i="1"/>
  <c r="A1516" i="1"/>
  <c r="K1508" i="1"/>
  <c r="L1508" i="1"/>
  <c r="M1508" i="1"/>
  <c r="N1508" i="1"/>
  <c r="O1508" i="1"/>
  <c r="P1508" i="1"/>
  <c r="J1508" i="1"/>
  <c r="Q1508" i="1"/>
  <c r="R1508" i="1"/>
  <c r="B1508" i="1"/>
  <c r="A1508" i="1"/>
  <c r="K1500" i="1"/>
  <c r="L1500" i="1"/>
  <c r="M1500" i="1"/>
  <c r="N1500" i="1"/>
  <c r="O1500" i="1"/>
  <c r="P1500" i="1"/>
  <c r="Q1500" i="1"/>
  <c r="R1500" i="1"/>
  <c r="J1500" i="1"/>
  <c r="B1500" i="1"/>
  <c r="A1500" i="1"/>
  <c r="K1492" i="1"/>
  <c r="L1492" i="1"/>
  <c r="M1492" i="1"/>
  <c r="N1492" i="1"/>
  <c r="O1492" i="1"/>
  <c r="P1492" i="1"/>
  <c r="J1492" i="1"/>
  <c r="Q1492" i="1"/>
  <c r="R1492" i="1"/>
  <c r="B1492" i="1"/>
  <c r="A1492" i="1"/>
  <c r="K1484" i="1"/>
  <c r="L1484" i="1"/>
  <c r="M1484" i="1"/>
  <c r="N1484" i="1"/>
  <c r="O1484" i="1"/>
  <c r="P1484" i="1"/>
  <c r="J1484" i="1"/>
  <c r="Q1484" i="1"/>
  <c r="R1484" i="1"/>
  <c r="B1484" i="1"/>
  <c r="A1484" i="1"/>
  <c r="K1476" i="1"/>
  <c r="L1476" i="1"/>
  <c r="M1476" i="1"/>
  <c r="N1476" i="1"/>
  <c r="O1476" i="1"/>
  <c r="P1476" i="1"/>
  <c r="J1476" i="1"/>
  <c r="Q1476" i="1"/>
  <c r="R1476" i="1"/>
  <c r="B1476" i="1"/>
  <c r="A1476" i="1"/>
  <c r="K1468" i="1"/>
  <c r="L1468" i="1"/>
  <c r="M1468" i="1"/>
  <c r="N1468" i="1"/>
  <c r="O1468" i="1"/>
  <c r="P1468" i="1"/>
  <c r="Q1468" i="1"/>
  <c r="R1468" i="1"/>
  <c r="J1468" i="1"/>
  <c r="B1468" i="1"/>
  <c r="A1468" i="1"/>
  <c r="K1460" i="1"/>
  <c r="L1460" i="1"/>
  <c r="M1460" i="1"/>
  <c r="N1460" i="1"/>
  <c r="O1460" i="1"/>
  <c r="P1460" i="1"/>
  <c r="J1460" i="1"/>
  <c r="Q1460" i="1"/>
  <c r="R1460" i="1"/>
  <c r="B1460" i="1"/>
  <c r="A1460" i="1"/>
  <c r="K1452" i="1"/>
  <c r="L1452" i="1"/>
  <c r="M1452" i="1"/>
  <c r="N1452" i="1"/>
  <c r="O1452" i="1"/>
  <c r="P1452" i="1"/>
  <c r="J1452" i="1"/>
  <c r="Q1452" i="1"/>
  <c r="R1452" i="1"/>
  <c r="B1452" i="1"/>
  <c r="A1452" i="1"/>
  <c r="Q1444" i="1"/>
  <c r="L1444" i="1"/>
  <c r="N1444" i="1"/>
  <c r="O1444" i="1"/>
  <c r="K1444" i="1"/>
  <c r="M1444" i="1"/>
  <c r="P1444" i="1"/>
  <c r="R1444" i="1"/>
  <c r="J1444" i="1"/>
  <c r="B1444" i="1"/>
  <c r="A1444" i="1"/>
  <c r="Q1436" i="1"/>
  <c r="L1436" i="1"/>
  <c r="N1436" i="1"/>
  <c r="O1436" i="1"/>
  <c r="J1436" i="1"/>
  <c r="K1436" i="1"/>
  <c r="M1436" i="1"/>
  <c r="P1436" i="1"/>
  <c r="R1436" i="1"/>
  <c r="B1436" i="1"/>
  <c r="A1436" i="1"/>
  <c r="Q1428" i="1"/>
  <c r="L1428" i="1"/>
  <c r="N1428" i="1"/>
  <c r="O1428" i="1"/>
  <c r="K1428" i="1"/>
  <c r="M1428" i="1"/>
  <c r="P1428" i="1"/>
  <c r="R1428" i="1"/>
  <c r="J1428" i="1"/>
  <c r="B1428" i="1"/>
  <c r="A1428" i="1"/>
  <c r="Q1420" i="1"/>
  <c r="K1420" i="1"/>
  <c r="L1420" i="1"/>
  <c r="N1420" i="1"/>
  <c r="O1420" i="1"/>
  <c r="M1420" i="1"/>
  <c r="P1420" i="1"/>
  <c r="R1420" i="1"/>
  <c r="J1420" i="1"/>
  <c r="B1420" i="1"/>
  <c r="A1420" i="1"/>
  <c r="Q1412" i="1"/>
  <c r="K1412" i="1"/>
  <c r="L1412" i="1"/>
  <c r="N1412" i="1"/>
  <c r="O1412" i="1"/>
  <c r="J1412" i="1"/>
  <c r="M1412" i="1"/>
  <c r="P1412" i="1"/>
  <c r="R1412" i="1"/>
  <c r="B1412" i="1"/>
  <c r="A1412" i="1"/>
  <c r="Q1404" i="1"/>
  <c r="J1404" i="1"/>
  <c r="R1404" i="1"/>
  <c r="K1404" i="1"/>
  <c r="L1404" i="1"/>
  <c r="N1404" i="1"/>
  <c r="O1404" i="1"/>
  <c r="M1404" i="1"/>
  <c r="P1404" i="1"/>
  <c r="B1404" i="1"/>
  <c r="A1404" i="1"/>
  <c r="Q1396" i="1"/>
  <c r="J1396" i="1"/>
  <c r="R1396" i="1"/>
  <c r="K1396" i="1"/>
  <c r="L1396" i="1"/>
  <c r="N1396" i="1"/>
  <c r="O1396" i="1"/>
  <c r="M1396" i="1"/>
  <c r="P1396" i="1"/>
  <c r="B1396" i="1"/>
  <c r="A1396" i="1"/>
  <c r="Q1388" i="1"/>
  <c r="J1388" i="1"/>
  <c r="R1388" i="1"/>
  <c r="K1388" i="1"/>
  <c r="L1388" i="1"/>
  <c r="N1388" i="1"/>
  <c r="O1388" i="1"/>
  <c r="M1388" i="1"/>
  <c r="P1388" i="1"/>
  <c r="B1388" i="1"/>
  <c r="A1388" i="1"/>
  <c r="Q1380" i="1"/>
  <c r="J1380" i="1"/>
  <c r="R1380" i="1"/>
  <c r="K1380" i="1"/>
  <c r="L1380" i="1"/>
  <c r="N1380" i="1"/>
  <c r="O1380" i="1"/>
  <c r="P1380" i="1"/>
  <c r="M1380" i="1"/>
  <c r="B1380" i="1"/>
  <c r="A1380" i="1"/>
  <c r="Q1372" i="1"/>
  <c r="J1372" i="1"/>
  <c r="R1372" i="1"/>
  <c r="K1372" i="1"/>
  <c r="L1372" i="1"/>
  <c r="N1372" i="1"/>
  <c r="O1372" i="1"/>
  <c r="M1372" i="1"/>
  <c r="P1372" i="1"/>
  <c r="B1372" i="1"/>
  <c r="A1372" i="1"/>
  <c r="Q1364" i="1"/>
  <c r="J1364" i="1"/>
  <c r="R1364" i="1"/>
  <c r="K1364" i="1"/>
  <c r="L1364" i="1"/>
  <c r="N1364" i="1"/>
  <c r="O1364" i="1"/>
  <c r="M1364" i="1"/>
  <c r="P1364" i="1"/>
  <c r="B1364" i="1"/>
  <c r="A1364" i="1"/>
  <c r="Q1356" i="1"/>
  <c r="J1356" i="1"/>
  <c r="R1356" i="1"/>
  <c r="K1356" i="1"/>
  <c r="L1356" i="1"/>
  <c r="N1356" i="1"/>
  <c r="O1356" i="1"/>
  <c r="M1356" i="1"/>
  <c r="P1356" i="1"/>
  <c r="B1356" i="1"/>
  <c r="A1356" i="1"/>
  <c r="K2355" i="1"/>
  <c r="Q1534" i="1"/>
  <c r="J1534" i="1"/>
  <c r="R1534" i="1"/>
  <c r="K1534" i="1"/>
  <c r="L1534" i="1"/>
  <c r="M1534" i="1"/>
  <c r="N1534" i="1"/>
  <c r="O1534" i="1"/>
  <c r="P1534" i="1"/>
  <c r="B1534" i="1"/>
  <c r="A1534" i="1"/>
  <c r="Q1494" i="1"/>
  <c r="J1494" i="1"/>
  <c r="R1494" i="1"/>
  <c r="K1494" i="1"/>
  <c r="L1494" i="1"/>
  <c r="M1494" i="1"/>
  <c r="N1494" i="1"/>
  <c r="O1494" i="1"/>
  <c r="P1494" i="1"/>
  <c r="B1494" i="1"/>
  <c r="A1494" i="1"/>
  <c r="Q1446" i="1"/>
  <c r="J1446" i="1"/>
  <c r="R1446" i="1"/>
  <c r="K1446" i="1"/>
  <c r="L1446" i="1"/>
  <c r="M1446" i="1"/>
  <c r="N1446" i="1"/>
  <c r="O1446" i="1"/>
  <c r="P1446" i="1"/>
  <c r="B1446" i="1"/>
  <c r="A1446" i="1"/>
  <c r="O1414" i="1"/>
  <c r="Q1414" i="1"/>
  <c r="J1414" i="1"/>
  <c r="R1414" i="1"/>
  <c r="L1414" i="1"/>
  <c r="M1414" i="1"/>
  <c r="K1414" i="1"/>
  <c r="N1414" i="1"/>
  <c r="P1414" i="1"/>
  <c r="B1414" i="1"/>
  <c r="A1414" i="1"/>
  <c r="O1366" i="1"/>
  <c r="P1366" i="1"/>
  <c r="Q1366" i="1"/>
  <c r="J1366" i="1"/>
  <c r="R1366" i="1"/>
  <c r="L1366" i="1"/>
  <c r="M1366" i="1"/>
  <c r="N1366" i="1"/>
  <c r="K1366" i="1"/>
  <c r="B1366" i="1"/>
  <c r="A1366" i="1"/>
  <c r="J1525" i="1"/>
  <c r="R1525" i="1"/>
  <c r="K1525" i="1"/>
  <c r="L1525" i="1"/>
  <c r="M1525" i="1"/>
  <c r="N1525" i="1"/>
  <c r="O1525" i="1"/>
  <c r="P1525" i="1"/>
  <c r="Q1525" i="1"/>
  <c r="A1525" i="1"/>
  <c r="B1525" i="1"/>
  <c r="J1469" i="1"/>
  <c r="R1469" i="1"/>
  <c r="K1469" i="1"/>
  <c r="L1469" i="1"/>
  <c r="M1469" i="1"/>
  <c r="N1469" i="1"/>
  <c r="O1469" i="1"/>
  <c r="P1469" i="1"/>
  <c r="Q1469" i="1"/>
  <c r="A1469" i="1"/>
  <c r="B1469" i="1"/>
  <c r="P1437" i="1"/>
  <c r="K1437" i="1"/>
  <c r="M1437" i="1"/>
  <c r="N1437" i="1"/>
  <c r="J1437" i="1"/>
  <c r="L1437" i="1"/>
  <c r="O1437" i="1"/>
  <c r="Q1437" i="1"/>
  <c r="R1437" i="1"/>
  <c r="A1437" i="1"/>
  <c r="B1437" i="1"/>
  <c r="P1405" i="1"/>
  <c r="Q1405" i="1"/>
  <c r="J1405" i="1"/>
  <c r="R1405" i="1"/>
  <c r="K1405" i="1"/>
  <c r="M1405" i="1"/>
  <c r="N1405" i="1"/>
  <c r="O1405" i="1"/>
  <c r="L1405" i="1"/>
  <c r="A1405" i="1"/>
  <c r="B1405" i="1"/>
  <c r="L1539" i="1"/>
  <c r="M1539" i="1"/>
  <c r="N1539" i="1"/>
  <c r="O1539" i="1"/>
  <c r="P1539" i="1"/>
  <c r="Q1539" i="1"/>
  <c r="R1539" i="1"/>
  <c r="J1539" i="1"/>
  <c r="K1539" i="1"/>
  <c r="A1539" i="1"/>
  <c r="B1539" i="1"/>
  <c r="L1515" i="1"/>
  <c r="M1515" i="1"/>
  <c r="N1515" i="1"/>
  <c r="O1515" i="1"/>
  <c r="P1515" i="1"/>
  <c r="Q1515" i="1"/>
  <c r="J1515" i="1"/>
  <c r="K1515" i="1"/>
  <c r="R1515" i="1"/>
  <c r="A1515" i="1"/>
  <c r="B1515" i="1"/>
  <c r="L1483" i="1"/>
  <c r="M1483" i="1"/>
  <c r="N1483" i="1"/>
  <c r="O1483" i="1"/>
  <c r="P1483" i="1"/>
  <c r="Q1483" i="1"/>
  <c r="J1483" i="1"/>
  <c r="K1483" i="1"/>
  <c r="R1483" i="1"/>
  <c r="A1483" i="1"/>
  <c r="B1483" i="1"/>
  <c r="J1443" i="1"/>
  <c r="R1443" i="1"/>
  <c r="M1443" i="1"/>
  <c r="O1443" i="1"/>
  <c r="P1443" i="1"/>
  <c r="K1443" i="1"/>
  <c r="L1443" i="1"/>
  <c r="N1443" i="1"/>
  <c r="Q1443" i="1"/>
  <c r="A1443" i="1"/>
  <c r="B1443" i="1"/>
  <c r="M1546" i="1"/>
  <c r="N1546" i="1"/>
  <c r="O1546" i="1"/>
  <c r="P1546" i="1"/>
  <c r="Q1546" i="1"/>
  <c r="J1546" i="1"/>
  <c r="R1546" i="1"/>
  <c r="K1546" i="1"/>
  <c r="L1546" i="1"/>
  <c r="B1546" i="1"/>
  <c r="A1546" i="1"/>
  <c r="M1538" i="1"/>
  <c r="N1538" i="1"/>
  <c r="O1538" i="1"/>
  <c r="P1538" i="1"/>
  <c r="Q1538" i="1"/>
  <c r="J1538" i="1"/>
  <c r="R1538" i="1"/>
  <c r="K1538" i="1"/>
  <c r="L1538" i="1"/>
  <c r="B1538" i="1"/>
  <c r="A1538" i="1"/>
  <c r="M1530" i="1"/>
  <c r="N1530" i="1"/>
  <c r="O1530" i="1"/>
  <c r="P1530" i="1"/>
  <c r="Q1530" i="1"/>
  <c r="J1530" i="1"/>
  <c r="R1530" i="1"/>
  <c r="K1530" i="1"/>
  <c r="L1530" i="1"/>
  <c r="B1530" i="1"/>
  <c r="A1530" i="1"/>
  <c r="M1522" i="1"/>
  <c r="N1522" i="1"/>
  <c r="O1522" i="1"/>
  <c r="P1522" i="1"/>
  <c r="Q1522" i="1"/>
  <c r="J1522" i="1"/>
  <c r="R1522" i="1"/>
  <c r="K1522" i="1"/>
  <c r="L1522" i="1"/>
  <c r="B1522" i="1"/>
  <c r="A1522" i="1"/>
  <c r="M1514" i="1"/>
  <c r="N1514" i="1"/>
  <c r="O1514" i="1"/>
  <c r="P1514" i="1"/>
  <c r="Q1514" i="1"/>
  <c r="J1514" i="1"/>
  <c r="R1514" i="1"/>
  <c r="L1514" i="1"/>
  <c r="K1514" i="1"/>
  <c r="B1514" i="1"/>
  <c r="A1514" i="1"/>
  <c r="M1506" i="1"/>
  <c r="N1506" i="1"/>
  <c r="O1506" i="1"/>
  <c r="P1506" i="1"/>
  <c r="Q1506" i="1"/>
  <c r="J1506" i="1"/>
  <c r="R1506" i="1"/>
  <c r="K1506" i="1"/>
  <c r="L1506" i="1"/>
  <c r="B1506" i="1"/>
  <c r="A1506" i="1"/>
  <c r="M1498" i="1"/>
  <c r="N1498" i="1"/>
  <c r="O1498" i="1"/>
  <c r="P1498" i="1"/>
  <c r="Q1498" i="1"/>
  <c r="J1498" i="1"/>
  <c r="R1498" i="1"/>
  <c r="K1498" i="1"/>
  <c r="L1498" i="1"/>
  <c r="B1498" i="1"/>
  <c r="A1498" i="1"/>
  <c r="M1490" i="1"/>
  <c r="N1490" i="1"/>
  <c r="O1490" i="1"/>
  <c r="P1490" i="1"/>
  <c r="Q1490" i="1"/>
  <c r="J1490" i="1"/>
  <c r="R1490" i="1"/>
  <c r="K1490" i="1"/>
  <c r="L1490" i="1"/>
  <c r="B1490" i="1"/>
  <c r="A1490" i="1"/>
  <c r="M1482" i="1"/>
  <c r="N1482" i="1"/>
  <c r="O1482" i="1"/>
  <c r="P1482" i="1"/>
  <c r="Q1482" i="1"/>
  <c r="J1482" i="1"/>
  <c r="R1482" i="1"/>
  <c r="K1482" i="1"/>
  <c r="L1482" i="1"/>
  <c r="B1482" i="1"/>
  <c r="A1482" i="1"/>
  <c r="M1474" i="1"/>
  <c r="N1474" i="1"/>
  <c r="O1474" i="1"/>
  <c r="P1474" i="1"/>
  <c r="Q1474" i="1"/>
  <c r="J1474" i="1"/>
  <c r="R1474" i="1"/>
  <c r="K1474" i="1"/>
  <c r="L1474" i="1"/>
  <c r="B1474" i="1"/>
  <c r="A1474" i="1"/>
  <c r="M1466" i="1"/>
  <c r="N1466" i="1"/>
  <c r="O1466" i="1"/>
  <c r="P1466" i="1"/>
  <c r="Q1466" i="1"/>
  <c r="J1466" i="1"/>
  <c r="R1466" i="1"/>
  <c r="K1466" i="1"/>
  <c r="L1466" i="1"/>
  <c r="B1466" i="1"/>
  <c r="A1466" i="1"/>
  <c r="M1458" i="1"/>
  <c r="N1458" i="1"/>
  <c r="O1458" i="1"/>
  <c r="P1458" i="1"/>
  <c r="Q1458" i="1"/>
  <c r="J1458" i="1"/>
  <c r="R1458" i="1"/>
  <c r="K1458" i="1"/>
  <c r="L1458" i="1"/>
  <c r="B1458" i="1"/>
  <c r="A1458" i="1"/>
  <c r="M1450" i="1"/>
  <c r="N1450" i="1"/>
  <c r="O1450" i="1"/>
  <c r="P1450" i="1"/>
  <c r="Q1450" i="1"/>
  <c r="J1450" i="1"/>
  <c r="R1450" i="1"/>
  <c r="K1450" i="1"/>
  <c r="L1450" i="1"/>
  <c r="B1450" i="1"/>
  <c r="A1450" i="1"/>
  <c r="K1442" i="1"/>
  <c r="N1442" i="1"/>
  <c r="P1442" i="1"/>
  <c r="Q1442" i="1"/>
  <c r="M1442" i="1"/>
  <c r="O1442" i="1"/>
  <c r="R1442" i="1"/>
  <c r="J1442" i="1"/>
  <c r="L1442" i="1"/>
  <c r="B1442" i="1"/>
  <c r="A1442" i="1"/>
  <c r="K1434" i="1"/>
  <c r="N1434" i="1"/>
  <c r="P1434" i="1"/>
  <c r="Q1434" i="1"/>
  <c r="J1434" i="1"/>
  <c r="L1434" i="1"/>
  <c r="M1434" i="1"/>
  <c r="O1434" i="1"/>
  <c r="R1434" i="1"/>
  <c r="B1434" i="1"/>
  <c r="A1434" i="1"/>
  <c r="K1426" i="1"/>
  <c r="N1426" i="1"/>
  <c r="P1426" i="1"/>
  <c r="Q1426" i="1"/>
  <c r="M1426" i="1"/>
  <c r="O1426" i="1"/>
  <c r="R1426" i="1"/>
  <c r="J1426" i="1"/>
  <c r="L1426" i="1"/>
  <c r="B1426" i="1"/>
  <c r="A1426" i="1"/>
  <c r="K1418" i="1"/>
  <c r="M1418" i="1"/>
  <c r="N1418" i="1"/>
  <c r="P1418" i="1"/>
  <c r="Q1418" i="1"/>
  <c r="J1418" i="1"/>
  <c r="L1418" i="1"/>
  <c r="O1418" i="1"/>
  <c r="R1418" i="1"/>
  <c r="B1418" i="1"/>
  <c r="A1418" i="1"/>
  <c r="K1410" i="1"/>
  <c r="M1410" i="1"/>
  <c r="N1410" i="1"/>
  <c r="P1410" i="1"/>
  <c r="Q1410" i="1"/>
  <c r="R1410" i="1"/>
  <c r="J1410" i="1"/>
  <c r="L1410" i="1"/>
  <c r="O1410" i="1"/>
  <c r="B1410" i="1"/>
  <c r="A1410" i="1"/>
  <c r="K1402" i="1"/>
  <c r="L1402" i="1"/>
  <c r="M1402" i="1"/>
  <c r="N1402" i="1"/>
  <c r="P1402" i="1"/>
  <c r="Q1402" i="1"/>
  <c r="J1402" i="1"/>
  <c r="O1402" i="1"/>
  <c r="R1402" i="1"/>
  <c r="B1402" i="1"/>
  <c r="A1402" i="1"/>
  <c r="K1394" i="1"/>
  <c r="L1394" i="1"/>
  <c r="M1394" i="1"/>
  <c r="N1394" i="1"/>
  <c r="P1394" i="1"/>
  <c r="Q1394" i="1"/>
  <c r="R1394" i="1"/>
  <c r="J1394" i="1"/>
  <c r="O1394" i="1"/>
  <c r="B1394" i="1"/>
  <c r="A1394" i="1"/>
  <c r="K1386" i="1"/>
  <c r="L1386" i="1"/>
  <c r="M1386" i="1"/>
  <c r="N1386" i="1"/>
  <c r="P1386" i="1"/>
  <c r="Q1386" i="1"/>
  <c r="J1386" i="1"/>
  <c r="O1386" i="1"/>
  <c r="R1386" i="1"/>
  <c r="B1386" i="1"/>
  <c r="A1386" i="1"/>
  <c r="K1378" i="1"/>
  <c r="L1378" i="1"/>
  <c r="M1378" i="1"/>
  <c r="N1378" i="1"/>
  <c r="P1378" i="1"/>
  <c r="Q1378" i="1"/>
  <c r="J1378" i="1"/>
  <c r="O1378" i="1"/>
  <c r="R1378" i="1"/>
  <c r="B1378" i="1"/>
  <c r="A1378" i="1"/>
  <c r="K1370" i="1"/>
  <c r="L1370" i="1"/>
  <c r="M1370" i="1"/>
  <c r="N1370" i="1"/>
  <c r="P1370" i="1"/>
  <c r="Q1370" i="1"/>
  <c r="J1370" i="1"/>
  <c r="O1370" i="1"/>
  <c r="R1370" i="1"/>
  <c r="B1370" i="1"/>
  <c r="A1370" i="1"/>
  <c r="K1362" i="1"/>
  <c r="L1362" i="1"/>
  <c r="M1362" i="1"/>
  <c r="N1362" i="1"/>
  <c r="P1362" i="1"/>
  <c r="Q1362" i="1"/>
  <c r="R1362" i="1"/>
  <c r="J1362" i="1"/>
  <c r="O1362" i="1"/>
  <c r="B1362" i="1"/>
  <c r="A1362" i="1"/>
  <c r="K1354" i="1"/>
  <c r="L1354" i="1"/>
  <c r="M1354" i="1"/>
  <c r="N1354" i="1"/>
  <c r="P1354" i="1"/>
  <c r="Q1354" i="1"/>
  <c r="J1354" i="1"/>
  <c r="O1354" i="1"/>
  <c r="R1354" i="1"/>
  <c r="B1354" i="1"/>
  <c r="A1354" i="1"/>
  <c r="Q1510" i="1"/>
  <c r="J1510" i="1"/>
  <c r="R1510" i="1"/>
  <c r="K1510" i="1"/>
  <c r="L1510" i="1"/>
  <c r="M1510" i="1"/>
  <c r="N1510" i="1"/>
  <c r="O1510" i="1"/>
  <c r="P1510" i="1"/>
  <c r="B1510" i="1"/>
  <c r="A1510" i="1"/>
  <c r="Q1470" i="1"/>
  <c r="J1470" i="1"/>
  <c r="R1470" i="1"/>
  <c r="K1470" i="1"/>
  <c r="L1470" i="1"/>
  <c r="M1470" i="1"/>
  <c r="N1470" i="1"/>
  <c r="O1470" i="1"/>
  <c r="P1470" i="1"/>
  <c r="B1470" i="1"/>
  <c r="A1470" i="1"/>
  <c r="O1422" i="1"/>
  <c r="Q1422" i="1"/>
  <c r="J1422" i="1"/>
  <c r="R1422" i="1"/>
  <c r="L1422" i="1"/>
  <c r="M1422" i="1"/>
  <c r="P1422" i="1"/>
  <c r="K1422" i="1"/>
  <c r="N1422" i="1"/>
  <c r="B1422" i="1"/>
  <c r="A1422" i="1"/>
  <c r="O1358" i="1"/>
  <c r="P1358" i="1"/>
  <c r="Q1358" i="1"/>
  <c r="J1358" i="1"/>
  <c r="R1358" i="1"/>
  <c r="L1358" i="1"/>
  <c r="M1358" i="1"/>
  <c r="K1358" i="1"/>
  <c r="N1358" i="1"/>
  <c r="B1358" i="1"/>
  <c r="A1358" i="1"/>
  <c r="J1533" i="1"/>
  <c r="R1533" i="1"/>
  <c r="K1533" i="1"/>
  <c r="L1533" i="1"/>
  <c r="M1533" i="1"/>
  <c r="N1533" i="1"/>
  <c r="O1533" i="1"/>
  <c r="P1533" i="1"/>
  <c r="Q1533" i="1"/>
  <c r="A1533" i="1"/>
  <c r="B1533" i="1"/>
  <c r="J1493" i="1"/>
  <c r="R1493" i="1"/>
  <c r="K1493" i="1"/>
  <c r="L1493" i="1"/>
  <c r="M1493" i="1"/>
  <c r="N1493" i="1"/>
  <c r="O1493" i="1"/>
  <c r="P1493" i="1"/>
  <c r="Q1493" i="1"/>
  <c r="A1493" i="1"/>
  <c r="B1493" i="1"/>
  <c r="J1453" i="1"/>
  <c r="R1453" i="1"/>
  <c r="K1453" i="1"/>
  <c r="L1453" i="1"/>
  <c r="M1453" i="1"/>
  <c r="N1453" i="1"/>
  <c r="O1453" i="1"/>
  <c r="P1453" i="1"/>
  <c r="Q1453" i="1"/>
  <c r="A1453" i="1"/>
  <c r="B1453" i="1"/>
  <c r="L1499" i="1"/>
  <c r="M1499" i="1"/>
  <c r="N1499" i="1"/>
  <c r="O1499" i="1"/>
  <c r="P1499" i="1"/>
  <c r="Q1499" i="1"/>
  <c r="J1499" i="1"/>
  <c r="K1499" i="1"/>
  <c r="R1499" i="1"/>
  <c r="A1499" i="1"/>
  <c r="B1499" i="1"/>
  <c r="N1545" i="1"/>
  <c r="O1545" i="1"/>
  <c r="P1545" i="1"/>
  <c r="Q1545" i="1"/>
  <c r="J1545" i="1"/>
  <c r="R1545" i="1"/>
  <c r="K1545" i="1"/>
  <c r="L1545" i="1"/>
  <c r="M1545" i="1"/>
  <c r="A1545" i="1"/>
  <c r="B1545" i="1"/>
  <c r="N1537" i="1"/>
  <c r="O1537" i="1"/>
  <c r="P1537" i="1"/>
  <c r="Q1537" i="1"/>
  <c r="J1537" i="1"/>
  <c r="R1537" i="1"/>
  <c r="K1537" i="1"/>
  <c r="L1537" i="1"/>
  <c r="M1537" i="1"/>
  <c r="A1537" i="1"/>
  <c r="B1537" i="1"/>
  <c r="N1529" i="1"/>
  <c r="O1529" i="1"/>
  <c r="P1529" i="1"/>
  <c r="Q1529" i="1"/>
  <c r="J1529" i="1"/>
  <c r="R1529" i="1"/>
  <c r="K1529" i="1"/>
  <c r="L1529" i="1"/>
  <c r="M1529" i="1"/>
  <c r="A1529" i="1"/>
  <c r="B1529" i="1"/>
  <c r="N1521" i="1"/>
  <c r="O1521" i="1"/>
  <c r="P1521" i="1"/>
  <c r="Q1521" i="1"/>
  <c r="J1521" i="1"/>
  <c r="R1521" i="1"/>
  <c r="K1521" i="1"/>
  <c r="L1521" i="1"/>
  <c r="M1521" i="1"/>
  <c r="A1521" i="1"/>
  <c r="B1521" i="1"/>
  <c r="N1513" i="1"/>
  <c r="O1513" i="1"/>
  <c r="P1513" i="1"/>
  <c r="Q1513" i="1"/>
  <c r="J1513" i="1"/>
  <c r="R1513" i="1"/>
  <c r="K1513" i="1"/>
  <c r="L1513" i="1"/>
  <c r="M1513" i="1"/>
  <c r="A1513" i="1"/>
  <c r="B1513" i="1"/>
  <c r="N1505" i="1"/>
  <c r="O1505" i="1"/>
  <c r="P1505" i="1"/>
  <c r="Q1505" i="1"/>
  <c r="J1505" i="1"/>
  <c r="R1505" i="1"/>
  <c r="K1505" i="1"/>
  <c r="L1505" i="1"/>
  <c r="M1505" i="1"/>
  <c r="A1505" i="1"/>
  <c r="B1505" i="1"/>
  <c r="N1497" i="1"/>
  <c r="O1497" i="1"/>
  <c r="P1497" i="1"/>
  <c r="Q1497" i="1"/>
  <c r="J1497" i="1"/>
  <c r="R1497" i="1"/>
  <c r="K1497" i="1"/>
  <c r="L1497" i="1"/>
  <c r="M1497" i="1"/>
  <c r="A1497" i="1"/>
  <c r="B1497" i="1"/>
  <c r="N1489" i="1"/>
  <c r="O1489" i="1"/>
  <c r="P1489" i="1"/>
  <c r="Q1489" i="1"/>
  <c r="J1489" i="1"/>
  <c r="R1489" i="1"/>
  <c r="K1489" i="1"/>
  <c r="L1489" i="1"/>
  <c r="M1489" i="1"/>
  <c r="A1489" i="1"/>
  <c r="B1489" i="1"/>
  <c r="N1481" i="1"/>
  <c r="O1481" i="1"/>
  <c r="P1481" i="1"/>
  <c r="Q1481" i="1"/>
  <c r="J1481" i="1"/>
  <c r="R1481" i="1"/>
  <c r="K1481" i="1"/>
  <c r="L1481" i="1"/>
  <c r="M1481" i="1"/>
  <c r="A1481" i="1"/>
  <c r="B1481" i="1"/>
  <c r="N1473" i="1"/>
  <c r="O1473" i="1"/>
  <c r="P1473" i="1"/>
  <c r="Q1473" i="1"/>
  <c r="J1473" i="1"/>
  <c r="R1473" i="1"/>
  <c r="K1473" i="1"/>
  <c r="L1473" i="1"/>
  <c r="M1473" i="1"/>
  <c r="A1473" i="1"/>
  <c r="B1473" i="1"/>
  <c r="N1465" i="1"/>
  <c r="O1465" i="1"/>
  <c r="P1465" i="1"/>
  <c r="Q1465" i="1"/>
  <c r="J1465" i="1"/>
  <c r="R1465" i="1"/>
  <c r="K1465" i="1"/>
  <c r="L1465" i="1"/>
  <c r="M1465" i="1"/>
  <c r="A1465" i="1"/>
  <c r="B1465" i="1"/>
  <c r="N1457" i="1"/>
  <c r="O1457" i="1"/>
  <c r="P1457" i="1"/>
  <c r="Q1457" i="1"/>
  <c r="J1457" i="1"/>
  <c r="R1457" i="1"/>
  <c r="K1457" i="1"/>
  <c r="M1457" i="1"/>
  <c r="L1457" i="1"/>
  <c r="A1457" i="1"/>
  <c r="B1457" i="1"/>
  <c r="N1449" i="1"/>
  <c r="O1449" i="1"/>
  <c r="P1449" i="1"/>
  <c r="Q1449" i="1"/>
  <c r="J1449" i="1"/>
  <c r="R1449" i="1"/>
  <c r="K1449" i="1"/>
  <c r="L1449" i="1"/>
  <c r="M1449" i="1"/>
  <c r="A1449" i="1"/>
  <c r="B1449" i="1"/>
  <c r="L1441" i="1"/>
  <c r="O1441" i="1"/>
  <c r="Q1441" i="1"/>
  <c r="J1441" i="1"/>
  <c r="R1441" i="1"/>
  <c r="K1441" i="1"/>
  <c r="M1441" i="1"/>
  <c r="N1441" i="1"/>
  <c r="P1441" i="1"/>
  <c r="A1441" i="1"/>
  <c r="B1441" i="1"/>
  <c r="L1433" i="1"/>
  <c r="O1433" i="1"/>
  <c r="Q1433" i="1"/>
  <c r="J1433" i="1"/>
  <c r="R1433" i="1"/>
  <c r="N1433" i="1"/>
  <c r="P1433" i="1"/>
  <c r="K1433" i="1"/>
  <c r="M1433" i="1"/>
  <c r="A1433" i="1"/>
  <c r="B1433" i="1"/>
  <c r="L1425" i="1"/>
  <c r="O1425" i="1"/>
  <c r="Q1425" i="1"/>
  <c r="J1425" i="1"/>
  <c r="R1425" i="1"/>
  <c r="K1425" i="1"/>
  <c r="M1425" i="1"/>
  <c r="N1425" i="1"/>
  <c r="P1425" i="1"/>
  <c r="A1425" i="1"/>
  <c r="B1425" i="1"/>
  <c r="L1417" i="1"/>
  <c r="N1417" i="1"/>
  <c r="O1417" i="1"/>
  <c r="Q1417" i="1"/>
  <c r="J1417" i="1"/>
  <c r="R1417" i="1"/>
  <c r="K1417" i="1"/>
  <c r="M1417" i="1"/>
  <c r="P1417" i="1"/>
  <c r="A1417" i="1"/>
  <c r="B1417" i="1"/>
  <c r="L1409" i="1"/>
  <c r="N1409" i="1"/>
  <c r="O1409" i="1"/>
  <c r="Q1409" i="1"/>
  <c r="J1409" i="1"/>
  <c r="R1409" i="1"/>
  <c r="K1409" i="1"/>
  <c r="M1409" i="1"/>
  <c r="P1409" i="1"/>
  <c r="A1409" i="1"/>
  <c r="B1409" i="1"/>
  <c r="L1401" i="1"/>
  <c r="M1401" i="1"/>
  <c r="N1401" i="1"/>
  <c r="O1401" i="1"/>
  <c r="Q1401" i="1"/>
  <c r="J1401" i="1"/>
  <c r="R1401" i="1"/>
  <c r="K1401" i="1"/>
  <c r="P1401" i="1"/>
  <c r="A1401" i="1"/>
  <c r="B1401" i="1"/>
  <c r="L1393" i="1"/>
  <c r="M1393" i="1"/>
  <c r="N1393" i="1"/>
  <c r="O1393" i="1"/>
  <c r="Q1393" i="1"/>
  <c r="J1393" i="1"/>
  <c r="R1393" i="1"/>
  <c r="K1393" i="1"/>
  <c r="P1393" i="1"/>
  <c r="A1393" i="1"/>
  <c r="B1393" i="1"/>
  <c r="L1385" i="1"/>
  <c r="M1385" i="1"/>
  <c r="N1385" i="1"/>
  <c r="O1385" i="1"/>
  <c r="Q1385" i="1"/>
  <c r="J1385" i="1"/>
  <c r="R1385" i="1"/>
  <c r="K1385" i="1"/>
  <c r="P1385" i="1"/>
  <c r="A1385" i="1"/>
  <c r="B1385" i="1"/>
  <c r="L1377" i="1"/>
  <c r="M1377" i="1"/>
  <c r="N1377" i="1"/>
  <c r="O1377" i="1"/>
  <c r="Q1377" i="1"/>
  <c r="J1377" i="1"/>
  <c r="R1377" i="1"/>
  <c r="K1377" i="1"/>
  <c r="P1377" i="1"/>
  <c r="A1377" i="1"/>
  <c r="B1377" i="1"/>
  <c r="L1369" i="1"/>
  <c r="M1369" i="1"/>
  <c r="N1369" i="1"/>
  <c r="O1369" i="1"/>
  <c r="Q1369" i="1"/>
  <c r="J1369" i="1"/>
  <c r="R1369" i="1"/>
  <c r="K1369" i="1"/>
  <c r="P1369" i="1"/>
  <c r="A1369" i="1"/>
  <c r="B1369" i="1"/>
  <c r="L1361" i="1"/>
  <c r="M1361" i="1"/>
  <c r="N1361" i="1"/>
  <c r="O1361" i="1"/>
  <c r="Q1361" i="1"/>
  <c r="J1361" i="1"/>
  <c r="R1361" i="1"/>
  <c r="K1361" i="1"/>
  <c r="P1361" i="1"/>
  <c r="A1361" i="1"/>
  <c r="B1361" i="1"/>
  <c r="L1353" i="1"/>
  <c r="M1353" i="1"/>
  <c r="N1353" i="1"/>
  <c r="O1353" i="1"/>
  <c r="Q1353" i="1"/>
  <c r="J1353" i="1"/>
  <c r="R1353" i="1"/>
  <c r="K1353" i="1"/>
  <c r="P1353" i="1"/>
  <c r="A1353" i="1"/>
  <c r="B1353" i="1"/>
  <c r="Q1518" i="1"/>
  <c r="J1518" i="1"/>
  <c r="R1518" i="1"/>
  <c r="K1518" i="1"/>
  <c r="L1518" i="1"/>
  <c r="M1518" i="1"/>
  <c r="N1518" i="1"/>
  <c r="O1518" i="1"/>
  <c r="P1518" i="1"/>
  <c r="B1518" i="1"/>
  <c r="A1518" i="1"/>
  <c r="Q1478" i="1"/>
  <c r="J1478" i="1"/>
  <c r="R1478" i="1"/>
  <c r="K1478" i="1"/>
  <c r="L1478" i="1"/>
  <c r="M1478" i="1"/>
  <c r="N1478" i="1"/>
  <c r="O1478" i="1"/>
  <c r="P1478" i="1"/>
  <c r="B1478" i="1"/>
  <c r="A1478" i="1"/>
  <c r="O1430" i="1"/>
  <c r="J1430" i="1"/>
  <c r="R1430" i="1"/>
  <c r="L1430" i="1"/>
  <c r="M1430" i="1"/>
  <c r="K1430" i="1"/>
  <c r="N1430" i="1"/>
  <c r="P1430" i="1"/>
  <c r="Q1430" i="1"/>
  <c r="B1430" i="1"/>
  <c r="A1430" i="1"/>
  <c r="O1398" i="1"/>
  <c r="P1398" i="1"/>
  <c r="Q1398" i="1"/>
  <c r="J1398" i="1"/>
  <c r="R1398" i="1"/>
  <c r="L1398" i="1"/>
  <c r="M1398" i="1"/>
  <c r="N1398" i="1"/>
  <c r="K1398" i="1"/>
  <c r="B1398" i="1"/>
  <c r="A1398" i="1"/>
  <c r="O1374" i="1"/>
  <c r="P1374" i="1"/>
  <c r="Q1374" i="1"/>
  <c r="J1374" i="1"/>
  <c r="R1374" i="1"/>
  <c r="L1374" i="1"/>
  <c r="M1374" i="1"/>
  <c r="K1374" i="1"/>
  <c r="N1374" i="1"/>
  <c r="B1374" i="1"/>
  <c r="A1374" i="1"/>
  <c r="J1541" i="1"/>
  <c r="R1541" i="1"/>
  <c r="K1541" i="1"/>
  <c r="L1541" i="1"/>
  <c r="M1541" i="1"/>
  <c r="N1541" i="1"/>
  <c r="O1541" i="1"/>
  <c r="P1541" i="1"/>
  <c r="Q1541" i="1"/>
  <c r="A1541" i="1"/>
  <c r="B1541" i="1"/>
  <c r="J1501" i="1"/>
  <c r="R1501" i="1"/>
  <c r="K1501" i="1"/>
  <c r="L1501" i="1"/>
  <c r="M1501" i="1"/>
  <c r="N1501" i="1"/>
  <c r="O1501" i="1"/>
  <c r="P1501" i="1"/>
  <c r="Q1501" i="1"/>
  <c r="A1501" i="1"/>
  <c r="B1501" i="1"/>
  <c r="J1461" i="1"/>
  <c r="R1461" i="1"/>
  <c r="K1461" i="1"/>
  <c r="L1461" i="1"/>
  <c r="M1461" i="1"/>
  <c r="N1461" i="1"/>
  <c r="O1461" i="1"/>
  <c r="P1461" i="1"/>
  <c r="Q1461" i="1"/>
  <c r="A1461" i="1"/>
  <c r="B1461" i="1"/>
  <c r="P1413" i="1"/>
  <c r="J1413" i="1"/>
  <c r="R1413" i="1"/>
  <c r="K1413" i="1"/>
  <c r="M1413" i="1"/>
  <c r="N1413" i="1"/>
  <c r="L1413" i="1"/>
  <c r="O1413" i="1"/>
  <c r="Q1413" i="1"/>
  <c r="A1413" i="1"/>
  <c r="B1413" i="1"/>
  <c r="L1547" i="1"/>
  <c r="M1547" i="1"/>
  <c r="N1547" i="1"/>
  <c r="O1547" i="1"/>
  <c r="P1547" i="1"/>
  <c r="Q1547" i="1"/>
  <c r="J1547" i="1"/>
  <c r="K1547" i="1"/>
  <c r="R1547" i="1"/>
  <c r="A1547" i="1"/>
  <c r="B1547" i="1"/>
  <c r="L1523" i="1"/>
  <c r="M1523" i="1"/>
  <c r="N1523" i="1"/>
  <c r="O1523" i="1"/>
  <c r="P1523" i="1"/>
  <c r="Q1523" i="1"/>
  <c r="J1523" i="1"/>
  <c r="K1523" i="1"/>
  <c r="R1523" i="1"/>
  <c r="A1523" i="1"/>
  <c r="B1523" i="1"/>
  <c r="L1491" i="1"/>
  <c r="M1491" i="1"/>
  <c r="N1491" i="1"/>
  <c r="O1491" i="1"/>
  <c r="P1491" i="1"/>
  <c r="Q1491" i="1"/>
  <c r="J1491" i="1"/>
  <c r="K1491" i="1"/>
  <c r="R1491" i="1"/>
  <c r="A1491" i="1"/>
  <c r="B1491" i="1"/>
  <c r="L1475" i="1"/>
  <c r="M1475" i="1"/>
  <c r="N1475" i="1"/>
  <c r="O1475" i="1"/>
  <c r="P1475" i="1"/>
  <c r="Q1475" i="1"/>
  <c r="R1475" i="1"/>
  <c r="J1475" i="1"/>
  <c r="K1475" i="1"/>
  <c r="A1475" i="1"/>
  <c r="B1475" i="1"/>
  <c r="L1459" i="1"/>
  <c r="M1459" i="1"/>
  <c r="N1459" i="1"/>
  <c r="O1459" i="1"/>
  <c r="P1459" i="1"/>
  <c r="Q1459" i="1"/>
  <c r="J1459" i="1"/>
  <c r="K1459" i="1"/>
  <c r="R1459" i="1"/>
  <c r="A1459" i="1"/>
  <c r="B1459" i="1"/>
  <c r="J1435" i="1"/>
  <c r="R1435" i="1"/>
  <c r="M1435" i="1"/>
  <c r="O1435" i="1"/>
  <c r="P1435" i="1"/>
  <c r="L1435" i="1"/>
  <c r="N1435" i="1"/>
  <c r="Q1435" i="1"/>
  <c r="K1435" i="1"/>
  <c r="A1435" i="1"/>
  <c r="B1435" i="1"/>
  <c r="J1419" i="1"/>
  <c r="R1419" i="1"/>
  <c r="L1419" i="1"/>
  <c r="M1419" i="1"/>
  <c r="O1419" i="1"/>
  <c r="P1419" i="1"/>
  <c r="K1419" i="1"/>
  <c r="N1419" i="1"/>
  <c r="Q1419" i="1"/>
  <c r="A1419" i="1"/>
  <c r="B1419" i="1"/>
  <c r="J1403" i="1"/>
  <c r="R1403" i="1"/>
  <c r="K1403" i="1"/>
  <c r="L1403" i="1"/>
  <c r="M1403" i="1"/>
  <c r="O1403" i="1"/>
  <c r="P1403" i="1"/>
  <c r="N1403" i="1"/>
  <c r="Q1403" i="1"/>
  <c r="A1403" i="1"/>
  <c r="B1403" i="1"/>
  <c r="J1387" i="1"/>
  <c r="R1387" i="1"/>
  <c r="K1387" i="1"/>
  <c r="L1387" i="1"/>
  <c r="M1387" i="1"/>
  <c r="O1387" i="1"/>
  <c r="P1387" i="1"/>
  <c r="Q1387" i="1"/>
  <c r="N1387" i="1"/>
  <c r="A1387" i="1"/>
  <c r="B1387" i="1"/>
  <c r="J1371" i="1"/>
  <c r="R1371" i="1"/>
  <c r="K1371" i="1"/>
  <c r="L1371" i="1"/>
  <c r="M1371" i="1"/>
  <c r="O1371" i="1"/>
  <c r="P1371" i="1"/>
  <c r="N1371" i="1"/>
  <c r="Q1371" i="1"/>
  <c r="A1371" i="1"/>
  <c r="B1371" i="1"/>
  <c r="J1363" i="1"/>
  <c r="R1363" i="1"/>
  <c r="K1363" i="1"/>
  <c r="L1363" i="1"/>
  <c r="M1363" i="1"/>
  <c r="O1363" i="1"/>
  <c r="P1363" i="1"/>
  <c r="N1363" i="1"/>
  <c r="Q1363" i="1"/>
  <c r="A1363" i="1"/>
  <c r="B1363" i="1"/>
  <c r="K2420" i="1"/>
  <c r="O1544" i="1"/>
  <c r="P1544" i="1"/>
  <c r="Q1544" i="1"/>
  <c r="J1544" i="1"/>
  <c r="R1544" i="1"/>
  <c r="K1544" i="1"/>
  <c r="L1544" i="1"/>
  <c r="M1544" i="1"/>
  <c r="N1544" i="1"/>
  <c r="B1544" i="1"/>
  <c r="A1544" i="1"/>
  <c r="O1536" i="1"/>
  <c r="P1536" i="1"/>
  <c r="Q1536" i="1"/>
  <c r="J1536" i="1"/>
  <c r="R1536" i="1"/>
  <c r="K1536" i="1"/>
  <c r="L1536" i="1"/>
  <c r="M1536" i="1"/>
  <c r="N1536" i="1"/>
  <c r="B1536" i="1"/>
  <c r="A1536" i="1"/>
  <c r="O1528" i="1"/>
  <c r="P1528" i="1"/>
  <c r="Q1528" i="1"/>
  <c r="J1528" i="1"/>
  <c r="R1528" i="1"/>
  <c r="K1528" i="1"/>
  <c r="L1528" i="1"/>
  <c r="N1528" i="1"/>
  <c r="M1528" i="1"/>
  <c r="B1528" i="1"/>
  <c r="A1528" i="1"/>
  <c r="O1520" i="1"/>
  <c r="P1520" i="1"/>
  <c r="Q1520" i="1"/>
  <c r="J1520" i="1"/>
  <c r="R1520" i="1"/>
  <c r="K1520" i="1"/>
  <c r="L1520" i="1"/>
  <c r="M1520" i="1"/>
  <c r="N1520" i="1"/>
  <c r="B1520" i="1"/>
  <c r="A1520" i="1"/>
  <c r="O1512" i="1"/>
  <c r="P1512" i="1"/>
  <c r="Q1512" i="1"/>
  <c r="J1512" i="1"/>
  <c r="R1512" i="1"/>
  <c r="K1512" i="1"/>
  <c r="L1512" i="1"/>
  <c r="M1512" i="1"/>
  <c r="N1512" i="1"/>
  <c r="B1512" i="1"/>
  <c r="A1512" i="1"/>
  <c r="O1504" i="1"/>
  <c r="P1504" i="1"/>
  <c r="Q1504" i="1"/>
  <c r="J1504" i="1"/>
  <c r="R1504" i="1"/>
  <c r="K1504" i="1"/>
  <c r="L1504" i="1"/>
  <c r="M1504" i="1"/>
  <c r="N1504" i="1"/>
  <c r="B1504" i="1"/>
  <c r="A1504" i="1"/>
  <c r="O1496" i="1"/>
  <c r="P1496" i="1"/>
  <c r="Q1496" i="1"/>
  <c r="J1496" i="1"/>
  <c r="R1496" i="1"/>
  <c r="K1496" i="1"/>
  <c r="L1496" i="1"/>
  <c r="M1496" i="1"/>
  <c r="N1496" i="1"/>
  <c r="B1496" i="1"/>
  <c r="A1496" i="1"/>
  <c r="O1488" i="1"/>
  <c r="P1488" i="1"/>
  <c r="Q1488" i="1"/>
  <c r="J1488" i="1"/>
  <c r="R1488" i="1"/>
  <c r="K1488" i="1"/>
  <c r="L1488" i="1"/>
  <c r="M1488" i="1"/>
  <c r="N1488" i="1"/>
  <c r="B1488" i="1"/>
  <c r="A1488" i="1"/>
  <c r="O1480" i="1"/>
  <c r="P1480" i="1"/>
  <c r="Q1480" i="1"/>
  <c r="J1480" i="1"/>
  <c r="R1480" i="1"/>
  <c r="K1480" i="1"/>
  <c r="L1480" i="1"/>
  <c r="M1480" i="1"/>
  <c r="N1480" i="1"/>
  <c r="B1480" i="1"/>
  <c r="A1480" i="1"/>
  <c r="O1472" i="1"/>
  <c r="P1472" i="1"/>
  <c r="Q1472" i="1"/>
  <c r="J1472" i="1"/>
  <c r="R1472" i="1"/>
  <c r="K1472" i="1"/>
  <c r="L1472" i="1"/>
  <c r="M1472" i="1"/>
  <c r="N1472" i="1"/>
  <c r="B1472" i="1"/>
  <c r="A1472" i="1"/>
  <c r="O1464" i="1"/>
  <c r="P1464" i="1"/>
  <c r="Q1464" i="1"/>
  <c r="J1464" i="1"/>
  <c r="R1464" i="1"/>
  <c r="K1464" i="1"/>
  <c r="L1464" i="1"/>
  <c r="M1464" i="1"/>
  <c r="N1464" i="1"/>
  <c r="B1464" i="1"/>
  <c r="A1464" i="1"/>
  <c r="O1456" i="1"/>
  <c r="P1456" i="1"/>
  <c r="Q1456" i="1"/>
  <c r="J1456" i="1"/>
  <c r="R1456" i="1"/>
  <c r="K1456" i="1"/>
  <c r="L1456" i="1"/>
  <c r="M1456" i="1"/>
  <c r="N1456" i="1"/>
  <c r="B1456" i="1"/>
  <c r="A1456" i="1"/>
  <c r="O1448" i="1"/>
  <c r="P1448" i="1"/>
  <c r="Q1448" i="1"/>
  <c r="J1448" i="1"/>
  <c r="R1448" i="1"/>
  <c r="K1448" i="1"/>
  <c r="L1448" i="1"/>
  <c r="M1448" i="1"/>
  <c r="N1448" i="1"/>
  <c r="B1448" i="1"/>
  <c r="A1448" i="1"/>
  <c r="M1440" i="1"/>
  <c r="P1440" i="1"/>
  <c r="J1440" i="1"/>
  <c r="R1440" i="1"/>
  <c r="K1440" i="1"/>
  <c r="O1440" i="1"/>
  <c r="Q1440" i="1"/>
  <c r="N1440" i="1"/>
  <c r="L1440" i="1"/>
  <c r="B1440" i="1"/>
  <c r="A1440" i="1"/>
  <c r="M1432" i="1"/>
  <c r="P1432" i="1"/>
  <c r="J1432" i="1"/>
  <c r="R1432" i="1"/>
  <c r="K1432" i="1"/>
  <c r="L1432" i="1"/>
  <c r="N1432" i="1"/>
  <c r="O1432" i="1"/>
  <c r="Q1432" i="1"/>
  <c r="B1432" i="1"/>
  <c r="A1432" i="1"/>
  <c r="M1424" i="1"/>
  <c r="P1424" i="1"/>
  <c r="J1424" i="1"/>
  <c r="R1424" i="1"/>
  <c r="K1424" i="1"/>
  <c r="O1424" i="1"/>
  <c r="Q1424" i="1"/>
  <c r="L1424" i="1"/>
  <c r="N1424" i="1"/>
  <c r="B1424" i="1"/>
  <c r="A1424" i="1"/>
  <c r="M1416" i="1"/>
  <c r="O1416" i="1"/>
  <c r="P1416" i="1"/>
  <c r="J1416" i="1"/>
  <c r="R1416" i="1"/>
  <c r="K1416" i="1"/>
  <c r="L1416" i="1"/>
  <c r="N1416" i="1"/>
  <c r="Q1416" i="1"/>
  <c r="B1416" i="1"/>
  <c r="A1416" i="1"/>
  <c r="M1408" i="1"/>
  <c r="O1408" i="1"/>
  <c r="P1408" i="1"/>
  <c r="J1408" i="1"/>
  <c r="R1408" i="1"/>
  <c r="K1408" i="1"/>
  <c r="N1408" i="1"/>
  <c r="Q1408" i="1"/>
  <c r="L1408" i="1"/>
  <c r="B1408" i="1"/>
  <c r="A1408" i="1"/>
  <c r="M1400" i="1"/>
  <c r="N1400" i="1"/>
  <c r="O1400" i="1"/>
  <c r="P1400" i="1"/>
  <c r="J1400" i="1"/>
  <c r="R1400" i="1"/>
  <c r="K1400" i="1"/>
  <c r="L1400" i="1"/>
  <c r="Q1400" i="1"/>
  <c r="B1400" i="1"/>
  <c r="A1400" i="1"/>
  <c r="M1392" i="1"/>
  <c r="N1392" i="1"/>
  <c r="O1392" i="1"/>
  <c r="P1392" i="1"/>
  <c r="J1392" i="1"/>
  <c r="R1392" i="1"/>
  <c r="K1392" i="1"/>
  <c r="L1392" i="1"/>
  <c r="Q1392" i="1"/>
  <c r="B1392" i="1"/>
  <c r="A1392" i="1"/>
  <c r="M1384" i="1"/>
  <c r="N1384" i="1"/>
  <c r="O1384" i="1"/>
  <c r="P1384" i="1"/>
  <c r="J1384" i="1"/>
  <c r="R1384" i="1"/>
  <c r="K1384" i="1"/>
  <c r="L1384" i="1"/>
  <c r="Q1384" i="1"/>
  <c r="B1384" i="1"/>
  <c r="A1384" i="1"/>
  <c r="M1376" i="1"/>
  <c r="N1376" i="1"/>
  <c r="O1376" i="1"/>
  <c r="P1376" i="1"/>
  <c r="J1376" i="1"/>
  <c r="R1376" i="1"/>
  <c r="K1376" i="1"/>
  <c r="L1376" i="1"/>
  <c r="Q1376" i="1"/>
  <c r="B1376" i="1"/>
  <c r="A1376" i="1"/>
  <c r="M1368" i="1"/>
  <c r="N1368" i="1"/>
  <c r="O1368" i="1"/>
  <c r="P1368" i="1"/>
  <c r="J1368" i="1"/>
  <c r="R1368" i="1"/>
  <c r="K1368" i="1"/>
  <c r="L1368" i="1"/>
  <c r="Q1368" i="1"/>
  <c r="B1368" i="1"/>
  <c r="A1368" i="1"/>
  <c r="M1360" i="1"/>
  <c r="N1360" i="1"/>
  <c r="O1360" i="1"/>
  <c r="P1360" i="1"/>
  <c r="J1360" i="1"/>
  <c r="R1360" i="1"/>
  <c r="K1360" i="1"/>
  <c r="L1360" i="1"/>
  <c r="Q1360" i="1"/>
  <c r="B1360" i="1"/>
  <c r="A1360" i="1"/>
  <c r="M1352" i="1"/>
  <c r="N1352" i="1"/>
  <c r="O1352" i="1"/>
  <c r="P1352" i="1"/>
  <c r="J1352" i="1"/>
  <c r="R1352" i="1"/>
  <c r="K1352" i="1"/>
  <c r="L1352" i="1"/>
  <c r="Q1352" i="1"/>
  <c r="B1352" i="1"/>
  <c r="A1352" i="1"/>
  <c r="J1517" i="1"/>
  <c r="R1517" i="1"/>
  <c r="K1517" i="1"/>
  <c r="L1517" i="1"/>
  <c r="M1517" i="1"/>
  <c r="N1517" i="1"/>
  <c r="O1517" i="1"/>
  <c r="P1517" i="1"/>
  <c r="Q1517" i="1"/>
  <c r="A1517" i="1"/>
  <c r="B1517" i="1"/>
  <c r="J1477" i="1"/>
  <c r="R1477" i="1"/>
  <c r="K1477" i="1"/>
  <c r="L1477" i="1"/>
  <c r="M1477" i="1"/>
  <c r="N1477" i="1"/>
  <c r="O1477" i="1"/>
  <c r="P1477" i="1"/>
  <c r="Q1477" i="1"/>
  <c r="A1477" i="1"/>
  <c r="B1477" i="1"/>
  <c r="P1429" i="1"/>
  <c r="K1429" i="1"/>
  <c r="M1429" i="1"/>
  <c r="N1429" i="1"/>
  <c r="R1429" i="1"/>
  <c r="J1429" i="1"/>
  <c r="L1429" i="1"/>
  <c r="O1429" i="1"/>
  <c r="Q1429" i="1"/>
  <c r="A1429" i="1"/>
  <c r="B1429" i="1"/>
  <c r="P1389" i="1"/>
  <c r="Q1389" i="1"/>
  <c r="J1389" i="1"/>
  <c r="R1389" i="1"/>
  <c r="K1389" i="1"/>
  <c r="M1389" i="1"/>
  <c r="N1389" i="1"/>
  <c r="L1389" i="1"/>
  <c r="O1389" i="1"/>
  <c r="A1389" i="1"/>
  <c r="B1389" i="1"/>
  <c r="L1531" i="1"/>
  <c r="M1531" i="1"/>
  <c r="N1531" i="1"/>
  <c r="O1531" i="1"/>
  <c r="P1531" i="1"/>
  <c r="Q1531" i="1"/>
  <c r="J1531" i="1"/>
  <c r="K1531" i="1"/>
  <c r="R1531" i="1"/>
  <c r="A1531" i="1"/>
  <c r="B1531" i="1"/>
  <c r="L1507" i="1"/>
  <c r="M1507" i="1"/>
  <c r="N1507" i="1"/>
  <c r="O1507" i="1"/>
  <c r="P1507" i="1"/>
  <c r="Q1507" i="1"/>
  <c r="R1507" i="1"/>
  <c r="J1507" i="1"/>
  <c r="K1507" i="1"/>
  <c r="A1507" i="1"/>
  <c r="B1507" i="1"/>
  <c r="L1467" i="1"/>
  <c r="M1467" i="1"/>
  <c r="N1467" i="1"/>
  <c r="O1467" i="1"/>
  <c r="P1467" i="1"/>
  <c r="Q1467" i="1"/>
  <c r="J1467" i="1"/>
  <c r="K1467" i="1"/>
  <c r="R1467" i="1"/>
  <c r="A1467" i="1"/>
  <c r="B1467" i="1"/>
  <c r="L1451" i="1"/>
  <c r="M1451" i="1"/>
  <c r="N1451" i="1"/>
  <c r="O1451" i="1"/>
  <c r="P1451" i="1"/>
  <c r="Q1451" i="1"/>
  <c r="J1451" i="1"/>
  <c r="K1451" i="1"/>
  <c r="R1451" i="1"/>
  <c r="A1451" i="1"/>
  <c r="B1451" i="1"/>
  <c r="J1427" i="1"/>
  <c r="R1427" i="1"/>
  <c r="M1427" i="1"/>
  <c r="O1427" i="1"/>
  <c r="P1427" i="1"/>
  <c r="K1427" i="1"/>
  <c r="L1427" i="1"/>
  <c r="N1427" i="1"/>
  <c r="Q1427" i="1"/>
  <c r="A1427" i="1"/>
  <c r="B1427" i="1"/>
  <c r="J1411" i="1"/>
  <c r="R1411" i="1"/>
  <c r="L1411" i="1"/>
  <c r="M1411" i="1"/>
  <c r="O1411" i="1"/>
  <c r="P1411" i="1"/>
  <c r="K1411" i="1"/>
  <c r="N1411" i="1"/>
  <c r="Q1411" i="1"/>
  <c r="A1411" i="1"/>
  <c r="B1411" i="1"/>
  <c r="J1395" i="1"/>
  <c r="R1395" i="1"/>
  <c r="K1395" i="1"/>
  <c r="L1395" i="1"/>
  <c r="M1395" i="1"/>
  <c r="O1395" i="1"/>
  <c r="P1395" i="1"/>
  <c r="N1395" i="1"/>
  <c r="Q1395" i="1"/>
  <c r="A1395" i="1"/>
  <c r="B1395" i="1"/>
  <c r="J1379" i="1"/>
  <c r="R1379" i="1"/>
  <c r="K1379" i="1"/>
  <c r="L1379" i="1"/>
  <c r="M1379" i="1"/>
  <c r="O1379" i="1"/>
  <c r="P1379" i="1"/>
  <c r="N1379" i="1"/>
  <c r="Q1379" i="1"/>
  <c r="A1379" i="1"/>
  <c r="B1379" i="1"/>
  <c r="J1355" i="1"/>
  <c r="R1355" i="1"/>
  <c r="K1355" i="1"/>
  <c r="L1355" i="1"/>
  <c r="M1355" i="1"/>
  <c r="O1355" i="1"/>
  <c r="P1355" i="1"/>
  <c r="Q1355" i="1"/>
  <c r="N1355" i="1"/>
  <c r="A1355" i="1"/>
  <c r="B1355" i="1"/>
  <c r="P1543" i="1"/>
  <c r="Q1543" i="1"/>
  <c r="J1543" i="1"/>
  <c r="R1543" i="1"/>
  <c r="K1543" i="1"/>
  <c r="L1543" i="1"/>
  <c r="M1543" i="1"/>
  <c r="N1543" i="1"/>
  <c r="O1543" i="1"/>
  <c r="A1543" i="1"/>
  <c r="B1543" i="1"/>
  <c r="P1535" i="1"/>
  <c r="Q1535" i="1"/>
  <c r="J1535" i="1"/>
  <c r="R1535" i="1"/>
  <c r="K1535" i="1"/>
  <c r="L1535" i="1"/>
  <c r="M1535" i="1"/>
  <c r="N1535" i="1"/>
  <c r="O1535" i="1"/>
  <c r="A1535" i="1"/>
  <c r="B1535" i="1"/>
  <c r="P1527" i="1"/>
  <c r="Q1527" i="1"/>
  <c r="J1527" i="1"/>
  <c r="R1527" i="1"/>
  <c r="K1527" i="1"/>
  <c r="L1527" i="1"/>
  <c r="M1527" i="1"/>
  <c r="N1527" i="1"/>
  <c r="O1527" i="1"/>
  <c r="A1527" i="1"/>
  <c r="B1527" i="1"/>
  <c r="P1519" i="1"/>
  <c r="Q1519" i="1"/>
  <c r="J1519" i="1"/>
  <c r="R1519" i="1"/>
  <c r="K1519" i="1"/>
  <c r="L1519" i="1"/>
  <c r="M1519" i="1"/>
  <c r="N1519" i="1"/>
  <c r="O1519" i="1"/>
  <c r="A1519" i="1"/>
  <c r="B1519" i="1"/>
  <c r="P1511" i="1"/>
  <c r="Q1511" i="1"/>
  <c r="J1511" i="1"/>
  <c r="R1511" i="1"/>
  <c r="K1511" i="1"/>
  <c r="L1511" i="1"/>
  <c r="M1511" i="1"/>
  <c r="N1511" i="1"/>
  <c r="O1511" i="1"/>
  <c r="A1511" i="1"/>
  <c r="B1511" i="1"/>
  <c r="P1503" i="1"/>
  <c r="Q1503" i="1"/>
  <c r="J1503" i="1"/>
  <c r="R1503" i="1"/>
  <c r="K1503" i="1"/>
  <c r="L1503" i="1"/>
  <c r="M1503" i="1"/>
  <c r="N1503" i="1"/>
  <c r="O1503" i="1"/>
  <c r="A1503" i="1"/>
  <c r="B1503" i="1"/>
  <c r="P1495" i="1"/>
  <c r="Q1495" i="1"/>
  <c r="J1495" i="1"/>
  <c r="R1495" i="1"/>
  <c r="K1495" i="1"/>
  <c r="L1495" i="1"/>
  <c r="M1495" i="1"/>
  <c r="N1495" i="1"/>
  <c r="O1495" i="1"/>
  <c r="A1495" i="1"/>
  <c r="B1495" i="1"/>
  <c r="P1487" i="1"/>
  <c r="Q1487" i="1"/>
  <c r="J1487" i="1"/>
  <c r="R1487" i="1"/>
  <c r="K1487" i="1"/>
  <c r="L1487" i="1"/>
  <c r="M1487" i="1"/>
  <c r="N1487" i="1"/>
  <c r="O1487" i="1"/>
  <c r="A1487" i="1"/>
  <c r="B1487" i="1"/>
  <c r="P1479" i="1"/>
  <c r="Q1479" i="1"/>
  <c r="J1479" i="1"/>
  <c r="R1479" i="1"/>
  <c r="K1479" i="1"/>
  <c r="L1479" i="1"/>
  <c r="M1479" i="1"/>
  <c r="N1479" i="1"/>
  <c r="O1479" i="1"/>
  <c r="A1479" i="1"/>
  <c r="B1479" i="1"/>
  <c r="P1471" i="1"/>
  <c r="Q1471" i="1"/>
  <c r="J1471" i="1"/>
  <c r="R1471" i="1"/>
  <c r="K1471" i="1"/>
  <c r="L1471" i="1"/>
  <c r="M1471" i="1"/>
  <c r="O1471" i="1"/>
  <c r="N1471" i="1"/>
  <c r="A1471" i="1"/>
  <c r="B1471" i="1"/>
  <c r="P1463" i="1"/>
  <c r="Q1463" i="1"/>
  <c r="J1463" i="1"/>
  <c r="R1463" i="1"/>
  <c r="K1463" i="1"/>
  <c r="L1463" i="1"/>
  <c r="M1463" i="1"/>
  <c r="N1463" i="1"/>
  <c r="O1463" i="1"/>
  <c r="A1463" i="1"/>
  <c r="B1463" i="1"/>
  <c r="P1455" i="1"/>
  <c r="Q1455" i="1"/>
  <c r="J1455" i="1"/>
  <c r="R1455" i="1"/>
  <c r="K1455" i="1"/>
  <c r="L1455" i="1"/>
  <c r="M1455" i="1"/>
  <c r="N1455" i="1"/>
  <c r="O1455" i="1"/>
  <c r="A1455" i="1"/>
  <c r="B1455" i="1"/>
  <c r="P1447" i="1"/>
  <c r="Q1447" i="1"/>
  <c r="J1447" i="1"/>
  <c r="R1447" i="1"/>
  <c r="K1447" i="1"/>
  <c r="L1447" i="1"/>
  <c r="M1447" i="1"/>
  <c r="N1447" i="1"/>
  <c r="O1447" i="1"/>
  <c r="A1447" i="1"/>
  <c r="B1447" i="1"/>
  <c r="N1439" i="1"/>
  <c r="Q1439" i="1"/>
  <c r="K1439" i="1"/>
  <c r="L1439" i="1"/>
  <c r="J1439" i="1"/>
  <c r="M1439" i="1"/>
  <c r="O1439" i="1"/>
  <c r="P1439" i="1"/>
  <c r="R1439" i="1"/>
  <c r="A1439" i="1"/>
  <c r="B1439" i="1"/>
  <c r="N1431" i="1"/>
  <c r="Q1431" i="1"/>
  <c r="K1431" i="1"/>
  <c r="L1431" i="1"/>
  <c r="P1431" i="1"/>
  <c r="R1431" i="1"/>
  <c r="J1431" i="1"/>
  <c r="M1431" i="1"/>
  <c r="O1431" i="1"/>
  <c r="A1431" i="1"/>
  <c r="B1431" i="1"/>
  <c r="N1423" i="1"/>
  <c r="Q1423" i="1"/>
  <c r="K1423" i="1"/>
  <c r="L1423" i="1"/>
  <c r="J1423" i="1"/>
  <c r="M1423" i="1"/>
  <c r="O1423" i="1"/>
  <c r="P1423" i="1"/>
  <c r="R1423" i="1"/>
  <c r="A1423" i="1"/>
  <c r="B1423" i="1"/>
  <c r="N1415" i="1"/>
  <c r="P1415" i="1"/>
  <c r="Q1415" i="1"/>
  <c r="K1415" i="1"/>
  <c r="L1415" i="1"/>
  <c r="O1415" i="1"/>
  <c r="R1415" i="1"/>
  <c r="J1415" i="1"/>
  <c r="M1415" i="1"/>
  <c r="A1415" i="1"/>
  <c r="B1415" i="1"/>
  <c r="N1407" i="1"/>
  <c r="P1407" i="1"/>
  <c r="Q1407" i="1"/>
  <c r="K1407" i="1"/>
  <c r="L1407" i="1"/>
  <c r="J1407" i="1"/>
  <c r="M1407" i="1"/>
  <c r="O1407" i="1"/>
  <c r="R1407" i="1"/>
  <c r="A1407" i="1"/>
  <c r="B1407" i="1"/>
  <c r="N1399" i="1"/>
  <c r="O1399" i="1"/>
  <c r="P1399" i="1"/>
  <c r="Q1399" i="1"/>
  <c r="K1399" i="1"/>
  <c r="L1399" i="1"/>
  <c r="J1399" i="1"/>
  <c r="M1399" i="1"/>
  <c r="R1399" i="1"/>
  <c r="A1399" i="1"/>
  <c r="B1399" i="1"/>
  <c r="N1391" i="1"/>
  <c r="O1391" i="1"/>
  <c r="P1391" i="1"/>
  <c r="Q1391" i="1"/>
  <c r="K1391" i="1"/>
  <c r="L1391" i="1"/>
  <c r="M1391" i="1"/>
  <c r="R1391" i="1"/>
  <c r="J1391" i="1"/>
  <c r="A1391" i="1"/>
  <c r="B1391" i="1"/>
  <c r="N1383" i="1"/>
  <c r="O1383" i="1"/>
  <c r="P1383" i="1"/>
  <c r="Q1383" i="1"/>
  <c r="K1383" i="1"/>
  <c r="L1383" i="1"/>
  <c r="J1383" i="1"/>
  <c r="M1383" i="1"/>
  <c r="R1383" i="1"/>
  <c r="A1383" i="1"/>
  <c r="B1383" i="1"/>
  <c r="N1375" i="1"/>
  <c r="O1375" i="1"/>
  <c r="P1375" i="1"/>
  <c r="Q1375" i="1"/>
  <c r="K1375" i="1"/>
  <c r="L1375" i="1"/>
  <c r="J1375" i="1"/>
  <c r="M1375" i="1"/>
  <c r="R1375" i="1"/>
  <c r="A1375" i="1"/>
  <c r="B1375" i="1"/>
  <c r="N1367" i="1"/>
  <c r="O1367" i="1"/>
  <c r="P1367" i="1"/>
  <c r="Q1367" i="1"/>
  <c r="K1367" i="1"/>
  <c r="L1367" i="1"/>
  <c r="J1367" i="1"/>
  <c r="M1367" i="1"/>
  <c r="R1367" i="1"/>
  <c r="A1367" i="1"/>
  <c r="B1367" i="1"/>
  <c r="N1359" i="1"/>
  <c r="O1359" i="1"/>
  <c r="P1359" i="1"/>
  <c r="Q1359" i="1"/>
  <c r="K1359" i="1"/>
  <c r="L1359" i="1"/>
  <c r="M1359" i="1"/>
  <c r="R1359" i="1"/>
  <c r="J1359" i="1"/>
  <c r="A1359" i="1"/>
  <c r="B1359" i="1"/>
  <c r="N1351" i="1"/>
  <c r="O1351" i="1"/>
  <c r="P1351" i="1"/>
  <c r="Q1351" i="1"/>
  <c r="K1351" i="1"/>
  <c r="L1351" i="1"/>
  <c r="J1351" i="1"/>
  <c r="R1351" i="1"/>
  <c r="M1351" i="1"/>
  <c r="A1351" i="1"/>
  <c r="B1351" i="1"/>
  <c r="Q1462" i="1"/>
  <c r="J1462" i="1"/>
  <c r="R1462" i="1"/>
  <c r="K1462" i="1"/>
  <c r="L1462" i="1"/>
  <c r="M1462" i="1"/>
  <c r="N1462" i="1"/>
  <c r="O1462" i="1"/>
  <c r="P1462" i="1"/>
  <c r="B1462" i="1"/>
  <c r="A1462" i="1"/>
  <c r="Q1526" i="1"/>
  <c r="J1526" i="1"/>
  <c r="R1526" i="1"/>
  <c r="K1526" i="1"/>
  <c r="L1526" i="1"/>
  <c r="M1526" i="1"/>
  <c r="N1526" i="1"/>
  <c r="O1526" i="1"/>
  <c r="P1526" i="1"/>
  <c r="B1526" i="1"/>
  <c r="A1526" i="1"/>
  <c r="Q1486" i="1"/>
  <c r="J1486" i="1"/>
  <c r="R1486" i="1"/>
  <c r="K1486" i="1"/>
  <c r="L1486" i="1"/>
  <c r="M1486" i="1"/>
  <c r="N1486" i="1"/>
  <c r="O1486" i="1"/>
  <c r="P1486" i="1"/>
  <c r="B1486" i="1"/>
  <c r="A1486" i="1"/>
  <c r="O1438" i="1"/>
  <c r="J1438" i="1"/>
  <c r="R1438" i="1"/>
  <c r="L1438" i="1"/>
  <c r="M1438" i="1"/>
  <c r="Q1438" i="1"/>
  <c r="K1438" i="1"/>
  <c r="N1438" i="1"/>
  <c r="P1438" i="1"/>
  <c r="B1438" i="1"/>
  <c r="A1438" i="1"/>
  <c r="O1390" i="1"/>
  <c r="P1390" i="1"/>
  <c r="Q1390" i="1"/>
  <c r="J1390" i="1"/>
  <c r="R1390" i="1"/>
  <c r="L1390" i="1"/>
  <c r="M1390" i="1"/>
  <c r="K1390" i="1"/>
  <c r="N1390" i="1"/>
  <c r="B1390" i="1"/>
  <c r="A1390" i="1"/>
  <c r="J1485" i="1"/>
  <c r="R1485" i="1"/>
  <c r="K1485" i="1"/>
  <c r="L1485" i="1"/>
  <c r="M1485" i="1"/>
  <c r="N1485" i="1"/>
  <c r="O1485" i="1"/>
  <c r="Q1485" i="1"/>
  <c r="P1485" i="1"/>
  <c r="A1485" i="1"/>
  <c r="B1485" i="1"/>
  <c r="P1421" i="1"/>
  <c r="J1421" i="1"/>
  <c r="R1421" i="1"/>
  <c r="K1421" i="1"/>
  <c r="M1421" i="1"/>
  <c r="N1421" i="1"/>
  <c r="L1421" i="1"/>
  <c r="O1421" i="1"/>
  <c r="Q1421" i="1"/>
  <c r="A1421" i="1"/>
  <c r="B1421" i="1"/>
  <c r="P1397" i="1"/>
  <c r="Q1397" i="1"/>
  <c r="J1397" i="1"/>
  <c r="R1397" i="1"/>
  <c r="K1397" i="1"/>
  <c r="M1397" i="1"/>
  <c r="N1397" i="1"/>
  <c r="L1397" i="1"/>
  <c r="O1397" i="1"/>
  <c r="A1397" i="1"/>
  <c r="B1397" i="1"/>
  <c r="P1381" i="1"/>
  <c r="Q1381" i="1"/>
  <c r="J1381" i="1"/>
  <c r="R1381" i="1"/>
  <c r="K1381" i="1"/>
  <c r="M1381" i="1"/>
  <c r="N1381" i="1"/>
  <c r="L1381" i="1"/>
  <c r="O1381" i="1"/>
  <c r="A1381" i="1"/>
  <c r="B1381" i="1"/>
  <c r="P1373" i="1"/>
  <c r="Q1373" i="1"/>
  <c r="J1373" i="1"/>
  <c r="R1373" i="1"/>
  <c r="K1373" i="1"/>
  <c r="M1373" i="1"/>
  <c r="N1373" i="1"/>
  <c r="O1373" i="1"/>
  <c r="L1373" i="1"/>
  <c r="A1373" i="1"/>
  <c r="B1373" i="1"/>
  <c r="P1365" i="1"/>
  <c r="Q1365" i="1"/>
  <c r="J1365" i="1"/>
  <c r="R1365" i="1"/>
  <c r="K1365" i="1"/>
  <c r="M1365" i="1"/>
  <c r="N1365" i="1"/>
  <c r="L1365" i="1"/>
  <c r="O1365" i="1"/>
  <c r="A1365" i="1"/>
  <c r="B1365" i="1"/>
  <c r="P1357" i="1"/>
  <c r="Q1357" i="1"/>
  <c r="J1357" i="1"/>
  <c r="R1357" i="1"/>
  <c r="K1357" i="1"/>
  <c r="M1357" i="1"/>
  <c r="N1357" i="1"/>
  <c r="L1357" i="1"/>
  <c r="O1357" i="1"/>
  <c r="A1357" i="1"/>
  <c r="B1357" i="1"/>
  <c r="K197" i="1"/>
  <c r="M197" i="1"/>
  <c r="N197" i="1"/>
  <c r="O197" i="1"/>
  <c r="P197" i="1"/>
  <c r="A197" i="1"/>
  <c r="L197" i="1"/>
  <c r="C198" i="1"/>
  <c r="B197" i="1"/>
  <c r="J197" i="1"/>
  <c r="Q197" i="1"/>
  <c r="R197" i="1"/>
  <c r="F115" i="8"/>
  <c r="F117" i="8"/>
  <c r="F110" i="8"/>
  <c r="F118" i="8"/>
  <c r="F111" i="8"/>
  <c r="F119" i="8"/>
  <c r="F112" i="8"/>
  <c r="F120" i="8"/>
  <c r="F113" i="8"/>
  <c r="L476" i="1"/>
  <c r="Q476" i="1"/>
  <c r="Q528" i="1"/>
  <c r="N528" i="1"/>
  <c r="M528" i="1"/>
  <c r="L528" i="1"/>
  <c r="K528" i="1"/>
  <c r="J528" i="1"/>
  <c r="P528" i="1"/>
  <c r="B528" i="1"/>
  <c r="K476" i="1"/>
  <c r="J476" i="1"/>
  <c r="A504" i="1"/>
  <c r="N504" i="1"/>
  <c r="O504" i="1"/>
  <c r="M504" i="1"/>
  <c r="L504" i="1"/>
  <c r="K504" i="1"/>
  <c r="J504" i="1"/>
  <c r="Q504" i="1"/>
  <c r="P504" i="1"/>
  <c r="P476" i="1"/>
  <c r="B476" i="1"/>
  <c r="A476" i="1"/>
  <c r="O476" i="1"/>
  <c r="N476" i="1"/>
  <c r="N404" i="1"/>
  <c r="B354" i="1"/>
  <c r="A354" i="1"/>
  <c r="N428" i="1"/>
  <c r="L428" i="1"/>
  <c r="M428" i="1"/>
  <c r="K428" i="1"/>
  <c r="J428" i="1"/>
  <c r="P428" i="1"/>
  <c r="B428" i="1"/>
  <c r="O428" i="1"/>
  <c r="L404" i="1"/>
  <c r="M404" i="1"/>
  <c r="K404" i="1"/>
  <c r="J404" i="1"/>
  <c r="P404" i="1"/>
  <c r="B404" i="1"/>
  <c r="O404" i="1"/>
  <c r="Q379" i="1"/>
  <c r="N379" i="1"/>
  <c r="L379" i="1"/>
  <c r="M379" i="1"/>
  <c r="K379" i="1"/>
  <c r="R379" i="1"/>
  <c r="J379" i="1"/>
  <c r="P379" i="1"/>
  <c r="B379" i="1"/>
  <c r="O379" i="1"/>
  <c r="P354" i="1"/>
  <c r="O354" i="1"/>
  <c r="N354" i="1"/>
  <c r="M354" i="1"/>
  <c r="L354" i="1"/>
  <c r="K354" i="1"/>
  <c r="Q329" i="1"/>
  <c r="N329" i="1"/>
  <c r="L329" i="1"/>
  <c r="M329" i="1"/>
  <c r="K329" i="1"/>
  <c r="R329" i="1"/>
  <c r="J329" i="1"/>
  <c r="P329" i="1"/>
  <c r="B329" i="1"/>
  <c r="O329" i="1"/>
  <c r="Q277" i="1"/>
  <c r="N277" i="1"/>
  <c r="L277" i="1"/>
  <c r="M277" i="1"/>
  <c r="K277" i="1"/>
  <c r="R277" i="1"/>
  <c r="J277" i="1"/>
  <c r="P277" i="1"/>
  <c r="B277" i="1"/>
  <c r="O277" i="1"/>
  <c r="C2408" i="1"/>
  <c r="C2409" i="1"/>
  <c r="C2410" i="1"/>
  <c r="C2411" i="1"/>
  <c r="C2412" i="1"/>
  <c r="C2413" i="1"/>
  <c r="C2414" i="1"/>
  <c r="C2415" i="1"/>
  <c r="C2416" i="1"/>
  <c r="C2417" i="1"/>
  <c r="C2418" i="1"/>
  <c r="C2419" i="1"/>
  <c r="C2334" i="1"/>
  <c r="C2335" i="1"/>
  <c r="C2336" i="1"/>
  <c r="C2337" i="1"/>
  <c r="C2338" i="1"/>
  <c r="C2339" i="1"/>
  <c r="C2340" i="1"/>
  <c r="C2341" i="1"/>
  <c r="C2342" i="1"/>
  <c r="C2343" i="1"/>
  <c r="C2344" i="1"/>
  <c r="C2345" i="1"/>
  <c r="C2346" i="1"/>
  <c r="C2347" i="1"/>
  <c r="C2348" i="1"/>
  <c r="C2349" i="1"/>
  <c r="C2350" i="1"/>
  <c r="C2351" i="1"/>
  <c r="C2352" i="1"/>
  <c r="C2353" i="1"/>
  <c r="C2354" i="1"/>
  <c r="C333" i="1"/>
  <c r="A333" i="1" s="1"/>
  <c r="C334" i="1"/>
  <c r="A334" i="1" s="1"/>
  <c r="C335" i="1"/>
  <c r="A335" i="1" s="1"/>
  <c r="C336" i="1"/>
  <c r="A336" i="1" s="1"/>
  <c r="C337" i="1"/>
  <c r="A337" i="1" s="1"/>
  <c r="C338" i="1"/>
  <c r="M338" i="1" s="1"/>
  <c r="C339" i="1"/>
  <c r="L339" i="1" s="1"/>
  <c r="C340" i="1"/>
  <c r="B340" i="1" s="1"/>
  <c r="C341" i="1"/>
  <c r="A341" i="1" s="1"/>
  <c r="C342" i="1"/>
  <c r="A342" i="1" s="1"/>
  <c r="C343" i="1"/>
  <c r="A343" i="1" s="1"/>
  <c r="C344" i="1"/>
  <c r="A344" i="1" s="1"/>
  <c r="C345" i="1"/>
  <c r="A345" i="1" s="1"/>
  <c r="C346" i="1"/>
  <c r="M346" i="1" s="1"/>
  <c r="C347" i="1"/>
  <c r="L347" i="1" s="1"/>
  <c r="C348" i="1"/>
  <c r="B348" i="1" s="1"/>
  <c r="C349" i="1"/>
  <c r="B349" i="1" s="1"/>
  <c r="C350" i="1"/>
  <c r="A350" i="1" s="1"/>
  <c r="C351" i="1"/>
  <c r="A351" i="1" s="1"/>
  <c r="C352" i="1"/>
  <c r="A352" i="1" s="1"/>
  <c r="C353" i="1"/>
  <c r="A353" i="1" s="1"/>
  <c r="C507" i="1"/>
  <c r="A507" i="1" s="1"/>
  <c r="C508" i="1"/>
  <c r="A508" i="1" s="1"/>
  <c r="C509" i="1"/>
  <c r="P509" i="1" s="1"/>
  <c r="C510" i="1"/>
  <c r="A510" i="1" s="1"/>
  <c r="C511" i="1"/>
  <c r="A511" i="1" s="1"/>
  <c r="C512" i="1"/>
  <c r="M512" i="1" s="1"/>
  <c r="C513" i="1"/>
  <c r="B513" i="1" s="1"/>
  <c r="C514" i="1"/>
  <c r="B514" i="1" s="1"/>
  <c r="C515" i="1"/>
  <c r="A515" i="1" s="1"/>
  <c r="C516" i="1"/>
  <c r="A516" i="1" s="1"/>
  <c r="C517" i="1"/>
  <c r="B517" i="1" s="1"/>
  <c r="C518" i="1"/>
  <c r="A518" i="1" s="1"/>
  <c r="C519" i="1"/>
  <c r="A519" i="1" s="1"/>
  <c r="C520" i="1"/>
  <c r="M520" i="1" s="1"/>
  <c r="C521" i="1"/>
  <c r="B521" i="1" s="1"/>
  <c r="C522" i="1"/>
  <c r="B522" i="1" s="1"/>
  <c r="C523" i="1"/>
  <c r="B523" i="1" s="1"/>
  <c r="C524" i="1"/>
  <c r="A524" i="1" s="1"/>
  <c r="C525" i="1"/>
  <c r="A525" i="1" s="1"/>
  <c r="C526" i="1"/>
  <c r="A526" i="1" s="1"/>
  <c r="C527" i="1"/>
  <c r="A527" i="1" s="1"/>
  <c r="C506" i="1"/>
  <c r="C483" i="1"/>
  <c r="A483" i="1" s="1"/>
  <c r="C484" i="1"/>
  <c r="A484" i="1" s="1"/>
  <c r="C485" i="1"/>
  <c r="A485" i="1" s="1"/>
  <c r="C486" i="1"/>
  <c r="A486" i="1" s="1"/>
  <c r="C487" i="1"/>
  <c r="A487" i="1" s="1"/>
  <c r="C488" i="1"/>
  <c r="A488" i="1" s="1"/>
  <c r="C489" i="1"/>
  <c r="B489" i="1" s="1"/>
  <c r="C490" i="1"/>
  <c r="A490" i="1" s="1"/>
  <c r="C491" i="1"/>
  <c r="B491" i="1" s="1"/>
  <c r="C492" i="1"/>
  <c r="B492" i="1" s="1"/>
  <c r="C493" i="1"/>
  <c r="B493" i="1" s="1"/>
  <c r="C494" i="1"/>
  <c r="A494" i="1" s="1"/>
  <c r="C495" i="1"/>
  <c r="A495" i="1" s="1"/>
  <c r="C496" i="1"/>
  <c r="A496" i="1" s="1"/>
  <c r="C497" i="1"/>
  <c r="B497" i="1" s="1"/>
  <c r="C498" i="1"/>
  <c r="A498" i="1" s="1"/>
  <c r="C499" i="1"/>
  <c r="B499" i="1" s="1"/>
  <c r="C500" i="1"/>
  <c r="B500" i="1" s="1"/>
  <c r="C501" i="1"/>
  <c r="A501" i="1" s="1"/>
  <c r="C502" i="1"/>
  <c r="A502" i="1" s="1"/>
  <c r="C503" i="1"/>
  <c r="A503" i="1" s="1"/>
  <c r="C475" i="1"/>
  <c r="A475" i="1" s="1"/>
  <c r="R477" i="1"/>
  <c r="Q477" i="1"/>
  <c r="P477" i="1"/>
  <c r="O477" i="1"/>
  <c r="N477" i="1"/>
  <c r="M477" i="1"/>
  <c r="L477" i="1"/>
  <c r="K477" i="1"/>
  <c r="J477" i="1"/>
  <c r="B477" i="1"/>
  <c r="A477" i="1"/>
  <c r="K2353" i="1" l="1"/>
  <c r="K2345" i="1"/>
  <c r="K2337" i="1"/>
  <c r="K2415" i="1"/>
  <c r="K2352" i="1"/>
  <c r="K2344" i="1"/>
  <c r="K2336" i="1"/>
  <c r="K2414" i="1"/>
  <c r="K2351" i="1"/>
  <c r="K2343" i="1"/>
  <c r="K2335" i="1"/>
  <c r="K2413" i="1"/>
  <c r="K2350" i="1"/>
  <c r="K2342" i="1"/>
  <c r="K2334" i="1"/>
  <c r="K2412" i="1"/>
  <c r="K2349" i="1"/>
  <c r="K2341" i="1"/>
  <c r="K2419" i="1"/>
  <c r="K2411" i="1"/>
  <c r="K2348" i="1"/>
  <c r="K2340" i="1"/>
  <c r="K2418" i="1"/>
  <c r="K2410" i="1"/>
  <c r="K2347" i="1"/>
  <c r="K2339" i="1"/>
  <c r="K2417" i="1"/>
  <c r="K2409" i="1"/>
  <c r="K2354" i="1"/>
  <c r="K2346" i="1"/>
  <c r="K2338" i="1"/>
  <c r="K2416" i="1"/>
  <c r="K2408" i="1"/>
  <c r="M198" i="1"/>
  <c r="N198" i="1"/>
  <c r="O198" i="1"/>
  <c r="J198" i="1"/>
  <c r="P198" i="1"/>
  <c r="L198" i="1"/>
  <c r="K198" i="1"/>
  <c r="Q198" i="1"/>
  <c r="A198" i="1"/>
  <c r="R198" i="1"/>
  <c r="B198" i="1"/>
  <c r="C199" i="1"/>
  <c r="B353" i="1"/>
  <c r="A509" i="1"/>
  <c r="R513" i="1"/>
  <c r="L511" i="1"/>
  <c r="L352" i="1"/>
  <c r="N509" i="1"/>
  <c r="P340" i="1"/>
  <c r="Q339" i="1"/>
  <c r="N334" i="1"/>
  <c r="A347" i="1"/>
  <c r="R346" i="1"/>
  <c r="R338" i="1"/>
  <c r="M526" i="1"/>
  <c r="J346" i="1"/>
  <c r="J338" i="1"/>
  <c r="P348" i="1"/>
  <c r="K521" i="1"/>
  <c r="B346" i="1"/>
  <c r="A339" i="1"/>
  <c r="K353" i="1"/>
  <c r="K345" i="1"/>
  <c r="K337" i="1"/>
  <c r="Q347" i="1"/>
  <c r="M519" i="1"/>
  <c r="L344" i="1"/>
  <c r="L336" i="1"/>
  <c r="P515" i="1"/>
  <c r="B338"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6" i="1"/>
  <c r="R514" i="1"/>
  <c r="B347" i="1"/>
  <c r="L353" i="1"/>
  <c r="M352" i="1"/>
  <c r="N351" i="1"/>
  <c r="O350" i="1"/>
  <c r="P349" i="1"/>
  <c r="Q348" i="1"/>
  <c r="R347" i="1"/>
  <c r="J347" i="1"/>
  <c r="K346" i="1"/>
  <c r="L345" i="1"/>
  <c r="M344" i="1"/>
  <c r="N343" i="1"/>
  <c r="O342" i="1"/>
  <c r="P341" i="1"/>
  <c r="Q340" i="1"/>
  <c r="R339" i="1"/>
  <c r="J339" i="1"/>
  <c r="K338" i="1"/>
  <c r="L337" i="1"/>
  <c r="M336" i="1"/>
  <c r="N335" i="1"/>
  <c r="O334" i="1"/>
  <c r="P333" i="1"/>
  <c r="O333" i="1"/>
  <c r="R521" i="1"/>
  <c r="K513"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20" i="1"/>
  <c r="N510" i="1"/>
  <c r="A349" i="1"/>
  <c r="A346" i="1"/>
  <c r="A340" i="1"/>
  <c r="B337"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7" i="1"/>
  <c r="A348" i="1"/>
  <c r="B345" i="1"/>
  <c r="B339" i="1"/>
  <c r="B336" i="1"/>
  <c r="N353" i="1"/>
  <c r="O352" i="1"/>
  <c r="P351" i="1"/>
  <c r="Q350" i="1"/>
  <c r="R349" i="1"/>
  <c r="J349" i="1"/>
  <c r="K348" i="1"/>
  <c r="N345" i="1"/>
  <c r="O344" i="1"/>
  <c r="P343" i="1"/>
  <c r="Q342" i="1"/>
  <c r="R341" i="1"/>
  <c r="J341" i="1"/>
  <c r="K340" i="1"/>
  <c r="N337" i="1"/>
  <c r="O336" i="1"/>
  <c r="P335" i="1"/>
  <c r="Q334" i="1"/>
  <c r="R333" i="1"/>
  <c r="J333" i="1"/>
  <c r="B335" i="1"/>
  <c r="B351" i="1"/>
  <c r="B343" i="1"/>
  <c r="B350" i="1"/>
  <c r="B342" i="1"/>
  <c r="B334" i="1"/>
  <c r="B352" i="1"/>
  <c r="B344" i="1"/>
  <c r="B341" i="1"/>
  <c r="B333"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B485" i="1"/>
  <c r="B526" i="1"/>
  <c r="B520" i="1"/>
  <c r="B51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B518" i="1"/>
  <c r="B512" i="1"/>
  <c r="K512" i="1"/>
  <c r="A513" i="1"/>
  <c r="B509" i="1"/>
  <c r="N527" i="1"/>
  <c r="P525" i="1"/>
  <c r="Q524" i="1"/>
  <c r="R523" i="1"/>
  <c r="J523" i="1"/>
  <c r="K522" i="1"/>
  <c r="L521" i="1"/>
  <c r="N519" i="1"/>
  <c r="P517" i="1"/>
  <c r="Q516" i="1"/>
  <c r="R515" i="1"/>
  <c r="J515" i="1"/>
  <c r="K514" i="1"/>
  <c r="L513" i="1"/>
  <c r="N511" i="1"/>
  <c r="Q508" i="1"/>
  <c r="R507" i="1"/>
  <c r="J507" i="1"/>
  <c r="A523" i="1"/>
  <c r="B527" i="1"/>
  <c r="A522" i="1"/>
  <c r="B519" i="1"/>
  <c r="A514" i="1"/>
  <c r="B511" i="1"/>
  <c r="A517" i="1"/>
  <c r="B524" i="1"/>
  <c r="B516" i="1"/>
  <c r="B508" i="1"/>
  <c r="B525" i="1"/>
  <c r="B515" i="1"/>
  <c r="B507" i="1"/>
  <c r="N475" i="1"/>
  <c r="M475" i="1"/>
  <c r="L475" i="1"/>
  <c r="A489" i="1"/>
  <c r="J475" i="1"/>
  <c r="R475" i="1"/>
  <c r="A497" i="1"/>
  <c r="A492" i="1"/>
  <c r="B488" i="1"/>
  <c r="K503" i="1"/>
  <c r="Q475" i="1"/>
  <c r="L502" i="1"/>
  <c r="P475" i="1"/>
  <c r="B496"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B501" i="1"/>
  <c r="B498" i="1"/>
  <c r="A493" i="1"/>
  <c r="B490" i="1"/>
  <c r="B503" i="1"/>
  <c r="B487" i="1"/>
  <c r="B495" i="1"/>
  <c r="B484" i="1"/>
  <c r="B502" i="1"/>
  <c r="B486" i="1"/>
  <c r="B494" i="1"/>
  <c r="B483" i="1"/>
  <c r="B475" i="1"/>
  <c r="P199" i="1" l="1"/>
  <c r="Q199" i="1"/>
  <c r="R199" i="1"/>
  <c r="A199" i="1"/>
  <c r="B199" i="1"/>
  <c r="L199" i="1"/>
  <c r="O199" i="1"/>
  <c r="K199" i="1"/>
  <c r="M199" i="1"/>
  <c r="J199" i="1"/>
  <c r="N199" i="1"/>
  <c r="C455" i="1"/>
  <c r="J455" i="1" s="1"/>
  <c r="C456" i="1"/>
  <c r="Q456" i="1" s="1"/>
  <c r="C457" i="1"/>
  <c r="P457" i="1" s="1"/>
  <c r="C458" i="1"/>
  <c r="O458" i="1" s="1"/>
  <c r="C459" i="1"/>
  <c r="N459" i="1" s="1"/>
  <c r="C460" i="1"/>
  <c r="M460" i="1" s="1"/>
  <c r="C461" i="1"/>
  <c r="L461" i="1" s="1"/>
  <c r="C462" i="1"/>
  <c r="K462" i="1" s="1"/>
  <c r="C463" i="1"/>
  <c r="J463" i="1" s="1"/>
  <c r="C464" i="1"/>
  <c r="Q464" i="1" s="1"/>
  <c r="C465" i="1"/>
  <c r="P465" i="1" s="1"/>
  <c r="C466" i="1"/>
  <c r="O466" i="1" s="1"/>
  <c r="C467" i="1"/>
  <c r="N467" i="1" s="1"/>
  <c r="C468" i="1"/>
  <c r="M468" i="1" s="1"/>
  <c r="C469" i="1"/>
  <c r="L469" i="1" s="1"/>
  <c r="C470" i="1"/>
  <c r="K470" i="1" s="1"/>
  <c r="C471" i="1"/>
  <c r="J471" i="1" s="1"/>
  <c r="C472" i="1"/>
  <c r="Q472" i="1" s="1"/>
  <c r="C473" i="1"/>
  <c r="P473" i="1" s="1"/>
  <c r="C474" i="1"/>
  <c r="O474" i="1" s="1"/>
  <c r="C454" i="1"/>
  <c r="K453" i="1"/>
  <c r="M485" i="1"/>
  <c r="Q490" i="1"/>
  <c r="N494" i="1"/>
  <c r="M495" i="1"/>
  <c r="K485" i="1"/>
  <c r="P485" i="1"/>
  <c r="Q485" i="1"/>
  <c r="M491" i="1"/>
  <c r="N491" i="1"/>
  <c r="O491" i="1"/>
  <c r="P491" i="1"/>
  <c r="M493" i="1"/>
  <c r="C407" i="1"/>
  <c r="A407" i="1" s="1"/>
  <c r="C408" i="1"/>
  <c r="A408" i="1" s="1"/>
  <c r="C409" i="1"/>
  <c r="P409" i="1" s="1"/>
  <c r="C410" i="1"/>
  <c r="A410" i="1" s="1"/>
  <c r="C411" i="1"/>
  <c r="A411" i="1" s="1"/>
  <c r="C412" i="1"/>
  <c r="M412" i="1" s="1"/>
  <c r="C413" i="1"/>
  <c r="L413" i="1" s="1"/>
  <c r="C414" i="1"/>
  <c r="A414" i="1" s="1"/>
  <c r="C415" i="1"/>
  <c r="A415" i="1" s="1"/>
  <c r="C416" i="1"/>
  <c r="B416" i="1" s="1"/>
  <c r="C417" i="1"/>
  <c r="A417" i="1" s="1"/>
  <c r="C418" i="1"/>
  <c r="A418" i="1" s="1"/>
  <c r="C419" i="1"/>
  <c r="A419" i="1" s="1"/>
  <c r="C420" i="1"/>
  <c r="M420" i="1" s="1"/>
  <c r="C421" i="1"/>
  <c r="L421" i="1" s="1"/>
  <c r="C422" i="1"/>
  <c r="A422" i="1" s="1"/>
  <c r="C423" i="1"/>
  <c r="B423" i="1" s="1"/>
  <c r="C424" i="1"/>
  <c r="B424" i="1" s="1"/>
  <c r="C425" i="1"/>
  <c r="A425" i="1" s="1"/>
  <c r="C426" i="1"/>
  <c r="A426" i="1" s="1"/>
  <c r="C427" i="1"/>
  <c r="A427" i="1" s="1"/>
  <c r="C383" i="1"/>
  <c r="B383" i="1" s="1"/>
  <c r="C398" i="1"/>
  <c r="A398" i="1" s="1"/>
  <c r="C399" i="1"/>
  <c r="A399" i="1" s="1"/>
  <c r="C400" i="1"/>
  <c r="A400" i="1" s="1"/>
  <c r="C401" i="1"/>
  <c r="P401" i="1" s="1"/>
  <c r="C402" i="1"/>
  <c r="O402" i="1" s="1"/>
  <c r="C403" i="1"/>
  <c r="A403" i="1" s="1"/>
  <c r="J357" i="1"/>
  <c r="K357" i="1"/>
  <c r="L357" i="1"/>
  <c r="M357" i="1"/>
  <c r="N357" i="1"/>
  <c r="O357" i="1"/>
  <c r="P357" i="1"/>
  <c r="Q357" i="1"/>
  <c r="R357" i="1"/>
  <c r="C373" i="1"/>
  <c r="B373" i="1" s="1"/>
  <c r="C374" i="1"/>
  <c r="A374" i="1" s="1"/>
  <c r="C375" i="1"/>
  <c r="B375" i="1" s="1"/>
  <c r="C376" i="1"/>
  <c r="A376" i="1" s="1"/>
  <c r="C377" i="1"/>
  <c r="B377" i="1" s="1"/>
  <c r="C378" i="1"/>
  <c r="L378" i="1" s="1"/>
  <c r="A357" i="1"/>
  <c r="B357" i="1"/>
  <c r="J330" i="1"/>
  <c r="K330" i="1"/>
  <c r="L330" i="1"/>
  <c r="M330" i="1"/>
  <c r="N330" i="1"/>
  <c r="O330" i="1"/>
  <c r="P330" i="1"/>
  <c r="Q330" i="1"/>
  <c r="R330" i="1"/>
  <c r="C323" i="1"/>
  <c r="K323" i="1" s="1"/>
  <c r="C324" i="1"/>
  <c r="A324" i="1" s="1"/>
  <c r="C325" i="1"/>
  <c r="B325" i="1" s="1"/>
  <c r="C326" i="1"/>
  <c r="P326" i="1" s="1"/>
  <c r="C327" i="1"/>
  <c r="A327" i="1" s="1"/>
  <c r="C328" i="1"/>
  <c r="B328" i="1" s="1"/>
  <c r="C308" i="1"/>
  <c r="B308" i="1" s="1"/>
  <c r="C256" i="1"/>
  <c r="C271" i="1"/>
  <c r="B271" i="1" s="1"/>
  <c r="C272" i="1"/>
  <c r="B272" i="1" s="1"/>
  <c r="C273" i="1"/>
  <c r="A273" i="1" s="1"/>
  <c r="C274" i="1"/>
  <c r="A274" i="1" s="1"/>
  <c r="C275" i="1"/>
  <c r="A275" i="1" s="1"/>
  <c r="C276" i="1"/>
  <c r="A276" i="1" s="1"/>
  <c r="A256" i="1" l="1"/>
  <c r="L256" i="1"/>
  <c r="M256" i="1"/>
  <c r="N256" i="1"/>
  <c r="O256" i="1"/>
  <c r="P256" i="1"/>
  <c r="Q256" i="1"/>
  <c r="J256" i="1"/>
  <c r="R256" i="1"/>
  <c r="K256" i="1"/>
  <c r="A472" i="1"/>
  <c r="O463" i="1"/>
  <c r="A464" i="1"/>
  <c r="L459" i="1"/>
  <c r="B460" i="1"/>
  <c r="O457" i="1"/>
  <c r="O473" i="1"/>
  <c r="O472" i="1"/>
  <c r="P470" i="1"/>
  <c r="K468" i="1"/>
  <c r="M467" i="1"/>
  <c r="Q463" i="1"/>
  <c r="Q461" i="1"/>
  <c r="B472" i="1"/>
  <c r="B463" i="1"/>
  <c r="P472" i="1"/>
  <c r="J470" i="1"/>
  <c r="J468" i="1"/>
  <c r="P463" i="1"/>
  <c r="K461" i="1"/>
  <c r="K459" i="1"/>
  <c r="B471" i="1"/>
  <c r="A460" i="1"/>
  <c r="Q471" i="1"/>
  <c r="Q469" i="1"/>
  <c r="L467" i="1"/>
  <c r="R462" i="1"/>
  <c r="R460" i="1"/>
  <c r="P456" i="1"/>
  <c r="R469" i="1"/>
  <c r="J461" i="1"/>
  <c r="B468" i="1"/>
  <c r="B459" i="1"/>
  <c r="P471" i="1"/>
  <c r="K469" i="1"/>
  <c r="K467" i="1"/>
  <c r="Q462" i="1"/>
  <c r="L460" i="1"/>
  <c r="O456" i="1"/>
  <c r="A468" i="1"/>
  <c r="B456" i="1"/>
  <c r="O471" i="1"/>
  <c r="J469" i="1"/>
  <c r="O465" i="1"/>
  <c r="P462" i="1"/>
  <c r="K460" i="1"/>
  <c r="Q455" i="1"/>
  <c r="B467" i="1"/>
  <c r="A456" i="1"/>
  <c r="R470" i="1"/>
  <c r="R468" i="1"/>
  <c r="P464" i="1"/>
  <c r="J462" i="1"/>
  <c r="J460" i="1"/>
  <c r="P455" i="1"/>
  <c r="B464" i="1"/>
  <c r="B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B474" i="1"/>
  <c r="B470" i="1"/>
  <c r="B466" i="1"/>
  <c r="B462" i="1"/>
  <c r="B45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B473" i="1"/>
  <c r="B469" i="1"/>
  <c r="B465" i="1"/>
  <c r="B461" i="1"/>
  <c r="B457"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B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3" i="1"/>
  <c r="B413" i="1"/>
  <c r="M427" i="1"/>
  <c r="P423" i="1"/>
  <c r="L420" i="1"/>
  <c r="P415" i="1"/>
  <c r="M411" i="1"/>
  <c r="L411" i="1"/>
  <c r="B425" i="1"/>
  <c r="B412"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B420"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B410"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B409"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B421" i="1"/>
  <c r="B417" i="1"/>
  <c r="A409" i="1"/>
  <c r="N427" i="1"/>
  <c r="O426" i="1"/>
  <c r="P425" i="1"/>
  <c r="Q424" i="1"/>
  <c r="R423" i="1"/>
  <c r="J423" i="1"/>
  <c r="K422" i="1"/>
  <c r="N419" i="1"/>
  <c r="O418" i="1"/>
  <c r="P417" i="1"/>
  <c r="Q416" i="1"/>
  <c r="R415" i="1"/>
  <c r="J415" i="1"/>
  <c r="K414" i="1"/>
  <c r="N411" i="1"/>
  <c r="O410" i="1"/>
  <c r="Q408" i="1"/>
  <c r="R407" i="1"/>
  <c r="J407" i="1"/>
  <c r="B422" i="1"/>
  <c r="B414" i="1"/>
  <c r="B427" i="1"/>
  <c r="B419" i="1"/>
  <c r="B411" i="1"/>
  <c r="B408" i="1"/>
  <c r="B426" i="1"/>
  <c r="B418" i="1"/>
  <c r="B415" i="1"/>
  <c r="B407" i="1"/>
  <c r="B402" i="1"/>
  <c r="B399" i="1"/>
  <c r="M403" i="1"/>
  <c r="N402" i="1"/>
  <c r="O401" i="1"/>
  <c r="P400" i="1"/>
  <c r="Q399" i="1"/>
  <c r="R398" i="1"/>
  <c r="J398" i="1"/>
  <c r="Q383" i="1"/>
  <c r="L403" i="1"/>
  <c r="M402" i="1"/>
  <c r="N401" i="1"/>
  <c r="O400" i="1"/>
  <c r="P399" i="1"/>
  <c r="Q398" i="1"/>
  <c r="P383" i="1"/>
  <c r="K403" i="1"/>
  <c r="L402" i="1"/>
  <c r="M401" i="1"/>
  <c r="N400" i="1"/>
  <c r="O399" i="1"/>
  <c r="P398" i="1"/>
  <c r="O383" i="1"/>
  <c r="O375" i="1"/>
  <c r="R403" i="1"/>
  <c r="J403" i="1"/>
  <c r="K402" i="1"/>
  <c r="L401" i="1"/>
  <c r="M400" i="1"/>
  <c r="N399" i="1"/>
  <c r="O398" i="1"/>
  <c r="N383" i="1"/>
  <c r="N375" i="1"/>
  <c r="B401" i="1"/>
  <c r="Q403" i="1"/>
  <c r="R402" i="1"/>
  <c r="J402" i="1"/>
  <c r="K401" i="1"/>
  <c r="L400" i="1"/>
  <c r="M399" i="1"/>
  <c r="N398" i="1"/>
  <c r="M383" i="1"/>
  <c r="L375"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B398" i="1"/>
  <c r="B403" i="1"/>
  <c r="B400" i="1"/>
  <c r="B378"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B376"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B374" i="1"/>
  <c r="K326" i="1"/>
  <c r="Q323" i="1"/>
  <c r="P325" i="1"/>
  <c r="N323" i="1"/>
  <c r="B323" i="1"/>
  <c r="O325" i="1"/>
  <c r="J323" i="1"/>
  <c r="L325" i="1"/>
  <c r="R308" i="1"/>
  <c r="Q324" i="1"/>
  <c r="O308" i="1"/>
  <c r="N327" i="1"/>
  <c r="P324" i="1"/>
  <c r="K308" i="1"/>
  <c r="A326" i="1"/>
  <c r="O326" i="1"/>
  <c r="M324" i="1"/>
  <c r="J308" i="1"/>
  <c r="L328" i="1"/>
  <c r="K328" i="1"/>
  <c r="L327" i="1"/>
  <c r="M326" i="1"/>
  <c r="N325" i="1"/>
  <c r="O324" i="1"/>
  <c r="P323" i="1"/>
  <c r="Q308" i="1"/>
  <c r="M327" i="1"/>
  <c r="B326"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B327" i="1"/>
  <c r="B324"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B256" i="1"/>
  <c r="B276" i="1"/>
  <c r="A271" i="1"/>
  <c r="B273" i="1"/>
  <c r="A272" i="1"/>
  <c r="B275" i="1"/>
  <c r="B274" i="1"/>
  <c r="J331" i="1" l="1"/>
  <c r="K331" i="1"/>
  <c r="L331" i="1"/>
  <c r="M331" i="1"/>
  <c r="N331" i="1"/>
  <c r="O331" i="1"/>
  <c r="P331" i="1"/>
  <c r="Q331" i="1"/>
  <c r="R331" i="1"/>
  <c r="A331" i="1"/>
  <c r="B331" i="1"/>
  <c r="C332" i="1"/>
  <c r="A332" i="1" s="1"/>
  <c r="B4" i="18"/>
  <c r="F5" i="8" s="1"/>
  <c r="C237" i="1"/>
  <c r="P237" i="1" s="1"/>
  <c r="C236" i="1"/>
  <c r="R236" i="1" s="1"/>
  <c r="B235" i="1"/>
  <c r="F4" i="8" l="1"/>
  <c r="O332" i="1"/>
  <c r="N332" i="1"/>
  <c r="P332" i="1"/>
  <c r="M332" i="1"/>
  <c r="L332" i="1"/>
  <c r="K332" i="1"/>
  <c r="R332" i="1"/>
  <c r="J332" i="1"/>
  <c r="Q332" i="1"/>
  <c r="B332" i="1"/>
  <c r="M237" i="1"/>
  <c r="A237" i="1"/>
  <c r="L237" i="1"/>
  <c r="L236" i="1"/>
  <c r="O236" i="1"/>
  <c r="N236" i="1"/>
  <c r="M236" i="1"/>
  <c r="B236" i="1"/>
  <c r="K237" i="1"/>
  <c r="K236" i="1"/>
  <c r="Q237" i="1"/>
  <c r="Q236" i="1"/>
  <c r="R237" i="1"/>
  <c r="O237" i="1"/>
  <c r="N237" i="1"/>
  <c r="B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C2132" i="1" l="1"/>
  <c r="C2133" i="1"/>
  <c r="C2134" i="1"/>
  <c r="C2135" i="1"/>
  <c r="C2136" i="1"/>
  <c r="C2137" i="1"/>
  <c r="C2138" i="1"/>
  <c r="C2139" i="1"/>
  <c r="C2140" i="1"/>
  <c r="C2141" i="1"/>
  <c r="C2142" i="1"/>
  <c r="C2143" i="1"/>
  <c r="C2144" i="1"/>
  <c r="C2145" i="1"/>
  <c r="C2146" i="1"/>
  <c r="C2147" i="1"/>
  <c r="C2148" i="1"/>
  <c r="C2149" i="1"/>
  <c r="C2150" i="1"/>
  <c r="C2151" i="1"/>
  <c r="C2152" i="1"/>
  <c r="C2153" i="1"/>
  <c r="C2154" i="1"/>
  <c r="C2131" i="1"/>
  <c r="B20" i="18"/>
  <c r="F103" i="8" s="1"/>
  <c r="B19" i="18"/>
  <c r="F102" i="8" s="1"/>
  <c r="B18" i="18"/>
  <c r="F101" i="8" s="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624" i="1"/>
  <c r="C1625" i="1"/>
  <c r="C1626" i="1"/>
  <c r="C1627" i="1"/>
  <c r="C1628" i="1"/>
  <c r="C1629" i="1"/>
  <c r="C1630" i="1"/>
  <c r="C1631" i="1"/>
  <c r="C1632" i="1"/>
  <c r="C1633" i="1"/>
  <c r="C1634" i="1"/>
  <c r="C1635" i="1"/>
  <c r="C1636" i="1"/>
  <c r="C1637" i="1"/>
  <c r="C1638" i="1"/>
  <c r="C1639" i="1"/>
  <c r="C1640" i="1"/>
  <c r="C1641" i="1"/>
  <c r="C1642" i="1"/>
  <c r="C1643" i="1"/>
  <c r="C1644" i="1"/>
  <c r="C1645" i="1"/>
  <c r="C1646" i="1"/>
  <c r="C1647" i="1"/>
  <c r="C1648" i="1"/>
  <c r="C1649" i="1"/>
  <c r="C1650" i="1"/>
  <c r="C1651" i="1"/>
  <c r="C1652" i="1"/>
  <c r="C1653" i="1"/>
  <c r="C1654" i="1"/>
  <c r="C1655" i="1"/>
  <c r="C1656" i="1"/>
  <c r="C1657" i="1"/>
  <c r="C1658" i="1"/>
  <c r="C1659" i="1"/>
  <c r="C1660" i="1"/>
  <c r="C1661" i="1"/>
  <c r="I2454" i="1"/>
  <c r="I2455" i="1"/>
  <c r="I2456" i="1"/>
  <c r="I2457" i="1"/>
  <c r="I2459" i="1"/>
  <c r="I2460" i="1"/>
  <c r="I2461" i="1"/>
  <c r="I2462" i="1"/>
  <c r="I2464" i="1"/>
  <c r="I2465" i="1"/>
  <c r="I2466" i="1"/>
  <c r="I2467" i="1"/>
  <c r="I2474" i="1"/>
  <c r="I2475" i="1"/>
  <c r="I2476" i="1"/>
  <c r="I2477" i="1"/>
  <c r="I2479" i="1"/>
  <c r="I2480" i="1"/>
  <c r="I2481" i="1"/>
  <c r="I2482" i="1"/>
  <c r="I2484" i="1"/>
  <c r="I2485" i="1"/>
  <c r="I2486" i="1"/>
  <c r="I2487" i="1"/>
  <c r="I2489" i="1"/>
  <c r="I2490" i="1"/>
  <c r="I2491" i="1"/>
  <c r="I2492" i="1"/>
  <c r="I2499" i="1"/>
  <c r="I2500" i="1"/>
  <c r="I2501" i="1"/>
  <c r="I2502" i="1"/>
  <c r="I2504" i="1"/>
  <c r="I2505" i="1"/>
  <c r="I2506" i="1"/>
  <c r="I2507" i="1"/>
  <c r="J2509" i="1"/>
  <c r="K2509" i="1"/>
  <c r="L2509" i="1"/>
  <c r="M2509" i="1"/>
  <c r="N2509" i="1"/>
  <c r="O2509" i="1"/>
  <c r="P2509" i="1"/>
  <c r="Q2509" i="1"/>
  <c r="R2509" i="1"/>
  <c r="I691" i="15"/>
  <c r="B630" i="15"/>
  <c r="B676" i="15" s="1"/>
  <c r="B696" i="15" s="1"/>
  <c r="B598" i="15"/>
  <c r="B675" i="15" s="1"/>
  <c r="B511" i="15"/>
  <c r="B465" i="15"/>
  <c r="B60" i="15"/>
  <c r="B666" i="15" s="1"/>
  <c r="B62" i="15"/>
  <c r="B668" i="15" s="1"/>
  <c r="B691" i="15" s="1"/>
  <c r="A62" i="1"/>
  <c r="B62" i="1"/>
  <c r="A63" i="1"/>
  <c r="B63" i="1"/>
  <c r="A147" i="1"/>
  <c r="B147" i="1"/>
  <c r="A148" i="1"/>
  <c r="B148" i="1"/>
  <c r="A160" i="1"/>
  <c r="B160" i="1"/>
  <c r="A162" i="1"/>
  <c r="B162" i="1"/>
  <c r="A200" i="1"/>
  <c r="B200" i="1"/>
  <c r="A215" i="1"/>
  <c r="B215" i="1"/>
  <c r="A233" i="1"/>
  <c r="B233" i="1"/>
  <c r="A234" i="1"/>
  <c r="B234" i="1"/>
  <c r="A235" i="1"/>
  <c r="A244" i="1"/>
  <c r="B244" i="1"/>
  <c r="A245" i="1"/>
  <c r="B245" i="1"/>
  <c r="A248" i="1"/>
  <c r="B248" i="1"/>
  <c r="A254" i="1"/>
  <c r="B254" i="1"/>
  <c r="A302" i="1"/>
  <c r="B302" i="1"/>
  <c r="A305" i="1"/>
  <c r="B305" i="1"/>
  <c r="A306" i="1"/>
  <c r="B306" i="1"/>
  <c r="A330" i="1"/>
  <c r="B330" i="1"/>
  <c r="A355" i="1"/>
  <c r="B355" i="1"/>
  <c r="A356" i="1"/>
  <c r="B356" i="1"/>
  <c r="A405" i="1"/>
  <c r="B405" i="1"/>
  <c r="A480" i="1"/>
  <c r="B480" i="1"/>
  <c r="A481" i="1"/>
  <c r="B481" i="1"/>
  <c r="A559" i="1"/>
  <c r="B559" i="1"/>
  <c r="A584" i="1"/>
  <c r="B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9" i="1"/>
  <c r="K559" i="1"/>
  <c r="L559" i="1"/>
  <c r="M559" i="1"/>
  <c r="N559" i="1"/>
  <c r="O559" i="1"/>
  <c r="P559" i="1"/>
  <c r="Q559" i="1"/>
  <c r="R559" i="1"/>
  <c r="J584" i="1"/>
  <c r="K584" i="1"/>
  <c r="L584" i="1"/>
  <c r="M584" i="1"/>
  <c r="N584" i="1"/>
  <c r="O584" i="1"/>
  <c r="P584" i="1"/>
  <c r="Q584" i="1"/>
  <c r="R584" i="1"/>
  <c r="J2508" i="1"/>
  <c r="K2508" i="1"/>
  <c r="L2508" i="1"/>
  <c r="M2508" i="1"/>
  <c r="N2508" i="1"/>
  <c r="O2508" i="1"/>
  <c r="P2508" i="1"/>
  <c r="Q2508" i="1"/>
  <c r="R2508" i="1"/>
  <c r="J2473" i="1"/>
  <c r="K2473" i="1"/>
  <c r="L2473" i="1"/>
  <c r="M2473" i="1"/>
  <c r="N2473" i="1"/>
  <c r="O2473" i="1"/>
  <c r="R2473" i="1"/>
  <c r="J2478" i="1"/>
  <c r="K2478" i="1"/>
  <c r="L2478" i="1"/>
  <c r="M2478" i="1"/>
  <c r="N2478" i="1"/>
  <c r="O2478" i="1"/>
  <c r="R2478" i="1"/>
  <c r="J2483" i="1"/>
  <c r="K2483" i="1"/>
  <c r="L2483" i="1"/>
  <c r="M2483" i="1"/>
  <c r="N2483" i="1"/>
  <c r="O2483" i="1"/>
  <c r="R2483" i="1"/>
  <c r="J2488" i="1"/>
  <c r="K2488" i="1"/>
  <c r="L2488" i="1"/>
  <c r="M2488" i="1"/>
  <c r="N2488" i="1"/>
  <c r="O2488" i="1"/>
  <c r="R2488" i="1"/>
  <c r="J2498" i="1"/>
  <c r="K2498" i="1"/>
  <c r="L2498" i="1"/>
  <c r="M2498" i="1"/>
  <c r="N2498" i="1"/>
  <c r="O2498" i="1"/>
  <c r="R2498" i="1"/>
  <c r="J2503" i="1"/>
  <c r="K2503" i="1"/>
  <c r="L2503" i="1"/>
  <c r="M2503" i="1"/>
  <c r="N2503" i="1"/>
  <c r="O2503" i="1"/>
  <c r="R2503" i="1"/>
  <c r="K128" i="19"/>
  <c r="Q2503" i="1" s="1"/>
  <c r="K127" i="19"/>
  <c r="Q2498" i="1" s="1"/>
  <c r="K125" i="19"/>
  <c r="Q2488" i="1" s="1"/>
  <c r="K124" i="19"/>
  <c r="Q2483" i="1" s="1"/>
  <c r="K123" i="19"/>
  <c r="Q2478" i="1" s="1"/>
  <c r="K122" i="19"/>
  <c r="Q2473" i="1" s="1"/>
  <c r="K120" i="19"/>
  <c r="Q2463" i="1" s="1"/>
  <c r="K119" i="19"/>
  <c r="Q2458" i="1" s="1"/>
  <c r="J128" i="19"/>
  <c r="P2503" i="1" s="1"/>
  <c r="J127" i="19"/>
  <c r="P2498" i="1" s="1"/>
  <c r="J125" i="19"/>
  <c r="P2488" i="1" s="1"/>
  <c r="J124" i="19"/>
  <c r="P2483" i="1" s="1"/>
  <c r="J123" i="19"/>
  <c r="P2478" i="1" s="1"/>
  <c r="J122" i="19"/>
  <c r="P2473" i="1" s="1"/>
  <c r="J120" i="19"/>
  <c r="P2463" i="1" s="1"/>
  <c r="J119" i="19"/>
  <c r="P2458" i="1" s="1"/>
  <c r="L117" i="19"/>
  <c r="R2446" i="1" s="1"/>
  <c r="K117" i="19"/>
  <c r="Q2446" i="1" s="1"/>
  <c r="J117" i="19"/>
  <c r="P2446" i="1" s="1"/>
  <c r="I117" i="19"/>
  <c r="O2446" i="1" s="1"/>
  <c r="H117" i="19"/>
  <c r="N2446" i="1" s="1"/>
  <c r="G117" i="19"/>
  <c r="M2446" i="1" s="1"/>
  <c r="F117" i="19"/>
  <c r="L2446" i="1" s="1"/>
  <c r="D117" i="19"/>
  <c r="J2446" i="1" s="1"/>
  <c r="L116" i="19"/>
  <c r="R2421" i="1" s="1"/>
  <c r="K116" i="19"/>
  <c r="Q2421" i="1" s="1"/>
  <c r="J116" i="19"/>
  <c r="P2421" i="1" s="1"/>
  <c r="I116" i="19"/>
  <c r="O2421" i="1" s="1"/>
  <c r="H116" i="19"/>
  <c r="N2421" i="1" s="1"/>
  <c r="G116" i="19"/>
  <c r="M2421" i="1" s="1"/>
  <c r="F116" i="19"/>
  <c r="L2421" i="1" s="1"/>
  <c r="D116" i="19"/>
  <c r="J2421" i="1" s="1"/>
  <c r="L115" i="19"/>
  <c r="K115" i="19"/>
  <c r="J115" i="19"/>
  <c r="I115" i="19"/>
  <c r="H115" i="19"/>
  <c r="G115" i="19"/>
  <c r="F115" i="19"/>
  <c r="D115" i="19"/>
  <c r="L114" i="19"/>
  <c r="R2396" i="1" s="1"/>
  <c r="K114" i="19"/>
  <c r="Q2396" i="1" s="1"/>
  <c r="J114" i="19"/>
  <c r="P2396" i="1" s="1"/>
  <c r="I114" i="19"/>
  <c r="O2396" i="1" s="1"/>
  <c r="H114" i="19"/>
  <c r="N2396" i="1" s="1"/>
  <c r="G114" i="19"/>
  <c r="M2396" i="1" s="1"/>
  <c r="F114" i="19"/>
  <c r="L2396" i="1" s="1"/>
  <c r="D114" i="19"/>
  <c r="J2396" i="1" s="1"/>
  <c r="B114" i="19"/>
  <c r="B2396" i="1" s="1"/>
  <c r="B115" i="19"/>
  <c r="B116" i="19"/>
  <c r="B2421" i="1" s="1"/>
  <c r="B117" i="19"/>
  <c r="B2446" i="1" s="1"/>
  <c r="A115" i="19"/>
  <c r="A116" i="19"/>
  <c r="A2421" i="1" s="1"/>
  <c r="A117" i="19"/>
  <c r="A2446" i="1" s="1"/>
  <c r="A114" i="19"/>
  <c r="A2396" i="1" s="1"/>
  <c r="L110" i="19"/>
  <c r="R2381" i="1" s="1"/>
  <c r="K110" i="19"/>
  <c r="Q2381" i="1" s="1"/>
  <c r="J110" i="19"/>
  <c r="P2381" i="1" s="1"/>
  <c r="I110" i="19"/>
  <c r="O2381" i="1" s="1"/>
  <c r="H110" i="19"/>
  <c r="N2381" i="1" s="1"/>
  <c r="G110" i="19"/>
  <c r="M2381" i="1" s="1"/>
  <c r="F110" i="19"/>
  <c r="L2381" i="1" s="1"/>
  <c r="D110" i="19"/>
  <c r="J2381" i="1" s="1"/>
  <c r="L109" i="19"/>
  <c r="R2356" i="1" s="1"/>
  <c r="K109" i="19"/>
  <c r="Q2356" i="1" s="1"/>
  <c r="J109" i="19"/>
  <c r="P2356" i="1" s="1"/>
  <c r="I109" i="19"/>
  <c r="O2356" i="1" s="1"/>
  <c r="H109" i="19"/>
  <c r="N2356" i="1" s="1"/>
  <c r="G109" i="19"/>
  <c r="M2356" i="1" s="1"/>
  <c r="F109" i="19"/>
  <c r="L2356" i="1" s="1"/>
  <c r="D109" i="19"/>
  <c r="J2356" i="1" s="1"/>
  <c r="L108" i="19"/>
  <c r="K108" i="19"/>
  <c r="J108" i="19"/>
  <c r="I108" i="19"/>
  <c r="H108" i="19"/>
  <c r="G108" i="19"/>
  <c r="F108" i="19"/>
  <c r="D108" i="19"/>
  <c r="L107" i="19"/>
  <c r="R2331" i="1" s="1"/>
  <c r="K107" i="19"/>
  <c r="Q2331" i="1" s="1"/>
  <c r="J107" i="19"/>
  <c r="P2331" i="1" s="1"/>
  <c r="I107" i="19"/>
  <c r="O2331" i="1" s="1"/>
  <c r="H107" i="19"/>
  <c r="N2331" i="1" s="1"/>
  <c r="G107" i="19"/>
  <c r="M2331" i="1" s="1"/>
  <c r="F107" i="19"/>
  <c r="L2331" i="1" s="1"/>
  <c r="D107" i="19"/>
  <c r="J2331" i="1" s="1"/>
  <c r="B110" i="19"/>
  <c r="B2381" i="1" s="1"/>
  <c r="A110" i="19"/>
  <c r="A2381" i="1" s="1"/>
  <c r="B109" i="19"/>
  <c r="B2356" i="1" s="1"/>
  <c r="A109" i="19"/>
  <c r="A2356" i="1" s="1"/>
  <c r="B108" i="19"/>
  <c r="A108" i="19"/>
  <c r="B107" i="19"/>
  <c r="B2331" i="1" s="1"/>
  <c r="A107" i="19"/>
  <c r="A2331" i="1" s="1"/>
  <c r="G21" i="19"/>
  <c r="M234" i="1" s="1"/>
  <c r="M162" i="1"/>
  <c r="M148" i="1"/>
  <c r="C561" i="1"/>
  <c r="B561" i="1" s="1"/>
  <c r="C562" i="1"/>
  <c r="C563" i="1"/>
  <c r="P563" i="1" s="1"/>
  <c r="C564" i="1"/>
  <c r="C565" i="1"/>
  <c r="C566" i="1"/>
  <c r="O566" i="1" s="1"/>
  <c r="C567" i="1"/>
  <c r="C568" i="1"/>
  <c r="C569" i="1"/>
  <c r="A569" i="1" s="1"/>
  <c r="C570" i="1"/>
  <c r="C571" i="1"/>
  <c r="M571" i="1" s="1"/>
  <c r="C572" i="1"/>
  <c r="C573" i="1"/>
  <c r="C574" i="1"/>
  <c r="Q574" i="1" s="1"/>
  <c r="C575" i="1"/>
  <c r="K575" i="1" s="1"/>
  <c r="C576" i="1"/>
  <c r="C577" i="1"/>
  <c r="Q577" i="1" s="1"/>
  <c r="C578" i="1"/>
  <c r="C579" i="1"/>
  <c r="B579" i="1" s="1"/>
  <c r="C580" i="1"/>
  <c r="C581" i="1"/>
  <c r="M581" i="1" s="1"/>
  <c r="C582" i="1"/>
  <c r="B582" i="1" s="1"/>
  <c r="C583" i="1"/>
  <c r="C560"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2429" i="1"/>
  <c r="C2430" i="1"/>
  <c r="C2431" i="1"/>
  <c r="C2432" i="1"/>
  <c r="C2433" i="1"/>
  <c r="C2434" i="1"/>
  <c r="C2435" i="1"/>
  <c r="C2436" i="1"/>
  <c r="C2437" i="1"/>
  <c r="C2438" i="1"/>
  <c r="C2439" i="1"/>
  <c r="C2440" i="1"/>
  <c r="C2441" i="1"/>
  <c r="C2442" i="1"/>
  <c r="C2443" i="1"/>
  <c r="C2444" i="1"/>
  <c r="C2445" i="1"/>
  <c r="C2364" i="1"/>
  <c r="C2365" i="1"/>
  <c r="C2366" i="1"/>
  <c r="C2367" i="1"/>
  <c r="C2368" i="1"/>
  <c r="C2369" i="1"/>
  <c r="C2370" i="1"/>
  <c r="C2371" i="1"/>
  <c r="C2372" i="1"/>
  <c r="C2373" i="1"/>
  <c r="C2374" i="1"/>
  <c r="C2375" i="1"/>
  <c r="C2376" i="1"/>
  <c r="C2377" i="1"/>
  <c r="C2378" i="1"/>
  <c r="C2379" i="1"/>
  <c r="C2380" i="1"/>
  <c r="C2057" i="1"/>
  <c r="C2053"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1002" i="1"/>
  <c r="C1003" i="1"/>
  <c r="C1004" i="1"/>
  <c r="C1005" i="1"/>
  <c r="C1006" i="1"/>
  <c r="C1007" i="1"/>
  <c r="C1008" i="1"/>
  <c r="C1009" i="1"/>
  <c r="C1010" i="1"/>
  <c r="C1011" i="1"/>
  <c r="C1012" i="1"/>
  <c r="C1013" i="1"/>
  <c r="C1014" i="1"/>
  <c r="C1015" i="1"/>
  <c r="C1016" i="1"/>
  <c r="C1017" i="1"/>
  <c r="C1018" i="1"/>
  <c r="C1019" i="1"/>
  <c r="C1020" i="1"/>
  <c r="C1021" i="1"/>
  <c r="C1022" i="1"/>
  <c r="C1023" i="1"/>
  <c r="C1024" i="1"/>
  <c r="C1025" i="1"/>
  <c r="C1026" i="1"/>
  <c r="C1027" i="1"/>
  <c r="C1028" i="1"/>
  <c r="C1029" i="1"/>
  <c r="C1030" i="1"/>
  <c r="C1031" i="1"/>
  <c r="C1032" i="1"/>
  <c r="C1033" i="1"/>
  <c r="C1034" i="1"/>
  <c r="C1035" i="1"/>
  <c r="C1036" i="1"/>
  <c r="C1037" i="1"/>
  <c r="C1038" i="1"/>
  <c r="C1039" i="1"/>
  <c r="C1040" i="1"/>
  <c r="C1041" i="1"/>
  <c r="C1042" i="1"/>
  <c r="C1043" i="1"/>
  <c r="C1044" i="1"/>
  <c r="C1045" i="1"/>
  <c r="C1046" i="1"/>
  <c r="C1047" i="1"/>
  <c r="C1048" i="1"/>
  <c r="C1049" i="1"/>
  <c r="C1050" i="1"/>
  <c r="C1051" i="1"/>
  <c r="C1052" i="1"/>
  <c r="C1053" i="1"/>
  <c r="C1054" i="1"/>
  <c r="C1055" i="1"/>
  <c r="C1056" i="1"/>
  <c r="C1057" i="1"/>
  <c r="C1058" i="1"/>
  <c r="C1059" i="1"/>
  <c r="C1060" i="1"/>
  <c r="C1061" i="1"/>
  <c r="C1062" i="1"/>
  <c r="C1063" i="1"/>
  <c r="C1064" i="1"/>
  <c r="C1065" i="1"/>
  <c r="C1066" i="1"/>
  <c r="C1067" i="1"/>
  <c r="C1068" i="1"/>
  <c r="C1069" i="1"/>
  <c r="C1070" i="1"/>
  <c r="C1071" i="1"/>
  <c r="C1072" i="1"/>
  <c r="C1073" i="1"/>
  <c r="C1074" i="1"/>
  <c r="C1075" i="1"/>
  <c r="C1076" i="1"/>
  <c r="C1077" i="1"/>
  <c r="C1078" i="1"/>
  <c r="C1079" i="1"/>
  <c r="C1080" i="1"/>
  <c r="C1081" i="1"/>
  <c r="C1082" i="1"/>
  <c r="C1083" i="1"/>
  <c r="C1084" i="1"/>
  <c r="C1085" i="1"/>
  <c r="C1086" i="1"/>
  <c r="C1087" i="1"/>
  <c r="C1088" i="1"/>
  <c r="C1089" i="1"/>
  <c r="C1090" i="1"/>
  <c r="C1091" i="1"/>
  <c r="C1092" i="1"/>
  <c r="C1093" i="1"/>
  <c r="C1662" i="1"/>
  <c r="C1663" i="1"/>
  <c r="C1664" i="1"/>
  <c r="C1665" i="1"/>
  <c r="C1666" i="1"/>
  <c r="C1667" i="1"/>
  <c r="C1668" i="1"/>
  <c r="C1669" i="1"/>
  <c r="C1670" i="1"/>
  <c r="C1671" i="1"/>
  <c r="C1672" i="1"/>
  <c r="C1673" i="1"/>
  <c r="C1674" i="1"/>
  <c r="C1675" i="1"/>
  <c r="C1676" i="1"/>
  <c r="C1677" i="1"/>
  <c r="C1678" i="1"/>
  <c r="C1679" i="1"/>
  <c r="C1680" i="1"/>
  <c r="C1681" i="1"/>
  <c r="C1682" i="1"/>
  <c r="C1683" i="1"/>
  <c r="C1684" i="1"/>
  <c r="C1685" i="1"/>
  <c r="C1686" i="1"/>
  <c r="C1687" i="1"/>
  <c r="C1688" i="1"/>
  <c r="C1689" i="1"/>
  <c r="C1690" i="1"/>
  <c r="C1691" i="1"/>
  <c r="C1692" i="1"/>
  <c r="C1693" i="1"/>
  <c r="C1694" i="1"/>
  <c r="C1695" i="1"/>
  <c r="C1696" i="1"/>
  <c r="C1697" i="1"/>
  <c r="C1698" i="1"/>
  <c r="C1699" i="1"/>
  <c r="C1700" i="1"/>
  <c r="C1701" i="1"/>
  <c r="C1702" i="1"/>
  <c r="C1703" i="1"/>
  <c r="C1704" i="1"/>
  <c r="C1705" i="1"/>
  <c r="C1706" i="1"/>
  <c r="C1707" i="1"/>
  <c r="C1708" i="1"/>
  <c r="C1709" i="1"/>
  <c r="C1710" i="1"/>
  <c r="C1711" i="1"/>
  <c r="C1712" i="1"/>
  <c r="C1713" i="1"/>
  <c r="C1714" i="1"/>
  <c r="C1715" i="1"/>
  <c r="C1716" i="1"/>
  <c r="C1717" i="1"/>
  <c r="C1718" i="1"/>
  <c r="C1719" i="1"/>
  <c r="C1720" i="1"/>
  <c r="C1721" i="1"/>
  <c r="C1722" i="1"/>
  <c r="C1723" i="1"/>
  <c r="C1724" i="1"/>
  <c r="C1725" i="1"/>
  <c r="C1726" i="1"/>
  <c r="C1727" i="1"/>
  <c r="C1728" i="1"/>
  <c r="C1729" i="1"/>
  <c r="C1730" i="1"/>
  <c r="C1731" i="1"/>
  <c r="C1732" i="1"/>
  <c r="C1733" i="1"/>
  <c r="C1734" i="1"/>
  <c r="C1735" i="1"/>
  <c r="C1736" i="1"/>
  <c r="C1737" i="1"/>
  <c r="C1738" i="1"/>
  <c r="C1739" i="1"/>
  <c r="C1740" i="1"/>
  <c r="C1741" i="1"/>
  <c r="C1742" i="1"/>
  <c r="C1743" i="1"/>
  <c r="C1744" i="1"/>
  <c r="C1745" i="1"/>
  <c r="C1746" i="1"/>
  <c r="C1747" i="1"/>
  <c r="C1748" i="1"/>
  <c r="C1749" i="1"/>
  <c r="C1750" i="1"/>
  <c r="C1751" i="1"/>
  <c r="C1752" i="1"/>
  <c r="C1753" i="1"/>
  <c r="C1754" i="1"/>
  <c r="C1755" i="1"/>
  <c r="C1756" i="1"/>
  <c r="C1757" i="1"/>
  <c r="C1758" i="1"/>
  <c r="C1759" i="1"/>
  <c r="C1760" i="1"/>
  <c r="C1761" i="1"/>
  <c r="C1762" i="1"/>
  <c r="C1763" i="1"/>
  <c r="C1764" i="1"/>
  <c r="C1765" i="1"/>
  <c r="C1766" i="1"/>
  <c r="C1767" i="1"/>
  <c r="C1768" i="1"/>
  <c r="C1769" i="1"/>
  <c r="C1770" i="1"/>
  <c r="C1771" i="1"/>
  <c r="C1772" i="1"/>
  <c r="C1773" i="1"/>
  <c r="C1774" i="1"/>
  <c r="C1775" i="1"/>
  <c r="C1776" i="1"/>
  <c r="C1777" i="1"/>
  <c r="C1778" i="1"/>
  <c r="C1779" i="1"/>
  <c r="C1780" i="1"/>
  <c r="C1781" i="1"/>
  <c r="C1782" i="1"/>
  <c r="C1783" i="1"/>
  <c r="C1784" i="1"/>
  <c r="C1785" i="1"/>
  <c r="C1786" i="1"/>
  <c r="C1787" i="1"/>
  <c r="C1788" i="1"/>
  <c r="C1789" i="1"/>
  <c r="C1790" i="1"/>
  <c r="C1791" i="1"/>
  <c r="C1792" i="1"/>
  <c r="C1793" i="1"/>
  <c r="C1794" i="1"/>
  <c r="C1795" i="1"/>
  <c r="C1796" i="1"/>
  <c r="C1797" i="1"/>
  <c r="C1798" i="1"/>
  <c r="C600" i="1"/>
  <c r="N600" i="1" s="1"/>
  <c r="C601" i="1"/>
  <c r="C602" i="1"/>
  <c r="O602" i="1" s="1"/>
  <c r="C603" i="1"/>
  <c r="B603" i="1" s="1"/>
  <c r="C604" i="1"/>
  <c r="M604" i="1" s="1"/>
  <c r="C605" i="1"/>
  <c r="B605" i="1" s="1"/>
  <c r="C606" i="1"/>
  <c r="L606" i="1" s="1"/>
  <c r="C607" i="1"/>
  <c r="N607" i="1" s="1"/>
  <c r="C608" i="1"/>
  <c r="R608" i="1" s="1"/>
  <c r="C609" i="1"/>
  <c r="C610" i="1"/>
  <c r="C611" i="1"/>
  <c r="C612" i="1"/>
  <c r="C613" i="1"/>
  <c r="C614" i="1"/>
  <c r="L614" i="1" s="1"/>
  <c r="C615" i="1"/>
  <c r="C616" i="1"/>
  <c r="J616" i="1" s="1"/>
  <c r="C617" i="1"/>
  <c r="C618" i="1"/>
  <c r="A618" i="1" s="1"/>
  <c r="C619" i="1"/>
  <c r="K619" i="1" s="1"/>
  <c r="C620" i="1"/>
  <c r="C621" i="1"/>
  <c r="P621" i="1" s="1"/>
  <c r="C622" i="1"/>
  <c r="C623" i="1"/>
  <c r="K623" i="1" s="1"/>
  <c r="C624" i="1"/>
  <c r="L624" i="1" s="1"/>
  <c r="C625" i="1"/>
  <c r="C626" i="1"/>
  <c r="C627" i="1"/>
  <c r="M627" i="1" s="1"/>
  <c r="C628" i="1"/>
  <c r="N628" i="1" s="1"/>
  <c r="C629" i="1"/>
  <c r="P629" i="1" s="1"/>
  <c r="C630" i="1"/>
  <c r="N630" i="1" s="1"/>
  <c r="C631" i="1"/>
  <c r="C632" i="1"/>
  <c r="C633" i="1"/>
  <c r="G152" i="13"/>
  <c r="G139" i="13"/>
  <c r="C586" i="1"/>
  <c r="C587" i="1"/>
  <c r="A587" i="1" s="1"/>
  <c r="C588" i="1"/>
  <c r="N588" i="1" s="1"/>
  <c r="C589" i="1"/>
  <c r="A589" i="1" s="1"/>
  <c r="C590" i="1"/>
  <c r="B590" i="1" s="1"/>
  <c r="C591" i="1"/>
  <c r="C592" i="1"/>
  <c r="L592" i="1" s="1"/>
  <c r="C593" i="1"/>
  <c r="C594" i="1"/>
  <c r="C595" i="1"/>
  <c r="L595" i="1" s="1"/>
  <c r="C596" i="1"/>
  <c r="C597" i="1"/>
  <c r="C598" i="1"/>
  <c r="K598" i="1" s="1"/>
  <c r="C599" i="1"/>
  <c r="C585" i="1"/>
  <c r="P585" i="1" s="1"/>
  <c r="C384" i="1"/>
  <c r="C385" i="1"/>
  <c r="C386" i="1"/>
  <c r="C387" i="1"/>
  <c r="C388" i="1"/>
  <c r="C389" i="1"/>
  <c r="C390" i="1"/>
  <c r="C391" i="1"/>
  <c r="C392" i="1"/>
  <c r="C393" i="1"/>
  <c r="C394" i="1"/>
  <c r="C395" i="1"/>
  <c r="C396" i="1"/>
  <c r="C397" i="1"/>
  <c r="C382" i="1"/>
  <c r="R382"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2161" i="1"/>
  <c r="C2162" i="1"/>
  <c r="C2163" i="1"/>
  <c r="C2164" i="1"/>
  <c r="C2165" i="1"/>
  <c r="C2166" i="1"/>
  <c r="C2167" i="1"/>
  <c r="C2168" i="1"/>
  <c r="C2169" i="1"/>
  <c r="C2170" i="1"/>
  <c r="C2160"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460" i="1"/>
  <c r="C2461" i="1"/>
  <c r="C2462" i="1"/>
  <c r="C2459" i="1"/>
  <c r="C2465" i="1"/>
  <c r="C2466" i="1"/>
  <c r="C2467" i="1"/>
  <c r="C2464" i="1"/>
  <c r="C2475" i="1"/>
  <c r="C2476" i="1"/>
  <c r="C2477" i="1"/>
  <c r="C2474" i="1"/>
  <c r="C2480" i="1"/>
  <c r="C2481" i="1"/>
  <c r="C2482" i="1"/>
  <c r="C2479" i="1"/>
  <c r="C2485" i="1"/>
  <c r="C2486" i="1"/>
  <c r="C2487" i="1"/>
  <c r="C2484" i="1"/>
  <c r="C2490" i="1"/>
  <c r="C2491" i="1"/>
  <c r="C2492" i="1"/>
  <c r="C2489" i="1"/>
  <c r="C2500" i="1"/>
  <c r="C2501" i="1"/>
  <c r="C2502" i="1"/>
  <c r="C2499" i="1"/>
  <c r="C2504" i="1"/>
  <c r="C2505" i="1"/>
  <c r="C2506" i="1"/>
  <c r="C2507" i="1"/>
  <c r="C2454" i="1"/>
  <c r="C2455" i="1"/>
  <c r="C2456" i="1"/>
  <c r="C2457" i="1"/>
  <c r="B10" i="18"/>
  <c r="F47" i="8" s="1"/>
  <c r="B12" i="18"/>
  <c r="F81" i="8" s="1"/>
  <c r="B13" i="18"/>
  <c r="F80" i="8" s="1"/>
  <c r="B14" i="18"/>
  <c r="F67" i="8" s="1"/>
  <c r="B11" i="18"/>
  <c r="F53" i="8" s="1"/>
  <c r="B31" i="18"/>
  <c r="F167" i="8" s="1"/>
  <c r="B7" i="18"/>
  <c r="F34" i="8" s="1"/>
  <c r="B5" i="18"/>
  <c r="F9" i="8" s="1"/>
  <c r="B51" i="18"/>
  <c r="I50" i="19" s="1"/>
  <c r="O528" i="1" s="1"/>
  <c r="B50" i="18"/>
  <c r="I95" i="19" s="1"/>
  <c r="O2103" i="1"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F104" i="8" s="1"/>
  <c r="B21" i="18"/>
  <c r="F99" i="8" s="1"/>
  <c r="B16" i="18"/>
  <c r="F106" i="8" s="1"/>
  <c r="B15" i="18"/>
  <c r="B9" i="18"/>
  <c r="F76" i="8" s="1"/>
  <c r="B8" i="18"/>
  <c r="F43" i="8" s="1"/>
  <c r="B6" i="18"/>
  <c r="F24" i="8" s="1"/>
  <c r="B3" i="18"/>
  <c r="F155" i="8" s="1"/>
  <c r="C263" i="1"/>
  <c r="B263" i="1" s="1"/>
  <c r="C322" i="1"/>
  <c r="O322" i="1" s="1"/>
  <c r="C321" i="1"/>
  <c r="N321" i="1" s="1"/>
  <c r="C320" i="1"/>
  <c r="R320" i="1" s="1"/>
  <c r="C319" i="1"/>
  <c r="L319" i="1" s="1"/>
  <c r="C318" i="1"/>
  <c r="O318" i="1" s="1"/>
  <c r="C317" i="1"/>
  <c r="C316" i="1"/>
  <c r="P316" i="1" s="1"/>
  <c r="C315" i="1"/>
  <c r="R315" i="1" s="1"/>
  <c r="C314" i="1"/>
  <c r="B314" i="1" s="1"/>
  <c r="C313" i="1"/>
  <c r="M313" i="1" s="1"/>
  <c r="C312" i="1"/>
  <c r="P312" i="1" s="1"/>
  <c r="C311" i="1"/>
  <c r="C310" i="1"/>
  <c r="Q310" i="1" s="1"/>
  <c r="C309" i="1"/>
  <c r="C307" i="1"/>
  <c r="J307" i="1" s="1"/>
  <c r="C2452" i="1"/>
  <c r="C2387" i="1"/>
  <c r="C482" i="1"/>
  <c r="Q482" i="1" s="1"/>
  <c r="C2059" i="1"/>
  <c r="C2058" i="1"/>
  <c r="C2054" i="1"/>
  <c r="C2055" i="1"/>
  <c r="C2185" i="1"/>
  <c r="C2184" i="1"/>
  <c r="C2183" i="1"/>
  <c r="C2182" i="1"/>
  <c r="C2181" i="1"/>
  <c r="C2180" i="1"/>
  <c r="C2179" i="1"/>
  <c r="C2178" i="1"/>
  <c r="C2177" i="1"/>
  <c r="C2176" i="1"/>
  <c r="C2175" i="1"/>
  <c r="C2174" i="1"/>
  <c r="C2173" i="1"/>
  <c r="C2172" i="1"/>
  <c r="C372" i="1"/>
  <c r="Q372" i="1" s="1"/>
  <c r="C371" i="1"/>
  <c r="N371" i="1" s="1"/>
  <c r="C370" i="1"/>
  <c r="N370" i="1" s="1"/>
  <c r="C270" i="1"/>
  <c r="K270" i="1" s="1"/>
  <c r="C269" i="1"/>
  <c r="R269" i="1" s="1"/>
  <c r="C268" i="1"/>
  <c r="C2158" i="1"/>
  <c r="C2157"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01" i="1"/>
  <c r="C900" i="1"/>
  <c r="C2087" i="1"/>
  <c r="C2086" i="1"/>
  <c r="C2085" i="1"/>
  <c r="C2084" i="1"/>
  <c r="C2083" i="1"/>
  <c r="C2082" i="1"/>
  <c r="C2081" i="1"/>
  <c r="C2080" i="1"/>
  <c r="C2125" i="1"/>
  <c r="C2126" i="1"/>
  <c r="C2127" i="1"/>
  <c r="C2128" i="1"/>
  <c r="C2129" i="1"/>
  <c r="C204" i="1"/>
  <c r="C209" i="1"/>
  <c r="B209" i="1" s="1"/>
  <c r="C214" i="1"/>
  <c r="J214" i="1" s="1"/>
  <c r="C202" i="1"/>
  <c r="K202" i="1" s="1"/>
  <c r="C203" i="1"/>
  <c r="J203" i="1" s="1"/>
  <c r="C205" i="1"/>
  <c r="Q205" i="1" s="1"/>
  <c r="C206" i="1"/>
  <c r="M206" i="1" s="1"/>
  <c r="C207" i="1"/>
  <c r="O207" i="1" s="1"/>
  <c r="C208" i="1"/>
  <c r="C210" i="1"/>
  <c r="Q210" i="1" s="1"/>
  <c r="C211" i="1"/>
  <c r="Q211" i="1" s="1"/>
  <c r="C212" i="1"/>
  <c r="P212" i="1" s="1"/>
  <c r="C213" i="1"/>
  <c r="P213" i="1" s="1"/>
  <c r="C2051" i="1"/>
  <c r="C2050"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N406" i="1" s="1"/>
  <c r="C365" i="1"/>
  <c r="J365" i="1" s="1"/>
  <c r="C899" i="1"/>
  <c r="C898" i="1"/>
  <c r="C897" i="1"/>
  <c r="C896" i="1"/>
  <c r="C895" i="1"/>
  <c r="C479" i="1"/>
  <c r="C478" i="1"/>
  <c r="C2405"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2407" i="1"/>
  <c r="C267" i="1"/>
  <c r="K267" i="1" s="1"/>
  <c r="C369" i="1"/>
  <c r="Q369" i="1" s="1"/>
  <c r="C2406" i="1"/>
  <c r="C266" i="1"/>
  <c r="R266" i="1" s="1"/>
  <c r="C368" i="1"/>
  <c r="C2124" i="1"/>
  <c r="C163" i="1"/>
  <c r="C2123" i="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2104" i="1"/>
  <c r="C2105" i="1"/>
  <c r="C2106" i="1"/>
  <c r="C2107" i="1"/>
  <c r="C2108" i="1"/>
  <c r="C257" i="1"/>
  <c r="B257" i="1" s="1"/>
  <c r="C258" i="1"/>
  <c r="C259" i="1"/>
  <c r="P259" i="1" s="1"/>
  <c r="C260" i="1"/>
  <c r="J260" i="1" s="1"/>
  <c r="C261" i="1"/>
  <c r="N261" i="1" s="1"/>
  <c r="C262" i="1"/>
  <c r="J262" i="1" s="1"/>
  <c r="C264" i="1"/>
  <c r="C265" i="1"/>
  <c r="R265" i="1" s="1"/>
  <c r="C255" i="1"/>
  <c r="J255" i="1" s="1"/>
  <c r="C366" i="1"/>
  <c r="Q366" i="1" s="1"/>
  <c r="C367" i="1"/>
  <c r="C201" i="1"/>
  <c r="M201" i="1" s="1"/>
  <c r="C221" i="1"/>
  <c r="A221" i="1" s="1"/>
  <c r="C222" i="1"/>
  <c r="O222" i="1" s="1"/>
  <c r="C223" i="1"/>
  <c r="C224" i="1"/>
  <c r="R224" i="1" s="1"/>
  <c r="C225" i="1"/>
  <c r="B225" i="1" s="1"/>
  <c r="C226" i="1"/>
  <c r="C227" i="1"/>
  <c r="C228" i="1"/>
  <c r="A228" i="1" s="1"/>
  <c r="C229" i="1"/>
  <c r="K229" i="1" s="1"/>
  <c r="C230" i="1"/>
  <c r="B230" i="1" s="1"/>
  <c r="C231" i="1"/>
  <c r="C232" i="1"/>
  <c r="O232" i="1" s="1"/>
  <c r="B194" i="13"/>
  <c r="B196" i="13"/>
  <c r="B197" i="13"/>
  <c r="C2451" i="1"/>
  <c r="C2450" i="1"/>
  <c r="C2449" i="1"/>
  <c r="C2448" i="1"/>
  <c r="C2447" i="1"/>
  <c r="C2428" i="1"/>
  <c r="C2427" i="1"/>
  <c r="C2426" i="1"/>
  <c r="C2425" i="1"/>
  <c r="C2424" i="1"/>
  <c r="C2423" i="1"/>
  <c r="C2422" i="1"/>
  <c r="C2404" i="1"/>
  <c r="C2403" i="1"/>
  <c r="C2402" i="1"/>
  <c r="C2401" i="1"/>
  <c r="C2400" i="1"/>
  <c r="C2399" i="1"/>
  <c r="C2398" i="1"/>
  <c r="C2386" i="1"/>
  <c r="C2385" i="1"/>
  <c r="C2384" i="1"/>
  <c r="C2383" i="1"/>
  <c r="C2382" i="1"/>
  <c r="C2395" i="1"/>
  <c r="C2394" i="1"/>
  <c r="C2393" i="1"/>
  <c r="C2392" i="1"/>
  <c r="C2391" i="1"/>
  <c r="C2363" i="1"/>
  <c r="C2362" i="1"/>
  <c r="C2361" i="1"/>
  <c r="C2360" i="1"/>
  <c r="C2359" i="1"/>
  <c r="C2358" i="1"/>
  <c r="C2357" i="1"/>
  <c r="C2333" i="1"/>
  <c r="C2327" i="1"/>
  <c r="C2328" i="1"/>
  <c r="C2329" i="1"/>
  <c r="C2330" i="1"/>
  <c r="C2326" i="1"/>
  <c r="C2122" i="1"/>
  <c r="C2111" i="1"/>
  <c r="C2112" i="1"/>
  <c r="C2113" i="1"/>
  <c r="C2114" i="1"/>
  <c r="C2115" i="1"/>
  <c r="C2116" i="1"/>
  <c r="C2117" i="1"/>
  <c r="C2118" i="1"/>
  <c r="C2119" i="1"/>
  <c r="C2120" i="1"/>
  <c r="C2121" i="1"/>
  <c r="C2110" i="1"/>
  <c r="C359" i="1"/>
  <c r="B359" i="1" s="1"/>
  <c r="C360" i="1"/>
  <c r="C361" i="1"/>
  <c r="R361" i="1" s="1"/>
  <c r="C362" i="1"/>
  <c r="C363" i="1"/>
  <c r="L363" i="1" s="1"/>
  <c r="C364" i="1"/>
  <c r="R364" i="1" s="1"/>
  <c r="C358" i="1"/>
  <c r="N358" i="1" s="1"/>
  <c r="C250" i="1"/>
  <c r="P250" i="1" s="1"/>
  <c r="C251" i="1"/>
  <c r="C252" i="1"/>
  <c r="A252" i="1" s="1"/>
  <c r="C253" i="1"/>
  <c r="C249" i="1"/>
  <c r="A249" i="1" s="1"/>
  <c r="C247" i="1"/>
  <c r="C246" i="1"/>
  <c r="P246" i="1" s="1"/>
  <c r="C217" i="1"/>
  <c r="L217" i="1" s="1"/>
  <c r="C218" i="1"/>
  <c r="C219" i="1"/>
  <c r="K219" i="1" s="1"/>
  <c r="C220" i="1"/>
  <c r="C216" i="1"/>
  <c r="C150" i="1"/>
  <c r="L150" i="1" s="1"/>
  <c r="C2187" i="1"/>
  <c r="R506" i="1"/>
  <c r="F92" i="8"/>
  <c r="F73" i="8"/>
  <c r="B159" i="13"/>
  <c r="F72" i="8"/>
  <c r="F96" i="8"/>
  <c r="F135" i="8"/>
  <c r="F189" i="8"/>
  <c r="F136" i="8"/>
  <c r="F124" i="8"/>
  <c r="B188" i="13"/>
  <c r="B189" i="13"/>
  <c r="F213" i="8"/>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P2332" i="1" l="1"/>
  <c r="P2355" i="1"/>
  <c r="P2353" i="1"/>
  <c r="P2345" i="1"/>
  <c r="P2352" i="1"/>
  <c r="P2351" i="1"/>
  <c r="P2334" i="1"/>
  <c r="P2348" i="1"/>
  <c r="P2346" i="1"/>
  <c r="P2341" i="1"/>
  <c r="P2336" i="1"/>
  <c r="P2342" i="1"/>
  <c r="P2347" i="1"/>
  <c r="P2343" i="1"/>
  <c r="P2338" i="1"/>
  <c r="P2350" i="1"/>
  <c r="P2340" i="1"/>
  <c r="P2339" i="1"/>
  <c r="P2354" i="1"/>
  <c r="P2337" i="1"/>
  <c r="P2344" i="1"/>
  <c r="P2335" i="1"/>
  <c r="P2349" i="1"/>
  <c r="P2397" i="1"/>
  <c r="P2420" i="1"/>
  <c r="P2413" i="1"/>
  <c r="P2417" i="1"/>
  <c r="P2416" i="1"/>
  <c r="P2414" i="1"/>
  <c r="P2411" i="1"/>
  <c r="P2418" i="1"/>
  <c r="P2412" i="1"/>
  <c r="P2415" i="1"/>
  <c r="P2410" i="1"/>
  <c r="P2409" i="1"/>
  <c r="P2408" i="1"/>
  <c r="P2419" i="1"/>
  <c r="Q2332" i="1"/>
  <c r="Q2355" i="1"/>
  <c r="Q2336" i="1"/>
  <c r="Q2353" i="1"/>
  <c r="Q2352" i="1"/>
  <c r="Q2348" i="1"/>
  <c r="Q2339" i="1"/>
  <c r="Q2346" i="1"/>
  <c r="Q2335" i="1"/>
  <c r="Q2334" i="1"/>
  <c r="Q2341" i="1"/>
  <c r="Q2343" i="1"/>
  <c r="Q2345" i="1"/>
  <c r="Q2350" i="1"/>
  <c r="Q2349" i="1"/>
  <c r="Q2338" i="1"/>
  <c r="Q2351" i="1"/>
  <c r="Q2354" i="1"/>
  <c r="Q2337" i="1"/>
  <c r="Q2344" i="1"/>
  <c r="Q2342" i="1"/>
  <c r="Q2340" i="1"/>
  <c r="Q2347" i="1"/>
  <c r="B2397" i="1"/>
  <c r="B2420" i="1"/>
  <c r="B2411" i="1"/>
  <c r="B2417" i="1"/>
  <c r="B2408" i="1"/>
  <c r="B2415" i="1"/>
  <c r="B2413" i="1"/>
  <c r="B2418" i="1"/>
  <c r="B2409" i="1"/>
  <c r="B2414" i="1"/>
  <c r="B2412" i="1"/>
  <c r="B2419" i="1"/>
  <c r="B2410" i="1"/>
  <c r="B2416" i="1"/>
  <c r="Q2397" i="1"/>
  <c r="Q2420" i="1"/>
  <c r="Q2413" i="1"/>
  <c r="Q2409" i="1"/>
  <c r="Q2412" i="1"/>
  <c r="Q2411" i="1"/>
  <c r="Q2416" i="1"/>
  <c r="Q2408" i="1"/>
  <c r="Q2418" i="1"/>
  <c r="Q2414" i="1"/>
  <c r="Q2415" i="1"/>
  <c r="Q2419" i="1"/>
  <c r="Q2410" i="1"/>
  <c r="Q2417" i="1"/>
  <c r="O2397" i="1"/>
  <c r="O2420" i="1"/>
  <c r="O2416" i="1"/>
  <c r="O2414" i="1"/>
  <c r="O2411" i="1"/>
  <c r="O2415" i="1"/>
  <c r="O2409" i="1"/>
  <c r="O2408" i="1"/>
  <c r="O2413" i="1"/>
  <c r="O2412" i="1"/>
  <c r="O2419" i="1"/>
  <c r="O2417" i="1"/>
  <c r="O2418" i="1"/>
  <c r="O2410" i="1"/>
  <c r="R2332" i="1"/>
  <c r="R2355" i="1"/>
  <c r="R2347" i="1"/>
  <c r="R2337" i="1"/>
  <c r="R2344" i="1"/>
  <c r="R2343" i="1"/>
  <c r="R2334" i="1"/>
  <c r="R2349" i="1"/>
  <c r="R2348" i="1"/>
  <c r="R2353" i="1"/>
  <c r="R2335" i="1"/>
  <c r="R2342" i="1"/>
  <c r="R2354" i="1"/>
  <c r="R2336" i="1"/>
  <c r="R2341" i="1"/>
  <c r="R2346" i="1"/>
  <c r="R2345" i="1"/>
  <c r="R2352" i="1"/>
  <c r="R2350" i="1"/>
  <c r="R2340" i="1"/>
  <c r="R2339" i="1"/>
  <c r="R2351" i="1"/>
  <c r="R2338" i="1"/>
  <c r="R2397" i="1"/>
  <c r="R2420" i="1"/>
  <c r="R2415" i="1"/>
  <c r="R2418" i="1"/>
  <c r="R2410" i="1"/>
  <c r="R2417" i="1"/>
  <c r="R2408" i="1"/>
  <c r="R2411" i="1"/>
  <c r="R2409" i="1"/>
  <c r="R2412" i="1"/>
  <c r="R2419" i="1"/>
  <c r="R2414" i="1"/>
  <c r="R2416" i="1"/>
  <c r="R2413" i="1"/>
  <c r="O2332" i="1"/>
  <c r="O2355" i="1"/>
  <c r="O2349" i="1"/>
  <c r="O2341" i="1"/>
  <c r="O2335" i="1"/>
  <c r="O2340" i="1"/>
  <c r="O2347" i="1"/>
  <c r="O2336" i="1"/>
  <c r="O2343" i="1"/>
  <c r="O2350" i="1"/>
  <c r="O2354" i="1"/>
  <c r="O2352" i="1"/>
  <c r="O2339" i="1"/>
  <c r="O2337" i="1"/>
  <c r="O2351" i="1"/>
  <c r="O2342" i="1"/>
  <c r="O2348" i="1"/>
  <c r="O2346" i="1"/>
  <c r="O2338" i="1"/>
  <c r="O2353" i="1"/>
  <c r="O2345" i="1"/>
  <c r="O2344" i="1"/>
  <c r="O2334" i="1"/>
  <c r="J2332" i="1"/>
  <c r="J2355" i="1"/>
  <c r="J2337" i="1"/>
  <c r="J2344" i="1"/>
  <c r="J2351" i="1"/>
  <c r="J2349" i="1"/>
  <c r="J2338" i="1"/>
  <c r="J2353" i="1"/>
  <c r="J2334" i="1"/>
  <c r="J2340" i="1"/>
  <c r="J2346" i="1"/>
  <c r="J2336" i="1"/>
  <c r="J2341" i="1"/>
  <c r="J2347" i="1"/>
  <c r="J2342" i="1"/>
  <c r="J2348" i="1"/>
  <c r="J2354" i="1"/>
  <c r="J2345" i="1"/>
  <c r="J2352" i="1"/>
  <c r="J2343" i="1"/>
  <c r="J2335" i="1"/>
  <c r="J2350" i="1"/>
  <c r="J2339" i="1"/>
  <c r="J2397" i="1"/>
  <c r="J2420" i="1"/>
  <c r="J2419" i="1"/>
  <c r="J2408" i="1"/>
  <c r="J2410" i="1"/>
  <c r="J2409" i="1"/>
  <c r="J2414" i="1"/>
  <c r="J2413" i="1"/>
  <c r="J2411" i="1"/>
  <c r="J2418" i="1"/>
  <c r="J2416" i="1"/>
  <c r="J2415" i="1"/>
  <c r="J2412" i="1"/>
  <c r="J2417" i="1"/>
  <c r="L2332" i="1"/>
  <c r="L2355" i="1"/>
  <c r="L2335" i="1"/>
  <c r="L2342" i="1"/>
  <c r="L2347" i="1"/>
  <c r="L2354" i="1"/>
  <c r="L2338" i="1"/>
  <c r="L2351" i="1"/>
  <c r="L2337" i="1"/>
  <c r="L2344" i="1"/>
  <c r="L2334" i="1"/>
  <c r="L2348" i="1"/>
  <c r="L2340" i="1"/>
  <c r="L2339" i="1"/>
  <c r="L2352" i="1"/>
  <c r="L2346" i="1"/>
  <c r="L2353" i="1"/>
  <c r="L2345" i="1"/>
  <c r="L2343" i="1"/>
  <c r="L2350" i="1"/>
  <c r="L2336" i="1"/>
  <c r="L2349" i="1"/>
  <c r="L2341" i="1"/>
  <c r="L2397" i="1"/>
  <c r="L2420" i="1"/>
  <c r="L2412" i="1"/>
  <c r="L2408" i="1"/>
  <c r="L2415" i="1"/>
  <c r="L2419" i="1"/>
  <c r="L2410" i="1"/>
  <c r="L2417" i="1"/>
  <c r="L2416" i="1"/>
  <c r="L2414" i="1"/>
  <c r="L2413" i="1"/>
  <c r="L2418" i="1"/>
  <c r="L2411" i="1"/>
  <c r="L2409" i="1"/>
  <c r="A2332" i="1"/>
  <c r="A2355" i="1"/>
  <c r="A2344" i="1"/>
  <c r="A2335" i="1"/>
  <c r="A2342" i="1"/>
  <c r="A2340" i="1"/>
  <c r="A2353" i="1"/>
  <c r="A2349" i="1"/>
  <c r="A2346" i="1"/>
  <c r="A2345" i="1"/>
  <c r="A2351" i="1"/>
  <c r="A2347" i="1"/>
  <c r="A2336" i="1"/>
  <c r="A2338" i="1"/>
  <c r="A2334" i="1"/>
  <c r="A2341" i="1"/>
  <c r="A2352" i="1"/>
  <c r="A2343" i="1"/>
  <c r="A2350" i="1"/>
  <c r="A2348" i="1"/>
  <c r="A2339" i="1"/>
  <c r="A2354" i="1"/>
  <c r="A2337" i="1"/>
  <c r="M2332" i="1"/>
  <c r="M2355" i="1"/>
  <c r="M2345" i="1"/>
  <c r="M2342" i="1"/>
  <c r="M2349" i="1"/>
  <c r="M2338" i="1"/>
  <c r="M2352" i="1"/>
  <c r="M2351" i="1"/>
  <c r="M2339" i="1"/>
  <c r="M2337" i="1"/>
  <c r="M2344" i="1"/>
  <c r="M2334" i="1"/>
  <c r="M2340" i="1"/>
  <c r="M2354" i="1"/>
  <c r="M2335" i="1"/>
  <c r="M2341" i="1"/>
  <c r="M2347" i="1"/>
  <c r="M2353" i="1"/>
  <c r="M2350" i="1"/>
  <c r="M2336" i="1"/>
  <c r="M2343" i="1"/>
  <c r="M2348" i="1"/>
  <c r="M2346" i="1"/>
  <c r="M2397" i="1"/>
  <c r="M2420" i="1"/>
  <c r="M2409" i="1"/>
  <c r="M2415" i="1"/>
  <c r="M2413" i="1"/>
  <c r="M2411" i="1"/>
  <c r="M2418" i="1"/>
  <c r="M2410" i="1"/>
  <c r="M2419" i="1"/>
  <c r="M2416" i="1"/>
  <c r="M2408" i="1"/>
  <c r="M2412" i="1"/>
  <c r="M2417" i="1"/>
  <c r="M2414" i="1"/>
  <c r="B2332" i="1"/>
  <c r="B2355" i="1"/>
  <c r="B2337" i="1"/>
  <c r="B2346" i="1"/>
  <c r="B2344" i="1"/>
  <c r="B2351" i="1"/>
  <c r="B2342" i="1"/>
  <c r="B2340" i="1"/>
  <c r="B2347" i="1"/>
  <c r="B2353" i="1"/>
  <c r="B2349" i="1"/>
  <c r="B2339" i="1"/>
  <c r="B2350" i="1"/>
  <c r="B2334" i="1"/>
  <c r="B2345" i="1"/>
  <c r="B2336" i="1"/>
  <c r="B2343" i="1"/>
  <c r="B2338" i="1"/>
  <c r="B2341" i="1"/>
  <c r="B2354" i="1"/>
  <c r="B2352" i="1"/>
  <c r="B2348" i="1"/>
  <c r="B2335" i="1"/>
  <c r="N2332" i="1"/>
  <c r="N2355" i="1"/>
  <c r="N2353" i="1"/>
  <c r="N2343" i="1"/>
  <c r="N2340" i="1"/>
  <c r="N2336" i="1"/>
  <c r="N2350" i="1"/>
  <c r="N2354" i="1"/>
  <c r="N2352" i="1"/>
  <c r="N2345" i="1"/>
  <c r="N2349" i="1"/>
  <c r="N2351" i="1"/>
  <c r="N2335" i="1"/>
  <c r="N2339" i="1"/>
  <c r="N2344" i="1"/>
  <c r="N2348" i="1"/>
  <c r="N2338" i="1"/>
  <c r="N2337" i="1"/>
  <c r="N2334" i="1"/>
  <c r="N2341" i="1"/>
  <c r="N2347" i="1"/>
  <c r="N2342" i="1"/>
  <c r="N2346" i="1"/>
  <c r="A2397" i="1"/>
  <c r="A2420" i="1"/>
  <c r="A2419" i="1"/>
  <c r="A2413" i="1"/>
  <c r="A2409" i="1"/>
  <c r="A2415" i="1"/>
  <c r="A2411" i="1"/>
  <c r="A2418" i="1"/>
  <c r="A2412" i="1"/>
  <c r="A2410" i="1"/>
  <c r="A2416" i="1"/>
  <c r="A2414" i="1"/>
  <c r="A2417" i="1"/>
  <c r="A2408" i="1"/>
  <c r="N2397" i="1"/>
  <c r="N2420" i="1"/>
  <c r="N2414" i="1"/>
  <c r="N2418" i="1"/>
  <c r="N2413" i="1"/>
  <c r="N2415" i="1"/>
  <c r="N2417" i="1"/>
  <c r="N2409" i="1"/>
  <c r="N2408" i="1"/>
  <c r="N2412" i="1"/>
  <c r="N2419" i="1"/>
  <c r="N2410" i="1"/>
  <c r="N2416" i="1"/>
  <c r="N2411" i="1"/>
  <c r="Q2111" i="1"/>
  <c r="J2111" i="1"/>
  <c r="R2111" i="1"/>
  <c r="K2111" i="1"/>
  <c r="L2111" i="1"/>
  <c r="M2111" i="1"/>
  <c r="N2111" i="1"/>
  <c r="O2111" i="1"/>
  <c r="P2111" i="1"/>
  <c r="B2111" i="1"/>
  <c r="A2111" i="1"/>
  <c r="K2117" i="1"/>
  <c r="L2117" i="1"/>
  <c r="M2117" i="1"/>
  <c r="N2117" i="1"/>
  <c r="O2117" i="1"/>
  <c r="P2117" i="1"/>
  <c r="J2117" i="1"/>
  <c r="Q2117" i="1"/>
  <c r="R2117" i="1"/>
  <c r="A2117" i="1"/>
  <c r="B2117" i="1"/>
  <c r="M2405" i="1"/>
  <c r="N2405" i="1"/>
  <c r="R2405" i="1"/>
  <c r="J2405" i="1"/>
  <c r="K2405" i="1"/>
  <c r="P2405" i="1"/>
  <c r="Q2405" i="1"/>
  <c r="L2405" i="1"/>
  <c r="O2405" i="1"/>
  <c r="A2405" i="1"/>
  <c r="B2405" i="1"/>
  <c r="K2125" i="1"/>
  <c r="L2125" i="1"/>
  <c r="M2125" i="1"/>
  <c r="N2125" i="1"/>
  <c r="O2125" i="1"/>
  <c r="P2125" i="1"/>
  <c r="J2125" i="1"/>
  <c r="Q2125" i="1"/>
  <c r="R2125" i="1"/>
  <c r="A2125" i="1"/>
  <c r="B2125" i="1"/>
  <c r="Q2087" i="1"/>
  <c r="J2087" i="1"/>
  <c r="R2087" i="1"/>
  <c r="K2087" i="1"/>
  <c r="L2087" i="1"/>
  <c r="M2087" i="1"/>
  <c r="N2087" i="1"/>
  <c r="O2087" i="1"/>
  <c r="P2087" i="1"/>
  <c r="B2087" i="1"/>
  <c r="A2087" i="1"/>
  <c r="Q952" i="1"/>
  <c r="J952" i="1"/>
  <c r="R952" i="1"/>
  <c r="K952" i="1"/>
  <c r="L952" i="1"/>
  <c r="M952" i="1"/>
  <c r="N952" i="1"/>
  <c r="P952" i="1"/>
  <c r="O952" i="1"/>
  <c r="B952" i="1"/>
  <c r="A952" i="1"/>
  <c r="Q944" i="1"/>
  <c r="J944" i="1"/>
  <c r="R944" i="1"/>
  <c r="K944" i="1"/>
  <c r="L944" i="1"/>
  <c r="M944" i="1"/>
  <c r="N944" i="1"/>
  <c r="O944" i="1"/>
  <c r="P944" i="1"/>
  <c r="B944" i="1"/>
  <c r="A944" i="1"/>
  <c r="Q936" i="1"/>
  <c r="J936" i="1"/>
  <c r="R936" i="1"/>
  <c r="K936" i="1"/>
  <c r="L936" i="1"/>
  <c r="M936" i="1"/>
  <c r="N936" i="1"/>
  <c r="O936" i="1"/>
  <c r="P936" i="1"/>
  <c r="B936" i="1"/>
  <c r="A936" i="1"/>
  <c r="K928" i="1"/>
  <c r="L928" i="1"/>
  <c r="M928" i="1"/>
  <c r="N928" i="1"/>
  <c r="O928" i="1"/>
  <c r="R928" i="1"/>
  <c r="J928" i="1"/>
  <c r="Q928" i="1"/>
  <c r="P928" i="1"/>
  <c r="B928" i="1"/>
  <c r="A928" i="1"/>
  <c r="K920" i="1"/>
  <c r="L920" i="1"/>
  <c r="M920" i="1"/>
  <c r="N920" i="1"/>
  <c r="O920" i="1"/>
  <c r="P920" i="1"/>
  <c r="J920" i="1"/>
  <c r="Q920" i="1"/>
  <c r="R920" i="1"/>
  <c r="B920" i="1"/>
  <c r="A920" i="1"/>
  <c r="K912" i="1"/>
  <c r="L912" i="1"/>
  <c r="M912" i="1"/>
  <c r="N912" i="1"/>
  <c r="O912" i="1"/>
  <c r="P912" i="1"/>
  <c r="J912" i="1"/>
  <c r="Q912" i="1"/>
  <c r="R912" i="1"/>
  <c r="B912" i="1"/>
  <c r="A912" i="1"/>
  <c r="K904" i="1"/>
  <c r="L904" i="1"/>
  <c r="M904" i="1"/>
  <c r="N904" i="1"/>
  <c r="O904" i="1"/>
  <c r="P904" i="1"/>
  <c r="J904" i="1"/>
  <c r="Q904" i="1"/>
  <c r="R904" i="1"/>
  <c r="B904" i="1"/>
  <c r="A904" i="1"/>
  <c r="O2177" i="1"/>
  <c r="Q2177" i="1"/>
  <c r="J2177" i="1"/>
  <c r="R2177" i="1"/>
  <c r="K2177" i="1"/>
  <c r="L2177" i="1"/>
  <c r="M2177" i="1"/>
  <c r="N2177" i="1"/>
  <c r="P2177" i="1"/>
  <c r="A2177" i="1"/>
  <c r="B2177" i="1"/>
  <c r="O2185" i="1"/>
  <c r="Q2185" i="1"/>
  <c r="J2185" i="1"/>
  <c r="R2185" i="1"/>
  <c r="K2185" i="1"/>
  <c r="M2185" i="1"/>
  <c r="N2185" i="1"/>
  <c r="P2185" i="1"/>
  <c r="L2185" i="1"/>
  <c r="A2185" i="1"/>
  <c r="B2185" i="1"/>
  <c r="B2504" i="1"/>
  <c r="A2504" i="1"/>
  <c r="R2490" i="1"/>
  <c r="B2490" i="1"/>
  <c r="A2490" i="1"/>
  <c r="A2480" i="1"/>
  <c r="B2480" i="1"/>
  <c r="P2465" i="1"/>
  <c r="Q2465" i="1"/>
  <c r="N2465" i="1"/>
  <c r="O2465" i="1"/>
  <c r="R2465" i="1"/>
  <c r="J2465" i="1"/>
  <c r="M2465" i="1"/>
  <c r="K2465" i="1"/>
  <c r="L2465" i="1"/>
  <c r="A2465" i="1"/>
  <c r="B2465" i="1"/>
  <c r="P2160" i="1"/>
  <c r="J2160" i="1"/>
  <c r="R2160" i="1"/>
  <c r="K2160" i="1"/>
  <c r="L2160" i="1"/>
  <c r="M2160" i="1"/>
  <c r="N2160" i="1"/>
  <c r="Q2160" i="1"/>
  <c r="O2160" i="1"/>
  <c r="A2160" i="1"/>
  <c r="B2160" i="1"/>
  <c r="M2163" i="1"/>
  <c r="O2163" i="1"/>
  <c r="P2163" i="1"/>
  <c r="Q2163" i="1"/>
  <c r="J2163" i="1"/>
  <c r="R2163" i="1"/>
  <c r="K2163" i="1"/>
  <c r="L2163" i="1"/>
  <c r="N2163" i="1"/>
  <c r="B2163" i="1"/>
  <c r="A2163" i="1"/>
  <c r="M1797" i="1"/>
  <c r="N1797" i="1"/>
  <c r="O1797" i="1"/>
  <c r="P1797" i="1"/>
  <c r="Q1797" i="1"/>
  <c r="J1797" i="1"/>
  <c r="R1797" i="1"/>
  <c r="K1797" i="1"/>
  <c r="L1797" i="1"/>
  <c r="A1797" i="1"/>
  <c r="B1797" i="1"/>
  <c r="M1789" i="1"/>
  <c r="N1789" i="1"/>
  <c r="O1789" i="1"/>
  <c r="P1789" i="1"/>
  <c r="Q1789" i="1"/>
  <c r="J1789" i="1"/>
  <c r="R1789" i="1"/>
  <c r="K1789" i="1"/>
  <c r="L1789" i="1"/>
  <c r="A1789" i="1"/>
  <c r="B1789" i="1"/>
  <c r="M1781" i="1"/>
  <c r="N1781" i="1"/>
  <c r="O1781" i="1"/>
  <c r="P1781" i="1"/>
  <c r="Q1781" i="1"/>
  <c r="J1781" i="1"/>
  <c r="R1781" i="1"/>
  <c r="K1781" i="1"/>
  <c r="L1781" i="1"/>
  <c r="A1781" i="1"/>
  <c r="B1781" i="1"/>
  <c r="M1773" i="1"/>
  <c r="N1773" i="1"/>
  <c r="O1773" i="1"/>
  <c r="P1773" i="1"/>
  <c r="Q1773" i="1"/>
  <c r="J1773" i="1"/>
  <c r="R1773" i="1"/>
  <c r="K1773" i="1"/>
  <c r="L1773" i="1"/>
  <c r="A1773" i="1"/>
  <c r="B1773" i="1"/>
  <c r="M1765" i="1"/>
  <c r="N1765" i="1"/>
  <c r="O1765" i="1"/>
  <c r="P1765" i="1"/>
  <c r="Q1765" i="1"/>
  <c r="J1765" i="1"/>
  <c r="R1765" i="1"/>
  <c r="K1765" i="1"/>
  <c r="L1765" i="1"/>
  <c r="A1765" i="1"/>
  <c r="B1765" i="1"/>
  <c r="M1757" i="1"/>
  <c r="N1757" i="1"/>
  <c r="O1757" i="1"/>
  <c r="P1757" i="1"/>
  <c r="Q1757" i="1"/>
  <c r="J1757" i="1"/>
  <c r="R1757" i="1"/>
  <c r="K1757" i="1"/>
  <c r="L1757" i="1"/>
  <c r="A1757" i="1"/>
  <c r="B1757" i="1"/>
  <c r="M1749" i="1"/>
  <c r="N1749" i="1"/>
  <c r="O1749" i="1"/>
  <c r="P1749" i="1"/>
  <c r="Q1749" i="1"/>
  <c r="J1749" i="1"/>
  <c r="R1749" i="1"/>
  <c r="K1749" i="1"/>
  <c r="L1749" i="1"/>
  <c r="A1749" i="1"/>
  <c r="B1749" i="1"/>
  <c r="M1741" i="1"/>
  <c r="N1741" i="1"/>
  <c r="O1741" i="1"/>
  <c r="P1741" i="1"/>
  <c r="Q1741" i="1"/>
  <c r="J1741" i="1"/>
  <c r="R1741" i="1"/>
  <c r="K1741" i="1"/>
  <c r="L1741" i="1"/>
  <c r="A1741" i="1"/>
  <c r="B1741" i="1"/>
  <c r="M1733" i="1"/>
  <c r="N1733" i="1"/>
  <c r="O1733" i="1"/>
  <c r="P1733" i="1"/>
  <c r="Q1733" i="1"/>
  <c r="J1733" i="1"/>
  <c r="R1733" i="1"/>
  <c r="K1733" i="1"/>
  <c r="L1733" i="1"/>
  <c r="A1733" i="1"/>
  <c r="B1733" i="1"/>
  <c r="M1725" i="1"/>
  <c r="N1725" i="1"/>
  <c r="O1725" i="1"/>
  <c r="P1725" i="1"/>
  <c r="Q1725" i="1"/>
  <c r="J1725" i="1"/>
  <c r="R1725" i="1"/>
  <c r="K1725" i="1"/>
  <c r="L1725" i="1"/>
  <c r="A1725" i="1"/>
  <c r="B1725" i="1"/>
  <c r="M1717" i="1"/>
  <c r="N1717" i="1"/>
  <c r="O1717" i="1"/>
  <c r="P1717" i="1"/>
  <c r="Q1717" i="1"/>
  <c r="J1717" i="1"/>
  <c r="R1717" i="1"/>
  <c r="K1717" i="1"/>
  <c r="L1717" i="1"/>
  <c r="A1717" i="1"/>
  <c r="B1717" i="1"/>
  <c r="M1709" i="1"/>
  <c r="N1709" i="1"/>
  <c r="O1709" i="1"/>
  <c r="P1709" i="1"/>
  <c r="Q1709" i="1"/>
  <c r="J1709" i="1"/>
  <c r="R1709" i="1"/>
  <c r="K1709" i="1"/>
  <c r="L1709" i="1"/>
  <c r="A1709" i="1"/>
  <c r="B1709" i="1"/>
  <c r="M1701" i="1"/>
  <c r="N1701" i="1"/>
  <c r="O1701" i="1"/>
  <c r="P1701" i="1"/>
  <c r="Q1701" i="1"/>
  <c r="J1701" i="1"/>
  <c r="R1701" i="1"/>
  <c r="K1701" i="1"/>
  <c r="L1701" i="1"/>
  <c r="A1701" i="1"/>
  <c r="B1701" i="1"/>
  <c r="M1693" i="1"/>
  <c r="N1693" i="1"/>
  <c r="O1693" i="1"/>
  <c r="P1693" i="1"/>
  <c r="Q1693" i="1"/>
  <c r="J1693" i="1"/>
  <c r="R1693" i="1"/>
  <c r="K1693" i="1"/>
  <c r="L1693" i="1"/>
  <c r="A1693" i="1"/>
  <c r="B1693" i="1"/>
  <c r="M1685" i="1"/>
  <c r="N1685" i="1"/>
  <c r="O1685" i="1"/>
  <c r="P1685" i="1"/>
  <c r="Q1685" i="1"/>
  <c r="J1685" i="1"/>
  <c r="R1685" i="1"/>
  <c r="K1685" i="1"/>
  <c r="L1685" i="1"/>
  <c r="A1685" i="1"/>
  <c r="B1685" i="1"/>
  <c r="M1677" i="1"/>
  <c r="N1677" i="1"/>
  <c r="O1677" i="1"/>
  <c r="P1677" i="1"/>
  <c r="Q1677" i="1"/>
  <c r="J1677" i="1"/>
  <c r="R1677" i="1"/>
  <c r="K1677" i="1"/>
  <c r="L1677" i="1"/>
  <c r="A1677" i="1"/>
  <c r="B1677" i="1"/>
  <c r="M1669" i="1"/>
  <c r="N1669" i="1"/>
  <c r="O1669" i="1"/>
  <c r="P1669" i="1"/>
  <c r="Q1669" i="1"/>
  <c r="J1669" i="1"/>
  <c r="R1669" i="1"/>
  <c r="K1669" i="1"/>
  <c r="L1669" i="1"/>
  <c r="A1669" i="1"/>
  <c r="B1669" i="1"/>
  <c r="Q1093" i="1"/>
  <c r="J1093" i="1"/>
  <c r="R1093" i="1"/>
  <c r="K1093" i="1"/>
  <c r="L1093" i="1"/>
  <c r="M1093" i="1"/>
  <c r="N1093" i="1"/>
  <c r="O1093" i="1"/>
  <c r="P1093" i="1"/>
  <c r="A1093" i="1"/>
  <c r="B1093" i="1"/>
  <c r="Q1085" i="1"/>
  <c r="J1085" i="1"/>
  <c r="R1085" i="1"/>
  <c r="K1085" i="1"/>
  <c r="L1085" i="1"/>
  <c r="M1085" i="1"/>
  <c r="N1085" i="1"/>
  <c r="O1085" i="1"/>
  <c r="P1085" i="1"/>
  <c r="A1085" i="1"/>
  <c r="B1085" i="1"/>
  <c r="Q1077" i="1"/>
  <c r="J1077" i="1"/>
  <c r="R1077" i="1"/>
  <c r="K1077" i="1"/>
  <c r="L1077" i="1"/>
  <c r="M1077" i="1"/>
  <c r="N1077" i="1"/>
  <c r="O1077" i="1"/>
  <c r="P1077" i="1"/>
  <c r="A1077" i="1"/>
  <c r="B1077" i="1"/>
  <c r="Q1069" i="1"/>
  <c r="J1069" i="1"/>
  <c r="R1069" i="1"/>
  <c r="K1069" i="1"/>
  <c r="L1069" i="1"/>
  <c r="M1069" i="1"/>
  <c r="N1069" i="1"/>
  <c r="P1069" i="1"/>
  <c r="O1069" i="1"/>
  <c r="A1069" i="1"/>
  <c r="B1069" i="1"/>
  <c r="Q1061" i="1"/>
  <c r="J1061" i="1"/>
  <c r="R1061" i="1"/>
  <c r="K1061" i="1"/>
  <c r="L1061" i="1"/>
  <c r="M1061" i="1"/>
  <c r="N1061" i="1"/>
  <c r="O1061" i="1"/>
  <c r="P1061" i="1"/>
  <c r="A1061" i="1"/>
  <c r="B1061" i="1"/>
  <c r="N1053" i="1"/>
  <c r="O1053" i="1"/>
  <c r="P1053" i="1"/>
  <c r="J1053" i="1"/>
  <c r="K1053" i="1"/>
  <c r="L1053" i="1"/>
  <c r="M1053" i="1"/>
  <c r="Q1053" i="1"/>
  <c r="R1053" i="1"/>
  <c r="A1053" i="1"/>
  <c r="B1053" i="1"/>
  <c r="N1045" i="1"/>
  <c r="O1045" i="1"/>
  <c r="P1045" i="1"/>
  <c r="M1045" i="1"/>
  <c r="Q1045" i="1"/>
  <c r="R1045" i="1"/>
  <c r="J1045" i="1"/>
  <c r="K1045" i="1"/>
  <c r="L1045" i="1"/>
  <c r="A1045" i="1"/>
  <c r="B1045" i="1"/>
  <c r="N1037" i="1"/>
  <c r="O1037" i="1"/>
  <c r="P1037" i="1"/>
  <c r="Q1037" i="1"/>
  <c r="J1037" i="1"/>
  <c r="K1037" i="1"/>
  <c r="L1037" i="1"/>
  <c r="M1037" i="1"/>
  <c r="R1037" i="1"/>
  <c r="A1037" i="1"/>
  <c r="B1037" i="1"/>
  <c r="N1029" i="1"/>
  <c r="O1029" i="1"/>
  <c r="P1029" i="1"/>
  <c r="Q1029" i="1"/>
  <c r="M1029" i="1"/>
  <c r="R1029" i="1"/>
  <c r="J1029" i="1"/>
  <c r="K1029" i="1"/>
  <c r="L1029" i="1"/>
  <c r="A1029" i="1"/>
  <c r="B1029" i="1"/>
  <c r="N1021" i="1"/>
  <c r="O1021" i="1"/>
  <c r="P1021" i="1"/>
  <c r="Q1021" i="1"/>
  <c r="J1021" i="1"/>
  <c r="K1021" i="1"/>
  <c r="L1021" i="1"/>
  <c r="M1021" i="1"/>
  <c r="R1021" i="1"/>
  <c r="A1021" i="1"/>
  <c r="B1021" i="1"/>
  <c r="N1013" i="1"/>
  <c r="O1013" i="1"/>
  <c r="P1013" i="1"/>
  <c r="Q1013" i="1"/>
  <c r="M1013" i="1"/>
  <c r="R1013" i="1"/>
  <c r="J1013" i="1"/>
  <c r="K1013" i="1"/>
  <c r="L1013" i="1"/>
  <c r="A1013" i="1"/>
  <c r="B1013" i="1"/>
  <c r="N1005" i="1"/>
  <c r="O1005" i="1"/>
  <c r="P1005" i="1"/>
  <c r="Q1005" i="1"/>
  <c r="J1005" i="1"/>
  <c r="K1005" i="1"/>
  <c r="L1005" i="1"/>
  <c r="M1005" i="1"/>
  <c r="R1005" i="1"/>
  <c r="A1005" i="1"/>
  <c r="B1005" i="1"/>
  <c r="N997" i="1"/>
  <c r="O997" i="1"/>
  <c r="P997" i="1"/>
  <c r="Q997" i="1"/>
  <c r="M997" i="1"/>
  <c r="R997" i="1"/>
  <c r="J997" i="1"/>
  <c r="L997" i="1"/>
  <c r="K997" i="1"/>
  <c r="A997" i="1"/>
  <c r="B997" i="1"/>
  <c r="N989" i="1"/>
  <c r="O989" i="1"/>
  <c r="P989" i="1"/>
  <c r="Q989" i="1"/>
  <c r="J989" i="1"/>
  <c r="K989" i="1"/>
  <c r="L989" i="1"/>
  <c r="M989" i="1"/>
  <c r="R989" i="1"/>
  <c r="A989" i="1"/>
  <c r="B989" i="1"/>
  <c r="L981" i="1"/>
  <c r="M981" i="1"/>
  <c r="N981" i="1"/>
  <c r="O981" i="1"/>
  <c r="P981" i="1"/>
  <c r="Q981" i="1"/>
  <c r="K981" i="1"/>
  <c r="R981" i="1"/>
  <c r="J981" i="1"/>
  <c r="A981" i="1"/>
  <c r="B981" i="1"/>
  <c r="L973" i="1"/>
  <c r="M973" i="1"/>
  <c r="N973" i="1"/>
  <c r="O973" i="1"/>
  <c r="P973" i="1"/>
  <c r="Q973" i="1"/>
  <c r="J973" i="1"/>
  <c r="K973" i="1"/>
  <c r="R973" i="1"/>
  <c r="A973" i="1"/>
  <c r="B973" i="1"/>
  <c r="L965" i="1"/>
  <c r="M965" i="1"/>
  <c r="N965" i="1"/>
  <c r="O965" i="1"/>
  <c r="P965" i="1"/>
  <c r="Q965" i="1"/>
  <c r="J965" i="1"/>
  <c r="K965" i="1"/>
  <c r="R965" i="1"/>
  <c r="A965" i="1"/>
  <c r="B965" i="1"/>
  <c r="K2053" i="1"/>
  <c r="L2053" i="1"/>
  <c r="M2053" i="1"/>
  <c r="N2053" i="1"/>
  <c r="O2053" i="1"/>
  <c r="P2053" i="1"/>
  <c r="J2053" i="1"/>
  <c r="Q2053" i="1"/>
  <c r="R2053" i="1"/>
  <c r="A2053" i="1"/>
  <c r="B2053" i="1"/>
  <c r="Q2374" i="1"/>
  <c r="L2374" i="1"/>
  <c r="M2374" i="1"/>
  <c r="R2374" i="1"/>
  <c r="J2374" i="1"/>
  <c r="K2374" i="1"/>
  <c r="P2374" i="1"/>
  <c r="O2374" i="1"/>
  <c r="B2374" i="1"/>
  <c r="A2374" i="1"/>
  <c r="N2374" i="1"/>
  <c r="Q2366" i="1"/>
  <c r="L2366" i="1"/>
  <c r="M2366" i="1"/>
  <c r="N2366" i="1"/>
  <c r="O2366" i="1"/>
  <c r="P2366" i="1"/>
  <c r="R2366" i="1"/>
  <c r="K2366" i="1"/>
  <c r="J2366" i="1"/>
  <c r="B2366" i="1"/>
  <c r="A2366" i="1"/>
  <c r="P2440" i="1"/>
  <c r="Q2440" i="1"/>
  <c r="J2440" i="1"/>
  <c r="R2440" i="1"/>
  <c r="K2440" i="1"/>
  <c r="N2440" i="1"/>
  <c r="L2440" i="1"/>
  <c r="M2440" i="1"/>
  <c r="O2440" i="1"/>
  <c r="A2440" i="1"/>
  <c r="B2440" i="1"/>
  <c r="J2432" i="1"/>
  <c r="R2432" i="1"/>
  <c r="K2432" i="1"/>
  <c r="Q2432" i="1"/>
  <c r="L2432" i="1"/>
  <c r="O2432" i="1"/>
  <c r="M2432" i="1"/>
  <c r="N2432" i="1"/>
  <c r="P2432" i="1"/>
  <c r="A2432" i="1"/>
  <c r="B2432" i="1"/>
  <c r="L1658" i="1"/>
  <c r="M1658" i="1"/>
  <c r="O1658" i="1"/>
  <c r="J1658" i="1"/>
  <c r="K1658" i="1"/>
  <c r="N1658" i="1"/>
  <c r="P1658" i="1"/>
  <c r="Q1658" i="1"/>
  <c r="R1658" i="1"/>
  <c r="B1658" i="1"/>
  <c r="A1658" i="1"/>
  <c r="L1650" i="1"/>
  <c r="M1650" i="1"/>
  <c r="O1650" i="1"/>
  <c r="R1650" i="1"/>
  <c r="J1650" i="1"/>
  <c r="K1650" i="1"/>
  <c r="N1650" i="1"/>
  <c r="P1650" i="1"/>
  <c r="Q1650" i="1"/>
  <c r="B1650" i="1"/>
  <c r="A1650" i="1"/>
  <c r="L1642" i="1"/>
  <c r="M1642" i="1"/>
  <c r="O1642" i="1"/>
  <c r="Q1642" i="1"/>
  <c r="J1642" i="1"/>
  <c r="K1642" i="1"/>
  <c r="N1642" i="1"/>
  <c r="P1642" i="1"/>
  <c r="R1642" i="1"/>
  <c r="B1642" i="1"/>
  <c r="A1642" i="1"/>
  <c r="L1634" i="1"/>
  <c r="M1634" i="1"/>
  <c r="N1634" i="1"/>
  <c r="O1634" i="1"/>
  <c r="P1634" i="1"/>
  <c r="Q1634" i="1"/>
  <c r="K1634" i="1"/>
  <c r="R1634" i="1"/>
  <c r="J1634" i="1"/>
  <c r="B1634" i="1"/>
  <c r="A1634" i="1"/>
  <c r="L1626" i="1"/>
  <c r="M1626" i="1"/>
  <c r="N1626" i="1"/>
  <c r="O1626" i="1"/>
  <c r="P1626" i="1"/>
  <c r="Q1626" i="1"/>
  <c r="J1626" i="1"/>
  <c r="K1626" i="1"/>
  <c r="R1626" i="1"/>
  <c r="B1626" i="1"/>
  <c r="A1626" i="1"/>
  <c r="L1618" i="1"/>
  <c r="M1618" i="1"/>
  <c r="N1618" i="1"/>
  <c r="O1618" i="1"/>
  <c r="P1618" i="1"/>
  <c r="Q1618" i="1"/>
  <c r="J1618" i="1"/>
  <c r="K1618" i="1"/>
  <c r="R1618" i="1"/>
  <c r="B1618" i="1"/>
  <c r="A1618" i="1"/>
  <c r="L1610" i="1"/>
  <c r="M1610" i="1"/>
  <c r="N1610" i="1"/>
  <c r="O1610" i="1"/>
  <c r="P1610" i="1"/>
  <c r="Q1610" i="1"/>
  <c r="J1610" i="1"/>
  <c r="K1610" i="1"/>
  <c r="R1610" i="1"/>
  <c r="B1610" i="1"/>
  <c r="A1610" i="1"/>
  <c r="L1602" i="1"/>
  <c r="M1602" i="1"/>
  <c r="N1602" i="1"/>
  <c r="O1602" i="1"/>
  <c r="P1602" i="1"/>
  <c r="Q1602" i="1"/>
  <c r="K1602" i="1"/>
  <c r="R1602" i="1"/>
  <c r="J1602" i="1"/>
  <c r="B1602" i="1"/>
  <c r="A1602" i="1"/>
  <c r="L1594" i="1"/>
  <c r="M1594" i="1"/>
  <c r="N1594" i="1"/>
  <c r="O1594" i="1"/>
  <c r="P1594" i="1"/>
  <c r="Q1594" i="1"/>
  <c r="J1594" i="1"/>
  <c r="K1594" i="1"/>
  <c r="R1594" i="1"/>
  <c r="B1594" i="1"/>
  <c r="A1594" i="1"/>
  <c r="L1586" i="1"/>
  <c r="M1586" i="1"/>
  <c r="N1586" i="1"/>
  <c r="O1586" i="1"/>
  <c r="P1586" i="1"/>
  <c r="Q1586" i="1"/>
  <c r="J1586" i="1"/>
  <c r="K1586" i="1"/>
  <c r="R1586" i="1"/>
  <c r="B1586" i="1"/>
  <c r="A1586" i="1"/>
  <c r="L1578" i="1"/>
  <c r="M1578" i="1"/>
  <c r="N1578" i="1"/>
  <c r="O1578" i="1"/>
  <c r="P1578" i="1"/>
  <c r="Q1578" i="1"/>
  <c r="J1578" i="1"/>
  <c r="K1578" i="1"/>
  <c r="R1578" i="1"/>
  <c r="B1578" i="1"/>
  <c r="A1578" i="1"/>
  <c r="L1570" i="1"/>
  <c r="M1570" i="1"/>
  <c r="N1570" i="1"/>
  <c r="O1570" i="1"/>
  <c r="P1570" i="1"/>
  <c r="Q1570" i="1"/>
  <c r="K1570" i="1"/>
  <c r="R1570" i="1"/>
  <c r="J1570" i="1"/>
  <c r="B1570" i="1"/>
  <c r="A1570" i="1"/>
  <c r="L1562" i="1"/>
  <c r="M1562" i="1"/>
  <c r="N1562" i="1"/>
  <c r="O1562" i="1"/>
  <c r="P1562" i="1"/>
  <c r="Q1562" i="1"/>
  <c r="J1562" i="1"/>
  <c r="K1562" i="1"/>
  <c r="R1562" i="1"/>
  <c r="B1562" i="1"/>
  <c r="A1562" i="1"/>
  <c r="L1554" i="1"/>
  <c r="M1554" i="1"/>
  <c r="N1554" i="1"/>
  <c r="O1554" i="1"/>
  <c r="P1554" i="1"/>
  <c r="Q1554" i="1"/>
  <c r="J1554" i="1"/>
  <c r="K1554" i="1"/>
  <c r="R1554" i="1"/>
  <c r="B1554" i="1"/>
  <c r="A1554" i="1"/>
  <c r="M2131" i="1"/>
  <c r="N2131" i="1"/>
  <c r="O2131" i="1"/>
  <c r="P2131" i="1"/>
  <c r="Q2131" i="1"/>
  <c r="J2131" i="1"/>
  <c r="R2131" i="1"/>
  <c r="L2131" i="1"/>
  <c r="K2131" i="1"/>
  <c r="B2131" i="1"/>
  <c r="A2131" i="1"/>
  <c r="M2147" i="1"/>
  <c r="N2147" i="1"/>
  <c r="O2147" i="1"/>
  <c r="P2147" i="1"/>
  <c r="Q2147" i="1"/>
  <c r="J2147" i="1"/>
  <c r="R2147" i="1"/>
  <c r="K2147" i="1"/>
  <c r="L2147" i="1"/>
  <c r="B2147" i="1"/>
  <c r="A2147" i="1"/>
  <c r="M2139" i="1"/>
  <c r="N2139" i="1"/>
  <c r="O2139" i="1"/>
  <c r="P2139" i="1"/>
  <c r="Q2139" i="1"/>
  <c r="J2139" i="1"/>
  <c r="R2139" i="1"/>
  <c r="K2139" i="1"/>
  <c r="L2139" i="1"/>
  <c r="B2139" i="1"/>
  <c r="A2139" i="1"/>
  <c r="M2386" i="1"/>
  <c r="P2386" i="1"/>
  <c r="Q2386" i="1"/>
  <c r="J2386" i="1"/>
  <c r="K2386" i="1"/>
  <c r="L2386" i="1"/>
  <c r="R2386" i="1"/>
  <c r="O2386" i="1"/>
  <c r="N2386" i="1"/>
  <c r="A2386" i="1"/>
  <c r="B2386" i="1"/>
  <c r="M2107" i="1"/>
  <c r="N2107" i="1"/>
  <c r="O2107" i="1"/>
  <c r="P2107" i="1"/>
  <c r="Q2107" i="1"/>
  <c r="J2107" i="1"/>
  <c r="R2107" i="1"/>
  <c r="K2107" i="1"/>
  <c r="L2107" i="1"/>
  <c r="B2107" i="1"/>
  <c r="A2107" i="1"/>
  <c r="Q898" i="1"/>
  <c r="J898" i="1"/>
  <c r="R898" i="1"/>
  <c r="K898" i="1"/>
  <c r="L898" i="1"/>
  <c r="M898" i="1"/>
  <c r="N898" i="1"/>
  <c r="O898" i="1"/>
  <c r="P898" i="1"/>
  <c r="B898" i="1"/>
  <c r="A898" i="1"/>
  <c r="Q2326" i="1"/>
  <c r="L2326" i="1"/>
  <c r="M2326" i="1"/>
  <c r="P2326" i="1"/>
  <c r="R2326" i="1"/>
  <c r="J2326" i="1"/>
  <c r="O2326" i="1"/>
  <c r="K2326" i="1"/>
  <c r="N2326" i="1"/>
  <c r="B2326" i="1"/>
  <c r="A2326" i="1"/>
  <c r="K2399" i="1"/>
  <c r="L2399" i="1"/>
  <c r="R2399" i="1"/>
  <c r="J2399" i="1"/>
  <c r="M2399" i="1"/>
  <c r="P2399" i="1"/>
  <c r="Q2399" i="1"/>
  <c r="O2399" i="1"/>
  <c r="B2399" i="1"/>
  <c r="N2399" i="1"/>
  <c r="A2399" i="1"/>
  <c r="O2450" i="1"/>
  <c r="P2450" i="1"/>
  <c r="Q2450" i="1"/>
  <c r="J2450" i="1"/>
  <c r="K2450" i="1"/>
  <c r="L2450" i="1"/>
  <c r="M2450" i="1"/>
  <c r="N2450" i="1"/>
  <c r="R2450" i="1"/>
  <c r="A2450" i="1"/>
  <c r="B2450" i="1"/>
  <c r="P2104" i="1"/>
  <c r="Q2104" i="1"/>
  <c r="J2104" i="1"/>
  <c r="R2104" i="1"/>
  <c r="K2104" i="1"/>
  <c r="L2104" i="1"/>
  <c r="M2104" i="1"/>
  <c r="O2104" i="1"/>
  <c r="N2104" i="1"/>
  <c r="A2104" i="1"/>
  <c r="B2104" i="1"/>
  <c r="P2080" i="1"/>
  <c r="Q2080" i="1"/>
  <c r="J2080" i="1"/>
  <c r="R2080" i="1"/>
  <c r="K2080" i="1"/>
  <c r="L2080" i="1"/>
  <c r="M2080" i="1"/>
  <c r="N2080" i="1"/>
  <c r="O2080" i="1"/>
  <c r="A2080" i="1"/>
  <c r="B2080" i="1"/>
  <c r="O900" i="1"/>
  <c r="P900" i="1"/>
  <c r="Q900" i="1"/>
  <c r="J900" i="1"/>
  <c r="R900" i="1"/>
  <c r="K900" i="1"/>
  <c r="L900" i="1"/>
  <c r="M900" i="1"/>
  <c r="N900" i="1"/>
  <c r="B900" i="1"/>
  <c r="A900" i="1"/>
  <c r="J951" i="1"/>
  <c r="R951" i="1"/>
  <c r="K951" i="1"/>
  <c r="L951" i="1"/>
  <c r="M951" i="1"/>
  <c r="N951" i="1"/>
  <c r="O951" i="1"/>
  <c r="P951" i="1"/>
  <c r="Q951" i="1"/>
  <c r="A951" i="1"/>
  <c r="B951" i="1"/>
  <c r="J943" i="1"/>
  <c r="R943" i="1"/>
  <c r="K943" i="1"/>
  <c r="L943" i="1"/>
  <c r="M943" i="1"/>
  <c r="N943" i="1"/>
  <c r="O943" i="1"/>
  <c r="P943" i="1"/>
  <c r="Q943" i="1"/>
  <c r="A943" i="1"/>
  <c r="B943" i="1"/>
  <c r="J935" i="1"/>
  <c r="R935" i="1"/>
  <c r="K935" i="1"/>
  <c r="L935" i="1"/>
  <c r="M935" i="1"/>
  <c r="N935" i="1"/>
  <c r="O935" i="1"/>
  <c r="P935" i="1"/>
  <c r="Q935" i="1"/>
  <c r="A935" i="1"/>
  <c r="B935" i="1"/>
  <c r="L927" i="1"/>
  <c r="M927" i="1"/>
  <c r="N927" i="1"/>
  <c r="O927" i="1"/>
  <c r="P927" i="1"/>
  <c r="J927" i="1"/>
  <c r="K927" i="1"/>
  <c r="Q927" i="1"/>
  <c r="R927" i="1"/>
  <c r="A927" i="1"/>
  <c r="B927" i="1"/>
  <c r="L919" i="1"/>
  <c r="M919" i="1"/>
  <c r="N919" i="1"/>
  <c r="O919" i="1"/>
  <c r="P919" i="1"/>
  <c r="Q919" i="1"/>
  <c r="J919" i="1"/>
  <c r="K919" i="1"/>
  <c r="R919" i="1"/>
  <c r="A919" i="1"/>
  <c r="B919" i="1"/>
  <c r="L911" i="1"/>
  <c r="M911" i="1"/>
  <c r="N911" i="1"/>
  <c r="O911" i="1"/>
  <c r="P911" i="1"/>
  <c r="Q911" i="1"/>
  <c r="J911" i="1"/>
  <c r="K911" i="1"/>
  <c r="R911" i="1"/>
  <c r="A911" i="1"/>
  <c r="B911" i="1"/>
  <c r="L903" i="1"/>
  <c r="M903" i="1"/>
  <c r="N903" i="1"/>
  <c r="O903" i="1"/>
  <c r="P903" i="1"/>
  <c r="Q903" i="1"/>
  <c r="R903" i="1"/>
  <c r="K903" i="1"/>
  <c r="J903" i="1"/>
  <c r="A903" i="1"/>
  <c r="B903" i="1"/>
  <c r="N2178" i="1"/>
  <c r="P2178" i="1"/>
  <c r="Q2178" i="1"/>
  <c r="J2178" i="1"/>
  <c r="R2178" i="1"/>
  <c r="K2178" i="1"/>
  <c r="O2178" i="1"/>
  <c r="M2178" i="1"/>
  <c r="L2178" i="1"/>
  <c r="B2178" i="1"/>
  <c r="A2178" i="1"/>
  <c r="Q2055" i="1"/>
  <c r="J2055" i="1"/>
  <c r="R2055" i="1"/>
  <c r="K2055" i="1"/>
  <c r="L2055" i="1"/>
  <c r="M2055" i="1"/>
  <c r="N2055" i="1"/>
  <c r="O2055" i="1"/>
  <c r="P2055" i="1"/>
  <c r="B2055" i="1"/>
  <c r="A2055" i="1"/>
  <c r="P2457" i="1"/>
  <c r="Q2457" i="1"/>
  <c r="J2457" i="1"/>
  <c r="R2457" i="1"/>
  <c r="K2457" i="1"/>
  <c r="L2457" i="1"/>
  <c r="O2457" i="1"/>
  <c r="M2457" i="1"/>
  <c r="A2457" i="1"/>
  <c r="B2457" i="1"/>
  <c r="N2457" i="1"/>
  <c r="B2499" i="1"/>
  <c r="A2499" i="1"/>
  <c r="O2484" i="1"/>
  <c r="A2484" i="1"/>
  <c r="B2484" i="1"/>
  <c r="B2474" i="1"/>
  <c r="A2474" i="1"/>
  <c r="N2459" i="1"/>
  <c r="O2459" i="1"/>
  <c r="J2459" i="1"/>
  <c r="K2459" i="1"/>
  <c r="L2459" i="1"/>
  <c r="M2459" i="1"/>
  <c r="R2459" i="1"/>
  <c r="B2459" i="1"/>
  <c r="P2459" i="1"/>
  <c r="Q2459" i="1"/>
  <c r="A2459" i="1"/>
  <c r="N2170" i="1"/>
  <c r="P2170" i="1"/>
  <c r="Q2170" i="1"/>
  <c r="J2170" i="1"/>
  <c r="R2170" i="1"/>
  <c r="K2170" i="1"/>
  <c r="L2170" i="1"/>
  <c r="M2170" i="1"/>
  <c r="O2170" i="1"/>
  <c r="B2170" i="1"/>
  <c r="A2170" i="1"/>
  <c r="N2162" i="1"/>
  <c r="P2162" i="1"/>
  <c r="Q2162" i="1"/>
  <c r="J2162" i="1"/>
  <c r="R2162" i="1"/>
  <c r="K2162" i="1"/>
  <c r="L2162" i="1"/>
  <c r="M2162" i="1"/>
  <c r="O2162" i="1"/>
  <c r="B2162" i="1"/>
  <c r="A2162" i="1"/>
  <c r="N1796" i="1"/>
  <c r="O1796" i="1"/>
  <c r="P1796" i="1"/>
  <c r="Q1796" i="1"/>
  <c r="J1796" i="1"/>
  <c r="R1796" i="1"/>
  <c r="K1796" i="1"/>
  <c r="L1796" i="1"/>
  <c r="M1796" i="1"/>
  <c r="B1796" i="1"/>
  <c r="A1796" i="1"/>
  <c r="N1788" i="1"/>
  <c r="O1788" i="1"/>
  <c r="P1788" i="1"/>
  <c r="Q1788" i="1"/>
  <c r="J1788" i="1"/>
  <c r="R1788" i="1"/>
  <c r="K1788" i="1"/>
  <c r="L1788" i="1"/>
  <c r="M1788" i="1"/>
  <c r="B1788" i="1"/>
  <c r="A1788" i="1"/>
  <c r="N1780" i="1"/>
  <c r="O1780" i="1"/>
  <c r="P1780" i="1"/>
  <c r="Q1780" i="1"/>
  <c r="J1780" i="1"/>
  <c r="R1780" i="1"/>
  <c r="K1780" i="1"/>
  <c r="L1780" i="1"/>
  <c r="M1780" i="1"/>
  <c r="B1780" i="1"/>
  <c r="A1780" i="1"/>
  <c r="N1772" i="1"/>
  <c r="O1772" i="1"/>
  <c r="P1772" i="1"/>
  <c r="Q1772" i="1"/>
  <c r="J1772" i="1"/>
  <c r="R1772" i="1"/>
  <c r="K1772" i="1"/>
  <c r="L1772" i="1"/>
  <c r="M1772" i="1"/>
  <c r="B1772" i="1"/>
  <c r="A1772" i="1"/>
  <c r="N1764" i="1"/>
  <c r="O1764" i="1"/>
  <c r="P1764" i="1"/>
  <c r="Q1764" i="1"/>
  <c r="J1764" i="1"/>
  <c r="R1764" i="1"/>
  <c r="K1764" i="1"/>
  <c r="L1764" i="1"/>
  <c r="M1764" i="1"/>
  <c r="B1764" i="1"/>
  <c r="A1764" i="1"/>
  <c r="N1756" i="1"/>
  <c r="O1756" i="1"/>
  <c r="P1756" i="1"/>
  <c r="Q1756" i="1"/>
  <c r="J1756" i="1"/>
  <c r="R1756" i="1"/>
  <c r="K1756" i="1"/>
  <c r="L1756" i="1"/>
  <c r="M1756" i="1"/>
  <c r="B1756" i="1"/>
  <c r="A1756" i="1"/>
  <c r="N1748" i="1"/>
  <c r="O1748" i="1"/>
  <c r="P1748" i="1"/>
  <c r="Q1748" i="1"/>
  <c r="J1748" i="1"/>
  <c r="R1748" i="1"/>
  <c r="K1748" i="1"/>
  <c r="L1748" i="1"/>
  <c r="M1748" i="1"/>
  <c r="B1748" i="1"/>
  <c r="A1748" i="1"/>
  <c r="N1740" i="1"/>
  <c r="O1740" i="1"/>
  <c r="P1740" i="1"/>
  <c r="Q1740" i="1"/>
  <c r="J1740" i="1"/>
  <c r="R1740" i="1"/>
  <c r="K1740" i="1"/>
  <c r="L1740" i="1"/>
  <c r="M1740" i="1"/>
  <c r="B1740" i="1"/>
  <c r="A1740" i="1"/>
  <c r="N1732" i="1"/>
  <c r="O1732" i="1"/>
  <c r="P1732" i="1"/>
  <c r="Q1732" i="1"/>
  <c r="J1732" i="1"/>
  <c r="R1732" i="1"/>
  <c r="K1732" i="1"/>
  <c r="L1732" i="1"/>
  <c r="M1732" i="1"/>
  <c r="B1732" i="1"/>
  <c r="A1732" i="1"/>
  <c r="N1724" i="1"/>
  <c r="O1724" i="1"/>
  <c r="P1724" i="1"/>
  <c r="Q1724" i="1"/>
  <c r="J1724" i="1"/>
  <c r="R1724" i="1"/>
  <c r="K1724" i="1"/>
  <c r="L1724" i="1"/>
  <c r="M1724" i="1"/>
  <c r="B1724" i="1"/>
  <c r="A1724" i="1"/>
  <c r="N1716" i="1"/>
  <c r="O1716" i="1"/>
  <c r="P1716" i="1"/>
  <c r="Q1716" i="1"/>
  <c r="J1716" i="1"/>
  <c r="R1716" i="1"/>
  <c r="K1716" i="1"/>
  <c r="L1716" i="1"/>
  <c r="M1716" i="1"/>
  <c r="B1716" i="1"/>
  <c r="A1716" i="1"/>
  <c r="N1708" i="1"/>
  <c r="O1708" i="1"/>
  <c r="P1708" i="1"/>
  <c r="Q1708" i="1"/>
  <c r="J1708" i="1"/>
  <c r="R1708" i="1"/>
  <c r="K1708" i="1"/>
  <c r="L1708" i="1"/>
  <c r="M1708" i="1"/>
  <c r="B1708" i="1"/>
  <c r="A1708" i="1"/>
  <c r="N1700" i="1"/>
  <c r="O1700" i="1"/>
  <c r="P1700" i="1"/>
  <c r="Q1700" i="1"/>
  <c r="J1700" i="1"/>
  <c r="R1700" i="1"/>
  <c r="K1700" i="1"/>
  <c r="L1700" i="1"/>
  <c r="M1700" i="1"/>
  <c r="B1700" i="1"/>
  <c r="A1700" i="1"/>
  <c r="N1692" i="1"/>
  <c r="O1692" i="1"/>
  <c r="P1692" i="1"/>
  <c r="Q1692" i="1"/>
  <c r="J1692" i="1"/>
  <c r="R1692" i="1"/>
  <c r="K1692" i="1"/>
  <c r="L1692" i="1"/>
  <c r="M1692" i="1"/>
  <c r="B1692" i="1"/>
  <c r="A1692" i="1"/>
  <c r="N1684" i="1"/>
  <c r="O1684" i="1"/>
  <c r="P1684" i="1"/>
  <c r="Q1684" i="1"/>
  <c r="J1684" i="1"/>
  <c r="R1684" i="1"/>
  <c r="K1684" i="1"/>
  <c r="L1684" i="1"/>
  <c r="M1684" i="1"/>
  <c r="B1684" i="1"/>
  <c r="A1684" i="1"/>
  <c r="N1676" i="1"/>
  <c r="O1676" i="1"/>
  <c r="P1676" i="1"/>
  <c r="Q1676" i="1"/>
  <c r="J1676" i="1"/>
  <c r="R1676" i="1"/>
  <c r="K1676" i="1"/>
  <c r="L1676" i="1"/>
  <c r="M1676" i="1"/>
  <c r="B1676" i="1"/>
  <c r="A1676" i="1"/>
  <c r="N1668" i="1"/>
  <c r="O1668" i="1"/>
  <c r="P1668" i="1"/>
  <c r="Q1668" i="1"/>
  <c r="J1668" i="1"/>
  <c r="R1668" i="1"/>
  <c r="K1668" i="1"/>
  <c r="L1668" i="1"/>
  <c r="M1668" i="1"/>
  <c r="B1668" i="1"/>
  <c r="A1668" i="1"/>
  <c r="J1092" i="1"/>
  <c r="R1092" i="1"/>
  <c r="K1092" i="1"/>
  <c r="L1092" i="1"/>
  <c r="M1092" i="1"/>
  <c r="N1092" i="1"/>
  <c r="O1092" i="1"/>
  <c r="P1092" i="1"/>
  <c r="Q1092" i="1"/>
  <c r="B1092" i="1"/>
  <c r="A1092" i="1"/>
  <c r="J1084" i="1"/>
  <c r="R1084" i="1"/>
  <c r="K1084" i="1"/>
  <c r="L1084" i="1"/>
  <c r="M1084" i="1"/>
  <c r="N1084" i="1"/>
  <c r="O1084" i="1"/>
  <c r="P1084" i="1"/>
  <c r="Q1084" i="1"/>
  <c r="B1084" i="1"/>
  <c r="A1084" i="1"/>
  <c r="J1076" i="1"/>
  <c r="R1076" i="1"/>
  <c r="K1076" i="1"/>
  <c r="L1076" i="1"/>
  <c r="M1076" i="1"/>
  <c r="N1076" i="1"/>
  <c r="O1076" i="1"/>
  <c r="Q1076" i="1"/>
  <c r="P1076" i="1"/>
  <c r="B1076" i="1"/>
  <c r="A1076" i="1"/>
  <c r="J1068" i="1"/>
  <c r="R1068" i="1"/>
  <c r="K1068" i="1"/>
  <c r="L1068" i="1"/>
  <c r="M1068" i="1"/>
  <c r="N1068" i="1"/>
  <c r="O1068" i="1"/>
  <c r="P1068" i="1"/>
  <c r="Q1068" i="1"/>
  <c r="B1068" i="1"/>
  <c r="A1068" i="1"/>
  <c r="O1060" i="1"/>
  <c r="R1060" i="1"/>
  <c r="J1060" i="1"/>
  <c r="K1060" i="1"/>
  <c r="L1060" i="1"/>
  <c r="M1060" i="1"/>
  <c r="N1060" i="1"/>
  <c r="P1060" i="1"/>
  <c r="Q1060" i="1"/>
  <c r="B1060" i="1"/>
  <c r="A1060" i="1"/>
  <c r="O1052" i="1"/>
  <c r="P1052" i="1"/>
  <c r="Q1052" i="1"/>
  <c r="N1052" i="1"/>
  <c r="R1052" i="1"/>
  <c r="J1052" i="1"/>
  <c r="K1052" i="1"/>
  <c r="M1052" i="1"/>
  <c r="L1052" i="1"/>
  <c r="B1052" i="1"/>
  <c r="A1052" i="1"/>
  <c r="O1044" i="1"/>
  <c r="P1044" i="1"/>
  <c r="Q1044" i="1"/>
  <c r="J1044" i="1"/>
  <c r="R1044" i="1"/>
  <c r="K1044" i="1"/>
  <c r="L1044" i="1"/>
  <c r="M1044" i="1"/>
  <c r="N1044" i="1"/>
  <c r="B1044" i="1"/>
  <c r="A1044" i="1"/>
  <c r="O1036" i="1"/>
  <c r="P1036" i="1"/>
  <c r="Q1036" i="1"/>
  <c r="J1036" i="1"/>
  <c r="R1036" i="1"/>
  <c r="N1036" i="1"/>
  <c r="K1036" i="1"/>
  <c r="L1036" i="1"/>
  <c r="M1036" i="1"/>
  <c r="B1036" i="1"/>
  <c r="A1036" i="1"/>
  <c r="O1028" i="1"/>
  <c r="P1028" i="1"/>
  <c r="Q1028" i="1"/>
  <c r="J1028" i="1"/>
  <c r="R1028" i="1"/>
  <c r="K1028" i="1"/>
  <c r="L1028" i="1"/>
  <c r="M1028" i="1"/>
  <c r="N1028" i="1"/>
  <c r="B1028" i="1"/>
  <c r="A1028" i="1"/>
  <c r="O1020" i="1"/>
  <c r="P1020" i="1"/>
  <c r="Q1020" i="1"/>
  <c r="J1020" i="1"/>
  <c r="R1020" i="1"/>
  <c r="N1020" i="1"/>
  <c r="K1020" i="1"/>
  <c r="L1020" i="1"/>
  <c r="M1020" i="1"/>
  <c r="B1020" i="1"/>
  <c r="A1020" i="1"/>
  <c r="O1012" i="1"/>
  <c r="P1012" i="1"/>
  <c r="Q1012" i="1"/>
  <c r="J1012" i="1"/>
  <c r="R1012" i="1"/>
  <c r="K1012" i="1"/>
  <c r="L1012" i="1"/>
  <c r="M1012" i="1"/>
  <c r="N1012" i="1"/>
  <c r="B1012" i="1"/>
  <c r="A1012" i="1"/>
  <c r="O1004" i="1"/>
  <c r="P1004" i="1"/>
  <c r="Q1004" i="1"/>
  <c r="J1004" i="1"/>
  <c r="R1004" i="1"/>
  <c r="N1004" i="1"/>
  <c r="K1004" i="1"/>
  <c r="M1004" i="1"/>
  <c r="L1004" i="1"/>
  <c r="B1004" i="1"/>
  <c r="A1004" i="1"/>
  <c r="O996" i="1"/>
  <c r="P996" i="1"/>
  <c r="Q996" i="1"/>
  <c r="J996" i="1"/>
  <c r="R996" i="1"/>
  <c r="K996" i="1"/>
  <c r="L996" i="1"/>
  <c r="M996" i="1"/>
  <c r="N996" i="1"/>
  <c r="B996" i="1"/>
  <c r="A996" i="1"/>
  <c r="O988" i="1"/>
  <c r="P988" i="1"/>
  <c r="Q988" i="1"/>
  <c r="J988" i="1"/>
  <c r="R988" i="1"/>
  <c r="N988" i="1"/>
  <c r="K988" i="1"/>
  <c r="L988" i="1"/>
  <c r="M988" i="1"/>
  <c r="B988" i="1"/>
  <c r="A988" i="1"/>
  <c r="M980" i="1"/>
  <c r="N980" i="1"/>
  <c r="O980" i="1"/>
  <c r="P980" i="1"/>
  <c r="Q980" i="1"/>
  <c r="J980" i="1"/>
  <c r="R980" i="1"/>
  <c r="K980" i="1"/>
  <c r="L980" i="1"/>
  <c r="B980" i="1"/>
  <c r="A980" i="1"/>
  <c r="M972" i="1"/>
  <c r="N972" i="1"/>
  <c r="O972" i="1"/>
  <c r="P972" i="1"/>
  <c r="Q972" i="1"/>
  <c r="J972" i="1"/>
  <c r="R972" i="1"/>
  <c r="K972" i="1"/>
  <c r="L972" i="1"/>
  <c r="B972" i="1"/>
  <c r="A972" i="1"/>
  <c r="M964" i="1"/>
  <c r="N964" i="1"/>
  <c r="O964" i="1"/>
  <c r="P964" i="1"/>
  <c r="Q964" i="1"/>
  <c r="J964" i="1"/>
  <c r="R964" i="1"/>
  <c r="K964" i="1"/>
  <c r="L964" i="1"/>
  <c r="B964" i="1"/>
  <c r="A964" i="1"/>
  <c r="O2057" i="1"/>
  <c r="P2057" i="1"/>
  <c r="Q2057" i="1"/>
  <c r="J2057" i="1"/>
  <c r="R2057" i="1"/>
  <c r="K2057" i="1"/>
  <c r="L2057" i="1"/>
  <c r="M2057" i="1"/>
  <c r="N2057" i="1"/>
  <c r="A2057" i="1"/>
  <c r="B2057" i="1"/>
  <c r="J2373" i="1"/>
  <c r="R2373" i="1"/>
  <c r="M2373" i="1"/>
  <c r="N2373" i="1"/>
  <c r="O2373" i="1"/>
  <c r="P2373" i="1"/>
  <c r="Q2373" i="1"/>
  <c r="L2373" i="1"/>
  <c r="K2373" i="1"/>
  <c r="A2373" i="1"/>
  <c r="B2373" i="1"/>
  <c r="J2365" i="1"/>
  <c r="R2365" i="1"/>
  <c r="M2365" i="1"/>
  <c r="N2365" i="1"/>
  <c r="K2365" i="1"/>
  <c r="L2365" i="1"/>
  <c r="O2365" i="1"/>
  <c r="P2365" i="1"/>
  <c r="Q2365" i="1"/>
  <c r="A2365" i="1"/>
  <c r="B2365" i="1"/>
  <c r="Q2439" i="1"/>
  <c r="J2439" i="1"/>
  <c r="R2439" i="1"/>
  <c r="K2439" i="1"/>
  <c r="L2439" i="1"/>
  <c r="O2439" i="1"/>
  <c r="P2439" i="1"/>
  <c r="M2439" i="1"/>
  <c r="B2439" i="1"/>
  <c r="N2439" i="1"/>
  <c r="A2439" i="1"/>
  <c r="K2431" i="1"/>
  <c r="L2431" i="1"/>
  <c r="P2431" i="1"/>
  <c r="Q2431" i="1"/>
  <c r="R2431" i="1"/>
  <c r="N2431" i="1"/>
  <c r="O2431" i="1"/>
  <c r="B2431" i="1"/>
  <c r="J2431" i="1"/>
  <c r="M2431" i="1"/>
  <c r="A2431" i="1"/>
  <c r="M1657" i="1"/>
  <c r="N1657" i="1"/>
  <c r="P1657" i="1"/>
  <c r="J1657" i="1"/>
  <c r="K1657" i="1"/>
  <c r="L1657" i="1"/>
  <c r="O1657" i="1"/>
  <c r="Q1657" i="1"/>
  <c r="R1657" i="1"/>
  <c r="A1657" i="1"/>
  <c r="B1657" i="1"/>
  <c r="M1649" i="1"/>
  <c r="N1649" i="1"/>
  <c r="P1649" i="1"/>
  <c r="O1649" i="1"/>
  <c r="Q1649" i="1"/>
  <c r="R1649" i="1"/>
  <c r="J1649" i="1"/>
  <c r="K1649" i="1"/>
  <c r="L1649" i="1"/>
  <c r="A1649" i="1"/>
  <c r="B1649" i="1"/>
  <c r="M1641" i="1"/>
  <c r="N1641" i="1"/>
  <c r="O1641" i="1"/>
  <c r="P1641" i="1"/>
  <c r="Q1641" i="1"/>
  <c r="J1641" i="1"/>
  <c r="R1641" i="1"/>
  <c r="L1641" i="1"/>
  <c r="K1641" i="1"/>
  <c r="A1641" i="1"/>
  <c r="B1641" i="1"/>
  <c r="M1633" i="1"/>
  <c r="N1633" i="1"/>
  <c r="O1633" i="1"/>
  <c r="P1633" i="1"/>
  <c r="Q1633" i="1"/>
  <c r="J1633" i="1"/>
  <c r="R1633" i="1"/>
  <c r="K1633" i="1"/>
  <c r="L1633" i="1"/>
  <c r="A1633" i="1"/>
  <c r="B1633" i="1"/>
  <c r="M1625" i="1"/>
  <c r="N1625" i="1"/>
  <c r="O1625" i="1"/>
  <c r="P1625" i="1"/>
  <c r="Q1625" i="1"/>
  <c r="J1625" i="1"/>
  <c r="R1625" i="1"/>
  <c r="K1625" i="1"/>
  <c r="L1625" i="1"/>
  <c r="A1625" i="1"/>
  <c r="B1625" i="1"/>
  <c r="M1617" i="1"/>
  <c r="N1617" i="1"/>
  <c r="O1617" i="1"/>
  <c r="P1617" i="1"/>
  <c r="Q1617" i="1"/>
  <c r="J1617" i="1"/>
  <c r="R1617" i="1"/>
  <c r="K1617" i="1"/>
  <c r="L1617" i="1"/>
  <c r="A1617" i="1"/>
  <c r="B1617" i="1"/>
  <c r="M1609" i="1"/>
  <c r="N1609" i="1"/>
  <c r="O1609" i="1"/>
  <c r="P1609" i="1"/>
  <c r="Q1609" i="1"/>
  <c r="J1609" i="1"/>
  <c r="R1609" i="1"/>
  <c r="L1609" i="1"/>
  <c r="K1609" i="1"/>
  <c r="A1609" i="1"/>
  <c r="B1609" i="1"/>
  <c r="M1601" i="1"/>
  <c r="N1601" i="1"/>
  <c r="O1601" i="1"/>
  <c r="P1601" i="1"/>
  <c r="Q1601" i="1"/>
  <c r="J1601" i="1"/>
  <c r="R1601" i="1"/>
  <c r="K1601" i="1"/>
  <c r="L1601" i="1"/>
  <c r="A1601" i="1"/>
  <c r="B1601" i="1"/>
  <c r="M1593" i="1"/>
  <c r="N1593" i="1"/>
  <c r="O1593" i="1"/>
  <c r="P1593" i="1"/>
  <c r="Q1593" i="1"/>
  <c r="J1593" i="1"/>
  <c r="R1593" i="1"/>
  <c r="K1593" i="1"/>
  <c r="L1593" i="1"/>
  <c r="A1593" i="1"/>
  <c r="B1593" i="1"/>
  <c r="M1585" i="1"/>
  <c r="N1585" i="1"/>
  <c r="O1585" i="1"/>
  <c r="P1585" i="1"/>
  <c r="Q1585" i="1"/>
  <c r="J1585" i="1"/>
  <c r="R1585" i="1"/>
  <c r="K1585" i="1"/>
  <c r="L1585" i="1"/>
  <c r="A1585" i="1"/>
  <c r="B1585" i="1"/>
  <c r="M1577" i="1"/>
  <c r="N1577" i="1"/>
  <c r="O1577" i="1"/>
  <c r="P1577" i="1"/>
  <c r="Q1577" i="1"/>
  <c r="J1577" i="1"/>
  <c r="R1577" i="1"/>
  <c r="L1577" i="1"/>
  <c r="K1577" i="1"/>
  <c r="A1577" i="1"/>
  <c r="B1577" i="1"/>
  <c r="M1569" i="1"/>
  <c r="N1569" i="1"/>
  <c r="O1569" i="1"/>
  <c r="P1569" i="1"/>
  <c r="Q1569" i="1"/>
  <c r="J1569" i="1"/>
  <c r="R1569" i="1"/>
  <c r="K1569" i="1"/>
  <c r="L1569" i="1"/>
  <c r="A1569" i="1"/>
  <c r="B1569" i="1"/>
  <c r="M1561" i="1"/>
  <c r="N1561" i="1"/>
  <c r="O1561" i="1"/>
  <c r="P1561" i="1"/>
  <c r="Q1561" i="1"/>
  <c r="J1561" i="1"/>
  <c r="R1561" i="1"/>
  <c r="K1561" i="1"/>
  <c r="L1561" i="1"/>
  <c r="A1561" i="1"/>
  <c r="B1561" i="1"/>
  <c r="M1553" i="1"/>
  <c r="N1553" i="1"/>
  <c r="O1553" i="1"/>
  <c r="P1553" i="1"/>
  <c r="Q1553" i="1"/>
  <c r="J1553" i="1"/>
  <c r="R1553" i="1"/>
  <c r="K1553" i="1"/>
  <c r="L1553" i="1"/>
  <c r="A1553" i="1"/>
  <c r="B1553" i="1"/>
  <c r="N2154" i="1"/>
  <c r="O2154" i="1"/>
  <c r="P2154" i="1"/>
  <c r="Q2154" i="1"/>
  <c r="J2154" i="1"/>
  <c r="R2154" i="1"/>
  <c r="K2154" i="1"/>
  <c r="L2154" i="1"/>
  <c r="M2154" i="1"/>
  <c r="B2154" i="1"/>
  <c r="A2154" i="1"/>
  <c r="N2146" i="1"/>
  <c r="O2146" i="1"/>
  <c r="P2146" i="1"/>
  <c r="Q2146" i="1"/>
  <c r="J2146" i="1"/>
  <c r="R2146" i="1"/>
  <c r="K2146" i="1"/>
  <c r="L2146" i="1"/>
  <c r="M2146" i="1"/>
  <c r="B2146" i="1"/>
  <c r="A2146" i="1"/>
  <c r="N2138" i="1"/>
  <c r="O2138" i="1"/>
  <c r="P2138" i="1"/>
  <c r="Q2138" i="1"/>
  <c r="J2138" i="1"/>
  <c r="R2138" i="1"/>
  <c r="K2138" i="1"/>
  <c r="L2138" i="1"/>
  <c r="M2138" i="1"/>
  <c r="B2138" i="1"/>
  <c r="A2138" i="1"/>
  <c r="Q2119" i="1"/>
  <c r="J2119" i="1"/>
  <c r="R2119" i="1"/>
  <c r="K2119" i="1"/>
  <c r="L2119" i="1"/>
  <c r="M2119" i="1"/>
  <c r="N2119" i="1"/>
  <c r="O2119" i="1"/>
  <c r="P2119" i="1"/>
  <c r="B2119" i="1"/>
  <c r="A2119" i="1"/>
  <c r="P2359" i="1"/>
  <c r="K2359" i="1"/>
  <c r="L2359" i="1"/>
  <c r="M2359" i="1"/>
  <c r="N2359" i="1"/>
  <c r="O2359" i="1"/>
  <c r="Q2359" i="1"/>
  <c r="R2359" i="1"/>
  <c r="J2359" i="1"/>
  <c r="B2359" i="1"/>
  <c r="A2359" i="1"/>
  <c r="J2424" i="1"/>
  <c r="R2424" i="1"/>
  <c r="K2424" i="1"/>
  <c r="O2424" i="1"/>
  <c r="P2424" i="1"/>
  <c r="Q2424" i="1"/>
  <c r="M2424" i="1"/>
  <c r="L2424" i="1"/>
  <c r="A2424" i="1"/>
  <c r="B2424" i="1"/>
  <c r="N2424" i="1"/>
  <c r="O2105" i="1"/>
  <c r="P2105" i="1"/>
  <c r="Q2105" i="1"/>
  <c r="J2105" i="1"/>
  <c r="R2105" i="1"/>
  <c r="K2105" i="1"/>
  <c r="L2105" i="1"/>
  <c r="N2105" i="1"/>
  <c r="M2105" i="1"/>
  <c r="A2105" i="1"/>
  <c r="B2105" i="1"/>
  <c r="L2116" i="1"/>
  <c r="M2116" i="1"/>
  <c r="N2116" i="1"/>
  <c r="O2116" i="1"/>
  <c r="P2116" i="1"/>
  <c r="Q2116" i="1"/>
  <c r="J2116" i="1"/>
  <c r="K2116" i="1"/>
  <c r="R2116" i="1"/>
  <c r="A2116" i="1"/>
  <c r="B2116" i="1"/>
  <c r="M2115" i="1"/>
  <c r="N2115" i="1"/>
  <c r="O2115" i="1"/>
  <c r="P2115" i="1"/>
  <c r="Q2115" i="1"/>
  <c r="J2115" i="1"/>
  <c r="R2115" i="1"/>
  <c r="K2115" i="1"/>
  <c r="L2115" i="1"/>
  <c r="B2115" i="1"/>
  <c r="A2115" i="1"/>
  <c r="N2329" i="1"/>
  <c r="Q2329" i="1"/>
  <c r="J2329" i="1"/>
  <c r="R2329" i="1"/>
  <c r="O2329" i="1"/>
  <c r="P2329" i="1"/>
  <c r="M2329" i="1"/>
  <c r="L2329" i="1"/>
  <c r="K2329" i="1"/>
  <c r="A2329" i="1"/>
  <c r="B2329" i="1"/>
  <c r="N2361" i="1"/>
  <c r="Q2361" i="1"/>
  <c r="J2361" i="1"/>
  <c r="R2361" i="1"/>
  <c r="K2361" i="1"/>
  <c r="L2361" i="1"/>
  <c r="M2361" i="1"/>
  <c r="O2361" i="1"/>
  <c r="P2361" i="1"/>
  <c r="A2361" i="1"/>
  <c r="B2361" i="1"/>
  <c r="Q2382" i="1"/>
  <c r="L2382" i="1"/>
  <c r="M2382" i="1"/>
  <c r="P2382" i="1"/>
  <c r="R2382" i="1"/>
  <c r="J2382" i="1"/>
  <c r="O2382" i="1"/>
  <c r="K2382" i="1"/>
  <c r="N2382" i="1"/>
  <c r="B2382" i="1"/>
  <c r="A2382" i="1"/>
  <c r="Q2401" i="1"/>
  <c r="J2401" i="1"/>
  <c r="R2401" i="1"/>
  <c r="L2401" i="1"/>
  <c r="M2401" i="1"/>
  <c r="N2401" i="1"/>
  <c r="O2401" i="1"/>
  <c r="K2401" i="1"/>
  <c r="P2401" i="1"/>
  <c r="A2401" i="1"/>
  <c r="B2401" i="1"/>
  <c r="P2426" i="1"/>
  <c r="Q2426" i="1"/>
  <c r="J2426" i="1"/>
  <c r="K2426" i="1"/>
  <c r="L2426" i="1"/>
  <c r="O2426" i="1"/>
  <c r="M2426" i="1"/>
  <c r="N2426" i="1"/>
  <c r="R2426" i="1"/>
  <c r="B2426" i="1"/>
  <c r="A2426" i="1"/>
  <c r="L2406" i="1"/>
  <c r="M2406" i="1"/>
  <c r="J2406" i="1"/>
  <c r="K2406" i="1"/>
  <c r="N2406" i="1"/>
  <c r="Q2406" i="1"/>
  <c r="O2406" i="1"/>
  <c r="P2406" i="1"/>
  <c r="R2406" i="1"/>
  <c r="B2406" i="1"/>
  <c r="A2406" i="1"/>
  <c r="O2081" i="1"/>
  <c r="P2081" i="1"/>
  <c r="Q2081" i="1"/>
  <c r="J2081" i="1"/>
  <c r="R2081" i="1"/>
  <c r="K2081" i="1"/>
  <c r="L2081" i="1"/>
  <c r="M2081" i="1"/>
  <c r="N2081" i="1"/>
  <c r="A2081" i="1"/>
  <c r="B2081" i="1"/>
  <c r="N901" i="1"/>
  <c r="O901" i="1"/>
  <c r="P901" i="1"/>
  <c r="Q901" i="1"/>
  <c r="J901" i="1"/>
  <c r="R901" i="1"/>
  <c r="K901" i="1"/>
  <c r="L901" i="1"/>
  <c r="M901" i="1"/>
  <c r="A901" i="1"/>
  <c r="B901" i="1"/>
  <c r="K950" i="1"/>
  <c r="L950" i="1"/>
  <c r="M950" i="1"/>
  <c r="N950" i="1"/>
  <c r="O950" i="1"/>
  <c r="P950" i="1"/>
  <c r="J950" i="1"/>
  <c r="Q950" i="1"/>
  <c r="R950" i="1"/>
  <c r="B950" i="1"/>
  <c r="A950" i="1"/>
  <c r="K942" i="1"/>
  <c r="L942" i="1"/>
  <c r="M942" i="1"/>
  <c r="N942" i="1"/>
  <c r="O942" i="1"/>
  <c r="P942" i="1"/>
  <c r="J942" i="1"/>
  <c r="Q942" i="1"/>
  <c r="R942" i="1"/>
  <c r="B942" i="1"/>
  <c r="A942" i="1"/>
  <c r="N934" i="1"/>
  <c r="J934" i="1"/>
  <c r="K934" i="1"/>
  <c r="L934" i="1"/>
  <c r="M934" i="1"/>
  <c r="O934" i="1"/>
  <c r="P934" i="1"/>
  <c r="R934" i="1"/>
  <c r="Q934" i="1"/>
  <c r="B934" i="1"/>
  <c r="A934" i="1"/>
  <c r="M926" i="1"/>
  <c r="N926" i="1"/>
  <c r="O926" i="1"/>
  <c r="P926" i="1"/>
  <c r="Q926" i="1"/>
  <c r="R926" i="1"/>
  <c r="J926" i="1"/>
  <c r="K926" i="1"/>
  <c r="L926" i="1"/>
  <c r="B926" i="1"/>
  <c r="A926" i="1"/>
  <c r="M918" i="1"/>
  <c r="N918" i="1"/>
  <c r="O918" i="1"/>
  <c r="P918" i="1"/>
  <c r="Q918" i="1"/>
  <c r="J918" i="1"/>
  <c r="R918" i="1"/>
  <c r="K918" i="1"/>
  <c r="L918" i="1"/>
  <c r="B918" i="1"/>
  <c r="A918" i="1"/>
  <c r="M910" i="1"/>
  <c r="N910" i="1"/>
  <c r="O910" i="1"/>
  <c r="P910" i="1"/>
  <c r="Q910" i="1"/>
  <c r="J910" i="1"/>
  <c r="R910" i="1"/>
  <c r="K910" i="1"/>
  <c r="L910" i="1"/>
  <c r="B910" i="1"/>
  <c r="A910" i="1"/>
  <c r="M902" i="1"/>
  <c r="N902" i="1"/>
  <c r="O902" i="1"/>
  <c r="P902" i="1"/>
  <c r="Q902" i="1"/>
  <c r="J902" i="1"/>
  <c r="R902" i="1"/>
  <c r="K902" i="1"/>
  <c r="L902" i="1"/>
  <c r="B902" i="1"/>
  <c r="A902" i="1"/>
  <c r="M2179" i="1"/>
  <c r="O2179" i="1"/>
  <c r="P2179" i="1"/>
  <c r="Q2179" i="1"/>
  <c r="J2179" i="1"/>
  <c r="R2179" i="1"/>
  <c r="K2179" i="1"/>
  <c r="L2179" i="1"/>
  <c r="N2179" i="1"/>
  <c r="B2179" i="1"/>
  <c r="A2179" i="1"/>
  <c r="J2054" i="1"/>
  <c r="R2054" i="1"/>
  <c r="K2054" i="1"/>
  <c r="L2054" i="1"/>
  <c r="M2054" i="1"/>
  <c r="N2054" i="1"/>
  <c r="O2054" i="1"/>
  <c r="Q2054" i="1"/>
  <c r="P2054" i="1"/>
  <c r="B2054" i="1"/>
  <c r="A2054" i="1"/>
  <c r="Q2456" i="1"/>
  <c r="J2456" i="1"/>
  <c r="R2456" i="1"/>
  <c r="K2456" i="1"/>
  <c r="N2456" i="1"/>
  <c r="O2456" i="1"/>
  <c r="P2456" i="1"/>
  <c r="M2456" i="1"/>
  <c r="A2456" i="1"/>
  <c r="B2456" i="1"/>
  <c r="L2456" i="1"/>
  <c r="O2502" i="1"/>
  <c r="A2502" i="1"/>
  <c r="B2502" i="1"/>
  <c r="B2487" i="1"/>
  <c r="A2487" i="1"/>
  <c r="L2477" i="1"/>
  <c r="A2477" i="1"/>
  <c r="B2477" i="1"/>
  <c r="K2462" i="1"/>
  <c r="L2462" i="1"/>
  <c r="N2462" i="1"/>
  <c r="O2462" i="1"/>
  <c r="P2462" i="1"/>
  <c r="Q2462" i="1"/>
  <c r="R2462" i="1"/>
  <c r="M2462" i="1"/>
  <c r="J2462" i="1"/>
  <c r="B2462" i="1"/>
  <c r="A2462" i="1"/>
  <c r="O2169" i="1"/>
  <c r="Q2169" i="1"/>
  <c r="J2169" i="1"/>
  <c r="R2169" i="1"/>
  <c r="K2169" i="1"/>
  <c r="L2169" i="1"/>
  <c r="M2169" i="1"/>
  <c r="N2169" i="1"/>
  <c r="P2169" i="1"/>
  <c r="A2169" i="1"/>
  <c r="B2169" i="1"/>
  <c r="O2161" i="1"/>
  <c r="Q2161" i="1"/>
  <c r="J2161" i="1"/>
  <c r="R2161" i="1"/>
  <c r="K2161" i="1"/>
  <c r="L2161" i="1"/>
  <c r="N2161" i="1"/>
  <c r="P2161" i="1"/>
  <c r="M2161" i="1"/>
  <c r="A2161" i="1"/>
  <c r="B2161" i="1"/>
  <c r="O1795" i="1"/>
  <c r="P1795" i="1"/>
  <c r="Q1795" i="1"/>
  <c r="J1795" i="1"/>
  <c r="R1795" i="1"/>
  <c r="K1795" i="1"/>
  <c r="L1795" i="1"/>
  <c r="M1795" i="1"/>
  <c r="N1795" i="1"/>
  <c r="A1795" i="1"/>
  <c r="B1795" i="1"/>
  <c r="O1787" i="1"/>
  <c r="P1787" i="1"/>
  <c r="Q1787" i="1"/>
  <c r="J1787" i="1"/>
  <c r="R1787" i="1"/>
  <c r="K1787" i="1"/>
  <c r="L1787" i="1"/>
  <c r="M1787" i="1"/>
  <c r="N1787" i="1"/>
  <c r="A1787" i="1"/>
  <c r="B1787" i="1"/>
  <c r="O1779" i="1"/>
  <c r="P1779" i="1"/>
  <c r="Q1779" i="1"/>
  <c r="J1779" i="1"/>
  <c r="R1779" i="1"/>
  <c r="K1779" i="1"/>
  <c r="L1779" i="1"/>
  <c r="M1779" i="1"/>
  <c r="N1779" i="1"/>
  <c r="A1779" i="1"/>
  <c r="B1779" i="1"/>
  <c r="O1771" i="1"/>
  <c r="P1771" i="1"/>
  <c r="Q1771" i="1"/>
  <c r="J1771" i="1"/>
  <c r="R1771" i="1"/>
  <c r="K1771" i="1"/>
  <c r="L1771" i="1"/>
  <c r="M1771" i="1"/>
  <c r="N1771" i="1"/>
  <c r="A1771" i="1"/>
  <c r="B1771" i="1"/>
  <c r="O1763" i="1"/>
  <c r="P1763" i="1"/>
  <c r="Q1763" i="1"/>
  <c r="J1763" i="1"/>
  <c r="R1763" i="1"/>
  <c r="K1763" i="1"/>
  <c r="L1763" i="1"/>
  <c r="M1763" i="1"/>
  <c r="N1763" i="1"/>
  <c r="A1763" i="1"/>
  <c r="B1763" i="1"/>
  <c r="O1755" i="1"/>
  <c r="P1755" i="1"/>
  <c r="Q1755" i="1"/>
  <c r="J1755" i="1"/>
  <c r="R1755" i="1"/>
  <c r="K1755" i="1"/>
  <c r="L1755" i="1"/>
  <c r="M1755" i="1"/>
  <c r="N1755" i="1"/>
  <c r="A1755" i="1"/>
  <c r="B1755" i="1"/>
  <c r="O1747" i="1"/>
  <c r="P1747" i="1"/>
  <c r="Q1747" i="1"/>
  <c r="J1747" i="1"/>
  <c r="R1747" i="1"/>
  <c r="K1747" i="1"/>
  <c r="L1747" i="1"/>
  <c r="M1747" i="1"/>
  <c r="N1747" i="1"/>
  <c r="A1747" i="1"/>
  <c r="B1747" i="1"/>
  <c r="O1739" i="1"/>
  <c r="P1739" i="1"/>
  <c r="Q1739" i="1"/>
  <c r="J1739" i="1"/>
  <c r="R1739" i="1"/>
  <c r="K1739" i="1"/>
  <c r="L1739" i="1"/>
  <c r="M1739" i="1"/>
  <c r="N1739" i="1"/>
  <c r="A1739" i="1"/>
  <c r="B1739" i="1"/>
  <c r="O1731" i="1"/>
  <c r="P1731" i="1"/>
  <c r="Q1731" i="1"/>
  <c r="J1731" i="1"/>
  <c r="R1731" i="1"/>
  <c r="K1731" i="1"/>
  <c r="L1731" i="1"/>
  <c r="M1731" i="1"/>
  <c r="N1731" i="1"/>
  <c r="A1731" i="1"/>
  <c r="B1731" i="1"/>
  <c r="O1723" i="1"/>
  <c r="P1723" i="1"/>
  <c r="Q1723" i="1"/>
  <c r="J1723" i="1"/>
  <c r="R1723" i="1"/>
  <c r="K1723" i="1"/>
  <c r="L1723" i="1"/>
  <c r="M1723" i="1"/>
  <c r="N1723" i="1"/>
  <c r="A1723" i="1"/>
  <c r="B1723" i="1"/>
  <c r="O1715" i="1"/>
  <c r="P1715" i="1"/>
  <c r="Q1715" i="1"/>
  <c r="J1715" i="1"/>
  <c r="R1715" i="1"/>
  <c r="K1715" i="1"/>
  <c r="L1715" i="1"/>
  <c r="M1715" i="1"/>
  <c r="N1715" i="1"/>
  <c r="A1715" i="1"/>
  <c r="B1715" i="1"/>
  <c r="O1707" i="1"/>
  <c r="P1707" i="1"/>
  <c r="Q1707" i="1"/>
  <c r="J1707" i="1"/>
  <c r="R1707" i="1"/>
  <c r="K1707" i="1"/>
  <c r="L1707" i="1"/>
  <c r="M1707" i="1"/>
  <c r="N1707" i="1"/>
  <c r="A1707" i="1"/>
  <c r="B1707" i="1"/>
  <c r="O1699" i="1"/>
  <c r="P1699" i="1"/>
  <c r="Q1699" i="1"/>
  <c r="J1699" i="1"/>
  <c r="R1699" i="1"/>
  <c r="K1699" i="1"/>
  <c r="L1699" i="1"/>
  <c r="M1699" i="1"/>
  <c r="N1699" i="1"/>
  <c r="A1699" i="1"/>
  <c r="B1699" i="1"/>
  <c r="O1691" i="1"/>
  <c r="P1691" i="1"/>
  <c r="Q1691" i="1"/>
  <c r="J1691" i="1"/>
  <c r="R1691" i="1"/>
  <c r="K1691" i="1"/>
  <c r="L1691" i="1"/>
  <c r="M1691" i="1"/>
  <c r="N1691" i="1"/>
  <c r="A1691" i="1"/>
  <c r="B1691" i="1"/>
  <c r="O1683" i="1"/>
  <c r="P1683" i="1"/>
  <c r="Q1683" i="1"/>
  <c r="J1683" i="1"/>
  <c r="R1683" i="1"/>
  <c r="K1683" i="1"/>
  <c r="L1683" i="1"/>
  <c r="M1683" i="1"/>
  <c r="N1683" i="1"/>
  <c r="A1683" i="1"/>
  <c r="B1683" i="1"/>
  <c r="O1675" i="1"/>
  <c r="P1675" i="1"/>
  <c r="Q1675" i="1"/>
  <c r="J1675" i="1"/>
  <c r="R1675" i="1"/>
  <c r="K1675" i="1"/>
  <c r="L1675" i="1"/>
  <c r="M1675" i="1"/>
  <c r="N1675" i="1"/>
  <c r="A1675" i="1"/>
  <c r="B1675" i="1"/>
  <c r="O1667" i="1"/>
  <c r="P1667" i="1"/>
  <c r="Q1667" i="1"/>
  <c r="J1667" i="1"/>
  <c r="R1667" i="1"/>
  <c r="K1667" i="1"/>
  <c r="L1667" i="1"/>
  <c r="M1667" i="1"/>
  <c r="N1667" i="1"/>
  <c r="A1667" i="1"/>
  <c r="B1667" i="1"/>
  <c r="K1091" i="1"/>
  <c r="L1091" i="1"/>
  <c r="M1091" i="1"/>
  <c r="N1091" i="1"/>
  <c r="O1091" i="1"/>
  <c r="P1091" i="1"/>
  <c r="J1091" i="1"/>
  <c r="Q1091" i="1"/>
  <c r="R1091" i="1"/>
  <c r="A1091" i="1"/>
  <c r="B1091" i="1"/>
  <c r="K1083" i="1"/>
  <c r="L1083" i="1"/>
  <c r="M1083" i="1"/>
  <c r="N1083" i="1"/>
  <c r="O1083" i="1"/>
  <c r="P1083" i="1"/>
  <c r="R1083" i="1"/>
  <c r="Q1083" i="1"/>
  <c r="J1083" i="1"/>
  <c r="A1083" i="1"/>
  <c r="B1083" i="1"/>
  <c r="K1075" i="1"/>
  <c r="L1075" i="1"/>
  <c r="M1075" i="1"/>
  <c r="N1075" i="1"/>
  <c r="O1075" i="1"/>
  <c r="P1075" i="1"/>
  <c r="J1075" i="1"/>
  <c r="Q1075" i="1"/>
  <c r="R1075" i="1"/>
  <c r="A1075" i="1"/>
  <c r="B1075" i="1"/>
  <c r="K1067" i="1"/>
  <c r="L1067" i="1"/>
  <c r="M1067" i="1"/>
  <c r="N1067" i="1"/>
  <c r="O1067" i="1"/>
  <c r="P1067" i="1"/>
  <c r="J1067" i="1"/>
  <c r="Q1067" i="1"/>
  <c r="R1067" i="1"/>
  <c r="A1067" i="1"/>
  <c r="B1067" i="1"/>
  <c r="P1059" i="1"/>
  <c r="Q1059" i="1"/>
  <c r="J1059" i="1"/>
  <c r="R1059" i="1"/>
  <c r="O1059" i="1"/>
  <c r="K1059" i="1"/>
  <c r="L1059" i="1"/>
  <c r="M1059" i="1"/>
  <c r="N1059" i="1"/>
  <c r="A1059" i="1"/>
  <c r="B1059" i="1"/>
  <c r="P1051" i="1"/>
  <c r="Q1051" i="1"/>
  <c r="J1051" i="1"/>
  <c r="R1051" i="1"/>
  <c r="L1051" i="1"/>
  <c r="M1051" i="1"/>
  <c r="N1051" i="1"/>
  <c r="O1051" i="1"/>
  <c r="K1051" i="1"/>
  <c r="A1051" i="1"/>
  <c r="B1051" i="1"/>
  <c r="P1043" i="1"/>
  <c r="Q1043" i="1"/>
  <c r="J1043" i="1"/>
  <c r="R1043" i="1"/>
  <c r="K1043" i="1"/>
  <c r="O1043" i="1"/>
  <c r="L1043" i="1"/>
  <c r="M1043" i="1"/>
  <c r="N1043" i="1"/>
  <c r="A1043" i="1"/>
  <c r="B1043" i="1"/>
  <c r="P1035" i="1"/>
  <c r="Q1035" i="1"/>
  <c r="J1035" i="1"/>
  <c r="R1035" i="1"/>
  <c r="K1035" i="1"/>
  <c r="L1035" i="1"/>
  <c r="M1035" i="1"/>
  <c r="N1035" i="1"/>
  <c r="O1035" i="1"/>
  <c r="A1035" i="1"/>
  <c r="B1035" i="1"/>
  <c r="P1027" i="1"/>
  <c r="Q1027" i="1"/>
  <c r="J1027" i="1"/>
  <c r="R1027" i="1"/>
  <c r="K1027" i="1"/>
  <c r="O1027" i="1"/>
  <c r="L1027" i="1"/>
  <c r="M1027" i="1"/>
  <c r="N1027" i="1"/>
  <c r="A1027" i="1"/>
  <c r="B1027" i="1"/>
  <c r="P1019" i="1"/>
  <c r="Q1019" i="1"/>
  <c r="J1019" i="1"/>
  <c r="R1019" i="1"/>
  <c r="K1019" i="1"/>
  <c r="L1019" i="1"/>
  <c r="M1019" i="1"/>
  <c r="N1019" i="1"/>
  <c r="O1019" i="1"/>
  <c r="A1019" i="1"/>
  <c r="B1019" i="1"/>
  <c r="P1011" i="1"/>
  <c r="Q1011" i="1"/>
  <c r="J1011" i="1"/>
  <c r="R1011" i="1"/>
  <c r="K1011" i="1"/>
  <c r="O1011" i="1"/>
  <c r="L1011" i="1"/>
  <c r="N1011" i="1"/>
  <c r="M1011" i="1"/>
  <c r="A1011" i="1"/>
  <c r="B1011" i="1"/>
  <c r="P1003" i="1"/>
  <c r="Q1003" i="1"/>
  <c r="J1003" i="1"/>
  <c r="R1003" i="1"/>
  <c r="K1003" i="1"/>
  <c r="L1003" i="1"/>
  <c r="M1003" i="1"/>
  <c r="N1003" i="1"/>
  <c r="O1003" i="1"/>
  <c r="A1003" i="1"/>
  <c r="B1003" i="1"/>
  <c r="P995" i="1"/>
  <c r="Q995" i="1"/>
  <c r="J995" i="1"/>
  <c r="R995" i="1"/>
  <c r="K995" i="1"/>
  <c r="O995" i="1"/>
  <c r="L995" i="1"/>
  <c r="M995" i="1"/>
  <c r="N995" i="1"/>
  <c r="A995" i="1"/>
  <c r="B995" i="1"/>
  <c r="P987" i="1"/>
  <c r="Q987" i="1"/>
  <c r="J987" i="1"/>
  <c r="R987" i="1"/>
  <c r="K987" i="1"/>
  <c r="L987" i="1"/>
  <c r="M987" i="1"/>
  <c r="N987" i="1"/>
  <c r="O987" i="1"/>
  <c r="A987" i="1"/>
  <c r="B987" i="1"/>
  <c r="N979" i="1"/>
  <c r="O979" i="1"/>
  <c r="P979" i="1"/>
  <c r="Q979" i="1"/>
  <c r="J979" i="1"/>
  <c r="R979" i="1"/>
  <c r="K979" i="1"/>
  <c r="L979" i="1"/>
  <c r="M979" i="1"/>
  <c r="A979" i="1"/>
  <c r="B979" i="1"/>
  <c r="N971" i="1"/>
  <c r="O971" i="1"/>
  <c r="P971" i="1"/>
  <c r="Q971" i="1"/>
  <c r="J971" i="1"/>
  <c r="R971" i="1"/>
  <c r="K971" i="1"/>
  <c r="L971" i="1"/>
  <c r="M971" i="1"/>
  <c r="A971" i="1"/>
  <c r="B971" i="1"/>
  <c r="N963" i="1"/>
  <c r="O963" i="1"/>
  <c r="P963" i="1"/>
  <c r="Q963" i="1"/>
  <c r="J963" i="1"/>
  <c r="R963" i="1"/>
  <c r="K963" i="1"/>
  <c r="M963" i="1"/>
  <c r="L963" i="1"/>
  <c r="A963" i="1"/>
  <c r="B963" i="1"/>
  <c r="K2380" i="1"/>
  <c r="N2380" i="1"/>
  <c r="O2380" i="1"/>
  <c r="P2380" i="1"/>
  <c r="Q2380" i="1"/>
  <c r="R2380" i="1"/>
  <c r="M2380" i="1"/>
  <c r="L2380" i="1"/>
  <c r="J2380" i="1"/>
  <c r="A2380" i="1"/>
  <c r="B2380" i="1"/>
  <c r="K2372" i="1"/>
  <c r="N2372" i="1"/>
  <c r="O2372" i="1"/>
  <c r="J2372" i="1"/>
  <c r="L2372" i="1"/>
  <c r="M2372" i="1"/>
  <c r="P2372" i="1"/>
  <c r="Q2372" i="1"/>
  <c r="R2372" i="1"/>
  <c r="A2372" i="1"/>
  <c r="B2372" i="1"/>
  <c r="K2364" i="1"/>
  <c r="N2364" i="1"/>
  <c r="O2364" i="1"/>
  <c r="R2364" i="1"/>
  <c r="J2364" i="1"/>
  <c r="L2364" i="1"/>
  <c r="Q2364" i="1"/>
  <c r="M2364" i="1"/>
  <c r="P2364" i="1"/>
  <c r="A2364" i="1"/>
  <c r="B2364" i="1"/>
  <c r="J2438" i="1"/>
  <c r="R2438" i="1"/>
  <c r="K2438" i="1"/>
  <c r="L2438" i="1"/>
  <c r="M2438" i="1"/>
  <c r="P2438" i="1"/>
  <c r="N2438" i="1"/>
  <c r="O2438" i="1"/>
  <c r="Q2438" i="1"/>
  <c r="A2438" i="1"/>
  <c r="B2438" i="1"/>
  <c r="L2430" i="1"/>
  <c r="M2430" i="1"/>
  <c r="O2430" i="1"/>
  <c r="P2430" i="1"/>
  <c r="Q2430" i="1"/>
  <c r="R2430" i="1"/>
  <c r="K2430" i="1"/>
  <c r="J2430" i="1"/>
  <c r="N2430" i="1"/>
  <c r="A2430" i="1"/>
  <c r="B2430" i="1"/>
  <c r="N1656" i="1"/>
  <c r="O1656" i="1"/>
  <c r="Q1656" i="1"/>
  <c r="P1656" i="1"/>
  <c r="R1656" i="1"/>
  <c r="J1656" i="1"/>
  <c r="K1656" i="1"/>
  <c r="L1656" i="1"/>
  <c r="M1656" i="1"/>
  <c r="B1656" i="1"/>
  <c r="A1656" i="1"/>
  <c r="N1648" i="1"/>
  <c r="O1648" i="1"/>
  <c r="Q1648" i="1"/>
  <c r="K1648" i="1"/>
  <c r="L1648" i="1"/>
  <c r="M1648" i="1"/>
  <c r="P1648" i="1"/>
  <c r="R1648" i="1"/>
  <c r="J1648" i="1"/>
  <c r="B1648" i="1"/>
  <c r="A1648" i="1"/>
  <c r="N1640" i="1"/>
  <c r="O1640" i="1"/>
  <c r="P1640" i="1"/>
  <c r="Q1640" i="1"/>
  <c r="J1640" i="1"/>
  <c r="R1640" i="1"/>
  <c r="K1640" i="1"/>
  <c r="L1640" i="1"/>
  <c r="M1640" i="1"/>
  <c r="B1640" i="1"/>
  <c r="A1640" i="1"/>
  <c r="N1632" i="1"/>
  <c r="O1632" i="1"/>
  <c r="P1632" i="1"/>
  <c r="Q1632" i="1"/>
  <c r="J1632" i="1"/>
  <c r="R1632" i="1"/>
  <c r="K1632" i="1"/>
  <c r="L1632" i="1"/>
  <c r="M1632" i="1"/>
  <c r="B1632" i="1"/>
  <c r="A1632" i="1"/>
  <c r="N1624" i="1"/>
  <c r="O1624" i="1"/>
  <c r="P1624" i="1"/>
  <c r="Q1624" i="1"/>
  <c r="J1624" i="1"/>
  <c r="R1624" i="1"/>
  <c r="K1624" i="1"/>
  <c r="L1624" i="1"/>
  <c r="M1624" i="1"/>
  <c r="B1624" i="1"/>
  <c r="A1624" i="1"/>
  <c r="N1616" i="1"/>
  <c r="O1616" i="1"/>
  <c r="P1616" i="1"/>
  <c r="Q1616" i="1"/>
  <c r="J1616" i="1"/>
  <c r="R1616" i="1"/>
  <c r="K1616" i="1"/>
  <c r="M1616" i="1"/>
  <c r="L1616" i="1"/>
  <c r="B1616" i="1"/>
  <c r="A1616" i="1"/>
  <c r="N1608" i="1"/>
  <c r="O1608" i="1"/>
  <c r="P1608" i="1"/>
  <c r="Q1608" i="1"/>
  <c r="J1608" i="1"/>
  <c r="R1608" i="1"/>
  <c r="K1608" i="1"/>
  <c r="L1608" i="1"/>
  <c r="M1608" i="1"/>
  <c r="B1608" i="1"/>
  <c r="A1608" i="1"/>
  <c r="N1600" i="1"/>
  <c r="O1600" i="1"/>
  <c r="P1600" i="1"/>
  <c r="Q1600" i="1"/>
  <c r="J1600" i="1"/>
  <c r="R1600" i="1"/>
  <c r="K1600" i="1"/>
  <c r="L1600" i="1"/>
  <c r="M1600" i="1"/>
  <c r="B1600" i="1"/>
  <c r="A1600" i="1"/>
  <c r="N1592" i="1"/>
  <c r="O1592" i="1"/>
  <c r="P1592" i="1"/>
  <c r="Q1592" i="1"/>
  <c r="J1592" i="1"/>
  <c r="R1592" i="1"/>
  <c r="K1592" i="1"/>
  <c r="L1592" i="1"/>
  <c r="M1592" i="1"/>
  <c r="B1592" i="1"/>
  <c r="A1592" i="1"/>
  <c r="N1584" i="1"/>
  <c r="O1584" i="1"/>
  <c r="P1584" i="1"/>
  <c r="Q1584" i="1"/>
  <c r="J1584" i="1"/>
  <c r="R1584" i="1"/>
  <c r="K1584" i="1"/>
  <c r="M1584" i="1"/>
  <c r="L1584" i="1"/>
  <c r="B1584" i="1"/>
  <c r="A1584" i="1"/>
  <c r="N1576" i="1"/>
  <c r="O1576" i="1"/>
  <c r="P1576" i="1"/>
  <c r="Q1576" i="1"/>
  <c r="J1576" i="1"/>
  <c r="R1576" i="1"/>
  <c r="K1576" i="1"/>
  <c r="L1576" i="1"/>
  <c r="M1576" i="1"/>
  <c r="B1576" i="1"/>
  <c r="A1576" i="1"/>
  <c r="N1568" i="1"/>
  <c r="O1568" i="1"/>
  <c r="P1568" i="1"/>
  <c r="Q1568" i="1"/>
  <c r="J1568" i="1"/>
  <c r="R1568" i="1"/>
  <c r="K1568" i="1"/>
  <c r="L1568" i="1"/>
  <c r="M1568" i="1"/>
  <c r="B1568" i="1"/>
  <c r="A1568" i="1"/>
  <c r="N1560" i="1"/>
  <c r="O1560" i="1"/>
  <c r="P1560" i="1"/>
  <c r="Q1560" i="1"/>
  <c r="J1560" i="1"/>
  <c r="R1560" i="1"/>
  <c r="K1560" i="1"/>
  <c r="L1560" i="1"/>
  <c r="M1560" i="1"/>
  <c r="B1560" i="1"/>
  <c r="A1560" i="1"/>
  <c r="K1552" i="1"/>
  <c r="N1552" i="1"/>
  <c r="O1552" i="1"/>
  <c r="P1552" i="1"/>
  <c r="Q1552" i="1"/>
  <c r="R1552" i="1"/>
  <c r="J1552" i="1"/>
  <c r="M1552" i="1"/>
  <c r="L1552" i="1"/>
  <c r="B1552" i="1"/>
  <c r="A1552" i="1"/>
  <c r="O2153" i="1"/>
  <c r="P2153" i="1"/>
  <c r="Q2153" i="1"/>
  <c r="J2153" i="1"/>
  <c r="R2153" i="1"/>
  <c r="K2153" i="1"/>
  <c r="L2153" i="1"/>
  <c r="M2153" i="1"/>
  <c r="N2153" i="1"/>
  <c r="A2153" i="1"/>
  <c r="B2153" i="1"/>
  <c r="O2145" i="1"/>
  <c r="P2145" i="1"/>
  <c r="Q2145" i="1"/>
  <c r="J2145" i="1"/>
  <c r="R2145" i="1"/>
  <c r="K2145" i="1"/>
  <c r="L2145" i="1"/>
  <c r="M2145" i="1"/>
  <c r="N2145" i="1"/>
  <c r="A2145" i="1"/>
  <c r="B2145" i="1"/>
  <c r="O2137" i="1"/>
  <c r="P2137" i="1"/>
  <c r="Q2137" i="1"/>
  <c r="J2137" i="1"/>
  <c r="R2137" i="1"/>
  <c r="K2137" i="1"/>
  <c r="L2137" i="1"/>
  <c r="M2137" i="1"/>
  <c r="N2137" i="1"/>
  <c r="A2137" i="1"/>
  <c r="B2137" i="1"/>
  <c r="P2394" i="1"/>
  <c r="Q2394" i="1"/>
  <c r="O2394" i="1"/>
  <c r="R2394" i="1"/>
  <c r="J2394" i="1"/>
  <c r="M2394" i="1"/>
  <c r="K2394" i="1"/>
  <c r="L2394" i="1"/>
  <c r="B2394" i="1"/>
  <c r="N2394" i="1"/>
  <c r="A2394" i="1"/>
  <c r="M2330" i="1"/>
  <c r="P2330" i="1"/>
  <c r="Q2330" i="1"/>
  <c r="J2330" i="1"/>
  <c r="K2330" i="1"/>
  <c r="L2330" i="1"/>
  <c r="R2330" i="1"/>
  <c r="N2330" i="1"/>
  <c r="O2330" i="1"/>
  <c r="B2330" i="1"/>
  <c r="A2330" i="1"/>
  <c r="O2360" i="1"/>
  <c r="J2360" i="1"/>
  <c r="R2360" i="1"/>
  <c r="K2360" i="1"/>
  <c r="P2360" i="1"/>
  <c r="Q2360" i="1"/>
  <c r="N2360" i="1"/>
  <c r="L2360" i="1"/>
  <c r="M2360" i="1"/>
  <c r="A2360" i="1"/>
  <c r="B2360" i="1"/>
  <c r="O2395" i="1"/>
  <c r="P2395" i="1"/>
  <c r="R2395" i="1"/>
  <c r="J2395" i="1"/>
  <c r="K2395" i="1"/>
  <c r="N2395" i="1"/>
  <c r="Q2395" i="1"/>
  <c r="M2395" i="1"/>
  <c r="B2395" i="1"/>
  <c r="L2395" i="1"/>
  <c r="A2395" i="1"/>
  <c r="J2400" i="1"/>
  <c r="R2400" i="1"/>
  <c r="K2400" i="1"/>
  <c r="L2400" i="1"/>
  <c r="M2400" i="1"/>
  <c r="N2400" i="1"/>
  <c r="Q2400" i="1"/>
  <c r="O2400" i="1"/>
  <c r="P2400" i="1"/>
  <c r="A2400" i="1"/>
  <c r="B2400" i="1"/>
  <c r="Q2425" i="1"/>
  <c r="J2425" i="1"/>
  <c r="R2425" i="1"/>
  <c r="P2425" i="1"/>
  <c r="K2425" i="1"/>
  <c r="N2425" i="1"/>
  <c r="O2425" i="1"/>
  <c r="M2425" i="1"/>
  <c r="A2425" i="1"/>
  <c r="B2425" i="1"/>
  <c r="L2425" i="1"/>
  <c r="N2451" i="1"/>
  <c r="O2451" i="1"/>
  <c r="P2451" i="1"/>
  <c r="L2451" i="1"/>
  <c r="M2451" i="1"/>
  <c r="Q2451" i="1"/>
  <c r="R2451" i="1"/>
  <c r="K2451" i="1"/>
  <c r="B2451" i="1"/>
  <c r="A2451" i="1"/>
  <c r="J2451" i="1"/>
  <c r="J2110" i="1"/>
  <c r="R2110" i="1"/>
  <c r="K2110" i="1"/>
  <c r="L2110" i="1"/>
  <c r="M2110" i="1"/>
  <c r="N2110" i="1"/>
  <c r="O2110" i="1"/>
  <c r="P2110" i="1"/>
  <c r="Q2110" i="1"/>
  <c r="A2110" i="1"/>
  <c r="B2110" i="1"/>
  <c r="N2114" i="1"/>
  <c r="O2114" i="1"/>
  <c r="P2114" i="1"/>
  <c r="Q2114" i="1"/>
  <c r="J2114" i="1"/>
  <c r="R2114" i="1"/>
  <c r="K2114" i="1"/>
  <c r="L2114" i="1"/>
  <c r="M2114" i="1"/>
  <c r="B2114" i="1"/>
  <c r="A2114" i="1"/>
  <c r="O2328" i="1"/>
  <c r="J2328" i="1"/>
  <c r="R2328" i="1"/>
  <c r="K2328" i="1"/>
  <c r="L2328" i="1"/>
  <c r="M2328" i="1"/>
  <c r="N2328" i="1"/>
  <c r="P2328" i="1"/>
  <c r="Q2328" i="1"/>
  <c r="A2328" i="1"/>
  <c r="B2328" i="1"/>
  <c r="M2362" i="1"/>
  <c r="P2362" i="1"/>
  <c r="Q2362" i="1"/>
  <c r="K2362" i="1"/>
  <c r="L2362" i="1"/>
  <c r="N2362" i="1"/>
  <c r="O2362" i="1"/>
  <c r="R2362" i="1"/>
  <c r="J2362" i="1"/>
  <c r="A2362" i="1"/>
  <c r="B2362" i="1"/>
  <c r="P2383" i="1"/>
  <c r="K2383" i="1"/>
  <c r="L2383" i="1"/>
  <c r="J2383" i="1"/>
  <c r="M2383" i="1"/>
  <c r="N2383" i="1"/>
  <c r="R2383" i="1"/>
  <c r="O2383" i="1"/>
  <c r="Q2383" i="1"/>
  <c r="B2383" i="1"/>
  <c r="A2383" i="1"/>
  <c r="P2402" i="1"/>
  <c r="Q2402" i="1"/>
  <c r="M2402" i="1"/>
  <c r="N2402" i="1"/>
  <c r="O2402" i="1"/>
  <c r="R2402" i="1"/>
  <c r="K2402" i="1"/>
  <c r="J2402" i="1"/>
  <c r="L2402" i="1"/>
  <c r="A2402" i="1"/>
  <c r="B2402" i="1"/>
  <c r="O2427" i="1"/>
  <c r="P2427" i="1"/>
  <c r="J2427" i="1"/>
  <c r="K2427" i="1"/>
  <c r="L2427" i="1"/>
  <c r="M2427" i="1"/>
  <c r="R2427" i="1"/>
  <c r="N2427" i="1"/>
  <c r="Q2427" i="1"/>
  <c r="B2427" i="1"/>
  <c r="A2427" i="1"/>
  <c r="L895" i="1"/>
  <c r="M895" i="1"/>
  <c r="N895" i="1"/>
  <c r="O895" i="1"/>
  <c r="P895" i="1"/>
  <c r="Q895" i="1"/>
  <c r="J895" i="1"/>
  <c r="K895" i="1"/>
  <c r="R895" i="1"/>
  <c r="A895" i="1"/>
  <c r="B895" i="1"/>
  <c r="N2082" i="1"/>
  <c r="O2082" i="1"/>
  <c r="P2082" i="1"/>
  <c r="Q2082" i="1"/>
  <c r="J2082" i="1"/>
  <c r="R2082" i="1"/>
  <c r="K2082" i="1"/>
  <c r="M2082" i="1"/>
  <c r="L2082" i="1"/>
  <c r="A2082" i="1"/>
  <c r="B2082" i="1"/>
  <c r="L957" i="1"/>
  <c r="M957" i="1"/>
  <c r="N957" i="1"/>
  <c r="O957" i="1"/>
  <c r="P957" i="1"/>
  <c r="Q957" i="1"/>
  <c r="J957" i="1"/>
  <c r="K957" i="1"/>
  <c r="R957" i="1"/>
  <c r="A957" i="1"/>
  <c r="B957" i="1"/>
  <c r="L949" i="1"/>
  <c r="M949" i="1"/>
  <c r="N949" i="1"/>
  <c r="O949" i="1"/>
  <c r="P949" i="1"/>
  <c r="Q949" i="1"/>
  <c r="K949" i="1"/>
  <c r="R949" i="1"/>
  <c r="J949" i="1"/>
  <c r="A949" i="1"/>
  <c r="B949" i="1"/>
  <c r="L941" i="1"/>
  <c r="M941" i="1"/>
  <c r="N941" i="1"/>
  <c r="O941" i="1"/>
  <c r="P941" i="1"/>
  <c r="Q941" i="1"/>
  <c r="J941" i="1"/>
  <c r="K941" i="1"/>
  <c r="R941" i="1"/>
  <c r="A941" i="1"/>
  <c r="B941" i="1"/>
  <c r="O933" i="1"/>
  <c r="J933" i="1"/>
  <c r="K933" i="1"/>
  <c r="L933" i="1"/>
  <c r="M933" i="1"/>
  <c r="N933" i="1"/>
  <c r="P933" i="1"/>
  <c r="Q933" i="1"/>
  <c r="R933" i="1"/>
  <c r="A933" i="1"/>
  <c r="B933" i="1"/>
  <c r="N925" i="1"/>
  <c r="O925" i="1"/>
  <c r="P925" i="1"/>
  <c r="Q925" i="1"/>
  <c r="J925" i="1"/>
  <c r="R925" i="1"/>
  <c r="K925" i="1"/>
  <c r="L925" i="1"/>
  <c r="M925" i="1"/>
  <c r="A925" i="1"/>
  <c r="B925" i="1"/>
  <c r="N917" i="1"/>
  <c r="O917" i="1"/>
  <c r="P917" i="1"/>
  <c r="Q917" i="1"/>
  <c r="J917" i="1"/>
  <c r="R917" i="1"/>
  <c r="K917" i="1"/>
  <c r="M917" i="1"/>
  <c r="L917" i="1"/>
  <c r="A917" i="1"/>
  <c r="B917" i="1"/>
  <c r="N909" i="1"/>
  <c r="O909" i="1"/>
  <c r="P909" i="1"/>
  <c r="Q909" i="1"/>
  <c r="J909" i="1"/>
  <c r="R909" i="1"/>
  <c r="K909" i="1"/>
  <c r="L909" i="1"/>
  <c r="M909" i="1"/>
  <c r="A909" i="1"/>
  <c r="B909" i="1"/>
  <c r="K2157" i="1"/>
  <c r="L2157" i="1"/>
  <c r="M2157" i="1"/>
  <c r="N2157" i="1"/>
  <c r="O2157" i="1"/>
  <c r="P2157" i="1"/>
  <c r="R2157" i="1"/>
  <c r="J2157" i="1"/>
  <c r="A2157" i="1"/>
  <c r="Q2157" i="1"/>
  <c r="B2157" i="1"/>
  <c r="L2172" i="1"/>
  <c r="N2172" i="1"/>
  <c r="O2172" i="1"/>
  <c r="P2172" i="1"/>
  <c r="Q2172" i="1"/>
  <c r="J2172" i="1"/>
  <c r="K2172" i="1"/>
  <c r="M2172" i="1"/>
  <c r="R2172" i="1"/>
  <c r="A2172" i="1"/>
  <c r="B2172" i="1"/>
  <c r="L2180" i="1"/>
  <c r="N2180" i="1"/>
  <c r="O2180" i="1"/>
  <c r="P2180" i="1"/>
  <c r="Q2180" i="1"/>
  <c r="J2180" i="1"/>
  <c r="K2180" i="1"/>
  <c r="M2180" i="1"/>
  <c r="R2180" i="1"/>
  <c r="A2180" i="1"/>
  <c r="B2180" i="1"/>
  <c r="N2058" i="1"/>
  <c r="O2058" i="1"/>
  <c r="P2058" i="1"/>
  <c r="Q2058" i="1"/>
  <c r="J2058" i="1"/>
  <c r="R2058" i="1"/>
  <c r="K2058" i="1"/>
  <c r="M2058" i="1"/>
  <c r="L2058" i="1"/>
  <c r="A2058" i="1"/>
  <c r="B2058" i="1"/>
  <c r="J2455" i="1"/>
  <c r="R2455" i="1"/>
  <c r="K2455" i="1"/>
  <c r="L2455" i="1"/>
  <c r="M2455" i="1"/>
  <c r="N2455" i="1"/>
  <c r="O2455" i="1"/>
  <c r="P2455" i="1"/>
  <c r="B2455" i="1"/>
  <c r="Q2455" i="1"/>
  <c r="A2455" i="1"/>
  <c r="A2501" i="1"/>
  <c r="B2501" i="1"/>
  <c r="B2486" i="1"/>
  <c r="A2486" i="1"/>
  <c r="M2476" i="1"/>
  <c r="A2476" i="1"/>
  <c r="B2476" i="1"/>
  <c r="L2461" i="1"/>
  <c r="M2461" i="1"/>
  <c r="K2461" i="1"/>
  <c r="N2461" i="1"/>
  <c r="O2461" i="1"/>
  <c r="P2461" i="1"/>
  <c r="Q2461" i="1"/>
  <c r="J2461" i="1"/>
  <c r="A2461" i="1"/>
  <c r="B2461" i="1"/>
  <c r="R2461" i="1"/>
  <c r="P2168" i="1"/>
  <c r="J2168" i="1"/>
  <c r="R2168" i="1"/>
  <c r="K2168" i="1"/>
  <c r="L2168" i="1"/>
  <c r="M2168" i="1"/>
  <c r="O2168" i="1"/>
  <c r="Q2168" i="1"/>
  <c r="N2168" i="1"/>
  <c r="A2168" i="1"/>
  <c r="B2168" i="1"/>
  <c r="P1794" i="1"/>
  <c r="Q1794" i="1"/>
  <c r="J1794" i="1"/>
  <c r="R1794" i="1"/>
  <c r="K1794" i="1"/>
  <c r="L1794" i="1"/>
  <c r="M1794" i="1"/>
  <c r="N1794" i="1"/>
  <c r="O1794" i="1"/>
  <c r="B1794" i="1"/>
  <c r="A1794" i="1"/>
  <c r="P1786" i="1"/>
  <c r="Q1786" i="1"/>
  <c r="J1786" i="1"/>
  <c r="R1786" i="1"/>
  <c r="K1786" i="1"/>
  <c r="L1786" i="1"/>
  <c r="M1786" i="1"/>
  <c r="N1786" i="1"/>
  <c r="O1786" i="1"/>
  <c r="B1786" i="1"/>
  <c r="A1786" i="1"/>
  <c r="P1778" i="1"/>
  <c r="Q1778" i="1"/>
  <c r="J1778" i="1"/>
  <c r="R1778" i="1"/>
  <c r="K1778" i="1"/>
  <c r="L1778" i="1"/>
  <c r="M1778" i="1"/>
  <c r="N1778" i="1"/>
  <c r="O1778" i="1"/>
  <c r="B1778" i="1"/>
  <c r="A1778" i="1"/>
  <c r="P1770" i="1"/>
  <c r="Q1770" i="1"/>
  <c r="J1770" i="1"/>
  <c r="R1770" i="1"/>
  <c r="K1770" i="1"/>
  <c r="L1770" i="1"/>
  <c r="M1770" i="1"/>
  <c r="N1770" i="1"/>
  <c r="O1770" i="1"/>
  <c r="B1770" i="1"/>
  <c r="A1770" i="1"/>
  <c r="P1762" i="1"/>
  <c r="Q1762" i="1"/>
  <c r="J1762" i="1"/>
  <c r="R1762" i="1"/>
  <c r="K1762" i="1"/>
  <c r="L1762" i="1"/>
  <c r="M1762" i="1"/>
  <c r="N1762" i="1"/>
  <c r="O1762" i="1"/>
  <c r="B1762" i="1"/>
  <c r="A1762" i="1"/>
  <c r="P1754" i="1"/>
  <c r="Q1754" i="1"/>
  <c r="J1754" i="1"/>
  <c r="R1754" i="1"/>
  <c r="K1754" i="1"/>
  <c r="L1754" i="1"/>
  <c r="M1754" i="1"/>
  <c r="N1754" i="1"/>
  <c r="O1754" i="1"/>
  <c r="B1754" i="1"/>
  <c r="A1754" i="1"/>
  <c r="P1746" i="1"/>
  <c r="Q1746" i="1"/>
  <c r="J1746" i="1"/>
  <c r="R1746" i="1"/>
  <c r="K1746" i="1"/>
  <c r="L1746" i="1"/>
  <c r="M1746" i="1"/>
  <c r="N1746" i="1"/>
  <c r="O1746" i="1"/>
  <c r="B1746" i="1"/>
  <c r="A1746" i="1"/>
  <c r="P1738" i="1"/>
  <c r="Q1738" i="1"/>
  <c r="J1738" i="1"/>
  <c r="R1738" i="1"/>
  <c r="K1738" i="1"/>
  <c r="L1738" i="1"/>
  <c r="M1738" i="1"/>
  <c r="N1738" i="1"/>
  <c r="O1738" i="1"/>
  <c r="B1738" i="1"/>
  <c r="A1738" i="1"/>
  <c r="P1730" i="1"/>
  <c r="Q1730" i="1"/>
  <c r="J1730" i="1"/>
  <c r="R1730" i="1"/>
  <c r="K1730" i="1"/>
  <c r="L1730" i="1"/>
  <c r="M1730" i="1"/>
  <c r="N1730" i="1"/>
  <c r="O1730" i="1"/>
  <c r="B1730" i="1"/>
  <c r="A1730" i="1"/>
  <c r="P1722" i="1"/>
  <c r="Q1722" i="1"/>
  <c r="J1722" i="1"/>
  <c r="R1722" i="1"/>
  <c r="K1722" i="1"/>
  <c r="L1722" i="1"/>
  <c r="M1722" i="1"/>
  <c r="N1722" i="1"/>
  <c r="O1722" i="1"/>
  <c r="B1722" i="1"/>
  <c r="A1722" i="1"/>
  <c r="P1714" i="1"/>
  <c r="Q1714" i="1"/>
  <c r="J1714" i="1"/>
  <c r="R1714" i="1"/>
  <c r="K1714" i="1"/>
  <c r="L1714" i="1"/>
  <c r="M1714" i="1"/>
  <c r="N1714" i="1"/>
  <c r="O1714" i="1"/>
  <c r="B1714" i="1"/>
  <c r="A1714" i="1"/>
  <c r="P1706" i="1"/>
  <c r="Q1706" i="1"/>
  <c r="J1706" i="1"/>
  <c r="R1706" i="1"/>
  <c r="K1706" i="1"/>
  <c r="L1706" i="1"/>
  <c r="M1706" i="1"/>
  <c r="N1706" i="1"/>
  <c r="O1706" i="1"/>
  <c r="B1706" i="1"/>
  <c r="A1706" i="1"/>
  <c r="P1698" i="1"/>
  <c r="Q1698" i="1"/>
  <c r="J1698" i="1"/>
  <c r="R1698" i="1"/>
  <c r="K1698" i="1"/>
  <c r="L1698" i="1"/>
  <c r="M1698" i="1"/>
  <c r="N1698" i="1"/>
  <c r="O1698" i="1"/>
  <c r="B1698" i="1"/>
  <c r="A1698" i="1"/>
  <c r="P1690" i="1"/>
  <c r="Q1690" i="1"/>
  <c r="J1690" i="1"/>
  <c r="R1690" i="1"/>
  <c r="K1690" i="1"/>
  <c r="L1690" i="1"/>
  <c r="M1690" i="1"/>
  <c r="N1690" i="1"/>
  <c r="O1690" i="1"/>
  <c r="B1690" i="1"/>
  <c r="A1690" i="1"/>
  <c r="P1682" i="1"/>
  <c r="Q1682" i="1"/>
  <c r="J1682" i="1"/>
  <c r="R1682" i="1"/>
  <c r="K1682" i="1"/>
  <c r="L1682" i="1"/>
  <c r="M1682" i="1"/>
  <c r="N1682" i="1"/>
  <c r="O1682" i="1"/>
  <c r="B1682" i="1"/>
  <c r="A1682" i="1"/>
  <c r="P1674" i="1"/>
  <c r="Q1674" i="1"/>
  <c r="J1674" i="1"/>
  <c r="R1674" i="1"/>
  <c r="K1674" i="1"/>
  <c r="L1674" i="1"/>
  <c r="M1674" i="1"/>
  <c r="N1674" i="1"/>
  <c r="O1674" i="1"/>
  <c r="B1674" i="1"/>
  <c r="A1674" i="1"/>
  <c r="P1666" i="1"/>
  <c r="Q1666" i="1"/>
  <c r="J1666" i="1"/>
  <c r="R1666" i="1"/>
  <c r="K1666" i="1"/>
  <c r="L1666" i="1"/>
  <c r="M1666" i="1"/>
  <c r="N1666" i="1"/>
  <c r="O1666" i="1"/>
  <c r="B1666" i="1"/>
  <c r="A1666" i="1"/>
  <c r="L1090" i="1"/>
  <c r="M1090" i="1"/>
  <c r="N1090" i="1"/>
  <c r="O1090" i="1"/>
  <c r="P1090" i="1"/>
  <c r="Q1090" i="1"/>
  <c r="J1090" i="1"/>
  <c r="K1090" i="1"/>
  <c r="R1090" i="1"/>
  <c r="B1090" i="1"/>
  <c r="A1090" i="1"/>
  <c r="L1082" i="1"/>
  <c r="M1082" i="1"/>
  <c r="N1082" i="1"/>
  <c r="O1082" i="1"/>
  <c r="P1082" i="1"/>
  <c r="Q1082" i="1"/>
  <c r="J1082" i="1"/>
  <c r="K1082" i="1"/>
  <c r="R1082" i="1"/>
  <c r="B1082" i="1"/>
  <c r="A1082" i="1"/>
  <c r="L1074" i="1"/>
  <c r="M1074" i="1"/>
  <c r="N1074" i="1"/>
  <c r="O1074" i="1"/>
  <c r="P1074" i="1"/>
  <c r="Q1074" i="1"/>
  <c r="J1074" i="1"/>
  <c r="K1074" i="1"/>
  <c r="R1074" i="1"/>
  <c r="B1074" i="1"/>
  <c r="A1074" i="1"/>
  <c r="L1066" i="1"/>
  <c r="M1066" i="1"/>
  <c r="N1066" i="1"/>
  <c r="O1066" i="1"/>
  <c r="P1066" i="1"/>
  <c r="Q1066" i="1"/>
  <c r="K1066" i="1"/>
  <c r="R1066" i="1"/>
  <c r="J1066" i="1"/>
  <c r="B1066" i="1"/>
  <c r="A1066" i="1"/>
  <c r="Q1058" i="1"/>
  <c r="J1058" i="1"/>
  <c r="R1058" i="1"/>
  <c r="K1058" i="1"/>
  <c r="M1058" i="1"/>
  <c r="N1058" i="1"/>
  <c r="O1058" i="1"/>
  <c r="P1058" i="1"/>
  <c r="L1058" i="1"/>
  <c r="B1058" i="1"/>
  <c r="A1058" i="1"/>
  <c r="Q1050" i="1"/>
  <c r="J1050" i="1"/>
  <c r="R1050" i="1"/>
  <c r="K1050" i="1"/>
  <c r="L1050" i="1"/>
  <c r="M1050" i="1"/>
  <c r="N1050" i="1"/>
  <c r="O1050" i="1"/>
  <c r="P1050" i="1"/>
  <c r="B1050" i="1"/>
  <c r="A1050" i="1"/>
  <c r="Q1042" i="1"/>
  <c r="J1042" i="1"/>
  <c r="R1042" i="1"/>
  <c r="K1042" i="1"/>
  <c r="L1042" i="1"/>
  <c r="M1042" i="1"/>
  <c r="N1042" i="1"/>
  <c r="O1042" i="1"/>
  <c r="P1042" i="1"/>
  <c r="B1042" i="1"/>
  <c r="A1042" i="1"/>
  <c r="Q1034" i="1"/>
  <c r="J1034" i="1"/>
  <c r="R1034" i="1"/>
  <c r="K1034" i="1"/>
  <c r="L1034" i="1"/>
  <c r="P1034" i="1"/>
  <c r="M1034" i="1"/>
  <c r="N1034" i="1"/>
  <c r="O1034" i="1"/>
  <c r="B1034" i="1"/>
  <c r="A1034" i="1"/>
  <c r="Q1026" i="1"/>
  <c r="J1026" i="1"/>
  <c r="R1026" i="1"/>
  <c r="K1026" i="1"/>
  <c r="L1026" i="1"/>
  <c r="M1026" i="1"/>
  <c r="N1026" i="1"/>
  <c r="O1026" i="1"/>
  <c r="P1026" i="1"/>
  <c r="B1026" i="1"/>
  <c r="A1026" i="1"/>
  <c r="Q1018" i="1"/>
  <c r="J1018" i="1"/>
  <c r="R1018" i="1"/>
  <c r="K1018" i="1"/>
  <c r="L1018" i="1"/>
  <c r="P1018" i="1"/>
  <c r="M1018" i="1"/>
  <c r="O1018" i="1"/>
  <c r="N1018" i="1"/>
  <c r="B1018" i="1"/>
  <c r="A1018" i="1"/>
  <c r="Q1010" i="1"/>
  <c r="J1010" i="1"/>
  <c r="R1010" i="1"/>
  <c r="K1010" i="1"/>
  <c r="L1010" i="1"/>
  <c r="M1010" i="1"/>
  <c r="N1010" i="1"/>
  <c r="O1010" i="1"/>
  <c r="P1010" i="1"/>
  <c r="B1010" i="1"/>
  <c r="A1010" i="1"/>
  <c r="Q1002" i="1"/>
  <c r="J1002" i="1"/>
  <c r="R1002" i="1"/>
  <c r="K1002" i="1"/>
  <c r="L1002" i="1"/>
  <c r="P1002" i="1"/>
  <c r="M1002" i="1"/>
  <c r="N1002" i="1"/>
  <c r="O1002" i="1"/>
  <c r="B1002" i="1"/>
  <c r="A1002" i="1"/>
  <c r="Q994" i="1"/>
  <c r="J994" i="1"/>
  <c r="R994" i="1"/>
  <c r="K994" i="1"/>
  <c r="L994" i="1"/>
  <c r="M994" i="1"/>
  <c r="N994" i="1"/>
  <c r="O994" i="1"/>
  <c r="P994" i="1"/>
  <c r="B994" i="1"/>
  <c r="A994" i="1"/>
  <c r="Q986" i="1"/>
  <c r="J986" i="1"/>
  <c r="R986" i="1"/>
  <c r="K986" i="1"/>
  <c r="L986" i="1"/>
  <c r="P986" i="1"/>
  <c r="M986" i="1"/>
  <c r="N986" i="1"/>
  <c r="O986" i="1"/>
  <c r="B986" i="1"/>
  <c r="A986" i="1"/>
  <c r="O978" i="1"/>
  <c r="P978" i="1"/>
  <c r="Q978" i="1"/>
  <c r="J978" i="1"/>
  <c r="R978" i="1"/>
  <c r="K978" i="1"/>
  <c r="L978" i="1"/>
  <c r="M978" i="1"/>
  <c r="N978" i="1"/>
  <c r="B978" i="1"/>
  <c r="A978" i="1"/>
  <c r="O970" i="1"/>
  <c r="P970" i="1"/>
  <c r="Q970" i="1"/>
  <c r="J970" i="1"/>
  <c r="R970" i="1"/>
  <c r="K970" i="1"/>
  <c r="L970" i="1"/>
  <c r="N970" i="1"/>
  <c r="M970" i="1"/>
  <c r="B970" i="1"/>
  <c r="A970" i="1"/>
  <c r="O962" i="1"/>
  <c r="P962" i="1"/>
  <c r="Q962" i="1"/>
  <c r="J962" i="1"/>
  <c r="R962" i="1"/>
  <c r="K962" i="1"/>
  <c r="L962" i="1"/>
  <c r="M962" i="1"/>
  <c r="N962" i="1"/>
  <c r="B962" i="1"/>
  <c r="A962" i="1"/>
  <c r="L2379" i="1"/>
  <c r="O2379" i="1"/>
  <c r="P2379" i="1"/>
  <c r="K2379" i="1"/>
  <c r="M2379" i="1"/>
  <c r="N2379" i="1"/>
  <c r="Q2379" i="1"/>
  <c r="R2379" i="1"/>
  <c r="J2379" i="1"/>
  <c r="B2379" i="1"/>
  <c r="A2379" i="1"/>
  <c r="L2371" i="1"/>
  <c r="O2371" i="1"/>
  <c r="P2371" i="1"/>
  <c r="J2371" i="1"/>
  <c r="K2371" i="1"/>
  <c r="M2371" i="1"/>
  <c r="R2371" i="1"/>
  <c r="N2371" i="1"/>
  <c r="Q2371" i="1"/>
  <c r="B2371" i="1"/>
  <c r="A2371" i="1"/>
  <c r="K2445" i="1"/>
  <c r="L2445" i="1"/>
  <c r="M2445" i="1"/>
  <c r="N2445" i="1"/>
  <c r="J2445" i="1"/>
  <c r="O2445" i="1"/>
  <c r="R2445" i="1"/>
  <c r="A2445" i="1"/>
  <c r="P2445" i="1"/>
  <c r="B2445" i="1"/>
  <c r="Q2445" i="1"/>
  <c r="K2437" i="1"/>
  <c r="L2437" i="1"/>
  <c r="M2437" i="1"/>
  <c r="N2437" i="1"/>
  <c r="Q2437" i="1"/>
  <c r="P2437" i="1"/>
  <c r="R2437" i="1"/>
  <c r="O2437" i="1"/>
  <c r="A2437" i="1"/>
  <c r="B2437" i="1"/>
  <c r="J2437" i="1"/>
  <c r="M2429" i="1"/>
  <c r="N2429" i="1"/>
  <c r="L2429" i="1"/>
  <c r="O2429" i="1"/>
  <c r="P2429" i="1"/>
  <c r="Q2429" i="1"/>
  <c r="J2429" i="1"/>
  <c r="K2429" i="1"/>
  <c r="R2429" i="1"/>
  <c r="A2429" i="1"/>
  <c r="B2429" i="1"/>
  <c r="O1655" i="1"/>
  <c r="P1655" i="1"/>
  <c r="J1655" i="1"/>
  <c r="R1655" i="1"/>
  <c r="L1655" i="1"/>
  <c r="M1655" i="1"/>
  <c r="N1655" i="1"/>
  <c r="Q1655" i="1"/>
  <c r="K1655" i="1"/>
  <c r="A1655" i="1"/>
  <c r="B1655" i="1"/>
  <c r="O1647" i="1"/>
  <c r="P1647" i="1"/>
  <c r="J1647" i="1"/>
  <c r="R1647" i="1"/>
  <c r="K1647" i="1"/>
  <c r="L1647" i="1"/>
  <c r="M1647" i="1"/>
  <c r="N1647" i="1"/>
  <c r="Q1647" i="1"/>
  <c r="A1647" i="1"/>
  <c r="B1647" i="1"/>
  <c r="O1639" i="1"/>
  <c r="P1639" i="1"/>
  <c r="Q1639" i="1"/>
  <c r="J1639" i="1"/>
  <c r="R1639" i="1"/>
  <c r="K1639" i="1"/>
  <c r="L1639" i="1"/>
  <c r="M1639" i="1"/>
  <c r="N1639" i="1"/>
  <c r="A1639" i="1"/>
  <c r="B1639" i="1"/>
  <c r="O1631" i="1"/>
  <c r="P1631" i="1"/>
  <c r="Q1631" i="1"/>
  <c r="J1631" i="1"/>
  <c r="R1631" i="1"/>
  <c r="K1631" i="1"/>
  <c r="L1631" i="1"/>
  <c r="M1631" i="1"/>
  <c r="N1631" i="1"/>
  <c r="A1631" i="1"/>
  <c r="B1631" i="1"/>
  <c r="O1623" i="1"/>
  <c r="P1623" i="1"/>
  <c r="Q1623" i="1"/>
  <c r="J1623" i="1"/>
  <c r="R1623" i="1"/>
  <c r="K1623" i="1"/>
  <c r="L1623" i="1"/>
  <c r="N1623" i="1"/>
  <c r="M1623" i="1"/>
  <c r="A1623" i="1"/>
  <c r="B1623" i="1"/>
  <c r="O1615" i="1"/>
  <c r="P1615" i="1"/>
  <c r="Q1615" i="1"/>
  <c r="J1615" i="1"/>
  <c r="R1615" i="1"/>
  <c r="K1615" i="1"/>
  <c r="L1615" i="1"/>
  <c r="M1615" i="1"/>
  <c r="N1615" i="1"/>
  <c r="A1615" i="1"/>
  <c r="B1615" i="1"/>
  <c r="O1607" i="1"/>
  <c r="P1607" i="1"/>
  <c r="Q1607" i="1"/>
  <c r="J1607" i="1"/>
  <c r="R1607" i="1"/>
  <c r="K1607" i="1"/>
  <c r="L1607" i="1"/>
  <c r="M1607" i="1"/>
  <c r="N1607" i="1"/>
  <c r="A1607" i="1"/>
  <c r="B1607" i="1"/>
  <c r="O1599" i="1"/>
  <c r="P1599" i="1"/>
  <c r="Q1599" i="1"/>
  <c r="J1599" i="1"/>
  <c r="R1599" i="1"/>
  <c r="K1599" i="1"/>
  <c r="L1599" i="1"/>
  <c r="M1599" i="1"/>
  <c r="N1599" i="1"/>
  <c r="A1599" i="1"/>
  <c r="B1599" i="1"/>
  <c r="O1591" i="1"/>
  <c r="P1591" i="1"/>
  <c r="Q1591" i="1"/>
  <c r="J1591" i="1"/>
  <c r="R1591" i="1"/>
  <c r="K1591" i="1"/>
  <c r="L1591" i="1"/>
  <c r="N1591" i="1"/>
  <c r="M1591" i="1"/>
  <c r="A1591" i="1"/>
  <c r="B1591" i="1"/>
  <c r="O1583" i="1"/>
  <c r="P1583" i="1"/>
  <c r="Q1583" i="1"/>
  <c r="J1583" i="1"/>
  <c r="R1583" i="1"/>
  <c r="K1583" i="1"/>
  <c r="L1583" i="1"/>
  <c r="M1583" i="1"/>
  <c r="N1583" i="1"/>
  <c r="A1583" i="1"/>
  <c r="B1583" i="1"/>
  <c r="O1575" i="1"/>
  <c r="P1575" i="1"/>
  <c r="Q1575" i="1"/>
  <c r="J1575" i="1"/>
  <c r="R1575" i="1"/>
  <c r="K1575" i="1"/>
  <c r="L1575" i="1"/>
  <c r="M1575" i="1"/>
  <c r="N1575" i="1"/>
  <c r="A1575" i="1"/>
  <c r="B1575" i="1"/>
  <c r="O1567" i="1"/>
  <c r="P1567" i="1"/>
  <c r="Q1567" i="1"/>
  <c r="J1567" i="1"/>
  <c r="R1567" i="1"/>
  <c r="K1567" i="1"/>
  <c r="L1567" i="1"/>
  <c r="M1567" i="1"/>
  <c r="N1567" i="1"/>
  <c r="A1567" i="1"/>
  <c r="B1567" i="1"/>
  <c r="O1559" i="1"/>
  <c r="P1559" i="1"/>
  <c r="Q1559" i="1"/>
  <c r="J1559" i="1"/>
  <c r="R1559" i="1"/>
  <c r="K1559" i="1"/>
  <c r="L1559" i="1"/>
  <c r="N1559" i="1"/>
  <c r="M1559" i="1"/>
  <c r="A1559" i="1"/>
  <c r="B1559" i="1"/>
  <c r="L1551" i="1"/>
  <c r="N1551" i="1"/>
  <c r="O1551" i="1"/>
  <c r="P1551" i="1"/>
  <c r="Q1551" i="1"/>
  <c r="R1551" i="1"/>
  <c r="J1551" i="1"/>
  <c r="K1551" i="1"/>
  <c r="M1551" i="1"/>
  <c r="A1551" i="1"/>
  <c r="B1551" i="1"/>
  <c r="P2152" i="1"/>
  <c r="Q2152" i="1"/>
  <c r="J2152" i="1"/>
  <c r="R2152" i="1"/>
  <c r="K2152" i="1"/>
  <c r="L2152" i="1"/>
  <c r="M2152" i="1"/>
  <c r="N2152" i="1"/>
  <c r="O2152" i="1"/>
  <c r="A2152" i="1"/>
  <c r="B2152" i="1"/>
  <c r="P2144" i="1"/>
  <c r="Q2144" i="1"/>
  <c r="J2144" i="1"/>
  <c r="R2144" i="1"/>
  <c r="K2144" i="1"/>
  <c r="L2144" i="1"/>
  <c r="M2144" i="1"/>
  <c r="N2144" i="1"/>
  <c r="O2144" i="1"/>
  <c r="A2144" i="1"/>
  <c r="B2144" i="1"/>
  <c r="P2136" i="1"/>
  <c r="Q2136" i="1"/>
  <c r="J2136" i="1"/>
  <c r="R2136" i="1"/>
  <c r="K2136" i="1"/>
  <c r="L2136" i="1"/>
  <c r="M2136" i="1"/>
  <c r="N2136" i="1"/>
  <c r="O2136" i="1"/>
  <c r="A2136" i="1"/>
  <c r="B2136" i="1"/>
  <c r="O2121" i="1"/>
  <c r="P2121" i="1"/>
  <c r="Q2121" i="1"/>
  <c r="J2121" i="1"/>
  <c r="R2121" i="1"/>
  <c r="K2121" i="1"/>
  <c r="L2121" i="1"/>
  <c r="M2121" i="1"/>
  <c r="N2121" i="1"/>
  <c r="A2121" i="1"/>
  <c r="B2121" i="1"/>
  <c r="O2113" i="1"/>
  <c r="P2113" i="1"/>
  <c r="Q2113" i="1"/>
  <c r="J2113" i="1"/>
  <c r="R2113" i="1"/>
  <c r="K2113" i="1"/>
  <c r="L2113" i="1"/>
  <c r="N2113" i="1"/>
  <c r="M2113" i="1"/>
  <c r="A2113" i="1"/>
  <c r="B2113" i="1"/>
  <c r="P2327" i="1"/>
  <c r="K2327" i="1"/>
  <c r="L2327" i="1"/>
  <c r="J2327" i="1"/>
  <c r="M2327" i="1"/>
  <c r="N2327" i="1"/>
  <c r="R2327" i="1"/>
  <c r="B2327" i="1"/>
  <c r="O2327" i="1"/>
  <c r="Q2327" i="1"/>
  <c r="A2327" i="1"/>
  <c r="L2363" i="1"/>
  <c r="O2363" i="1"/>
  <c r="P2363" i="1"/>
  <c r="N2363" i="1"/>
  <c r="Q2363" i="1"/>
  <c r="R2363" i="1"/>
  <c r="M2363" i="1"/>
  <c r="K2363" i="1"/>
  <c r="B2363" i="1"/>
  <c r="J2363" i="1"/>
  <c r="A2363" i="1"/>
  <c r="O2384" i="1"/>
  <c r="J2384" i="1"/>
  <c r="R2384" i="1"/>
  <c r="K2384" i="1"/>
  <c r="L2384" i="1"/>
  <c r="M2384" i="1"/>
  <c r="N2384" i="1"/>
  <c r="P2384" i="1"/>
  <c r="Q2384" i="1"/>
  <c r="A2384" i="1"/>
  <c r="B2384" i="1"/>
  <c r="O2403" i="1"/>
  <c r="P2403" i="1"/>
  <c r="N2403" i="1"/>
  <c r="Q2403" i="1"/>
  <c r="R2403" i="1"/>
  <c r="L2403" i="1"/>
  <c r="K2403" i="1"/>
  <c r="M2403" i="1"/>
  <c r="J2403" i="1"/>
  <c r="B2403" i="1"/>
  <c r="A2403" i="1"/>
  <c r="N2428" i="1"/>
  <c r="O2428" i="1"/>
  <c r="K2428" i="1"/>
  <c r="L2428" i="1"/>
  <c r="M2428" i="1"/>
  <c r="P2428" i="1"/>
  <c r="R2428" i="1"/>
  <c r="Q2428" i="1"/>
  <c r="J2428" i="1"/>
  <c r="A2428" i="1"/>
  <c r="B2428" i="1"/>
  <c r="K896" i="1"/>
  <c r="L896" i="1"/>
  <c r="M896" i="1"/>
  <c r="N896" i="1"/>
  <c r="O896" i="1"/>
  <c r="P896" i="1"/>
  <c r="Q896" i="1"/>
  <c r="R896" i="1"/>
  <c r="J896" i="1"/>
  <c r="B896" i="1"/>
  <c r="A896" i="1"/>
  <c r="O2129" i="1"/>
  <c r="P2129" i="1"/>
  <c r="Q2129" i="1"/>
  <c r="J2129" i="1"/>
  <c r="R2129" i="1"/>
  <c r="K2129" i="1"/>
  <c r="L2129" i="1"/>
  <c r="M2129" i="1"/>
  <c r="N2129" i="1"/>
  <c r="A2129" i="1"/>
  <c r="B2129" i="1"/>
  <c r="M2083" i="1"/>
  <c r="N2083" i="1"/>
  <c r="O2083" i="1"/>
  <c r="P2083" i="1"/>
  <c r="Q2083" i="1"/>
  <c r="J2083" i="1"/>
  <c r="R2083" i="1"/>
  <c r="K2083" i="1"/>
  <c r="L2083" i="1"/>
  <c r="B2083" i="1"/>
  <c r="A2083" i="1"/>
  <c r="M956" i="1"/>
  <c r="N956" i="1"/>
  <c r="O956" i="1"/>
  <c r="P956" i="1"/>
  <c r="Q956" i="1"/>
  <c r="J956" i="1"/>
  <c r="R956" i="1"/>
  <c r="L956" i="1"/>
  <c r="K956" i="1"/>
  <c r="B956" i="1"/>
  <c r="A956" i="1"/>
  <c r="M948" i="1"/>
  <c r="N948" i="1"/>
  <c r="O948" i="1"/>
  <c r="P948" i="1"/>
  <c r="Q948" i="1"/>
  <c r="J948" i="1"/>
  <c r="R948" i="1"/>
  <c r="K948" i="1"/>
  <c r="L948" i="1"/>
  <c r="B948" i="1"/>
  <c r="A948" i="1"/>
  <c r="M940" i="1"/>
  <c r="N940" i="1"/>
  <c r="O940" i="1"/>
  <c r="P940" i="1"/>
  <c r="Q940" i="1"/>
  <c r="J940" i="1"/>
  <c r="R940" i="1"/>
  <c r="K940" i="1"/>
  <c r="L940" i="1"/>
  <c r="B940" i="1"/>
  <c r="A940" i="1"/>
  <c r="P932" i="1"/>
  <c r="J932" i="1"/>
  <c r="K932" i="1"/>
  <c r="L932" i="1"/>
  <c r="M932" i="1"/>
  <c r="N932" i="1"/>
  <c r="O932" i="1"/>
  <c r="Q932" i="1"/>
  <c r="R932" i="1"/>
  <c r="B932" i="1"/>
  <c r="A932" i="1"/>
  <c r="O924" i="1"/>
  <c r="P924" i="1"/>
  <c r="Q924" i="1"/>
  <c r="J924" i="1"/>
  <c r="R924" i="1"/>
  <c r="K924" i="1"/>
  <c r="M924" i="1"/>
  <c r="N924" i="1"/>
  <c r="L924" i="1"/>
  <c r="B924" i="1"/>
  <c r="A924" i="1"/>
  <c r="O916" i="1"/>
  <c r="P916" i="1"/>
  <c r="Q916" i="1"/>
  <c r="J916" i="1"/>
  <c r="R916" i="1"/>
  <c r="K916" i="1"/>
  <c r="L916" i="1"/>
  <c r="M916" i="1"/>
  <c r="N916" i="1"/>
  <c r="B916" i="1"/>
  <c r="A916" i="1"/>
  <c r="O908" i="1"/>
  <c r="P908" i="1"/>
  <c r="Q908" i="1"/>
  <c r="J908" i="1"/>
  <c r="R908" i="1"/>
  <c r="K908" i="1"/>
  <c r="L908" i="1"/>
  <c r="M908" i="1"/>
  <c r="N908" i="1"/>
  <c r="B908" i="1"/>
  <c r="A908" i="1"/>
  <c r="J2158" i="1"/>
  <c r="R2158" i="1"/>
  <c r="K2158" i="1"/>
  <c r="L2158" i="1"/>
  <c r="M2158" i="1"/>
  <c r="N2158" i="1"/>
  <c r="O2158" i="1"/>
  <c r="P2158" i="1"/>
  <c r="Q2158" i="1"/>
  <c r="B2158" i="1"/>
  <c r="A2158" i="1"/>
  <c r="K2173" i="1"/>
  <c r="M2173" i="1"/>
  <c r="N2173" i="1"/>
  <c r="O2173" i="1"/>
  <c r="P2173" i="1"/>
  <c r="R2173" i="1"/>
  <c r="L2173" i="1"/>
  <c r="Q2173" i="1"/>
  <c r="J2173" i="1"/>
  <c r="A2173" i="1"/>
  <c r="B2173" i="1"/>
  <c r="K2181" i="1"/>
  <c r="M2181" i="1"/>
  <c r="N2181" i="1"/>
  <c r="O2181" i="1"/>
  <c r="P2181" i="1"/>
  <c r="J2181" i="1"/>
  <c r="L2181" i="1"/>
  <c r="Q2181" i="1"/>
  <c r="R2181" i="1"/>
  <c r="A2181" i="1"/>
  <c r="B2181" i="1"/>
  <c r="M2059" i="1"/>
  <c r="N2059" i="1"/>
  <c r="O2059" i="1"/>
  <c r="P2059" i="1"/>
  <c r="Q2059" i="1"/>
  <c r="J2059" i="1"/>
  <c r="R2059" i="1"/>
  <c r="K2059" i="1"/>
  <c r="L2059" i="1"/>
  <c r="B2059" i="1"/>
  <c r="A2059" i="1"/>
  <c r="K2454" i="1"/>
  <c r="L2454" i="1"/>
  <c r="M2454" i="1"/>
  <c r="R2454" i="1"/>
  <c r="J2454" i="1"/>
  <c r="N2454" i="1"/>
  <c r="Q2454" i="1"/>
  <c r="O2454" i="1"/>
  <c r="P2454" i="1"/>
  <c r="A2454" i="1"/>
  <c r="B2454" i="1"/>
  <c r="J2500" i="1"/>
  <c r="A2500" i="1"/>
  <c r="B2500" i="1"/>
  <c r="O2485" i="1"/>
  <c r="A2485" i="1"/>
  <c r="B2485" i="1"/>
  <c r="M2475" i="1"/>
  <c r="B2475" i="1"/>
  <c r="A2475" i="1"/>
  <c r="M2460" i="1"/>
  <c r="N2460" i="1"/>
  <c r="J2460" i="1"/>
  <c r="K2460" i="1"/>
  <c r="L2460" i="1"/>
  <c r="O2460" i="1"/>
  <c r="P2460" i="1"/>
  <c r="A2460" i="1"/>
  <c r="B2460" i="1"/>
  <c r="Q2460" i="1"/>
  <c r="R2460" i="1"/>
  <c r="Q2167" i="1"/>
  <c r="K2167" i="1"/>
  <c r="L2167" i="1"/>
  <c r="M2167" i="1"/>
  <c r="N2167" i="1"/>
  <c r="J2167" i="1"/>
  <c r="O2167" i="1"/>
  <c r="P2167" i="1"/>
  <c r="R2167" i="1"/>
  <c r="B2167" i="1"/>
  <c r="A2167" i="1"/>
  <c r="Q1793" i="1"/>
  <c r="J1793" i="1"/>
  <c r="R1793" i="1"/>
  <c r="K1793" i="1"/>
  <c r="L1793" i="1"/>
  <c r="M1793" i="1"/>
  <c r="N1793" i="1"/>
  <c r="O1793" i="1"/>
  <c r="P1793" i="1"/>
  <c r="A1793" i="1"/>
  <c r="B1793" i="1"/>
  <c r="Q1785" i="1"/>
  <c r="J1785" i="1"/>
  <c r="R1785" i="1"/>
  <c r="K1785" i="1"/>
  <c r="L1785" i="1"/>
  <c r="M1785" i="1"/>
  <c r="N1785" i="1"/>
  <c r="O1785" i="1"/>
  <c r="P1785" i="1"/>
  <c r="A1785" i="1"/>
  <c r="B1785" i="1"/>
  <c r="Q1777" i="1"/>
  <c r="J1777" i="1"/>
  <c r="R1777" i="1"/>
  <c r="K1777" i="1"/>
  <c r="L1777" i="1"/>
  <c r="M1777" i="1"/>
  <c r="N1777" i="1"/>
  <c r="O1777" i="1"/>
  <c r="P1777" i="1"/>
  <c r="A1777" i="1"/>
  <c r="B1777" i="1"/>
  <c r="Q1769" i="1"/>
  <c r="J1769" i="1"/>
  <c r="R1769" i="1"/>
  <c r="K1769" i="1"/>
  <c r="L1769" i="1"/>
  <c r="M1769" i="1"/>
  <c r="N1769" i="1"/>
  <c r="O1769" i="1"/>
  <c r="P1769" i="1"/>
  <c r="A1769" i="1"/>
  <c r="B1769" i="1"/>
  <c r="Q1761" i="1"/>
  <c r="J1761" i="1"/>
  <c r="R1761" i="1"/>
  <c r="K1761" i="1"/>
  <c r="L1761" i="1"/>
  <c r="M1761" i="1"/>
  <c r="N1761" i="1"/>
  <c r="O1761" i="1"/>
  <c r="P1761" i="1"/>
  <c r="A1761" i="1"/>
  <c r="B1761" i="1"/>
  <c r="Q1753" i="1"/>
  <c r="J1753" i="1"/>
  <c r="R1753" i="1"/>
  <c r="K1753" i="1"/>
  <c r="L1753" i="1"/>
  <c r="M1753" i="1"/>
  <c r="N1753" i="1"/>
  <c r="O1753" i="1"/>
  <c r="P1753" i="1"/>
  <c r="A1753" i="1"/>
  <c r="B1753" i="1"/>
  <c r="Q1745" i="1"/>
  <c r="J1745" i="1"/>
  <c r="R1745" i="1"/>
  <c r="K1745" i="1"/>
  <c r="L1745" i="1"/>
  <c r="M1745" i="1"/>
  <c r="N1745" i="1"/>
  <c r="O1745" i="1"/>
  <c r="P1745" i="1"/>
  <c r="A1745" i="1"/>
  <c r="B1745" i="1"/>
  <c r="Q1737" i="1"/>
  <c r="J1737" i="1"/>
  <c r="R1737" i="1"/>
  <c r="K1737" i="1"/>
  <c r="L1737" i="1"/>
  <c r="M1737" i="1"/>
  <c r="N1737" i="1"/>
  <c r="O1737" i="1"/>
  <c r="P1737" i="1"/>
  <c r="A1737" i="1"/>
  <c r="B1737" i="1"/>
  <c r="Q1729" i="1"/>
  <c r="J1729" i="1"/>
  <c r="R1729" i="1"/>
  <c r="K1729" i="1"/>
  <c r="L1729" i="1"/>
  <c r="M1729" i="1"/>
  <c r="N1729" i="1"/>
  <c r="O1729" i="1"/>
  <c r="P1729" i="1"/>
  <c r="A1729" i="1"/>
  <c r="B1729" i="1"/>
  <c r="Q1721" i="1"/>
  <c r="J1721" i="1"/>
  <c r="R1721" i="1"/>
  <c r="K1721" i="1"/>
  <c r="L1721" i="1"/>
  <c r="M1721" i="1"/>
  <c r="N1721" i="1"/>
  <c r="O1721" i="1"/>
  <c r="P1721" i="1"/>
  <c r="A1721" i="1"/>
  <c r="B1721" i="1"/>
  <c r="Q1713" i="1"/>
  <c r="J1713" i="1"/>
  <c r="R1713" i="1"/>
  <c r="K1713" i="1"/>
  <c r="L1713" i="1"/>
  <c r="M1713" i="1"/>
  <c r="N1713" i="1"/>
  <c r="O1713" i="1"/>
  <c r="P1713" i="1"/>
  <c r="A1713" i="1"/>
  <c r="B1713" i="1"/>
  <c r="Q1705" i="1"/>
  <c r="J1705" i="1"/>
  <c r="R1705" i="1"/>
  <c r="K1705" i="1"/>
  <c r="L1705" i="1"/>
  <c r="M1705" i="1"/>
  <c r="N1705" i="1"/>
  <c r="O1705" i="1"/>
  <c r="P1705" i="1"/>
  <c r="A1705" i="1"/>
  <c r="B1705" i="1"/>
  <c r="Q1697" i="1"/>
  <c r="J1697" i="1"/>
  <c r="R1697" i="1"/>
  <c r="K1697" i="1"/>
  <c r="L1697" i="1"/>
  <c r="M1697" i="1"/>
  <c r="N1697" i="1"/>
  <c r="O1697" i="1"/>
  <c r="P1697" i="1"/>
  <c r="A1697" i="1"/>
  <c r="B1697" i="1"/>
  <c r="Q1689" i="1"/>
  <c r="J1689" i="1"/>
  <c r="R1689" i="1"/>
  <c r="K1689" i="1"/>
  <c r="L1689" i="1"/>
  <c r="M1689" i="1"/>
  <c r="N1689" i="1"/>
  <c r="O1689" i="1"/>
  <c r="P1689" i="1"/>
  <c r="A1689" i="1"/>
  <c r="B1689" i="1"/>
  <c r="Q1681" i="1"/>
  <c r="J1681" i="1"/>
  <c r="R1681" i="1"/>
  <c r="K1681" i="1"/>
  <c r="L1681" i="1"/>
  <c r="M1681" i="1"/>
  <c r="N1681" i="1"/>
  <c r="O1681" i="1"/>
  <c r="P1681" i="1"/>
  <c r="A1681" i="1"/>
  <c r="B1681" i="1"/>
  <c r="Q1673" i="1"/>
  <c r="J1673" i="1"/>
  <c r="R1673" i="1"/>
  <c r="K1673" i="1"/>
  <c r="L1673" i="1"/>
  <c r="M1673" i="1"/>
  <c r="N1673" i="1"/>
  <c r="O1673" i="1"/>
  <c r="P1673" i="1"/>
  <c r="A1673" i="1"/>
  <c r="B1673" i="1"/>
  <c r="Q1665" i="1"/>
  <c r="J1665" i="1"/>
  <c r="R1665" i="1"/>
  <c r="K1665" i="1"/>
  <c r="L1665" i="1"/>
  <c r="M1665" i="1"/>
  <c r="N1665" i="1"/>
  <c r="O1665" i="1"/>
  <c r="P1665" i="1"/>
  <c r="A1665" i="1"/>
  <c r="B1665" i="1"/>
  <c r="M1089" i="1"/>
  <c r="N1089" i="1"/>
  <c r="O1089" i="1"/>
  <c r="P1089" i="1"/>
  <c r="Q1089" i="1"/>
  <c r="J1089" i="1"/>
  <c r="R1089" i="1"/>
  <c r="K1089" i="1"/>
  <c r="L1089" i="1"/>
  <c r="A1089" i="1"/>
  <c r="B1089" i="1"/>
  <c r="M1081" i="1"/>
  <c r="N1081" i="1"/>
  <c r="O1081" i="1"/>
  <c r="P1081" i="1"/>
  <c r="Q1081" i="1"/>
  <c r="J1081" i="1"/>
  <c r="R1081" i="1"/>
  <c r="K1081" i="1"/>
  <c r="L1081" i="1"/>
  <c r="A1081" i="1"/>
  <c r="B1081" i="1"/>
  <c r="M1073" i="1"/>
  <c r="N1073" i="1"/>
  <c r="O1073" i="1"/>
  <c r="P1073" i="1"/>
  <c r="Q1073" i="1"/>
  <c r="J1073" i="1"/>
  <c r="R1073" i="1"/>
  <c r="L1073" i="1"/>
  <c r="K1073" i="1"/>
  <c r="A1073" i="1"/>
  <c r="B1073" i="1"/>
  <c r="M1065" i="1"/>
  <c r="N1065" i="1"/>
  <c r="O1065" i="1"/>
  <c r="P1065" i="1"/>
  <c r="Q1065" i="1"/>
  <c r="J1065" i="1"/>
  <c r="R1065" i="1"/>
  <c r="K1065" i="1"/>
  <c r="L1065" i="1"/>
  <c r="A1065" i="1"/>
  <c r="B1065" i="1"/>
  <c r="J1057" i="1"/>
  <c r="R1057" i="1"/>
  <c r="K1057" i="1"/>
  <c r="L1057" i="1"/>
  <c r="M1057" i="1"/>
  <c r="N1057" i="1"/>
  <c r="O1057" i="1"/>
  <c r="P1057" i="1"/>
  <c r="Q1057" i="1"/>
  <c r="A1057" i="1"/>
  <c r="B1057" i="1"/>
  <c r="J1049" i="1"/>
  <c r="R1049" i="1"/>
  <c r="K1049" i="1"/>
  <c r="L1049" i="1"/>
  <c r="P1049" i="1"/>
  <c r="Q1049" i="1"/>
  <c r="M1049" i="1"/>
  <c r="N1049" i="1"/>
  <c r="O1049" i="1"/>
  <c r="A1049" i="1"/>
  <c r="B1049" i="1"/>
  <c r="J1041" i="1"/>
  <c r="R1041" i="1"/>
  <c r="K1041" i="1"/>
  <c r="L1041" i="1"/>
  <c r="M1041" i="1"/>
  <c r="Q1041" i="1"/>
  <c r="N1041" i="1"/>
  <c r="O1041" i="1"/>
  <c r="P1041" i="1"/>
  <c r="A1041" i="1"/>
  <c r="B1041" i="1"/>
  <c r="J1033" i="1"/>
  <c r="R1033" i="1"/>
  <c r="K1033" i="1"/>
  <c r="L1033" i="1"/>
  <c r="M1033" i="1"/>
  <c r="N1033" i="1"/>
  <c r="O1033" i="1"/>
  <c r="P1033" i="1"/>
  <c r="Q1033" i="1"/>
  <c r="A1033" i="1"/>
  <c r="B1033" i="1"/>
  <c r="J1025" i="1"/>
  <c r="R1025" i="1"/>
  <c r="K1025" i="1"/>
  <c r="L1025" i="1"/>
  <c r="M1025" i="1"/>
  <c r="Q1025" i="1"/>
  <c r="N1025" i="1"/>
  <c r="P1025" i="1"/>
  <c r="O1025" i="1"/>
  <c r="A1025" i="1"/>
  <c r="B1025" i="1"/>
  <c r="J1017" i="1"/>
  <c r="R1017" i="1"/>
  <c r="K1017" i="1"/>
  <c r="L1017" i="1"/>
  <c r="M1017" i="1"/>
  <c r="N1017" i="1"/>
  <c r="O1017" i="1"/>
  <c r="P1017" i="1"/>
  <c r="Q1017" i="1"/>
  <c r="A1017" i="1"/>
  <c r="B1017" i="1"/>
  <c r="J1009" i="1"/>
  <c r="R1009" i="1"/>
  <c r="K1009" i="1"/>
  <c r="L1009" i="1"/>
  <c r="M1009" i="1"/>
  <c r="Q1009" i="1"/>
  <c r="N1009" i="1"/>
  <c r="O1009" i="1"/>
  <c r="P1009" i="1"/>
  <c r="A1009" i="1"/>
  <c r="B1009" i="1"/>
  <c r="J1001" i="1"/>
  <c r="R1001" i="1"/>
  <c r="K1001" i="1"/>
  <c r="L1001" i="1"/>
  <c r="M1001" i="1"/>
  <c r="N1001" i="1"/>
  <c r="O1001" i="1"/>
  <c r="P1001" i="1"/>
  <c r="Q1001" i="1"/>
  <c r="A1001" i="1"/>
  <c r="B1001" i="1"/>
  <c r="J993" i="1"/>
  <c r="R993" i="1"/>
  <c r="K993" i="1"/>
  <c r="L993" i="1"/>
  <c r="M993" i="1"/>
  <c r="Q993" i="1"/>
  <c r="N993" i="1"/>
  <c r="O993" i="1"/>
  <c r="P993" i="1"/>
  <c r="A993" i="1"/>
  <c r="B993" i="1"/>
  <c r="J985" i="1"/>
  <c r="R985" i="1"/>
  <c r="K985" i="1"/>
  <c r="L985" i="1"/>
  <c r="M985" i="1"/>
  <c r="N985" i="1"/>
  <c r="O985" i="1"/>
  <c r="P985" i="1"/>
  <c r="Q985" i="1"/>
  <c r="A985" i="1"/>
  <c r="B985" i="1"/>
  <c r="P977" i="1"/>
  <c r="Q977" i="1"/>
  <c r="J977" i="1"/>
  <c r="R977" i="1"/>
  <c r="K977" i="1"/>
  <c r="L977" i="1"/>
  <c r="M977" i="1"/>
  <c r="O977" i="1"/>
  <c r="N977" i="1"/>
  <c r="A977" i="1"/>
  <c r="B977" i="1"/>
  <c r="P969" i="1"/>
  <c r="Q969" i="1"/>
  <c r="J969" i="1"/>
  <c r="R969" i="1"/>
  <c r="K969" i="1"/>
  <c r="L969" i="1"/>
  <c r="M969" i="1"/>
  <c r="N969" i="1"/>
  <c r="O969" i="1"/>
  <c r="A969" i="1"/>
  <c r="B969" i="1"/>
  <c r="P961" i="1"/>
  <c r="Q961" i="1"/>
  <c r="J961" i="1"/>
  <c r="R961" i="1"/>
  <c r="K961" i="1"/>
  <c r="L961" i="1"/>
  <c r="M961" i="1"/>
  <c r="N961" i="1"/>
  <c r="O961" i="1"/>
  <c r="A961" i="1"/>
  <c r="B961" i="1"/>
  <c r="M2378" i="1"/>
  <c r="P2378" i="1"/>
  <c r="Q2378" i="1"/>
  <c r="J2378" i="1"/>
  <c r="K2378" i="1"/>
  <c r="L2378" i="1"/>
  <c r="N2378" i="1"/>
  <c r="O2378" i="1"/>
  <c r="R2378" i="1"/>
  <c r="A2378" i="1"/>
  <c r="B2378" i="1"/>
  <c r="M2370" i="1"/>
  <c r="P2370" i="1"/>
  <c r="Q2370" i="1"/>
  <c r="O2370" i="1"/>
  <c r="R2370" i="1"/>
  <c r="J2370" i="1"/>
  <c r="N2370" i="1"/>
  <c r="K2370" i="1"/>
  <c r="L2370" i="1"/>
  <c r="B2370" i="1"/>
  <c r="A2370" i="1"/>
  <c r="L2444" i="1"/>
  <c r="M2444" i="1"/>
  <c r="N2444" i="1"/>
  <c r="O2444" i="1"/>
  <c r="P2444" i="1"/>
  <c r="Q2444" i="1"/>
  <c r="R2444" i="1"/>
  <c r="K2444" i="1"/>
  <c r="A2444" i="1"/>
  <c r="B2444" i="1"/>
  <c r="J2444" i="1"/>
  <c r="L2436" i="1"/>
  <c r="M2436" i="1"/>
  <c r="N2436" i="1"/>
  <c r="O2436" i="1"/>
  <c r="J2436" i="1"/>
  <c r="R2436" i="1"/>
  <c r="K2436" i="1"/>
  <c r="P2436" i="1"/>
  <c r="Q2436" i="1"/>
  <c r="A2436" i="1"/>
  <c r="B2436" i="1"/>
  <c r="P1654" i="1"/>
  <c r="Q1654" i="1"/>
  <c r="K1654" i="1"/>
  <c r="J1654" i="1"/>
  <c r="L1654" i="1"/>
  <c r="M1654" i="1"/>
  <c r="N1654" i="1"/>
  <c r="O1654" i="1"/>
  <c r="R1654" i="1"/>
  <c r="B1654" i="1"/>
  <c r="A1654" i="1"/>
  <c r="P1646" i="1"/>
  <c r="Q1646" i="1"/>
  <c r="K1646" i="1"/>
  <c r="O1646" i="1"/>
  <c r="R1646" i="1"/>
  <c r="J1646" i="1"/>
  <c r="L1646" i="1"/>
  <c r="M1646" i="1"/>
  <c r="N1646" i="1"/>
  <c r="B1646" i="1"/>
  <c r="A1646" i="1"/>
  <c r="P1638" i="1"/>
  <c r="Q1638" i="1"/>
  <c r="J1638" i="1"/>
  <c r="R1638" i="1"/>
  <c r="K1638" i="1"/>
  <c r="L1638" i="1"/>
  <c r="M1638" i="1"/>
  <c r="N1638" i="1"/>
  <c r="O1638" i="1"/>
  <c r="B1638" i="1"/>
  <c r="A1638" i="1"/>
  <c r="P1630" i="1"/>
  <c r="Q1630" i="1"/>
  <c r="J1630" i="1"/>
  <c r="R1630" i="1"/>
  <c r="K1630" i="1"/>
  <c r="L1630" i="1"/>
  <c r="M1630" i="1"/>
  <c r="O1630" i="1"/>
  <c r="N1630" i="1"/>
  <c r="B1630" i="1"/>
  <c r="A1630" i="1"/>
  <c r="P1622" i="1"/>
  <c r="Q1622" i="1"/>
  <c r="J1622" i="1"/>
  <c r="R1622" i="1"/>
  <c r="K1622" i="1"/>
  <c r="L1622" i="1"/>
  <c r="M1622" i="1"/>
  <c r="N1622" i="1"/>
  <c r="O1622" i="1"/>
  <c r="B1622" i="1"/>
  <c r="A1622" i="1"/>
  <c r="P1614" i="1"/>
  <c r="Q1614" i="1"/>
  <c r="J1614" i="1"/>
  <c r="R1614" i="1"/>
  <c r="K1614" i="1"/>
  <c r="L1614" i="1"/>
  <c r="M1614" i="1"/>
  <c r="N1614" i="1"/>
  <c r="O1614" i="1"/>
  <c r="B1614" i="1"/>
  <c r="A1614" i="1"/>
  <c r="P1606" i="1"/>
  <c r="Q1606" i="1"/>
  <c r="J1606" i="1"/>
  <c r="R1606" i="1"/>
  <c r="K1606" i="1"/>
  <c r="L1606" i="1"/>
  <c r="M1606" i="1"/>
  <c r="N1606" i="1"/>
  <c r="O1606" i="1"/>
  <c r="B1606" i="1"/>
  <c r="A1606" i="1"/>
  <c r="P1598" i="1"/>
  <c r="Q1598" i="1"/>
  <c r="J1598" i="1"/>
  <c r="R1598" i="1"/>
  <c r="K1598" i="1"/>
  <c r="L1598" i="1"/>
  <c r="M1598" i="1"/>
  <c r="O1598" i="1"/>
  <c r="N1598" i="1"/>
  <c r="B1598" i="1"/>
  <c r="A1598" i="1"/>
  <c r="P1590" i="1"/>
  <c r="Q1590" i="1"/>
  <c r="J1590" i="1"/>
  <c r="R1590" i="1"/>
  <c r="K1590" i="1"/>
  <c r="L1590" i="1"/>
  <c r="M1590" i="1"/>
  <c r="N1590" i="1"/>
  <c r="O1590" i="1"/>
  <c r="B1590" i="1"/>
  <c r="A1590" i="1"/>
  <c r="P1582" i="1"/>
  <c r="Q1582" i="1"/>
  <c r="J1582" i="1"/>
  <c r="R1582" i="1"/>
  <c r="K1582" i="1"/>
  <c r="L1582" i="1"/>
  <c r="M1582" i="1"/>
  <c r="N1582" i="1"/>
  <c r="O1582" i="1"/>
  <c r="B1582" i="1"/>
  <c r="A1582" i="1"/>
  <c r="P1574" i="1"/>
  <c r="Q1574" i="1"/>
  <c r="J1574" i="1"/>
  <c r="R1574" i="1"/>
  <c r="K1574" i="1"/>
  <c r="L1574" i="1"/>
  <c r="M1574" i="1"/>
  <c r="N1574" i="1"/>
  <c r="O1574" i="1"/>
  <c r="B1574" i="1"/>
  <c r="A1574" i="1"/>
  <c r="P1566" i="1"/>
  <c r="Q1566" i="1"/>
  <c r="J1566" i="1"/>
  <c r="R1566" i="1"/>
  <c r="K1566" i="1"/>
  <c r="L1566" i="1"/>
  <c r="M1566" i="1"/>
  <c r="O1566" i="1"/>
  <c r="N1566" i="1"/>
  <c r="B1566" i="1"/>
  <c r="A1566" i="1"/>
  <c r="P1558" i="1"/>
  <c r="Q1558" i="1"/>
  <c r="J1558" i="1"/>
  <c r="R1558" i="1"/>
  <c r="K1558" i="1"/>
  <c r="L1558" i="1"/>
  <c r="M1558" i="1"/>
  <c r="N1558" i="1"/>
  <c r="O1558" i="1"/>
  <c r="B1558" i="1"/>
  <c r="A1558" i="1"/>
  <c r="K1550" i="1"/>
  <c r="L1550" i="1"/>
  <c r="M1550" i="1"/>
  <c r="N1550" i="1"/>
  <c r="O1550" i="1"/>
  <c r="P1550" i="1"/>
  <c r="Q1550" i="1"/>
  <c r="R1550" i="1"/>
  <c r="J1550" i="1"/>
  <c r="B1550" i="1"/>
  <c r="A1550" i="1"/>
  <c r="Q2151" i="1"/>
  <c r="J2151" i="1"/>
  <c r="R2151" i="1"/>
  <c r="K2151" i="1"/>
  <c r="L2151" i="1"/>
  <c r="M2151" i="1"/>
  <c r="N2151" i="1"/>
  <c r="O2151" i="1"/>
  <c r="P2151" i="1"/>
  <c r="B2151" i="1"/>
  <c r="A2151" i="1"/>
  <c r="Q2143" i="1"/>
  <c r="J2143" i="1"/>
  <c r="R2143" i="1"/>
  <c r="K2143" i="1"/>
  <c r="L2143" i="1"/>
  <c r="M2143" i="1"/>
  <c r="N2143" i="1"/>
  <c r="O2143" i="1"/>
  <c r="P2143" i="1"/>
  <c r="B2143" i="1"/>
  <c r="A2143" i="1"/>
  <c r="Q2135" i="1"/>
  <c r="J2135" i="1"/>
  <c r="R2135" i="1"/>
  <c r="K2135" i="1"/>
  <c r="L2135" i="1"/>
  <c r="M2135" i="1"/>
  <c r="N2135" i="1"/>
  <c r="O2135" i="1"/>
  <c r="P2135" i="1"/>
  <c r="B2135" i="1"/>
  <c r="A2135" i="1"/>
  <c r="P2120" i="1"/>
  <c r="Q2120" i="1"/>
  <c r="J2120" i="1"/>
  <c r="R2120" i="1"/>
  <c r="K2120" i="1"/>
  <c r="L2120" i="1"/>
  <c r="M2120" i="1"/>
  <c r="O2120" i="1"/>
  <c r="A2120" i="1"/>
  <c r="N2120" i="1"/>
  <c r="B2120" i="1"/>
  <c r="P2112" i="1"/>
  <c r="Q2112" i="1"/>
  <c r="J2112" i="1"/>
  <c r="R2112" i="1"/>
  <c r="K2112" i="1"/>
  <c r="L2112" i="1"/>
  <c r="M2112" i="1"/>
  <c r="O2112" i="1"/>
  <c r="N2112" i="1"/>
  <c r="A2112" i="1"/>
  <c r="B2112" i="1"/>
  <c r="J2333" i="1"/>
  <c r="R2333" i="1"/>
  <c r="M2333" i="1"/>
  <c r="N2333" i="1"/>
  <c r="K2333" i="1"/>
  <c r="L2333" i="1"/>
  <c r="O2333" i="1"/>
  <c r="P2333" i="1"/>
  <c r="Q2333" i="1"/>
  <c r="A2333" i="1"/>
  <c r="B2333" i="1"/>
  <c r="K2391" i="1"/>
  <c r="L2391" i="1"/>
  <c r="J2391" i="1"/>
  <c r="M2391" i="1"/>
  <c r="N2391" i="1"/>
  <c r="O2391" i="1"/>
  <c r="R2391" i="1"/>
  <c r="P2391" i="1"/>
  <c r="B2391" i="1"/>
  <c r="Q2391" i="1"/>
  <c r="A2391" i="1"/>
  <c r="N2385" i="1"/>
  <c r="Q2385" i="1"/>
  <c r="J2385" i="1"/>
  <c r="R2385" i="1"/>
  <c r="O2385" i="1"/>
  <c r="P2385" i="1"/>
  <c r="M2385" i="1"/>
  <c r="K2385" i="1"/>
  <c r="A2385" i="1"/>
  <c r="L2385" i="1"/>
  <c r="B2385" i="1"/>
  <c r="N2404" i="1"/>
  <c r="O2404" i="1"/>
  <c r="Q2404" i="1"/>
  <c r="R2404" i="1"/>
  <c r="J2404" i="1"/>
  <c r="M2404" i="1"/>
  <c r="K2404" i="1"/>
  <c r="L2404" i="1"/>
  <c r="P2404" i="1"/>
  <c r="A2404" i="1"/>
  <c r="B2404" i="1"/>
  <c r="J2447" i="1"/>
  <c r="R2447" i="1"/>
  <c r="K2447" i="1"/>
  <c r="L2447" i="1"/>
  <c r="M2447" i="1"/>
  <c r="N2447" i="1"/>
  <c r="O2447" i="1"/>
  <c r="P2447" i="1"/>
  <c r="B2447" i="1"/>
  <c r="Q2447" i="1"/>
  <c r="A2447" i="1"/>
  <c r="L2108" i="1"/>
  <c r="M2108" i="1"/>
  <c r="N2108" i="1"/>
  <c r="O2108" i="1"/>
  <c r="P2108" i="1"/>
  <c r="Q2108" i="1"/>
  <c r="J2108" i="1"/>
  <c r="K2108" i="1"/>
  <c r="R2108" i="1"/>
  <c r="A2108" i="1"/>
  <c r="B2108" i="1"/>
  <c r="M2123" i="1"/>
  <c r="N2123" i="1"/>
  <c r="O2123" i="1"/>
  <c r="P2123" i="1"/>
  <c r="Q2123" i="1"/>
  <c r="J2123" i="1"/>
  <c r="R2123" i="1"/>
  <c r="L2123" i="1"/>
  <c r="K2123" i="1"/>
  <c r="B2123" i="1"/>
  <c r="A2123" i="1"/>
  <c r="K2407" i="1"/>
  <c r="L2407" i="1"/>
  <c r="J2407" i="1"/>
  <c r="M2407" i="1"/>
  <c r="N2407" i="1"/>
  <c r="O2407" i="1"/>
  <c r="R2407" i="1"/>
  <c r="P2407" i="1"/>
  <c r="Q2407" i="1"/>
  <c r="B2407" i="1"/>
  <c r="A2407" i="1"/>
  <c r="J897" i="1"/>
  <c r="R897" i="1"/>
  <c r="K897" i="1"/>
  <c r="L897" i="1"/>
  <c r="M897" i="1"/>
  <c r="N897" i="1"/>
  <c r="O897" i="1"/>
  <c r="P897" i="1"/>
  <c r="Q897" i="1"/>
  <c r="A897" i="1"/>
  <c r="B897" i="1"/>
  <c r="N2050" i="1"/>
  <c r="O2050" i="1"/>
  <c r="P2050" i="1"/>
  <c r="Q2050" i="1"/>
  <c r="J2050" i="1"/>
  <c r="R2050" i="1"/>
  <c r="K2050" i="1"/>
  <c r="M2050" i="1"/>
  <c r="L2050" i="1"/>
  <c r="B2050" i="1"/>
  <c r="A2050" i="1"/>
  <c r="P2128" i="1"/>
  <c r="Q2128" i="1"/>
  <c r="J2128" i="1"/>
  <c r="R2128" i="1"/>
  <c r="K2128" i="1"/>
  <c r="L2128" i="1"/>
  <c r="M2128" i="1"/>
  <c r="N2128" i="1"/>
  <c r="O2128" i="1"/>
  <c r="A2128" i="1"/>
  <c r="B2128" i="1"/>
  <c r="L2084" i="1"/>
  <c r="M2084" i="1"/>
  <c r="N2084" i="1"/>
  <c r="O2084" i="1"/>
  <c r="P2084" i="1"/>
  <c r="Q2084" i="1"/>
  <c r="J2084" i="1"/>
  <c r="K2084" i="1"/>
  <c r="R2084" i="1"/>
  <c r="A2084" i="1"/>
  <c r="B2084" i="1"/>
  <c r="N955" i="1"/>
  <c r="O955" i="1"/>
  <c r="P955" i="1"/>
  <c r="Q955" i="1"/>
  <c r="J955" i="1"/>
  <c r="R955" i="1"/>
  <c r="K955" i="1"/>
  <c r="L955" i="1"/>
  <c r="M955" i="1"/>
  <c r="A955" i="1"/>
  <c r="B955" i="1"/>
  <c r="N947" i="1"/>
  <c r="O947" i="1"/>
  <c r="P947" i="1"/>
  <c r="Q947" i="1"/>
  <c r="J947" i="1"/>
  <c r="R947" i="1"/>
  <c r="K947" i="1"/>
  <c r="L947" i="1"/>
  <c r="M947" i="1"/>
  <c r="A947" i="1"/>
  <c r="B947" i="1"/>
  <c r="N939" i="1"/>
  <c r="O939" i="1"/>
  <c r="P939" i="1"/>
  <c r="Q939" i="1"/>
  <c r="J939" i="1"/>
  <c r="R939" i="1"/>
  <c r="K939" i="1"/>
  <c r="L939" i="1"/>
  <c r="M939" i="1"/>
  <c r="A939" i="1"/>
  <c r="B939" i="1"/>
  <c r="P931" i="1"/>
  <c r="Q931" i="1"/>
  <c r="J931" i="1"/>
  <c r="R931" i="1"/>
  <c r="K931" i="1"/>
  <c r="L931" i="1"/>
  <c r="N931" i="1"/>
  <c r="O931" i="1"/>
  <c r="M931" i="1"/>
  <c r="A931" i="1"/>
  <c r="B931" i="1"/>
  <c r="P923" i="1"/>
  <c r="Q923" i="1"/>
  <c r="J923" i="1"/>
  <c r="R923" i="1"/>
  <c r="K923" i="1"/>
  <c r="L923" i="1"/>
  <c r="M923" i="1"/>
  <c r="N923" i="1"/>
  <c r="O923" i="1"/>
  <c r="A923" i="1"/>
  <c r="B923" i="1"/>
  <c r="P915" i="1"/>
  <c r="Q915" i="1"/>
  <c r="J915" i="1"/>
  <c r="R915" i="1"/>
  <c r="K915" i="1"/>
  <c r="L915" i="1"/>
  <c r="M915" i="1"/>
  <c r="N915" i="1"/>
  <c r="O915" i="1"/>
  <c r="A915" i="1"/>
  <c r="B915" i="1"/>
  <c r="P907" i="1"/>
  <c r="Q907" i="1"/>
  <c r="J907" i="1"/>
  <c r="R907" i="1"/>
  <c r="K907" i="1"/>
  <c r="L907" i="1"/>
  <c r="M907" i="1"/>
  <c r="N907" i="1"/>
  <c r="O907" i="1"/>
  <c r="A907" i="1"/>
  <c r="B907" i="1"/>
  <c r="J2174" i="1"/>
  <c r="R2174" i="1"/>
  <c r="L2174" i="1"/>
  <c r="M2174" i="1"/>
  <c r="N2174" i="1"/>
  <c r="O2174" i="1"/>
  <c r="K2174" i="1"/>
  <c r="P2174" i="1"/>
  <c r="Q2174" i="1"/>
  <c r="B2174" i="1"/>
  <c r="A2174" i="1"/>
  <c r="J2182" i="1"/>
  <c r="R2182" i="1"/>
  <c r="L2182" i="1"/>
  <c r="M2182" i="1"/>
  <c r="N2182" i="1"/>
  <c r="O2182" i="1"/>
  <c r="K2182" i="1"/>
  <c r="P2182" i="1"/>
  <c r="Q2182" i="1"/>
  <c r="B2182" i="1"/>
  <c r="A2182" i="1"/>
  <c r="B2507" i="1"/>
  <c r="A2507" i="1"/>
  <c r="A2489" i="1"/>
  <c r="B2489" i="1"/>
  <c r="B2479" i="1"/>
  <c r="A2479" i="1"/>
  <c r="Q2464" i="1"/>
  <c r="J2464" i="1"/>
  <c r="R2464" i="1"/>
  <c r="M2464" i="1"/>
  <c r="N2464" i="1"/>
  <c r="O2464" i="1"/>
  <c r="P2464" i="1"/>
  <c r="L2464" i="1"/>
  <c r="K2464" i="1"/>
  <c r="A2464" i="1"/>
  <c r="B2464" i="1"/>
  <c r="J2166" i="1"/>
  <c r="R2166" i="1"/>
  <c r="L2166" i="1"/>
  <c r="M2166" i="1"/>
  <c r="N2166" i="1"/>
  <c r="O2166" i="1"/>
  <c r="K2166" i="1"/>
  <c r="P2166" i="1"/>
  <c r="Q2166" i="1"/>
  <c r="B2166" i="1"/>
  <c r="A2166" i="1"/>
  <c r="J1792" i="1"/>
  <c r="R1792" i="1"/>
  <c r="K1792" i="1"/>
  <c r="L1792" i="1"/>
  <c r="M1792" i="1"/>
  <c r="N1792" i="1"/>
  <c r="O1792" i="1"/>
  <c r="P1792" i="1"/>
  <c r="Q1792" i="1"/>
  <c r="B1792" i="1"/>
  <c r="A1792" i="1"/>
  <c r="J1784" i="1"/>
  <c r="R1784" i="1"/>
  <c r="K1784" i="1"/>
  <c r="L1784" i="1"/>
  <c r="M1784" i="1"/>
  <c r="N1784" i="1"/>
  <c r="O1784" i="1"/>
  <c r="P1784" i="1"/>
  <c r="Q1784" i="1"/>
  <c r="B1784" i="1"/>
  <c r="A1784" i="1"/>
  <c r="J1776" i="1"/>
  <c r="R1776" i="1"/>
  <c r="K1776" i="1"/>
  <c r="L1776" i="1"/>
  <c r="M1776" i="1"/>
  <c r="N1776" i="1"/>
  <c r="O1776" i="1"/>
  <c r="P1776" i="1"/>
  <c r="Q1776" i="1"/>
  <c r="B1776" i="1"/>
  <c r="A1776" i="1"/>
  <c r="J1768" i="1"/>
  <c r="R1768" i="1"/>
  <c r="K1768" i="1"/>
  <c r="L1768" i="1"/>
  <c r="M1768" i="1"/>
  <c r="N1768" i="1"/>
  <c r="O1768" i="1"/>
  <c r="P1768" i="1"/>
  <c r="Q1768" i="1"/>
  <c r="B1768" i="1"/>
  <c r="A1768" i="1"/>
  <c r="J1760" i="1"/>
  <c r="R1760" i="1"/>
  <c r="K1760" i="1"/>
  <c r="L1760" i="1"/>
  <c r="M1760" i="1"/>
  <c r="N1760" i="1"/>
  <c r="O1760" i="1"/>
  <c r="P1760" i="1"/>
  <c r="Q1760" i="1"/>
  <c r="B1760" i="1"/>
  <c r="A1760" i="1"/>
  <c r="J1752" i="1"/>
  <c r="R1752" i="1"/>
  <c r="K1752" i="1"/>
  <c r="L1752" i="1"/>
  <c r="M1752" i="1"/>
  <c r="N1752" i="1"/>
  <c r="O1752" i="1"/>
  <c r="P1752" i="1"/>
  <c r="Q1752" i="1"/>
  <c r="B1752" i="1"/>
  <c r="A1752" i="1"/>
  <c r="J1744" i="1"/>
  <c r="R1744" i="1"/>
  <c r="K1744" i="1"/>
  <c r="L1744" i="1"/>
  <c r="M1744" i="1"/>
  <c r="N1744" i="1"/>
  <c r="O1744" i="1"/>
  <c r="P1744" i="1"/>
  <c r="Q1744" i="1"/>
  <c r="B1744" i="1"/>
  <c r="A1744" i="1"/>
  <c r="J1736" i="1"/>
  <c r="R1736" i="1"/>
  <c r="K1736" i="1"/>
  <c r="L1736" i="1"/>
  <c r="M1736" i="1"/>
  <c r="N1736" i="1"/>
  <c r="O1736" i="1"/>
  <c r="P1736" i="1"/>
  <c r="Q1736" i="1"/>
  <c r="B1736" i="1"/>
  <c r="A1736" i="1"/>
  <c r="J1728" i="1"/>
  <c r="R1728" i="1"/>
  <c r="K1728" i="1"/>
  <c r="L1728" i="1"/>
  <c r="M1728" i="1"/>
  <c r="N1728" i="1"/>
  <c r="O1728" i="1"/>
  <c r="P1728" i="1"/>
  <c r="Q1728" i="1"/>
  <c r="B1728" i="1"/>
  <c r="A1728" i="1"/>
  <c r="J1720" i="1"/>
  <c r="R1720" i="1"/>
  <c r="K1720" i="1"/>
  <c r="L1720" i="1"/>
  <c r="M1720" i="1"/>
  <c r="N1720" i="1"/>
  <c r="O1720" i="1"/>
  <c r="P1720" i="1"/>
  <c r="Q1720" i="1"/>
  <c r="B1720" i="1"/>
  <c r="A1720" i="1"/>
  <c r="J1712" i="1"/>
  <c r="R1712" i="1"/>
  <c r="K1712" i="1"/>
  <c r="L1712" i="1"/>
  <c r="M1712" i="1"/>
  <c r="N1712" i="1"/>
  <c r="O1712" i="1"/>
  <c r="P1712" i="1"/>
  <c r="Q1712" i="1"/>
  <c r="B1712" i="1"/>
  <c r="A1712" i="1"/>
  <c r="J1704" i="1"/>
  <c r="R1704" i="1"/>
  <c r="K1704" i="1"/>
  <c r="L1704" i="1"/>
  <c r="M1704" i="1"/>
  <c r="N1704" i="1"/>
  <c r="O1704" i="1"/>
  <c r="P1704" i="1"/>
  <c r="Q1704" i="1"/>
  <c r="B1704" i="1"/>
  <c r="A1704" i="1"/>
  <c r="J1696" i="1"/>
  <c r="R1696" i="1"/>
  <c r="K1696" i="1"/>
  <c r="L1696" i="1"/>
  <c r="M1696" i="1"/>
  <c r="N1696" i="1"/>
  <c r="O1696" i="1"/>
  <c r="P1696" i="1"/>
  <c r="Q1696" i="1"/>
  <c r="B1696" i="1"/>
  <c r="A1696" i="1"/>
  <c r="J1688" i="1"/>
  <c r="R1688" i="1"/>
  <c r="K1688" i="1"/>
  <c r="L1688" i="1"/>
  <c r="M1688" i="1"/>
  <c r="N1688" i="1"/>
  <c r="O1688" i="1"/>
  <c r="P1688" i="1"/>
  <c r="Q1688" i="1"/>
  <c r="B1688" i="1"/>
  <c r="A1688" i="1"/>
  <c r="J1680" i="1"/>
  <c r="R1680" i="1"/>
  <c r="K1680" i="1"/>
  <c r="L1680" i="1"/>
  <c r="M1680" i="1"/>
  <c r="N1680" i="1"/>
  <c r="O1680" i="1"/>
  <c r="P1680" i="1"/>
  <c r="Q1680" i="1"/>
  <c r="B1680" i="1"/>
  <c r="A1680" i="1"/>
  <c r="J1672" i="1"/>
  <c r="R1672" i="1"/>
  <c r="K1672" i="1"/>
  <c r="L1672" i="1"/>
  <c r="M1672" i="1"/>
  <c r="N1672" i="1"/>
  <c r="O1672" i="1"/>
  <c r="P1672" i="1"/>
  <c r="Q1672" i="1"/>
  <c r="B1672" i="1"/>
  <c r="A1672" i="1"/>
  <c r="Q1664" i="1"/>
  <c r="R1664" i="1"/>
  <c r="J1664" i="1"/>
  <c r="K1664" i="1"/>
  <c r="L1664" i="1"/>
  <c r="M1664" i="1"/>
  <c r="N1664" i="1"/>
  <c r="O1664" i="1"/>
  <c r="P1664" i="1"/>
  <c r="B1664" i="1"/>
  <c r="A1664" i="1"/>
  <c r="N1088" i="1"/>
  <c r="O1088" i="1"/>
  <c r="P1088" i="1"/>
  <c r="Q1088" i="1"/>
  <c r="J1088" i="1"/>
  <c r="R1088" i="1"/>
  <c r="K1088" i="1"/>
  <c r="L1088" i="1"/>
  <c r="M1088" i="1"/>
  <c r="B1088" i="1"/>
  <c r="A1088" i="1"/>
  <c r="N1080" i="1"/>
  <c r="O1080" i="1"/>
  <c r="P1080" i="1"/>
  <c r="Q1080" i="1"/>
  <c r="J1080" i="1"/>
  <c r="R1080" i="1"/>
  <c r="K1080" i="1"/>
  <c r="M1080" i="1"/>
  <c r="L1080" i="1"/>
  <c r="B1080" i="1"/>
  <c r="A1080" i="1"/>
  <c r="N1072" i="1"/>
  <c r="O1072" i="1"/>
  <c r="P1072" i="1"/>
  <c r="Q1072" i="1"/>
  <c r="J1072" i="1"/>
  <c r="R1072" i="1"/>
  <c r="K1072" i="1"/>
  <c r="L1072" i="1"/>
  <c r="M1072" i="1"/>
  <c r="B1072" i="1"/>
  <c r="A1072" i="1"/>
  <c r="N1064" i="1"/>
  <c r="O1064" i="1"/>
  <c r="P1064" i="1"/>
  <c r="Q1064" i="1"/>
  <c r="J1064" i="1"/>
  <c r="R1064" i="1"/>
  <c r="K1064" i="1"/>
  <c r="L1064" i="1"/>
  <c r="M1064" i="1"/>
  <c r="B1064" i="1"/>
  <c r="A1064" i="1"/>
  <c r="K1056" i="1"/>
  <c r="L1056" i="1"/>
  <c r="M1056" i="1"/>
  <c r="Q1056" i="1"/>
  <c r="R1056" i="1"/>
  <c r="J1056" i="1"/>
  <c r="N1056" i="1"/>
  <c r="O1056" i="1"/>
  <c r="P1056" i="1"/>
  <c r="B1056" i="1"/>
  <c r="A1056" i="1"/>
  <c r="K1048" i="1"/>
  <c r="L1048" i="1"/>
  <c r="M1048" i="1"/>
  <c r="N1048" i="1"/>
  <c r="O1048" i="1"/>
  <c r="P1048" i="1"/>
  <c r="Q1048" i="1"/>
  <c r="R1048" i="1"/>
  <c r="J1048" i="1"/>
  <c r="B1048" i="1"/>
  <c r="A1048" i="1"/>
  <c r="K1040" i="1"/>
  <c r="L1040" i="1"/>
  <c r="M1040" i="1"/>
  <c r="N1040" i="1"/>
  <c r="J1040" i="1"/>
  <c r="O1040" i="1"/>
  <c r="P1040" i="1"/>
  <c r="Q1040" i="1"/>
  <c r="R1040" i="1"/>
  <c r="B1040" i="1"/>
  <c r="A1040" i="1"/>
  <c r="K1032" i="1"/>
  <c r="L1032" i="1"/>
  <c r="M1032" i="1"/>
  <c r="N1032" i="1"/>
  <c r="R1032" i="1"/>
  <c r="J1032" i="1"/>
  <c r="O1032" i="1"/>
  <c r="Q1032" i="1"/>
  <c r="P1032" i="1"/>
  <c r="B1032" i="1"/>
  <c r="A1032" i="1"/>
  <c r="K1024" i="1"/>
  <c r="L1024" i="1"/>
  <c r="M1024" i="1"/>
  <c r="N1024" i="1"/>
  <c r="J1024" i="1"/>
  <c r="O1024" i="1"/>
  <c r="P1024" i="1"/>
  <c r="Q1024" i="1"/>
  <c r="R1024" i="1"/>
  <c r="B1024" i="1"/>
  <c r="A1024" i="1"/>
  <c r="K1016" i="1"/>
  <c r="L1016" i="1"/>
  <c r="M1016" i="1"/>
  <c r="N1016" i="1"/>
  <c r="R1016" i="1"/>
  <c r="J1016" i="1"/>
  <c r="O1016" i="1"/>
  <c r="P1016" i="1"/>
  <c r="Q1016" i="1"/>
  <c r="B1016" i="1"/>
  <c r="A1016" i="1"/>
  <c r="K1008" i="1"/>
  <c r="L1008" i="1"/>
  <c r="M1008" i="1"/>
  <c r="N1008" i="1"/>
  <c r="J1008" i="1"/>
  <c r="O1008" i="1"/>
  <c r="P1008" i="1"/>
  <c r="Q1008" i="1"/>
  <c r="R1008" i="1"/>
  <c r="B1008" i="1"/>
  <c r="A1008" i="1"/>
  <c r="K1000" i="1"/>
  <c r="L1000" i="1"/>
  <c r="M1000" i="1"/>
  <c r="N1000" i="1"/>
  <c r="R1000" i="1"/>
  <c r="J1000" i="1"/>
  <c r="O1000" i="1"/>
  <c r="P1000" i="1"/>
  <c r="Q1000" i="1"/>
  <c r="B1000" i="1"/>
  <c r="A1000" i="1"/>
  <c r="K992" i="1"/>
  <c r="L992" i="1"/>
  <c r="M992" i="1"/>
  <c r="N992" i="1"/>
  <c r="J992" i="1"/>
  <c r="O992" i="1"/>
  <c r="P992" i="1"/>
  <c r="Q992" i="1"/>
  <c r="R992" i="1"/>
  <c r="B992" i="1"/>
  <c r="A992" i="1"/>
  <c r="Q984" i="1"/>
  <c r="J984" i="1"/>
  <c r="R984" i="1"/>
  <c r="K984" i="1"/>
  <c r="L984" i="1"/>
  <c r="M984" i="1"/>
  <c r="N984" i="1"/>
  <c r="P984" i="1"/>
  <c r="O984" i="1"/>
  <c r="B984" i="1"/>
  <c r="A984" i="1"/>
  <c r="Q976" i="1"/>
  <c r="J976" i="1"/>
  <c r="R976" i="1"/>
  <c r="K976" i="1"/>
  <c r="L976" i="1"/>
  <c r="M976" i="1"/>
  <c r="N976" i="1"/>
  <c r="O976" i="1"/>
  <c r="P976" i="1"/>
  <c r="B976" i="1"/>
  <c r="A976" i="1"/>
  <c r="Q968" i="1"/>
  <c r="J968" i="1"/>
  <c r="R968" i="1"/>
  <c r="K968" i="1"/>
  <c r="L968" i="1"/>
  <c r="M968" i="1"/>
  <c r="N968" i="1"/>
  <c r="O968" i="1"/>
  <c r="P968" i="1"/>
  <c r="B968" i="1"/>
  <c r="A968" i="1"/>
  <c r="Q960" i="1"/>
  <c r="J960" i="1"/>
  <c r="R960" i="1"/>
  <c r="K960" i="1"/>
  <c r="L960" i="1"/>
  <c r="M960" i="1"/>
  <c r="N960" i="1"/>
  <c r="O960" i="1"/>
  <c r="P960" i="1"/>
  <c r="B960" i="1"/>
  <c r="A960" i="1"/>
  <c r="N2377" i="1"/>
  <c r="Q2377" i="1"/>
  <c r="J2377" i="1"/>
  <c r="R2377" i="1"/>
  <c r="P2377" i="1"/>
  <c r="K2377" i="1"/>
  <c r="O2377" i="1"/>
  <c r="L2377" i="1"/>
  <c r="M2377" i="1"/>
  <c r="A2377" i="1"/>
  <c r="B2377" i="1"/>
  <c r="N2369" i="1"/>
  <c r="Q2369" i="1"/>
  <c r="J2369" i="1"/>
  <c r="R2369" i="1"/>
  <c r="L2369" i="1"/>
  <c r="M2369" i="1"/>
  <c r="O2369" i="1"/>
  <c r="P2369" i="1"/>
  <c r="K2369" i="1"/>
  <c r="A2369" i="1"/>
  <c r="B2369" i="1"/>
  <c r="M2443" i="1"/>
  <c r="N2443" i="1"/>
  <c r="O2443" i="1"/>
  <c r="P2443" i="1"/>
  <c r="K2443" i="1"/>
  <c r="J2443" i="1"/>
  <c r="L2443" i="1"/>
  <c r="Q2443" i="1"/>
  <c r="B2443" i="1"/>
  <c r="R2443" i="1"/>
  <c r="A2443" i="1"/>
  <c r="O2435" i="1"/>
  <c r="L2435" i="1"/>
  <c r="M2435" i="1"/>
  <c r="N2435" i="1"/>
  <c r="P2435" i="1"/>
  <c r="J2435" i="1"/>
  <c r="K2435" i="1"/>
  <c r="Q2435" i="1"/>
  <c r="R2435" i="1"/>
  <c r="B2435" i="1"/>
  <c r="A2435" i="1"/>
  <c r="Q1661" i="1"/>
  <c r="J1661" i="1"/>
  <c r="R1661" i="1"/>
  <c r="L1661" i="1"/>
  <c r="K1661" i="1"/>
  <c r="M1661" i="1"/>
  <c r="N1661" i="1"/>
  <c r="O1661" i="1"/>
  <c r="P1661" i="1"/>
  <c r="A1661" i="1"/>
  <c r="B1661" i="1"/>
  <c r="Q1653" i="1"/>
  <c r="J1653" i="1"/>
  <c r="R1653" i="1"/>
  <c r="L1653" i="1"/>
  <c r="P1653" i="1"/>
  <c r="K1653" i="1"/>
  <c r="M1653" i="1"/>
  <c r="N1653" i="1"/>
  <c r="O1653" i="1"/>
  <c r="A1653" i="1"/>
  <c r="B1653" i="1"/>
  <c r="Q1645" i="1"/>
  <c r="J1645" i="1"/>
  <c r="R1645" i="1"/>
  <c r="L1645" i="1"/>
  <c r="M1645" i="1"/>
  <c r="N1645" i="1"/>
  <c r="O1645" i="1"/>
  <c r="P1645" i="1"/>
  <c r="K1645" i="1"/>
  <c r="A1645" i="1"/>
  <c r="B1645" i="1"/>
  <c r="Q1637" i="1"/>
  <c r="J1637" i="1"/>
  <c r="R1637" i="1"/>
  <c r="K1637" i="1"/>
  <c r="L1637" i="1"/>
  <c r="M1637" i="1"/>
  <c r="N1637" i="1"/>
  <c r="P1637" i="1"/>
  <c r="O1637" i="1"/>
  <c r="A1637" i="1"/>
  <c r="B1637" i="1"/>
  <c r="Q1629" i="1"/>
  <c r="J1629" i="1"/>
  <c r="R1629" i="1"/>
  <c r="K1629" i="1"/>
  <c r="L1629" i="1"/>
  <c r="M1629" i="1"/>
  <c r="N1629" i="1"/>
  <c r="O1629" i="1"/>
  <c r="P1629" i="1"/>
  <c r="A1629" i="1"/>
  <c r="B1629" i="1"/>
  <c r="Q1621" i="1"/>
  <c r="J1621" i="1"/>
  <c r="R1621" i="1"/>
  <c r="K1621" i="1"/>
  <c r="L1621" i="1"/>
  <c r="M1621" i="1"/>
  <c r="N1621" i="1"/>
  <c r="O1621" i="1"/>
  <c r="P1621" i="1"/>
  <c r="A1621" i="1"/>
  <c r="B1621" i="1"/>
  <c r="Q1613" i="1"/>
  <c r="J1613" i="1"/>
  <c r="R1613" i="1"/>
  <c r="K1613" i="1"/>
  <c r="L1613" i="1"/>
  <c r="M1613" i="1"/>
  <c r="N1613" i="1"/>
  <c r="O1613" i="1"/>
  <c r="P1613" i="1"/>
  <c r="A1613" i="1"/>
  <c r="B1613" i="1"/>
  <c r="Q1605" i="1"/>
  <c r="J1605" i="1"/>
  <c r="R1605" i="1"/>
  <c r="K1605" i="1"/>
  <c r="L1605" i="1"/>
  <c r="M1605" i="1"/>
  <c r="N1605" i="1"/>
  <c r="P1605" i="1"/>
  <c r="O1605" i="1"/>
  <c r="A1605" i="1"/>
  <c r="B1605" i="1"/>
  <c r="Q1597" i="1"/>
  <c r="J1597" i="1"/>
  <c r="R1597" i="1"/>
  <c r="K1597" i="1"/>
  <c r="L1597" i="1"/>
  <c r="M1597" i="1"/>
  <c r="N1597" i="1"/>
  <c r="O1597" i="1"/>
  <c r="P1597" i="1"/>
  <c r="A1597" i="1"/>
  <c r="B1597" i="1"/>
  <c r="Q1589" i="1"/>
  <c r="J1589" i="1"/>
  <c r="R1589" i="1"/>
  <c r="K1589" i="1"/>
  <c r="L1589" i="1"/>
  <c r="M1589" i="1"/>
  <c r="N1589" i="1"/>
  <c r="O1589" i="1"/>
  <c r="P1589" i="1"/>
  <c r="A1589" i="1"/>
  <c r="B1589" i="1"/>
  <c r="Q1581" i="1"/>
  <c r="J1581" i="1"/>
  <c r="R1581" i="1"/>
  <c r="K1581" i="1"/>
  <c r="L1581" i="1"/>
  <c r="M1581" i="1"/>
  <c r="N1581" i="1"/>
  <c r="O1581" i="1"/>
  <c r="P1581" i="1"/>
  <c r="A1581" i="1"/>
  <c r="B1581" i="1"/>
  <c r="Q1573" i="1"/>
  <c r="J1573" i="1"/>
  <c r="R1573" i="1"/>
  <c r="K1573" i="1"/>
  <c r="L1573" i="1"/>
  <c r="M1573" i="1"/>
  <c r="N1573" i="1"/>
  <c r="P1573" i="1"/>
  <c r="O1573" i="1"/>
  <c r="A1573" i="1"/>
  <c r="B1573" i="1"/>
  <c r="Q1565" i="1"/>
  <c r="J1565" i="1"/>
  <c r="R1565" i="1"/>
  <c r="K1565" i="1"/>
  <c r="L1565" i="1"/>
  <c r="M1565" i="1"/>
  <c r="N1565" i="1"/>
  <c r="O1565" i="1"/>
  <c r="P1565" i="1"/>
  <c r="A1565" i="1"/>
  <c r="B1565" i="1"/>
  <c r="Q1557" i="1"/>
  <c r="J1557" i="1"/>
  <c r="R1557" i="1"/>
  <c r="K1557" i="1"/>
  <c r="L1557" i="1"/>
  <c r="M1557" i="1"/>
  <c r="N1557" i="1"/>
  <c r="O1557" i="1"/>
  <c r="P1557" i="1"/>
  <c r="A1557" i="1"/>
  <c r="B1557" i="1"/>
  <c r="J2150" i="1"/>
  <c r="R2150" i="1"/>
  <c r="K2150" i="1"/>
  <c r="L2150" i="1"/>
  <c r="M2150" i="1"/>
  <c r="N2150" i="1"/>
  <c r="O2150" i="1"/>
  <c r="P2150" i="1"/>
  <c r="Q2150" i="1"/>
  <c r="B2150" i="1"/>
  <c r="A2150" i="1"/>
  <c r="J2142" i="1"/>
  <c r="R2142" i="1"/>
  <c r="K2142" i="1"/>
  <c r="L2142" i="1"/>
  <c r="M2142" i="1"/>
  <c r="N2142" i="1"/>
  <c r="O2142" i="1"/>
  <c r="P2142" i="1"/>
  <c r="Q2142" i="1"/>
  <c r="B2142" i="1"/>
  <c r="A2142" i="1"/>
  <c r="J2134" i="1"/>
  <c r="R2134" i="1"/>
  <c r="K2134" i="1"/>
  <c r="L2134" i="1"/>
  <c r="M2134" i="1"/>
  <c r="N2134" i="1"/>
  <c r="O2134" i="1"/>
  <c r="P2134" i="1"/>
  <c r="Q2134" i="1"/>
  <c r="B2134" i="1"/>
  <c r="A2134" i="1"/>
  <c r="J2392" i="1"/>
  <c r="R2392" i="1"/>
  <c r="K2392" i="1"/>
  <c r="M2392" i="1"/>
  <c r="N2392" i="1"/>
  <c r="O2392" i="1"/>
  <c r="P2392" i="1"/>
  <c r="Q2392" i="1"/>
  <c r="L2392" i="1"/>
  <c r="A2392" i="1"/>
  <c r="B2392" i="1"/>
  <c r="Q2448" i="1"/>
  <c r="J2448" i="1"/>
  <c r="R2448" i="1"/>
  <c r="K2448" i="1"/>
  <c r="N2448" i="1"/>
  <c r="O2448" i="1"/>
  <c r="P2448" i="1"/>
  <c r="M2448" i="1"/>
  <c r="A2448" i="1"/>
  <c r="L2448" i="1"/>
  <c r="B2448" i="1"/>
  <c r="M2051" i="1"/>
  <c r="N2051" i="1"/>
  <c r="O2051" i="1"/>
  <c r="P2051" i="1"/>
  <c r="Q2051" i="1"/>
  <c r="J2051" i="1"/>
  <c r="R2051" i="1"/>
  <c r="K2051" i="1"/>
  <c r="L2051" i="1"/>
  <c r="B2051" i="1"/>
  <c r="A2051" i="1"/>
  <c r="Q2127" i="1"/>
  <c r="J2127" i="1"/>
  <c r="R2127" i="1"/>
  <c r="K2127" i="1"/>
  <c r="L2127" i="1"/>
  <c r="M2127" i="1"/>
  <c r="N2127" i="1"/>
  <c r="P2127" i="1"/>
  <c r="O2127" i="1"/>
  <c r="B2127" i="1"/>
  <c r="A2127" i="1"/>
  <c r="K2085" i="1"/>
  <c r="L2085" i="1"/>
  <c r="M2085" i="1"/>
  <c r="N2085" i="1"/>
  <c r="O2085" i="1"/>
  <c r="P2085" i="1"/>
  <c r="R2085" i="1"/>
  <c r="J2085" i="1"/>
  <c r="Q2085" i="1"/>
  <c r="A2085" i="1"/>
  <c r="B2085" i="1"/>
  <c r="O954" i="1"/>
  <c r="P954" i="1"/>
  <c r="Q954" i="1"/>
  <c r="J954" i="1"/>
  <c r="R954" i="1"/>
  <c r="K954" i="1"/>
  <c r="L954" i="1"/>
  <c r="M954" i="1"/>
  <c r="N954" i="1"/>
  <c r="B954" i="1"/>
  <c r="A954" i="1"/>
  <c r="O946" i="1"/>
  <c r="P946" i="1"/>
  <c r="Q946" i="1"/>
  <c r="J946" i="1"/>
  <c r="R946" i="1"/>
  <c r="K946" i="1"/>
  <c r="L946" i="1"/>
  <c r="M946" i="1"/>
  <c r="N946" i="1"/>
  <c r="B946" i="1"/>
  <c r="A946" i="1"/>
  <c r="O938" i="1"/>
  <c r="P938" i="1"/>
  <c r="Q938" i="1"/>
  <c r="J938" i="1"/>
  <c r="R938" i="1"/>
  <c r="K938" i="1"/>
  <c r="L938" i="1"/>
  <c r="N938" i="1"/>
  <c r="M938" i="1"/>
  <c r="B938" i="1"/>
  <c r="A938" i="1"/>
  <c r="Q930" i="1"/>
  <c r="J930" i="1"/>
  <c r="R930" i="1"/>
  <c r="K930" i="1"/>
  <c r="L930" i="1"/>
  <c r="M930" i="1"/>
  <c r="N930" i="1"/>
  <c r="O930" i="1"/>
  <c r="P930" i="1"/>
  <c r="B930" i="1"/>
  <c r="A930" i="1"/>
  <c r="Q922" i="1"/>
  <c r="J922" i="1"/>
  <c r="R922" i="1"/>
  <c r="K922" i="1"/>
  <c r="L922" i="1"/>
  <c r="M922" i="1"/>
  <c r="N922" i="1"/>
  <c r="O922" i="1"/>
  <c r="P922" i="1"/>
  <c r="B922" i="1"/>
  <c r="A922" i="1"/>
  <c r="Q914" i="1"/>
  <c r="J914" i="1"/>
  <c r="R914" i="1"/>
  <c r="K914" i="1"/>
  <c r="L914" i="1"/>
  <c r="M914" i="1"/>
  <c r="N914" i="1"/>
  <c r="O914" i="1"/>
  <c r="P914" i="1"/>
  <c r="B914" i="1"/>
  <c r="A914" i="1"/>
  <c r="Q906" i="1"/>
  <c r="J906" i="1"/>
  <c r="R906" i="1"/>
  <c r="K906" i="1"/>
  <c r="L906" i="1"/>
  <c r="M906" i="1"/>
  <c r="N906" i="1"/>
  <c r="O906" i="1"/>
  <c r="P906" i="1"/>
  <c r="B906" i="1"/>
  <c r="A906" i="1"/>
  <c r="Q2175" i="1"/>
  <c r="K2175" i="1"/>
  <c r="L2175" i="1"/>
  <c r="M2175" i="1"/>
  <c r="N2175" i="1"/>
  <c r="J2175" i="1"/>
  <c r="O2175" i="1"/>
  <c r="P2175" i="1"/>
  <c r="R2175" i="1"/>
  <c r="B2175" i="1"/>
  <c r="A2175" i="1"/>
  <c r="Q2183" i="1"/>
  <c r="K2183" i="1"/>
  <c r="L2183" i="1"/>
  <c r="M2183" i="1"/>
  <c r="N2183" i="1"/>
  <c r="O2183" i="1"/>
  <c r="P2183" i="1"/>
  <c r="R2183" i="1"/>
  <c r="B2183" i="1"/>
  <c r="J2183" i="1"/>
  <c r="A2183" i="1"/>
  <c r="L2387" i="1"/>
  <c r="O2387" i="1"/>
  <c r="P2387" i="1"/>
  <c r="J2387" i="1"/>
  <c r="K2387" i="1"/>
  <c r="M2387" i="1"/>
  <c r="N2387" i="1"/>
  <c r="Q2387" i="1"/>
  <c r="R2387" i="1"/>
  <c r="B2387" i="1"/>
  <c r="A2387" i="1"/>
  <c r="K2506" i="1"/>
  <c r="B2506" i="1"/>
  <c r="A2506" i="1"/>
  <c r="A2492" i="1"/>
  <c r="B2492" i="1"/>
  <c r="J2482" i="1"/>
  <c r="A2482" i="1"/>
  <c r="B2482" i="1"/>
  <c r="N2467" i="1"/>
  <c r="O2467" i="1"/>
  <c r="R2467" i="1"/>
  <c r="J2467" i="1"/>
  <c r="K2467" i="1"/>
  <c r="L2467" i="1"/>
  <c r="Q2467" i="1"/>
  <c r="B2467" i="1"/>
  <c r="M2467" i="1"/>
  <c r="P2467" i="1"/>
  <c r="A2467" i="1"/>
  <c r="K2165" i="1"/>
  <c r="M2165" i="1"/>
  <c r="N2165" i="1"/>
  <c r="O2165" i="1"/>
  <c r="P2165" i="1"/>
  <c r="J2165" i="1"/>
  <c r="R2165" i="1"/>
  <c r="L2165" i="1"/>
  <c r="Q2165" i="1"/>
  <c r="A2165" i="1"/>
  <c r="B2165" i="1"/>
  <c r="K1791" i="1"/>
  <c r="L1791" i="1"/>
  <c r="M1791" i="1"/>
  <c r="N1791" i="1"/>
  <c r="O1791" i="1"/>
  <c r="P1791" i="1"/>
  <c r="J1791" i="1"/>
  <c r="Q1791" i="1"/>
  <c r="R1791" i="1"/>
  <c r="A1791" i="1"/>
  <c r="B1791" i="1"/>
  <c r="K1783" i="1"/>
  <c r="L1783" i="1"/>
  <c r="M1783" i="1"/>
  <c r="N1783" i="1"/>
  <c r="O1783" i="1"/>
  <c r="P1783" i="1"/>
  <c r="Q1783" i="1"/>
  <c r="R1783" i="1"/>
  <c r="J1783" i="1"/>
  <c r="A1783" i="1"/>
  <c r="B1783" i="1"/>
  <c r="K1775" i="1"/>
  <c r="L1775" i="1"/>
  <c r="M1775" i="1"/>
  <c r="N1775" i="1"/>
  <c r="O1775" i="1"/>
  <c r="P1775" i="1"/>
  <c r="Q1775" i="1"/>
  <c r="R1775" i="1"/>
  <c r="J1775" i="1"/>
  <c r="A1775" i="1"/>
  <c r="B1775" i="1"/>
  <c r="K1767" i="1"/>
  <c r="L1767" i="1"/>
  <c r="M1767" i="1"/>
  <c r="N1767" i="1"/>
  <c r="O1767" i="1"/>
  <c r="P1767" i="1"/>
  <c r="Q1767" i="1"/>
  <c r="J1767" i="1"/>
  <c r="R1767" i="1"/>
  <c r="A1767" i="1"/>
  <c r="B1767" i="1"/>
  <c r="K1759" i="1"/>
  <c r="L1759" i="1"/>
  <c r="M1759" i="1"/>
  <c r="N1759" i="1"/>
  <c r="O1759" i="1"/>
  <c r="P1759" i="1"/>
  <c r="J1759" i="1"/>
  <c r="Q1759" i="1"/>
  <c r="R1759" i="1"/>
  <c r="A1759" i="1"/>
  <c r="B1759" i="1"/>
  <c r="K1751" i="1"/>
  <c r="L1751" i="1"/>
  <c r="M1751" i="1"/>
  <c r="N1751" i="1"/>
  <c r="O1751" i="1"/>
  <c r="P1751" i="1"/>
  <c r="Q1751" i="1"/>
  <c r="R1751" i="1"/>
  <c r="J1751" i="1"/>
  <c r="A1751" i="1"/>
  <c r="B1751" i="1"/>
  <c r="K1743" i="1"/>
  <c r="L1743" i="1"/>
  <c r="M1743" i="1"/>
  <c r="N1743" i="1"/>
  <c r="O1743" i="1"/>
  <c r="P1743" i="1"/>
  <c r="Q1743" i="1"/>
  <c r="J1743" i="1"/>
  <c r="R1743" i="1"/>
  <c r="A1743" i="1"/>
  <c r="B1743" i="1"/>
  <c r="K1735" i="1"/>
  <c r="L1735" i="1"/>
  <c r="M1735" i="1"/>
  <c r="N1735" i="1"/>
  <c r="O1735" i="1"/>
  <c r="P1735" i="1"/>
  <c r="Q1735" i="1"/>
  <c r="J1735" i="1"/>
  <c r="R1735" i="1"/>
  <c r="A1735" i="1"/>
  <c r="B1735" i="1"/>
  <c r="K1727" i="1"/>
  <c r="L1727" i="1"/>
  <c r="M1727" i="1"/>
  <c r="N1727" i="1"/>
  <c r="O1727" i="1"/>
  <c r="P1727" i="1"/>
  <c r="J1727" i="1"/>
  <c r="Q1727" i="1"/>
  <c r="R1727" i="1"/>
  <c r="A1727" i="1"/>
  <c r="B1727" i="1"/>
  <c r="K1719" i="1"/>
  <c r="L1719" i="1"/>
  <c r="M1719" i="1"/>
  <c r="N1719" i="1"/>
  <c r="O1719" i="1"/>
  <c r="P1719" i="1"/>
  <c r="Q1719" i="1"/>
  <c r="R1719" i="1"/>
  <c r="J1719" i="1"/>
  <c r="A1719" i="1"/>
  <c r="B1719" i="1"/>
  <c r="K1711" i="1"/>
  <c r="L1711" i="1"/>
  <c r="M1711" i="1"/>
  <c r="N1711" i="1"/>
  <c r="O1711" i="1"/>
  <c r="P1711" i="1"/>
  <c r="Q1711" i="1"/>
  <c r="R1711" i="1"/>
  <c r="J1711" i="1"/>
  <c r="A1711" i="1"/>
  <c r="B1711" i="1"/>
  <c r="K1703" i="1"/>
  <c r="L1703" i="1"/>
  <c r="M1703" i="1"/>
  <c r="N1703" i="1"/>
  <c r="O1703" i="1"/>
  <c r="P1703" i="1"/>
  <c r="Q1703" i="1"/>
  <c r="R1703" i="1"/>
  <c r="J1703" i="1"/>
  <c r="A1703" i="1"/>
  <c r="B1703" i="1"/>
  <c r="K1695" i="1"/>
  <c r="L1695" i="1"/>
  <c r="M1695" i="1"/>
  <c r="N1695" i="1"/>
  <c r="O1695" i="1"/>
  <c r="P1695" i="1"/>
  <c r="J1695" i="1"/>
  <c r="Q1695" i="1"/>
  <c r="R1695" i="1"/>
  <c r="A1695" i="1"/>
  <c r="B1695" i="1"/>
  <c r="K1687" i="1"/>
  <c r="L1687" i="1"/>
  <c r="M1687" i="1"/>
  <c r="N1687" i="1"/>
  <c r="O1687" i="1"/>
  <c r="P1687" i="1"/>
  <c r="Q1687" i="1"/>
  <c r="R1687" i="1"/>
  <c r="J1687" i="1"/>
  <c r="A1687" i="1"/>
  <c r="B1687" i="1"/>
  <c r="K1679" i="1"/>
  <c r="L1679" i="1"/>
  <c r="M1679" i="1"/>
  <c r="N1679" i="1"/>
  <c r="O1679" i="1"/>
  <c r="P1679" i="1"/>
  <c r="Q1679" i="1"/>
  <c r="J1679" i="1"/>
  <c r="R1679" i="1"/>
  <c r="A1679" i="1"/>
  <c r="B1679" i="1"/>
  <c r="K1671" i="1"/>
  <c r="L1671" i="1"/>
  <c r="M1671" i="1"/>
  <c r="N1671" i="1"/>
  <c r="O1671" i="1"/>
  <c r="P1671" i="1"/>
  <c r="Q1671" i="1"/>
  <c r="J1671" i="1"/>
  <c r="R1671" i="1"/>
  <c r="A1671" i="1"/>
  <c r="B1671" i="1"/>
  <c r="O1663" i="1"/>
  <c r="P1663" i="1"/>
  <c r="J1663" i="1"/>
  <c r="R1663" i="1"/>
  <c r="Q1663" i="1"/>
  <c r="K1663" i="1"/>
  <c r="L1663" i="1"/>
  <c r="M1663" i="1"/>
  <c r="N1663" i="1"/>
  <c r="A1663" i="1"/>
  <c r="B1663" i="1"/>
  <c r="O1087" i="1"/>
  <c r="P1087" i="1"/>
  <c r="Q1087" i="1"/>
  <c r="J1087" i="1"/>
  <c r="R1087" i="1"/>
  <c r="K1087" i="1"/>
  <c r="L1087" i="1"/>
  <c r="N1087" i="1"/>
  <c r="M1087" i="1"/>
  <c r="A1087" i="1"/>
  <c r="B1087" i="1"/>
  <c r="O1079" i="1"/>
  <c r="P1079" i="1"/>
  <c r="Q1079" i="1"/>
  <c r="J1079" i="1"/>
  <c r="R1079" i="1"/>
  <c r="K1079" i="1"/>
  <c r="L1079" i="1"/>
  <c r="M1079" i="1"/>
  <c r="N1079" i="1"/>
  <c r="A1079" i="1"/>
  <c r="B1079" i="1"/>
  <c r="O1071" i="1"/>
  <c r="P1071" i="1"/>
  <c r="Q1071" i="1"/>
  <c r="J1071" i="1"/>
  <c r="R1071" i="1"/>
  <c r="K1071" i="1"/>
  <c r="L1071" i="1"/>
  <c r="M1071" i="1"/>
  <c r="N1071" i="1"/>
  <c r="A1071" i="1"/>
  <c r="B1071" i="1"/>
  <c r="O1063" i="1"/>
  <c r="P1063" i="1"/>
  <c r="Q1063" i="1"/>
  <c r="J1063" i="1"/>
  <c r="R1063" i="1"/>
  <c r="K1063" i="1"/>
  <c r="L1063" i="1"/>
  <c r="M1063" i="1"/>
  <c r="N1063" i="1"/>
  <c r="A1063" i="1"/>
  <c r="B1063" i="1"/>
  <c r="L1055" i="1"/>
  <c r="M1055" i="1"/>
  <c r="N1055" i="1"/>
  <c r="O1055" i="1"/>
  <c r="P1055" i="1"/>
  <c r="Q1055" i="1"/>
  <c r="R1055" i="1"/>
  <c r="J1055" i="1"/>
  <c r="K1055" i="1"/>
  <c r="A1055" i="1"/>
  <c r="B1055" i="1"/>
  <c r="L1047" i="1"/>
  <c r="M1047" i="1"/>
  <c r="N1047" i="1"/>
  <c r="J1047" i="1"/>
  <c r="K1047" i="1"/>
  <c r="O1047" i="1"/>
  <c r="P1047" i="1"/>
  <c r="Q1047" i="1"/>
  <c r="R1047" i="1"/>
  <c r="A1047" i="1"/>
  <c r="B1047" i="1"/>
  <c r="L1039" i="1"/>
  <c r="M1039" i="1"/>
  <c r="N1039" i="1"/>
  <c r="O1039" i="1"/>
  <c r="J1039" i="1"/>
  <c r="K1039" i="1"/>
  <c r="P1039" i="1"/>
  <c r="R1039" i="1"/>
  <c r="Q1039" i="1"/>
  <c r="A1039" i="1"/>
  <c r="B1039" i="1"/>
  <c r="L1031" i="1"/>
  <c r="M1031" i="1"/>
  <c r="N1031" i="1"/>
  <c r="O1031" i="1"/>
  <c r="K1031" i="1"/>
  <c r="P1031" i="1"/>
  <c r="Q1031" i="1"/>
  <c r="R1031" i="1"/>
  <c r="J1031" i="1"/>
  <c r="A1031" i="1"/>
  <c r="B1031" i="1"/>
  <c r="L1023" i="1"/>
  <c r="M1023" i="1"/>
  <c r="N1023" i="1"/>
  <c r="O1023" i="1"/>
  <c r="J1023" i="1"/>
  <c r="K1023" i="1"/>
  <c r="P1023" i="1"/>
  <c r="Q1023" i="1"/>
  <c r="R1023" i="1"/>
  <c r="A1023" i="1"/>
  <c r="B1023" i="1"/>
  <c r="L1015" i="1"/>
  <c r="M1015" i="1"/>
  <c r="N1015" i="1"/>
  <c r="O1015" i="1"/>
  <c r="K1015" i="1"/>
  <c r="P1015" i="1"/>
  <c r="Q1015" i="1"/>
  <c r="R1015" i="1"/>
  <c r="J1015" i="1"/>
  <c r="A1015" i="1"/>
  <c r="B1015" i="1"/>
  <c r="L1007" i="1"/>
  <c r="M1007" i="1"/>
  <c r="N1007" i="1"/>
  <c r="O1007" i="1"/>
  <c r="J1007" i="1"/>
  <c r="K1007" i="1"/>
  <c r="P1007" i="1"/>
  <c r="Q1007" i="1"/>
  <c r="R1007" i="1"/>
  <c r="A1007" i="1"/>
  <c r="B1007" i="1"/>
  <c r="L999" i="1"/>
  <c r="M999" i="1"/>
  <c r="N999" i="1"/>
  <c r="O999" i="1"/>
  <c r="K999" i="1"/>
  <c r="P999" i="1"/>
  <c r="Q999" i="1"/>
  <c r="R999" i="1"/>
  <c r="J999" i="1"/>
  <c r="A999" i="1"/>
  <c r="B999" i="1"/>
  <c r="L991" i="1"/>
  <c r="M991" i="1"/>
  <c r="N991" i="1"/>
  <c r="O991" i="1"/>
  <c r="J991" i="1"/>
  <c r="K991" i="1"/>
  <c r="P991" i="1"/>
  <c r="Q991" i="1"/>
  <c r="R991" i="1"/>
  <c r="A991" i="1"/>
  <c r="B991" i="1"/>
  <c r="J983" i="1"/>
  <c r="R983" i="1"/>
  <c r="K983" i="1"/>
  <c r="L983" i="1"/>
  <c r="M983" i="1"/>
  <c r="N983" i="1"/>
  <c r="O983" i="1"/>
  <c r="P983" i="1"/>
  <c r="Q983" i="1"/>
  <c r="A983" i="1"/>
  <c r="B983" i="1"/>
  <c r="J975" i="1"/>
  <c r="R975" i="1"/>
  <c r="K975" i="1"/>
  <c r="L975" i="1"/>
  <c r="M975" i="1"/>
  <c r="N975" i="1"/>
  <c r="O975" i="1"/>
  <c r="P975" i="1"/>
  <c r="Q975" i="1"/>
  <c r="A975" i="1"/>
  <c r="B975" i="1"/>
  <c r="J967" i="1"/>
  <c r="R967" i="1"/>
  <c r="K967" i="1"/>
  <c r="L967" i="1"/>
  <c r="M967" i="1"/>
  <c r="N967" i="1"/>
  <c r="O967" i="1"/>
  <c r="P967" i="1"/>
  <c r="Q967" i="1"/>
  <c r="A967" i="1"/>
  <c r="B967" i="1"/>
  <c r="J959" i="1"/>
  <c r="R959" i="1"/>
  <c r="K959" i="1"/>
  <c r="L959" i="1"/>
  <c r="M959" i="1"/>
  <c r="N959" i="1"/>
  <c r="O959" i="1"/>
  <c r="Q959" i="1"/>
  <c r="P959" i="1"/>
  <c r="A959" i="1"/>
  <c r="B959" i="1"/>
  <c r="O2376" i="1"/>
  <c r="J2376" i="1"/>
  <c r="R2376" i="1"/>
  <c r="K2376" i="1"/>
  <c r="M2376" i="1"/>
  <c r="N2376" i="1"/>
  <c r="P2376" i="1"/>
  <c r="Q2376" i="1"/>
  <c r="L2376" i="1"/>
  <c r="A2376" i="1"/>
  <c r="B2376" i="1"/>
  <c r="O2368" i="1"/>
  <c r="J2368" i="1"/>
  <c r="R2368" i="1"/>
  <c r="K2368" i="1"/>
  <c r="L2368" i="1"/>
  <c r="M2368" i="1"/>
  <c r="N2368" i="1"/>
  <c r="Q2368" i="1"/>
  <c r="A2368" i="1"/>
  <c r="B2368" i="1"/>
  <c r="P2368" i="1"/>
  <c r="N2442" i="1"/>
  <c r="O2442" i="1"/>
  <c r="P2442" i="1"/>
  <c r="Q2442" i="1"/>
  <c r="L2442" i="1"/>
  <c r="M2442" i="1"/>
  <c r="R2442" i="1"/>
  <c r="K2442" i="1"/>
  <c r="J2442" i="1"/>
  <c r="B2442" i="1"/>
  <c r="A2442" i="1"/>
  <c r="P2434" i="1"/>
  <c r="Q2434" i="1"/>
  <c r="K2434" i="1"/>
  <c r="L2434" i="1"/>
  <c r="M2434" i="1"/>
  <c r="N2434" i="1"/>
  <c r="R2434" i="1"/>
  <c r="B2434" i="1"/>
  <c r="J2434" i="1"/>
  <c r="O2434" i="1"/>
  <c r="A2434" i="1"/>
  <c r="J1660" i="1"/>
  <c r="R1660" i="1"/>
  <c r="K1660" i="1"/>
  <c r="M1660" i="1"/>
  <c r="Q1660" i="1"/>
  <c r="L1660" i="1"/>
  <c r="N1660" i="1"/>
  <c r="O1660" i="1"/>
  <c r="P1660" i="1"/>
  <c r="B1660" i="1"/>
  <c r="A1660" i="1"/>
  <c r="J1652" i="1"/>
  <c r="R1652" i="1"/>
  <c r="K1652" i="1"/>
  <c r="M1652" i="1"/>
  <c r="N1652" i="1"/>
  <c r="O1652" i="1"/>
  <c r="P1652" i="1"/>
  <c r="Q1652" i="1"/>
  <c r="L1652" i="1"/>
  <c r="B1652" i="1"/>
  <c r="A1652" i="1"/>
  <c r="J1644" i="1"/>
  <c r="R1644" i="1"/>
  <c r="K1644" i="1"/>
  <c r="M1644" i="1"/>
  <c r="O1644" i="1"/>
  <c r="L1644" i="1"/>
  <c r="N1644" i="1"/>
  <c r="P1644" i="1"/>
  <c r="Q1644" i="1"/>
  <c r="B1644" i="1"/>
  <c r="A1644" i="1"/>
  <c r="J1636" i="1"/>
  <c r="R1636" i="1"/>
  <c r="K1636" i="1"/>
  <c r="L1636" i="1"/>
  <c r="M1636" i="1"/>
  <c r="N1636" i="1"/>
  <c r="O1636" i="1"/>
  <c r="P1636" i="1"/>
  <c r="Q1636" i="1"/>
  <c r="B1636" i="1"/>
  <c r="A1636" i="1"/>
  <c r="J1628" i="1"/>
  <c r="R1628" i="1"/>
  <c r="K1628" i="1"/>
  <c r="L1628" i="1"/>
  <c r="M1628" i="1"/>
  <c r="N1628" i="1"/>
  <c r="O1628" i="1"/>
  <c r="P1628" i="1"/>
  <c r="Q1628" i="1"/>
  <c r="B1628" i="1"/>
  <c r="A1628" i="1"/>
  <c r="J1620" i="1"/>
  <c r="R1620" i="1"/>
  <c r="K1620" i="1"/>
  <c r="L1620" i="1"/>
  <c r="M1620" i="1"/>
  <c r="N1620" i="1"/>
  <c r="O1620" i="1"/>
  <c r="P1620" i="1"/>
  <c r="Q1620" i="1"/>
  <c r="B1620" i="1"/>
  <c r="A1620" i="1"/>
  <c r="J1612" i="1"/>
  <c r="R1612" i="1"/>
  <c r="K1612" i="1"/>
  <c r="L1612" i="1"/>
  <c r="M1612" i="1"/>
  <c r="N1612" i="1"/>
  <c r="O1612" i="1"/>
  <c r="Q1612" i="1"/>
  <c r="P1612" i="1"/>
  <c r="B1612" i="1"/>
  <c r="A1612" i="1"/>
  <c r="J1604" i="1"/>
  <c r="R1604" i="1"/>
  <c r="K1604" i="1"/>
  <c r="L1604" i="1"/>
  <c r="M1604" i="1"/>
  <c r="N1604" i="1"/>
  <c r="O1604" i="1"/>
  <c r="P1604" i="1"/>
  <c r="Q1604" i="1"/>
  <c r="B1604" i="1"/>
  <c r="A1604" i="1"/>
  <c r="J1596" i="1"/>
  <c r="R1596" i="1"/>
  <c r="K1596" i="1"/>
  <c r="L1596" i="1"/>
  <c r="M1596" i="1"/>
  <c r="N1596" i="1"/>
  <c r="O1596" i="1"/>
  <c r="P1596" i="1"/>
  <c r="Q1596" i="1"/>
  <c r="B1596" i="1"/>
  <c r="A1596" i="1"/>
  <c r="J1588" i="1"/>
  <c r="R1588" i="1"/>
  <c r="K1588" i="1"/>
  <c r="L1588" i="1"/>
  <c r="M1588" i="1"/>
  <c r="N1588" i="1"/>
  <c r="O1588" i="1"/>
  <c r="P1588" i="1"/>
  <c r="Q1588" i="1"/>
  <c r="B1588" i="1"/>
  <c r="A1588" i="1"/>
  <c r="J1580" i="1"/>
  <c r="R1580" i="1"/>
  <c r="K1580" i="1"/>
  <c r="L1580" i="1"/>
  <c r="M1580" i="1"/>
  <c r="N1580" i="1"/>
  <c r="O1580" i="1"/>
  <c r="Q1580" i="1"/>
  <c r="P1580" i="1"/>
  <c r="B1580" i="1"/>
  <c r="A1580" i="1"/>
  <c r="J1572" i="1"/>
  <c r="R1572" i="1"/>
  <c r="K1572" i="1"/>
  <c r="L1572" i="1"/>
  <c r="M1572" i="1"/>
  <c r="N1572" i="1"/>
  <c r="O1572" i="1"/>
  <c r="P1572" i="1"/>
  <c r="Q1572" i="1"/>
  <c r="B1572" i="1"/>
  <c r="A1572" i="1"/>
  <c r="J1564" i="1"/>
  <c r="R1564" i="1"/>
  <c r="K1564" i="1"/>
  <c r="L1564" i="1"/>
  <c r="M1564" i="1"/>
  <c r="N1564" i="1"/>
  <c r="O1564" i="1"/>
  <c r="P1564" i="1"/>
  <c r="Q1564" i="1"/>
  <c r="B1564" i="1"/>
  <c r="A1564" i="1"/>
  <c r="J1556" i="1"/>
  <c r="R1556" i="1"/>
  <c r="K1556" i="1"/>
  <c r="L1556" i="1"/>
  <c r="M1556" i="1"/>
  <c r="N1556" i="1"/>
  <c r="O1556" i="1"/>
  <c r="P1556" i="1"/>
  <c r="Q1556" i="1"/>
  <c r="B1556" i="1"/>
  <c r="A1556" i="1"/>
  <c r="K2149" i="1"/>
  <c r="L2149" i="1"/>
  <c r="M2149" i="1"/>
  <c r="N2149" i="1"/>
  <c r="O2149" i="1"/>
  <c r="P2149" i="1"/>
  <c r="Q2149" i="1"/>
  <c r="R2149" i="1"/>
  <c r="J2149" i="1"/>
  <c r="A2149" i="1"/>
  <c r="B2149" i="1"/>
  <c r="K2141" i="1"/>
  <c r="L2141" i="1"/>
  <c r="M2141" i="1"/>
  <c r="N2141" i="1"/>
  <c r="O2141" i="1"/>
  <c r="P2141" i="1"/>
  <c r="R2141" i="1"/>
  <c r="Q2141" i="1"/>
  <c r="J2141" i="1"/>
  <c r="A2141" i="1"/>
  <c r="B2141" i="1"/>
  <c r="K2133" i="1"/>
  <c r="L2133" i="1"/>
  <c r="M2133" i="1"/>
  <c r="N2133" i="1"/>
  <c r="O2133" i="1"/>
  <c r="P2133" i="1"/>
  <c r="J2133" i="1"/>
  <c r="Q2133" i="1"/>
  <c r="R2133" i="1"/>
  <c r="A2133" i="1"/>
  <c r="B2133" i="1"/>
  <c r="M2187" i="1"/>
  <c r="O2187" i="1"/>
  <c r="P2187" i="1"/>
  <c r="Q2187" i="1"/>
  <c r="R2187" i="1"/>
  <c r="J2187" i="1"/>
  <c r="K2187" i="1"/>
  <c r="L2187" i="1"/>
  <c r="N2187" i="1"/>
  <c r="B2187" i="1"/>
  <c r="A2187" i="1"/>
  <c r="J2357" i="1"/>
  <c r="R2357" i="1"/>
  <c r="M2357" i="1"/>
  <c r="N2357" i="1"/>
  <c r="Q2357" i="1"/>
  <c r="K2357" i="1"/>
  <c r="P2357" i="1"/>
  <c r="O2357" i="1"/>
  <c r="L2357" i="1"/>
  <c r="A2357" i="1"/>
  <c r="B2357" i="1"/>
  <c r="L2422" i="1"/>
  <c r="M2422" i="1"/>
  <c r="K2422" i="1"/>
  <c r="N2422" i="1"/>
  <c r="O2422" i="1"/>
  <c r="P2422" i="1"/>
  <c r="Q2422" i="1"/>
  <c r="R2422" i="1"/>
  <c r="J2422" i="1"/>
  <c r="A2422" i="1"/>
  <c r="B2422" i="1"/>
  <c r="J2118" i="1"/>
  <c r="R2118" i="1"/>
  <c r="K2118" i="1"/>
  <c r="L2118" i="1"/>
  <c r="M2118" i="1"/>
  <c r="N2118" i="1"/>
  <c r="O2118" i="1"/>
  <c r="P2118" i="1"/>
  <c r="Q2118" i="1"/>
  <c r="A2118" i="1"/>
  <c r="B2118" i="1"/>
  <c r="N2122" i="1"/>
  <c r="O2122" i="1"/>
  <c r="P2122" i="1"/>
  <c r="Q2122" i="1"/>
  <c r="J2122" i="1"/>
  <c r="R2122" i="1"/>
  <c r="K2122" i="1"/>
  <c r="L2122" i="1"/>
  <c r="M2122" i="1"/>
  <c r="B2122" i="1"/>
  <c r="A2122" i="1"/>
  <c r="Q2358" i="1"/>
  <c r="L2358" i="1"/>
  <c r="M2358" i="1"/>
  <c r="J2358" i="1"/>
  <c r="K2358" i="1"/>
  <c r="N2358" i="1"/>
  <c r="O2358" i="1"/>
  <c r="P2358" i="1"/>
  <c r="R2358" i="1"/>
  <c r="A2358" i="1"/>
  <c r="B2358" i="1"/>
  <c r="Q2393" i="1"/>
  <c r="J2393" i="1"/>
  <c r="R2393" i="1"/>
  <c r="N2393" i="1"/>
  <c r="O2393" i="1"/>
  <c r="P2393" i="1"/>
  <c r="L2393" i="1"/>
  <c r="K2393" i="1"/>
  <c r="M2393" i="1"/>
  <c r="A2393" i="1"/>
  <c r="B2393" i="1"/>
  <c r="L2398" i="1"/>
  <c r="M2398" i="1"/>
  <c r="Q2398" i="1"/>
  <c r="R2398" i="1"/>
  <c r="J2398" i="1"/>
  <c r="O2398" i="1"/>
  <c r="K2398" i="1"/>
  <c r="N2398" i="1"/>
  <c r="B2398" i="1"/>
  <c r="A2398" i="1"/>
  <c r="P2398" i="1"/>
  <c r="K2423" i="1"/>
  <c r="L2423" i="1"/>
  <c r="N2423" i="1"/>
  <c r="O2423" i="1"/>
  <c r="P2423" i="1"/>
  <c r="Q2423" i="1"/>
  <c r="J2423" i="1"/>
  <c r="M2423" i="1"/>
  <c r="R2423" i="1"/>
  <c r="B2423" i="1"/>
  <c r="A2423" i="1"/>
  <c r="P2449" i="1"/>
  <c r="Q2449" i="1"/>
  <c r="J2449" i="1"/>
  <c r="R2449" i="1"/>
  <c r="K2449" i="1"/>
  <c r="L2449" i="1"/>
  <c r="O2449" i="1"/>
  <c r="M2449" i="1"/>
  <c r="A2449" i="1"/>
  <c r="N2449" i="1"/>
  <c r="B2449" i="1"/>
  <c r="N2106" i="1"/>
  <c r="O2106" i="1"/>
  <c r="P2106" i="1"/>
  <c r="Q2106" i="1"/>
  <c r="J2106" i="1"/>
  <c r="R2106" i="1"/>
  <c r="K2106" i="1"/>
  <c r="L2106" i="1"/>
  <c r="M2106" i="1"/>
  <c r="B2106" i="1"/>
  <c r="A2106" i="1"/>
  <c r="L2124" i="1"/>
  <c r="M2124" i="1"/>
  <c r="N2124" i="1"/>
  <c r="O2124" i="1"/>
  <c r="P2124" i="1"/>
  <c r="Q2124" i="1"/>
  <c r="K2124" i="1"/>
  <c r="R2124" i="1"/>
  <c r="J2124" i="1"/>
  <c r="A2124" i="1"/>
  <c r="B2124" i="1"/>
  <c r="P899" i="1"/>
  <c r="Q899" i="1"/>
  <c r="J899" i="1"/>
  <c r="R899" i="1"/>
  <c r="K899" i="1"/>
  <c r="L899" i="1"/>
  <c r="M899" i="1"/>
  <c r="N899" i="1"/>
  <c r="O899" i="1"/>
  <c r="A899" i="1"/>
  <c r="B899" i="1"/>
  <c r="J2126" i="1"/>
  <c r="R2126" i="1"/>
  <c r="K2126" i="1"/>
  <c r="L2126" i="1"/>
  <c r="M2126" i="1"/>
  <c r="N2126" i="1"/>
  <c r="O2126" i="1"/>
  <c r="P2126" i="1"/>
  <c r="Q2126" i="1"/>
  <c r="B2126" i="1"/>
  <c r="A2126" i="1"/>
  <c r="J2086" i="1"/>
  <c r="R2086" i="1"/>
  <c r="K2086" i="1"/>
  <c r="L2086" i="1"/>
  <c r="M2086" i="1"/>
  <c r="N2086" i="1"/>
  <c r="O2086" i="1"/>
  <c r="P2086" i="1"/>
  <c r="Q2086" i="1"/>
  <c r="B2086" i="1"/>
  <c r="A2086" i="1"/>
  <c r="P953" i="1"/>
  <c r="Q953" i="1"/>
  <c r="J953" i="1"/>
  <c r="R953" i="1"/>
  <c r="K953" i="1"/>
  <c r="L953" i="1"/>
  <c r="M953" i="1"/>
  <c r="N953" i="1"/>
  <c r="O953" i="1"/>
  <c r="A953" i="1"/>
  <c r="B953" i="1"/>
  <c r="P945" i="1"/>
  <c r="Q945" i="1"/>
  <c r="J945" i="1"/>
  <c r="R945" i="1"/>
  <c r="K945" i="1"/>
  <c r="L945" i="1"/>
  <c r="M945" i="1"/>
  <c r="O945" i="1"/>
  <c r="N945" i="1"/>
  <c r="A945" i="1"/>
  <c r="B945" i="1"/>
  <c r="P937" i="1"/>
  <c r="Q937" i="1"/>
  <c r="J937" i="1"/>
  <c r="R937" i="1"/>
  <c r="K937" i="1"/>
  <c r="L937" i="1"/>
  <c r="M937" i="1"/>
  <c r="N937" i="1"/>
  <c r="O937" i="1"/>
  <c r="A937" i="1"/>
  <c r="B937" i="1"/>
  <c r="J929" i="1"/>
  <c r="R929" i="1"/>
  <c r="K929" i="1"/>
  <c r="L929" i="1"/>
  <c r="M929" i="1"/>
  <c r="N929" i="1"/>
  <c r="O929" i="1"/>
  <c r="P929" i="1"/>
  <c r="Q929" i="1"/>
  <c r="A929" i="1"/>
  <c r="B929" i="1"/>
  <c r="J921" i="1"/>
  <c r="R921" i="1"/>
  <c r="K921" i="1"/>
  <c r="L921" i="1"/>
  <c r="M921" i="1"/>
  <c r="N921" i="1"/>
  <c r="O921" i="1"/>
  <c r="P921" i="1"/>
  <c r="Q921" i="1"/>
  <c r="A921" i="1"/>
  <c r="B921" i="1"/>
  <c r="J913" i="1"/>
  <c r="R913" i="1"/>
  <c r="K913" i="1"/>
  <c r="L913" i="1"/>
  <c r="M913" i="1"/>
  <c r="N913" i="1"/>
  <c r="O913" i="1"/>
  <c r="P913" i="1"/>
  <c r="Q913" i="1"/>
  <c r="A913" i="1"/>
  <c r="B913" i="1"/>
  <c r="J905" i="1"/>
  <c r="R905" i="1"/>
  <c r="K905" i="1"/>
  <c r="L905" i="1"/>
  <c r="M905" i="1"/>
  <c r="N905" i="1"/>
  <c r="O905" i="1"/>
  <c r="P905" i="1"/>
  <c r="Q905" i="1"/>
  <c r="A905" i="1"/>
  <c r="B905" i="1"/>
  <c r="P2176" i="1"/>
  <c r="J2176" i="1"/>
  <c r="R2176" i="1"/>
  <c r="K2176" i="1"/>
  <c r="L2176" i="1"/>
  <c r="M2176" i="1"/>
  <c r="N2176" i="1"/>
  <c r="O2176" i="1"/>
  <c r="Q2176" i="1"/>
  <c r="A2176" i="1"/>
  <c r="B2176" i="1"/>
  <c r="P2184" i="1"/>
  <c r="J2184" i="1"/>
  <c r="R2184" i="1"/>
  <c r="K2184" i="1"/>
  <c r="L2184" i="1"/>
  <c r="M2184" i="1"/>
  <c r="N2184" i="1"/>
  <c r="Q2184" i="1"/>
  <c r="O2184" i="1"/>
  <c r="A2184" i="1"/>
  <c r="B2184" i="1"/>
  <c r="M2452" i="1"/>
  <c r="N2452" i="1"/>
  <c r="O2452" i="1"/>
  <c r="Q2452" i="1"/>
  <c r="R2452" i="1"/>
  <c r="J2452" i="1"/>
  <c r="P2452" i="1"/>
  <c r="L2452" i="1"/>
  <c r="A2452" i="1"/>
  <c r="B2452" i="1"/>
  <c r="K2452" i="1"/>
  <c r="A2505" i="1"/>
  <c r="B2505" i="1"/>
  <c r="O2491" i="1"/>
  <c r="B2491" i="1"/>
  <c r="A2491" i="1"/>
  <c r="N2481" i="1"/>
  <c r="A2481" i="1"/>
  <c r="B2481" i="1"/>
  <c r="O2466" i="1"/>
  <c r="P2466" i="1"/>
  <c r="Q2466" i="1"/>
  <c r="R2466" i="1"/>
  <c r="J2466" i="1"/>
  <c r="K2466" i="1"/>
  <c r="N2466" i="1"/>
  <c r="L2466" i="1"/>
  <c r="M2466" i="1"/>
  <c r="A2466" i="1"/>
  <c r="B2466" i="1"/>
  <c r="L2164" i="1"/>
  <c r="N2164" i="1"/>
  <c r="O2164" i="1"/>
  <c r="P2164" i="1"/>
  <c r="Q2164" i="1"/>
  <c r="J2164" i="1"/>
  <c r="K2164" i="1"/>
  <c r="M2164" i="1"/>
  <c r="R2164" i="1"/>
  <c r="A2164" i="1"/>
  <c r="B2164" i="1"/>
  <c r="L1798" i="1"/>
  <c r="M1798" i="1"/>
  <c r="N1798" i="1"/>
  <c r="O1798" i="1"/>
  <c r="P1798" i="1"/>
  <c r="Q1798" i="1"/>
  <c r="J1798" i="1"/>
  <c r="K1798" i="1"/>
  <c r="R1798" i="1"/>
  <c r="B1798" i="1"/>
  <c r="A1798" i="1"/>
  <c r="L1790" i="1"/>
  <c r="M1790" i="1"/>
  <c r="N1790" i="1"/>
  <c r="O1790" i="1"/>
  <c r="P1790" i="1"/>
  <c r="Q1790" i="1"/>
  <c r="J1790" i="1"/>
  <c r="R1790" i="1"/>
  <c r="K1790" i="1"/>
  <c r="B1790" i="1"/>
  <c r="A1790" i="1"/>
  <c r="L1782" i="1"/>
  <c r="M1782" i="1"/>
  <c r="N1782" i="1"/>
  <c r="O1782" i="1"/>
  <c r="P1782" i="1"/>
  <c r="Q1782" i="1"/>
  <c r="R1782" i="1"/>
  <c r="J1782" i="1"/>
  <c r="K1782" i="1"/>
  <c r="B1782" i="1"/>
  <c r="A1782" i="1"/>
  <c r="L1774" i="1"/>
  <c r="M1774" i="1"/>
  <c r="N1774" i="1"/>
  <c r="O1774" i="1"/>
  <c r="P1774" i="1"/>
  <c r="Q1774" i="1"/>
  <c r="R1774" i="1"/>
  <c r="J1774" i="1"/>
  <c r="K1774" i="1"/>
  <c r="B1774" i="1"/>
  <c r="A1774" i="1"/>
  <c r="L1766" i="1"/>
  <c r="M1766" i="1"/>
  <c r="N1766" i="1"/>
  <c r="O1766" i="1"/>
  <c r="P1766" i="1"/>
  <c r="Q1766" i="1"/>
  <c r="J1766" i="1"/>
  <c r="K1766" i="1"/>
  <c r="R1766" i="1"/>
  <c r="B1766" i="1"/>
  <c r="A1766" i="1"/>
  <c r="L1758" i="1"/>
  <c r="M1758" i="1"/>
  <c r="N1758" i="1"/>
  <c r="O1758" i="1"/>
  <c r="P1758" i="1"/>
  <c r="Q1758" i="1"/>
  <c r="J1758" i="1"/>
  <c r="R1758" i="1"/>
  <c r="K1758" i="1"/>
  <c r="B1758" i="1"/>
  <c r="A1758" i="1"/>
  <c r="L1750" i="1"/>
  <c r="M1750" i="1"/>
  <c r="N1750" i="1"/>
  <c r="O1750" i="1"/>
  <c r="P1750" i="1"/>
  <c r="Q1750" i="1"/>
  <c r="R1750" i="1"/>
  <c r="J1750" i="1"/>
  <c r="K1750" i="1"/>
  <c r="B1750" i="1"/>
  <c r="A1750" i="1"/>
  <c r="L1742" i="1"/>
  <c r="M1742" i="1"/>
  <c r="N1742" i="1"/>
  <c r="O1742" i="1"/>
  <c r="P1742" i="1"/>
  <c r="Q1742" i="1"/>
  <c r="R1742" i="1"/>
  <c r="J1742" i="1"/>
  <c r="K1742" i="1"/>
  <c r="B1742" i="1"/>
  <c r="A1742" i="1"/>
  <c r="L1734" i="1"/>
  <c r="M1734" i="1"/>
  <c r="N1734" i="1"/>
  <c r="O1734" i="1"/>
  <c r="P1734" i="1"/>
  <c r="Q1734" i="1"/>
  <c r="J1734" i="1"/>
  <c r="K1734" i="1"/>
  <c r="R1734" i="1"/>
  <c r="B1734" i="1"/>
  <c r="A1734" i="1"/>
  <c r="L1726" i="1"/>
  <c r="M1726" i="1"/>
  <c r="N1726" i="1"/>
  <c r="O1726" i="1"/>
  <c r="P1726" i="1"/>
  <c r="Q1726" i="1"/>
  <c r="J1726" i="1"/>
  <c r="R1726" i="1"/>
  <c r="K1726" i="1"/>
  <c r="B1726" i="1"/>
  <c r="A1726" i="1"/>
  <c r="L1718" i="1"/>
  <c r="M1718" i="1"/>
  <c r="N1718" i="1"/>
  <c r="O1718" i="1"/>
  <c r="P1718" i="1"/>
  <c r="Q1718" i="1"/>
  <c r="R1718" i="1"/>
  <c r="J1718" i="1"/>
  <c r="K1718" i="1"/>
  <c r="B1718" i="1"/>
  <c r="A1718" i="1"/>
  <c r="L1710" i="1"/>
  <c r="M1710" i="1"/>
  <c r="N1710" i="1"/>
  <c r="O1710" i="1"/>
  <c r="P1710" i="1"/>
  <c r="Q1710" i="1"/>
  <c r="R1710" i="1"/>
  <c r="J1710" i="1"/>
  <c r="K1710" i="1"/>
  <c r="B1710" i="1"/>
  <c r="A1710" i="1"/>
  <c r="L1702" i="1"/>
  <c r="M1702" i="1"/>
  <c r="N1702" i="1"/>
  <c r="O1702" i="1"/>
  <c r="P1702" i="1"/>
  <c r="Q1702" i="1"/>
  <c r="J1702" i="1"/>
  <c r="K1702" i="1"/>
  <c r="R1702" i="1"/>
  <c r="B1702" i="1"/>
  <c r="A1702" i="1"/>
  <c r="L1694" i="1"/>
  <c r="M1694" i="1"/>
  <c r="N1694" i="1"/>
  <c r="O1694" i="1"/>
  <c r="P1694" i="1"/>
  <c r="Q1694" i="1"/>
  <c r="J1694" i="1"/>
  <c r="R1694" i="1"/>
  <c r="K1694" i="1"/>
  <c r="B1694" i="1"/>
  <c r="A1694" i="1"/>
  <c r="L1686" i="1"/>
  <c r="M1686" i="1"/>
  <c r="N1686" i="1"/>
  <c r="O1686" i="1"/>
  <c r="P1686" i="1"/>
  <c r="Q1686" i="1"/>
  <c r="R1686" i="1"/>
  <c r="J1686" i="1"/>
  <c r="K1686" i="1"/>
  <c r="B1686" i="1"/>
  <c r="A1686" i="1"/>
  <c r="L1678" i="1"/>
  <c r="M1678" i="1"/>
  <c r="N1678" i="1"/>
  <c r="O1678" i="1"/>
  <c r="P1678" i="1"/>
  <c r="Q1678" i="1"/>
  <c r="R1678" i="1"/>
  <c r="J1678" i="1"/>
  <c r="K1678" i="1"/>
  <c r="B1678" i="1"/>
  <c r="A1678" i="1"/>
  <c r="L1670" i="1"/>
  <c r="M1670" i="1"/>
  <c r="N1670" i="1"/>
  <c r="O1670" i="1"/>
  <c r="P1670" i="1"/>
  <c r="Q1670" i="1"/>
  <c r="J1670" i="1"/>
  <c r="K1670" i="1"/>
  <c r="R1670" i="1"/>
  <c r="B1670" i="1"/>
  <c r="A1670" i="1"/>
  <c r="P1662" i="1"/>
  <c r="Q1662" i="1"/>
  <c r="K1662" i="1"/>
  <c r="M1662" i="1"/>
  <c r="N1662" i="1"/>
  <c r="O1662" i="1"/>
  <c r="R1662" i="1"/>
  <c r="J1662" i="1"/>
  <c r="L1662" i="1"/>
  <c r="B1662" i="1"/>
  <c r="A1662" i="1"/>
  <c r="P1086" i="1"/>
  <c r="Q1086" i="1"/>
  <c r="J1086" i="1"/>
  <c r="R1086" i="1"/>
  <c r="K1086" i="1"/>
  <c r="L1086" i="1"/>
  <c r="M1086" i="1"/>
  <c r="N1086" i="1"/>
  <c r="O1086" i="1"/>
  <c r="B1086" i="1"/>
  <c r="A1086" i="1"/>
  <c r="P1078" i="1"/>
  <c r="Q1078" i="1"/>
  <c r="J1078" i="1"/>
  <c r="R1078" i="1"/>
  <c r="K1078" i="1"/>
  <c r="L1078" i="1"/>
  <c r="M1078" i="1"/>
  <c r="N1078" i="1"/>
  <c r="O1078" i="1"/>
  <c r="B1078" i="1"/>
  <c r="A1078" i="1"/>
  <c r="P1070" i="1"/>
  <c r="Q1070" i="1"/>
  <c r="J1070" i="1"/>
  <c r="R1070" i="1"/>
  <c r="K1070" i="1"/>
  <c r="L1070" i="1"/>
  <c r="M1070" i="1"/>
  <c r="N1070" i="1"/>
  <c r="O1070" i="1"/>
  <c r="B1070" i="1"/>
  <c r="A1070" i="1"/>
  <c r="P1062" i="1"/>
  <c r="Q1062" i="1"/>
  <c r="J1062" i="1"/>
  <c r="R1062" i="1"/>
  <c r="K1062" i="1"/>
  <c r="L1062" i="1"/>
  <c r="M1062" i="1"/>
  <c r="O1062" i="1"/>
  <c r="N1062" i="1"/>
  <c r="B1062" i="1"/>
  <c r="A1062" i="1"/>
  <c r="M1054" i="1"/>
  <c r="N1054" i="1"/>
  <c r="O1054" i="1"/>
  <c r="J1054" i="1"/>
  <c r="K1054" i="1"/>
  <c r="L1054" i="1"/>
  <c r="P1054" i="1"/>
  <c r="Q1054" i="1"/>
  <c r="R1054" i="1"/>
  <c r="B1054" i="1"/>
  <c r="A1054" i="1"/>
  <c r="M1046" i="1"/>
  <c r="N1046" i="1"/>
  <c r="O1046" i="1"/>
  <c r="R1046" i="1"/>
  <c r="J1046" i="1"/>
  <c r="K1046" i="1"/>
  <c r="L1046" i="1"/>
  <c r="Q1046" i="1"/>
  <c r="P1046" i="1"/>
  <c r="B1046" i="1"/>
  <c r="A1046" i="1"/>
  <c r="M1038" i="1"/>
  <c r="N1038" i="1"/>
  <c r="O1038" i="1"/>
  <c r="P1038" i="1"/>
  <c r="L1038" i="1"/>
  <c r="Q1038" i="1"/>
  <c r="R1038" i="1"/>
  <c r="J1038" i="1"/>
  <c r="K1038" i="1"/>
  <c r="B1038" i="1"/>
  <c r="A1038" i="1"/>
  <c r="M1030" i="1"/>
  <c r="N1030" i="1"/>
  <c r="O1030" i="1"/>
  <c r="P1030" i="1"/>
  <c r="J1030" i="1"/>
  <c r="K1030" i="1"/>
  <c r="L1030" i="1"/>
  <c r="Q1030" i="1"/>
  <c r="R1030" i="1"/>
  <c r="B1030" i="1"/>
  <c r="A1030" i="1"/>
  <c r="M1022" i="1"/>
  <c r="N1022" i="1"/>
  <c r="O1022" i="1"/>
  <c r="P1022" i="1"/>
  <c r="L1022" i="1"/>
  <c r="Q1022" i="1"/>
  <c r="R1022" i="1"/>
  <c r="J1022" i="1"/>
  <c r="K1022" i="1"/>
  <c r="B1022" i="1"/>
  <c r="A1022" i="1"/>
  <c r="M1014" i="1"/>
  <c r="N1014" i="1"/>
  <c r="O1014" i="1"/>
  <c r="P1014" i="1"/>
  <c r="J1014" i="1"/>
  <c r="K1014" i="1"/>
  <c r="L1014" i="1"/>
  <c r="Q1014" i="1"/>
  <c r="R1014" i="1"/>
  <c r="B1014" i="1"/>
  <c r="A1014" i="1"/>
  <c r="M1006" i="1"/>
  <c r="N1006" i="1"/>
  <c r="O1006" i="1"/>
  <c r="P1006" i="1"/>
  <c r="L1006" i="1"/>
  <c r="Q1006" i="1"/>
  <c r="R1006" i="1"/>
  <c r="J1006" i="1"/>
  <c r="K1006" i="1"/>
  <c r="B1006" i="1"/>
  <c r="A1006" i="1"/>
  <c r="M998" i="1"/>
  <c r="N998" i="1"/>
  <c r="O998" i="1"/>
  <c r="P998" i="1"/>
  <c r="J998" i="1"/>
  <c r="K998" i="1"/>
  <c r="L998" i="1"/>
  <c r="Q998" i="1"/>
  <c r="R998" i="1"/>
  <c r="B998" i="1"/>
  <c r="A998" i="1"/>
  <c r="M990" i="1"/>
  <c r="N990" i="1"/>
  <c r="O990" i="1"/>
  <c r="P990" i="1"/>
  <c r="L990" i="1"/>
  <c r="Q990" i="1"/>
  <c r="R990" i="1"/>
  <c r="K990" i="1"/>
  <c r="J990" i="1"/>
  <c r="B990" i="1"/>
  <c r="A990" i="1"/>
  <c r="K982" i="1"/>
  <c r="L982" i="1"/>
  <c r="M982" i="1"/>
  <c r="N982" i="1"/>
  <c r="O982" i="1"/>
  <c r="P982" i="1"/>
  <c r="J982" i="1"/>
  <c r="Q982" i="1"/>
  <c r="R982" i="1"/>
  <c r="B982" i="1"/>
  <c r="A982" i="1"/>
  <c r="K974" i="1"/>
  <c r="L974" i="1"/>
  <c r="M974" i="1"/>
  <c r="N974" i="1"/>
  <c r="O974" i="1"/>
  <c r="P974" i="1"/>
  <c r="J974" i="1"/>
  <c r="Q974" i="1"/>
  <c r="R974" i="1"/>
  <c r="B974" i="1"/>
  <c r="A974" i="1"/>
  <c r="K966" i="1"/>
  <c r="L966" i="1"/>
  <c r="M966" i="1"/>
  <c r="N966" i="1"/>
  <c r="O966" i="1"/>
  <c r="P966" i="1"/>
  <c r="R966" i="1"/>
  <c r="Q966" i="1"/>
  <c r="J966" i="1"/>
  <c r="B966" i="1"/>
  <c r="A966" i="1"/>
  <c r="K958" i="1"/>
  <c r="L958" i="1"/>
  <c r="M958" i="1"/>
  <c r="N958" i="1"/>
  <c r="O958" i="1"/>
  <c r="P958" i="1"/>
  <c r="J958" i="1"/>
  <c r="Q958" i="1"/>
  <c r="R958" i="1"/>
  <c r="B958" i="1"/>
  <c r="A958" i="1"/>
  <c r="P2375" i="1"/>
  <c r="K2375" i="1"/>
  <c r="L2375" i="1"/>
  <c r="J2375" i="1"/>
  <c r="M2375" i="1"/>
  <c r="N2375" i="1"/>
  <c r="O2375" i="1"/>
  <c r="Q2375" i="1"/>
  <c r="R2375" i="1"/>
  <c r="B2375" i="1"/>
  <c r="A2375" i="1"/>
  <c r="P2367" i="1"/>
  <c r="K2367" i="1"/>
  <c r="L2367" i="1"/>
  <c r="Q2367" i="1"/>
  <c r="R2367" i="1"/>
  <c r="J2367" i="1"/>
  <c r="O2367" i="1"/>
  <c r="M2367" i="1"/>
  <c r="B2367" i="1"/>
  <c r="N2367" i="1"/>
  <c r="A2367" i="1"/>
  <c r="O2441" i="1"/>
  <c r="P2441" i="1"/>
  <c r="Q2441" i="1"/>
  <c r="J2441" i="1"/>
  <c r="R2441" i="1"/>
  <c r="M2441" i="1"/>
  <c r="K2441" i="1"/>
  <c r="L2441" i="1"/>
  <c r="N2441" i="1"/>
  <c r="A2441" i="1"/>
  <c r="B2441" i="1"/>
  <c r="Q2433" i="1"/>
  <c r="J2433" i="1"/>
  <c r="R2433" i="1"/>
  <c r="K2433" i="1"/>
  <c r="L2433" i="1"/>
  <c r="M2433" i="1"/>
  <c r="P2433" i="1"/>
  <c r="N2433" i="1"/>
  <c r="O2433" i="1"/>
  <c r="A2433" i="1"/>
  <c r="B2433" i="1"/>
  <c r="K1659" i="1"/>
  <c r="L1659" i="1"/>
  <c r="N1659" i="1"/>
  <c r="O1659" i="1"/>
  <c r="P1659" i="1"/>
  <c r="Q1659" i="1"/>
  <c r="R1659" i="1"/>
  <c r="J1659" i="1"/>
  <c r="M1659" i="1"/>
  <c r="A1659" i="1"/>
  <c r="B1659" i="1"/>
  <c r="K1651" i="1"/>
  <c r="L1651" i="1"/>
  <c r="N1651" i="1"/>
  <c r="J1651" i="1"/>
  <c r="M1651" i="1"/>
  <c r="O1651" i="1"/>
  <c r="P1651" i="1"/>
  <c r="Q1651" i="1"/>
  <c r="R1651" i="1"/>
  <c r="A1651" i="1"/>
  <c r="B1651" i="1"/>
  <c r="K1643" i="1"/>
  <c r="L1643" i="1"/>
  <c r="N1643" i="1"/>
  <c r="P1643" i="1"/>
  <c r="O1643" i="1"/>
  <c r="Q1643" i="1"/>
  <c r="R1643" i="1"/>
  <c r="J1643" i="1"/>
  <c r="M1643" i="1"/>
  <c r="A1643" i="1"/>
  <c r="B1643" i="1"/>
  <c r="K1635" i="1"/>
  <c r="L1635" i="1"/>
  <c r="M1635" i="1"/>
  <c r="N1635" i="1"/>
  <c r="O1635" i="1"/>
  <c r="P1635" i="1"/>
  <c r="J1635" i="1"/>
  <c r="Q1635" i="1"/>
  <c r="R1635" i="1"/>
  <c r="A1635" i="1"/>
  <c r="B1635" i="1"/>
  <c r="K1627" i="1"/>
  <c r="L1627" i="1"/>
  <c r="M1627" i="1"/>
  <c r="N1627" i="1"/>
  <c r="O1627" i="1"/>
  <c r="P1627" i="1"/>
  <c r="J1627" i="1"/>
  <c r="Q1627" i="1"/>
  <c r="R1627" i="1"/>
  <c r="A1627" i="1"/>
  <c r="B1627" i="1"/>
  <c r="K1619" i="1"/>
  <c r="L1619" i="1"/>
  <c r="M1619" i="1"/>
  <c r="N1619" i="1"/>
  <c r="O1619" i="1"/>
  <c r="P1619" i="1"/>
  <c r="R1619" i="1"/>
  <c r="J1619" i="1"/>
  <c r="Q1619" i="1"/>
  <c r="A1619" i="1"/>
  <c r="B1619" i="1"/>
  <c r="K1611" i="1"/>
  <c r="L1611" i="1"/>
  <c r="M1611" i="1"/>
  <c r="N1611" i="1"/>
  <c r="O1611" i="1"/>
  <c r="P1611" i="1"/>
  <c r="J1611" i="1"/>
  <c r="Q1611" i="1"/>
  <c r="R1611" i="1"/>
  <c r="A1611" i="1"/>
  <c r="B1611" i="1"/>
  <c r="K1603" i="1"/>
  <c r="L1603" i="1"/>
  <c r="M1603" i="1"/>
  <c r="N1603" i="1"/>
  <c r="O1603" i="1"/>
  <c r="P1603" i="1"/>
  <c r="J1603" i="1"/>
  <c r="Q1603" i="1"/>
  <c r="R1603" i="1"/>
  <c r="A1603" i="1"/>
  <c r="B1603" i="1"/>
  <c r="K1595" i="1"/>
  <c r="L1595" i="1"/>
  <c r="M1595" i="1"/>
  <c r="N1595" i="1"/>
  <c r="O1595" i="1"/>
  <c r="P1595" i="1"/>
  <c r="J1595" i="1"/>
  <c r="Q1595" i="1"/>
  <c r="R1595" i="1"/>
  <c r="A1595" i="1"/>
  <c r="B1595" i="1"/>
  <c r="K1587" i="1"/>
  <c r="L1587" i="1"/>
  <c r="M1587" i="1"/>
  <c r="N1587" i="1"/>
  <c r="O1587" i="1"/>
  <c r="P1587" i="1"/>
  <c r="R1587" i="1"/>
  <c r="J1587" i="1"/>
  <c r="Q1587" i="1"/>
  <c r="A1587" i="1"/>
  <c r="B1587" i="1"/>
  <c r="K1579" i="1"/>
  <c r="L1579" i="1"/>
  <c r="M1579" i="1"/>
  <c r="N1579" i="1"/>
  <c r="O1579" i="1"/>
  <c r="P1579" i="1"/>
  <c r="J1579" i="1"/>
  <c r="Q1579" i="1"/>
  <c r="R1579" i="1"/>
  <c r="A1579" i="1"/>
  <c r="B1579" i="1"/>
  <c r="K1571" i="1"/>
  <c r="L1571" i="1"/>
  <c r="M1571" i="1"/>
  <c r="N1571" i="1"/>
  <c r="O1571" i="1"/>
  <c r="P1571" i="1"/>
  <c r="J1571" i="1"/>
  <c r="Q1571" i="1"/>
  <c r="R1571" i="1"/>
  <c r="A1571" i="1"/>
  <c r="B1571" i="1"/>
  <c r="K1563" i="1"/>
  <c r="L1563" i="1"/>
  <c r="M1563" i="1"/>
  <c r="N1563" i="1"/>
  <c r="O1563" i="1"/>
  <c r="P1563" i="1"/>
  <c r="J1563" i="1"/>
  <c r="Q1563" i="1"/>
  <c r="R1563" i="1"/>
  <c r="A1563" i="1"/>
  <c r="B1563" i="1"/>
  <c r="K1555" i="1"/>
  <c r="L1555" i="1"/>
  <c r="M1555" i="1"/>
  <c r="N1555" i="1"/>
  <c r="O1555" i="1"/>
  <c r="P1555" i="1"/>
  <c r="R1555" i="1"/>
  <c r="J1555" i="1"/>
  <c r="Q1555" i="1"/>
  <c r="A1555" i="1"/>
  <c r="B1555" i="1"/>
  <c r="L2148" i="1"/>
  <c r="M2148" i="1"/>
  <c r="N2148" i="1"/>
  <c r="O2148" i="1"/>
  <c r="P2148" i="1"/>
  <c r="Q2148" i="1"/>
  <c r="J2148" i="1"/>
  <c r="K2148" i="1"/>
  <c r="R2148" i="1"/>
  <c r="A2148" i="1"/>
  <c r="B2148" i="1"/>
  <c r="L2140" i="1"/>
  <c r="M2140" i="1"/>
  <c r="N2140" i="1"/>
  <c r="O2140" i="1"/>
  <c r="P2140" i="1"/>
  <c r="Q2140" i="1"/>
  <c r="J2140" i="1"/>
  <c r="K2140" i="1"/>
  <c r="R2140" i="1"/>
  <c r="A2140" i="1"/>
  <c r="B2140" i="1"/>
  <c r="L2132" i="1"/>
  <c r="M2132" i="1"/>
  <c r="N2132" i="1"/>
  <c r="O2132" i="1"/>
  <c r="P2132" i="1"/>
  <c r="Q2132" i="1"/>
  <c r="J2132" i="1"/>
  <c r="K2132" i="1"/>
  <c r="R2132" i="1"/>
  <c r="A2132" i="1"/>
  <c r="B2132" i="1"/>
  <c r="C684" i="1"/>
  <c r="C682" i="1"/>
  <c r="C680" i="1"/>
  <c r="C678" i="1"/>
  <c r="C676" i="1"/>
  <c r="C674" i="1"/>
  <c r="C672" i="1"/>
  <c r="C670" i="1"/>
  <c r="C668" i="1"/>
  <c r="C666" i="1"/>
  <c r="C664" i="1"/>
  <c r="C662" i="1"/>
  <c r="C683" i="1"/>
  <c r="C681" i="1"/>
  <c r="C679" i="1"/>
  <c r="C677" i="1"/>
  <c r="C675" i="1"/>
  <c r="C673" i="1"/>
  <c r="C671" i="1"/>
  <c r="C669" i="1"/>
  <c r="C667" i="1"/>
  <c r="C665" i="1"/>
  <c r="C663" i="1"/>
  <c r="C661" i="1"/>
  <c r="L632" i="1"/>
  <c r="F199" i="8"/>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696" i="15"/>
  <c r="C695" i="15"/>
  <c r="B679" i="15"/>
  <c r="B678" i="15" s="1"/>
  <c r="B688" i="15" s="1"/>
  <c r="C694" i="15"/>
  <c r="E693" i="15"/>
  <c r="B689" i="15"/>
  <c r="C693" i="15"/>
  <c r="F163" i="8"/>
  <c r="F176" i="8"/>
  <c r="F164" i="8"/>
  <c r="F157" i="8"/>
  <c r="F205" i="8"/>
  <c r="F170" i="8"/>
  <c r="F143" i="8"/>
  <c r="F140" i="8"/>
  <c r="F141" i="8"/>
  <c r="F200" i="8"/>
  <c r="F212" i="8"/>
  <c r="F160" i="8"/>
  <c r="F146" i="8"/>
  <c r="F168" i="8"/>
  <c r="F147" i="8"/>
  <c r="F188" i="8"/>
  <c r="F128" i="8"/>
  <c r="F159" i="8"/>
  <c r="F179" i="8"/>
  <c r="F100" i="8"/>
  <c r="F185" i="8"/>
  <c r="F144" i="8"/>
  <c r="F178" i="8"/>
  <c r="F42" i="8"/>
  <c r="O515" i="1"/>
  <c r="O519" i="1"/>
  <c r="O523" i="1"/>
  <c r="O524" i="1"/>
  <c r="O516" i="1"/>
  <c r="O507" i="1"/>
  <c r="O522" i="1"/>
  <c r="O511" i="1"/>
  <c r="O527" i="1"/>
  <c r="O517" i="1"/>
  <c r="O514" i="1"/>
  <c r="O508" i="1"/>
  <c r="O525" i="1"/>
  <c r="O509" i="1"/>
  <c r="O521" i="1"/>
  <c r="O513" i="1"/>
  <c r="O520" i="1"/>
  <c r="O518" i="1"/>
  <c r="O512" i="1"/>
  <c r="O526" i="1"/>
  <c r="O510" i="1"/>
  <c r="K2477" i="1"/>
  <c r="O321" i="1"/>
  <c r="M320" i="1"/>
  <c r="Q392" i="1"/>
  <c r="J392" i="1"/>
  <c r="R392" i="1"/>
  <c r="K392" i="1"/>
  <c r="L392" i="1"/>
  <c r="M392" i="1"/>
  <c r="N392" i="1"/>
  <c r="O392" i="1"/>
  <c r="P392" i="1"/>
  <c r="Q384" i="1"/>
  <c r="J384" i="1"/>
  <c r="R384" i="1"/>
  <c r="K384" i="1"/>
  <c r="L384" i="1"/>
  <c r="M384" i="1"/>
  <c r="N384" i="1"/>
  <c r="O384" i="1"/>
  <c r="P384" i="1"/>
  <c r="J391" i="1"/>
  <c r="R391" i="1"/>
  <c r="K391" i="1"/>
  <c r="L391" i="1"/>
  <c r="M391" i="1"/>
  <c r="N391" i="1"/>
  <c r="O391" i="1"/>
  <c r="P391" i="1"/>
  <c r="Q391" i="1"/>
  <c r="L2481" i="1"/>
  <c r="L397" i="1"/>
  <c r="M397" i="1"/>
  <c r="N397" i="1"/>
  <c r="O397" i="1"/>
  <c r="P397" i="1"/>
  <c r="Q397" i="1"/>
  <c r="J397" i="1"/>
  <c r="R397" i="1"/>
  <c r="K397" i="1"/>
  <c r="L389" i="1"/>
  <c r="M389" i="1"/>
  <c r="N389" i="1"/>
  <c r="O389" i="1"/>
  <c r="P389" i="1"/>
  <c r="Q389" i="1"/>
  <c r="J389" i="1"/>
  <c r="R389" i="1"/>
  <c r="K389" i="1"/>
  <c r="Q260" i="1"/>
  <c r="P2481"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2505" i="1"/>
  <c r="N395" i="1"/>
  <c r="O395" i="1"/>
  <c r="P395" i="1"/>
  <c r="Q395" i="1"/>
  <c r="J395" i="1"/>
  <c r="R395" i="1"/>
  <c r="K395" i="1"/>
  <c r="L395" i="1"/>
  <c r="M395" i="1"/>
  <c r="N387" i="1"/>
  <c r="O387" i="1"/>
  <c r="P387" i="1"/>
  <c r="Q387" i="1"/>
  <c r="J387" i="1"/>
  <c r="R387" i="1"/>
  <c r="K387" i="1"/>
  <c r="L387" i="1"/>
  <c r="M387" i="1"/>
  <c r="K2505" i="1"/>
  <c r="O394" i="1"/>
  <c r="P394" i="1"/>
  <c r="Q394" i="1"/>
  <c r="J394" i="1"/>
  <c r="R394" i="1"/>
  <c r="K394" i="1"/>
  <c r="L394" i="1"/>
  <c r="M394" i="1"/>
  <c r="N394" i="1"/>
  <c r="O386" i="1"/>
  <c r="P386" i="1"/>
  <c r="Q386" i="1"/>
  <c r="J386" i="1"/>
  <c r="R386" i="1"/>
  <c r="K386" i="1"/>
  <c r="L386" i="1"/>
  <c r="M386" i="1"/>
  <c r="N386" i="1"/>
  <c r="P393" i="1"/>
  <c r="Q393" i="1"/>
  <c r="J393" i="1"/>
  <c r="R393" i="1"/>
  <c r="K393" i="1"/>
  <c r="L393" i="1"/>
  <c r="M393" i="1"/>
  <c r="N393" i="1"/>
  <c r="O393" i="1"/>
  <c r="A385" i="1"/>
  <c r="P385" i="1"/>
  <c r="Q385" i="1"/>
  <c r="J385" i="1"/>
  <c r="R385" i="1"/>
  <c r="K385" i="1"/>
  <c r="L385" i="1"/>
  <c r="M385" i="1"/>
  <c r="N385" i="1"/>
  <c r="O385" i="1"/>
  <c r="Q17" i="1"/>
  <c r="P67" i="1"/>
  <c r="P260" i="1"/>
  <c r="R210" i="1"/>
  <c r="N152" i="1"/>
  <c r="O67" i="1"/>
  <c r="K260" i="1"/>
  <c r="R228" i="1"/>
  <c r="P2502" i="1"/>
  <c r="P2501" i="1"/>
  <c r="M321" i="1"/>
  <c r="B260" i="1"/>
  <c r="N2484" i="1"/>
  <c r="A321" i="1"/>
  <c r="M2484" i="1"/>
  <c r="K201" i="1"/>
  <c r="A313" i="1"/>
  <c r="R201" i="1"/>
  <c r="N2499" i="1"/>
  <c r="M2499" i="1"/>
  <c r="N2474" i="1"/>
  <c r="J228" i="1"/>
  <c r="Q149" i="1"/>
  <c r="J149" i="1"/>
  <c r="L152" i="1"/>
  <c r="Q213" i="1"/>
  <c r="P152" i="1"/>
  <c r="K17" i="1"/>
  <c r="M2487" i="1"/>
  <c r="N149" i="1"/>
  <c r="N67" i="1"/>
  <c r="O260" i="1"/>
  <c r="A260" i="1"/>
  <c r="J201" i="1"/>
  <c r="Q228" i="1"/>
  <c r="O2481" i="1"/>
  <c r="P482" i="1"/>
  <c r="K28" i="1"/>
  <c r="A149" i="1"/>
  <c r="M67" i="1"/>
  <c r="N260" i="1"/>
  <c r="Q201" i="1"/>
  <c r="B201" i="1"/>
  <c r="P228" i="1"/>
  <c r="R2491" i="1"/>
  <c r="R318" i="1"/>
  <c r="J318" i="1"/>
  <c r="J482" i="1"/>
  <c r="M260" i="1"/>
  <c r="P201" i="1"/>
  <c r="O228" i="1"/>
  <c r="R67" i="1"/>
  <c r="L260" i="1"/>
  <c r="O201" i="1"/>
  <c r="N228" i="1"/>
  <c r="N2491" i="1"/>
  <c r="L310" i="1"/>
  <c r="L67" i="1"/>
  <c r="A201" i="1"/>
  <c r="B228" i="1"/>
  <c r="J67" i="1"/>
  <c r="K67" i="1"/>
  <c r="J2491" i="1"/>
  <c r="P314" i="1"/>
  <c r="B67" i="1"/>
  <c r="A67" i="1"/>
  <c r="R260" i="1"/>
  <c r="N201" i="1"/>
  <c r="L228" i="1"/>
  <c r="K310" i="1"/>
  <c r="A152" i="1"/>
  <c r="L201" i="1"/>
  <c r="K228" i="1"/>
  <c r="R2505" i="1"/>
  <c r="K152" i="1"/>
  <c r="P149" i="1"/>
  <c r="P358" i="1"/>
  <c r="K213" i="1"/>
  <c r="L17" i="1"/>
  <c r="A320" i="1"/>
  <c r="R152" i="1"/>
  <c r="B152" i="1"/>
  <c r="O149" i="1"/>
  <c r="R213" i="1"/>
  <c r="N17" i="1"/>
  <c r="L312" i="1"/>
  <c r="P269" i="1"/>
  <c r="J213" i="1"/>
  <c r="M17" i="1"/>
  <c r="K312" i="1"/>
  <c r="L269" i="1"/>
  <c r="J152" i="1"/>
  <c r="K149" i="1"/>
  <c r="B149" i="1"/>
  <c r="O213" i="1"/>
  <c r="B17" i="1"/>
  <c r="K320" i="1"/>
  <c r="N312" i="1"/>
  <c r="A269" i="1"/>
  <c r="L320" i="1"/>
  <c r="O312" i="1"/>
  <c r="J269" i="1"/>
  <c r="Q152" i="1"/>
  <c r="L149" i="1"/>
  <c r="J320" i="1"/>
  <c r="M312" i="1"/>
  <c r="B269" i="1"/>
  <c r="N213" i="1"/>
  <c r="A213" i="1"/>
  <c r="Q320" i="1"/>
  <c r="M205" i="1"/>
  <c r="J56" i="1"/>
  <c r="N2476" i="1"/>
  <c r="M149" i="1"/>
  <c r="M152" i="1"/>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L2484" i="1"/>
  <c r="L2499" i="1"/>
  <c r="K16" i="1"/>
  <c r="Q318" i="1"/>
  <c r="R310" i="1"/>
  <c r="O482" i="1"/>
  <c r="K2484" i="1"/>
  <c r="K2499" i="1"/>
  <c r="P318" i="1"/>
  <c r="P310" i="1"/>
  <c r="N482" i="1"/>
  <c r="R2484" i="1"/>
  <c r="R2499" i="1"/>
  <c r="B318" i="1"/>
  <c r="O310" i="1"/>
  <c r="M482" i="1"/>
  <c r="J2484" i="1"/>
  <c r="J2499" i="1"/>
  <c r="M318" i="1"/>
  <c r="A318" i="1"/>
  <c r="B310" i="1"/>
  <c r="L482" i="1"/>
  <c r="L318" i="1"/>
  <c r="Q2484" i="1"/>
  <c r="P2499" i="1"/>
  <c r="Q2499" i="1"/>
  <c r="N310" i="1"/>
  <c r="A310" i="1"/>
  <c r="A482" i="1"/>
  <c r="O2499" i="1"/>
  <c r="K318" i="1"/>
  <c r="M310" i="1"/>
  <c r="B482" i="1"/>
  <c r="R2474" i="1"/>
  <c r="N205" i="1"/>
  <c r="R32" i="1"/>
  <c r="O2482" i="1"/>
  <c r="B205" i="1"/>
  <c r="N24" i="1"/>
  <c r="N2492" i="1"/>
  <c r="A205" i="1"/>
  <c r="M16" i="1"/>
  <c r="M2492" i="1"/>
  <c r="L205" i="1"/>
  <c r="R56" i="1"/>
  <c r="L2506" i="1"/>
  <c r="K205" i="1"/>
  <c r="K48" i="1"/>
  <c r="L2482" i="1"/>
  <c r="J205" i="1"/>
  <c r="L48" i="1"/>
  <c r="K2482" i="1"/>
  <c r="P205" i="1"/>
  <c r="B40" i="1"/>
  <c r="M222" i="1"/>
  <c r="J232" i="1"/>
  <c r="J267" i="1"/>
  <c r="N58" i="1"/>
  <c r="L266" i="1"/>
  <c r="O34" i="1"/>
  <c r="N18" i="1"/>
  <c r="P202" i="1"/>
  <c r="K58" i="1"/>
  <c r="K34" i="1"/>
  <c r="B18" i="1"/>
  <c r="P267" i="1"/>
  <c r="B266" i="1"/>
  <c r="O262" i="1"/>
  <c r="L230" i="1"/>
  <c r="M364" i="1"/>
  <c r="Q267" i="1"/>
  <c r="L262" i="1"/>
  <c r="K230" i="1"/>
  <c r="B267" i="1"/>
  <c r="P262" i="1"/>
  <c r="R230" i="1"/>
  <c r="B58" i="1"/>
  <c r="R34" i="1"/>
  <c r="B34" i="1"/>
  <c r="B202" i="1"/>
  <c r="A50" i="1"/>
  <c r="R26" i="1"/>
  <c r="A267" i="1"/>
  <c r="N262" i="1"/>
  <c r="P230" i="1"/>
  <c r="R202" i="1"/>
  <c r="J202" i="1"/>
  <c r="Q50" i="1"/>
  <c r="L212" i="1"/>
  <c r="O42" i="1"/>
  <c r="K26" i="1"/>
  <c r="M266" i="1"/>
  <c r="B262"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2484" i="1"/>
  <c r="R314" i="1"/>
  <c r="Q314" i="1"/>
  <c r="B320" i="1"/>
  <c r="B312" i="1"/>
  <c r="O269" i="1"/>
  <c r="A224" i="1"/>
  <c r="J322" i="1"/>
  <c r="J370" i="1"/>
  <c r="P322" i="1"/>
  <c r="K314" i="1"/>
  <c r="O370" i="1"/>
  <c r="N322" i="1"/>
  <c r="A314" i="1"/>
  <c r="B370" i="1"/>
  <c r="N314" i="1"/>
  <c r="M2479" i="1"/>
  <c r="M322" i="1"/>
  <c r="K322" i="1"/>
  <c r="P30" i="1"/>
  <c r="J313" i="1"/>
  <c r="J251" i="1"/>
  <c r="R251" i="1"/>
  <c r="Q269" i="1"/>
  <c r="K269" i="1"/>
  <c r="M269" i="1"/>
  <c r="N269" i="1"/>
  <c r="Q312" i="1"/>
  <c r="J312" i="1"/>
  <c r="A312" i="1"/>
  <c r="R312" i="1"/>
  <c r="N320" i="1"/>
  <c r="O320" i="1"/>
  <c r="P320" i="1"/>
  <c r="P14" i="1"/>
  <c r="M14" i="1"/>
  <c r="M38" i="1"/>
  <c r="O38" i="1"/>
  <c r="J54" i="1"/>
  <c r="P54" i="1"/>
  <c r="O313" i="1"/>
  <c r="N313" i="1"/>
  <c r="P313" i="1"/>
  <c r="Q313" i="1"/>
  <c r="L321" i="1"/>
  <c r="P321" i="1"/>
  <c r="J321" i="1"/>
  <c r="M228" i="1"/>
  <c r="P24" i="1"/>
  <c r="L222" i="1"/>
  <c r="M230" i="1"/>
  <c r="Q157" i="1"/>
  <c r="O157" i="1"/>
  <c r="P251" i="1"/>
  <c r="O479" i="1"/>
  <c r="K479" i="1"/>
  <c r="B321" i="1"/>
  <c r="B313" i="1"/>
  <c r="M56" i="1"/>
  <c r="M24" i="1"/>
  <c r="R16" i="1"/>
  <c r="L479" i="1"/>
  <c r="N54" i="1"/>
  <c r="M30" i="1"/>
  <c r="Q71" i="1"/>
  <c r="N232" i="1"/>
  <c r="A157" i="1"/>
  <c r="J32" i="1"/>
  <c r="A32" i="1"/>
  <c r="M48" i="1"/>
  <c r="N48" i="1"/>
  <c r="R321" i="1"/>
  <c r="R313" i="1"/>
  <c r="L56" i="1"/>
  <c r="O40" i="1"/>
  <c r="K32" i="1"/>
  <c r="L24" i="1"/>
  <c r="J16" i="1"/>
  <c r="R479" i="1"/>
  <c r="R207" i="1"/>
  <c r="A54" i="1"/>
  <c r="K30" i="1"/>
  <c r="N71" i="1"/>
  <c r="L232" i="1"/>
  <c r="P40" i="1"/>
  <c r="P32" i="1"/>
  <c r="J24" i="1"/>
  <c r="B16" i="1"/>
  <c r="Q479" i="1"/>
  <c r="N207" i="1"/>
  <c r="M46" i="1"/>
  <c r="P22" i="1"/>
  <c r="R365" i="1"/>
  <c r="P265" i="1"/>
  <c r="B232" i="1"/>
  <c r="O249" i="1"/>
  <c r="Q48" i="1"/>
  <c r="M32" i="1"/>
  <c r="P479" i="1"/>
  <c r="A207" i="1"/>
  <c r="Q265" i="1"/>
  <c r="O71" i="1"/>
  <c r="J71" i="1"/>
  <c r="K24" i="1"/>
  <c r="A24" i="1"/>
  <c r="R40" i="1"/>
  <c r="L40" i="1"/>
  <c r="Q56" i="1"/>
  <c r="K56" i="1"/>
  <c r="P48" i="1"/>
  <c r="K40" i="1"/>
  <c r="L32" i="1"/>
  <c r="O16" i="1"/>
  <c r="B479" i="1"/>
  <c r="J38" i="1"/>
  <c r="O14" i="1"/>
  <c r="K265" i="1"/>
  <c r="P56" i="1"/>
  <c r="J48" i="1"/>
  <c r="N40" i="1"/>
  <c r="Q24" i="1"/>
  <c r="P16" i="1"/>
  <c r="A479" i="1"/>
  <c r="M224" i="1"/>
  <c r="O365" i="1"/>
  <c r="M365" i="1"/>
  <c r="R22" i="1"/>
  <c r="K22" i="1"/>
  <c r="L46" i="1"/>
  <c r="B46" i="1"/>
  <c r="N318" i="1"/>
  <c r="J310" i="1"/>
  <c r="M9" i="1"/>
  <c r="N9" i="1"/>
  <c r="A9" i="1"/>
  <c r="O9" i="1"/>
  <c r="B9" i="1"/>
  <c r="P9" i="1"/>
  <c r="L9" i="1"/>
  <c r="Q9" i="1"/>
  <c r="J9" i="1"/>
  <c r="R9" i="1"/>
  <c r="K9" i="1"/>
  <c r="M217" i="1"/>
  <c r="J17" i="1"/>
  <c r="R205" i="1"/>
  <c r="N56" i="1"/>
  <c r="R48" i="1"/>
  <c r="B48" i="1"/>
  <c r="M40" i="1"/>
  <c r="N32" i="1"/>
  <c r="O24" i="1"/>
  <c r="Q16" i="1"/>
  <c r="A16" i="1"/>
  <c r="J479" i="1"/>
  <c r="Q262" i="1"/>
  <c r="J222" i="1"/>
  <c r="J230" i="1"/>
  <c r="P359" i="1"/>
  <c r="J2481" i="1"/>
  <c r="R2492" i="1"/>
  <c r="J207" i="1"/>
  <c r="Q54" i="1"/>
  <c r="K46" i="1"/>
  <c r="A46" i="1"/>
  <c r="B38" i="1"/>
  <c r="A30" i="1"/>
  <c r="B22" i="1"/>
  <c r="L14" i="1"/>
  <c r="Q365" i="1"/>
  <c r="Q207"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482" i="1"/>
  <c r="R482" i="1"/>
  <c r="J2474" i="1"/>
  <c r="O2474" i="1"/>
  <c r="P207" i="1"/>
  <c r="K54" i="1"/>
  <c r="R46" i="1"/>
  <c r="L38" i="1"/>
  <c r="O30" i="1"/>
  <c r="N22" i="1"/>
  <c r="K14" i="1"/>
  <c r="A365"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2505" i="1"/>
  <c r="K2492" i="1"/>
  <c r="R157" i="1"/>
  <c r="P155" i="1"/>
  <c r="B155" i="1"/>
  <c r="K365" i="1"/>
  <c r="B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M207" i="1"/>
  <c r="B207" i="1"/>
  <c r="K207" i="1"/>
  <c r="L207" i="1"/>
  <c r="O54" i="1"/>
  <c r="O46" i="1"/>
  <c r="P38" i="1"/>
  <c r="N30" i="1"/>
  <c r="O22" i="1"/>
  <c r="N14" i="1"/>
  <c r="L365" i="1"/>
  <c r="O7" i="1"/>
  <c r="B7" i="1"/>
  <c r="P7" i="1"/>
  <c r="Q7" i="1"/>
  <c r="J7" i="1"/>
  <c r="R7" i="1"/>
  <c r="K7" i="1"/>
  <c r="N7" i="1"/>
  <c r="L7" i="1"/>
  <c r="A7" i="1"/>
  <c r="M7" i="1"/>
  <c r="A8" i="1"/>
  <c r="N8" i="1"/>
  <c r="B8" i="1"/>
  <c r="O8" i="1"/>
  <c r="P8" i="1"/>
  <c r="Q8" i="1"/>
  <c r="J8" i="1"/>
  <c r="R8" i="1"/>
  <c r="M8" i="1"/>
  <c r="K8" i="1"/>
  <c r="L8" i="1"/>
  <c r="Q2474"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2491" i="1"/>
  <c r="Q2482" i="1"/>
  <c r="Q2490" i="1"/>
  <c r="Q250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202" i="1"/>
  <c r="L58" i="1"/>
  <c r="R50" i="1"/>
  <c r="N34" i="1"/>
  <c r="L18" i="1"/>
  <c r="N251" i="1"/>
  <c r="K2481" i="1"/>
  <c r="M2491" i="1"/>
  <c r="O2505" i="1"/>
  <c r="Q2492" i="1"/>
  <c r="R2506" i="1"/>
  <c r="M71" i="1"/>
  <c r="O265" i="1"/>
  <c r="O224" i="1"/>
  <c r="Q232" i="1"/>
  <c r="J157" i="1"/>
  <c r="R257" i="1"/>
  <c r="A263" i="1"/>
  <c r="N307" i="1"/>
  <c r="M372" i="1"/>
  <c r="M251" i="1"/>
  <c r="R2481" i="1"/>
  <c r="K2491" i="1"/>
  <c r="L2491" i="1"/>
  <c r="N2505" i="1"/>
  <c r="K71" i="1"/>
  <c r="L71" i="1"/>
  <c r="M265" i="1"/>
  <c r="N224" i="1"/>
  <c r="P232" i="1"/>
  <c r="P157" i="1"/>
  <c r="A307" i="1"/>
  <c r="O619" i="1"/>
  <c r="B627" i="1"/>
  <c r="R71" i="1"/>
  <c r="A71" i="1"/>
  <c r="L265" i="1"/>
  <c r="A265" i="1"/>
  <c r="K224" i="1"/>
  <c r="M232" i="1"/>
  <c r="N157" i="1"/>
  <c r="P28" i="1"/>
  <c r="R51" i="1"/>
  <c r="P51" i="1"/>
  <c r="Q628" i="1"/>
  <c r="A628" i="1"/>
  <c r="B620" i="1"/>
  <c r="P620" i="1"/>
  <c r="O612" i="1"/>
  <c r="B612" i="1"/>
  <c r="L612" i="1"/>
  <c r="O604" i="1"/>
  <c r="R604" i="1"/>
  <c r="J167" i="1"/>
  <c r="R167" i="1"/>
  <c r="M167" i="1"/>
  <c r="N167" i="1"/>
  <c r="B611" i="1"/>
  <c r="N611" i="1"/>
  <c r="R611" i="1"/>
  <c r="K603" i="1"/>
  <c r="R603" i="1"/>
  <c r="M603" i="1"/>
  <c r="J578" i="1"/>
  <c r="P578" i="1"/>
  <c r="P570" i="1"/>
  <c r="L570" i="1"/>
  <c r="K562" i="1"/>
  <c r="O562" i="1"/>
  <c r="M370" i="1"/>
  <c r="R212" i="1"/>
  <c r="P50" i="1"/>
  <c r="J42" i="1"/>
  <c r="O26" i="1"/>
  <c r="J154" i="1"/>
  <c r="L359" i="1"/>
  <c r="P219" i="1"/>
  <c r="Q2481" i="1"/>
  <c r="P2491" i="1"/>
  <c r="J2505" i="1"/>
  <c r="M2482" i="1"/>
  <c r="O2506" i="1"/>
  <c r="P71" i="1"/>
  <c r="J224" i="1"/>
  <c r="B224" i="1"/>
  <c r="K232" i="1"/>
  <c r="K221" i="1"/>
  <c r="M157" i="1"/>
  <c r="B157" i="1"/>
  <c r="K628" i="1"/>
  <c r="B265" i="1"/>
  <c r="N265" i="1"/>
  <c r="L370" i="1"/>
  <c r="J212" i="1"/>
  <c r="B42" i="1"/>
  <c r="R359" i="1"/>
  <c r="B219" i="1"/>
  <c r="M2481" i="1"/>
  <c r="P2505" i="1"/>
  <c r="N2506" i="1"/>
  <c r="J265" i="1"/>
  <c r="Q224" i="1"/>
  <c r="R232" i="1"/>
  <c r="A232" i="1"/>
  <c r="K157" i="1"/>
  <c r="P2474" i="1"/>
  <c r="M2474" i="1"/>
  <c r="M2477" i="1"/>
  <c r="L2487" i="1"/>
  <c r="M2502" i="1"/>
  <c r="N2502" i="1"/>
  <c r="M66" i="1"/>
  <c r="N23" i="1"/>
  <c r="Q505" i="1"/>
  <c r="K505" i="1"/>
  <c r="R362" i="1"/>
  <c r="B362" i="1"/>
  <c r="M362" i="1"/>
  <c r="P362" i="1"/>
  <c r="N479" i="1"/>
  <c r="M479" i="1"/>
  <c r="B32" i="1"/>
  <c r="Q32" i="1"/>
  <c r="A56" i="1"/>
  <c r="O56" i="1"/>
  <c r="M2501" i="1"/>
  <c r="M2486" i="1"/>
  <c r="J2486" i="1"/>
  <c r="K2486" i="1"/>
  <c r="L66" i="1"/>
  <c r="J268" i="1"/>
  <c r="B268" i="1"/>
  <c r="K268" i="1"/>
  <c r="B319" i="1"/>
  <c r="J319" i="1"/>
  <c r="Q2477" i="1"/>
  <c r="J2477" i="1"/>
  <c r="R2487" i="1"/>
  <c r="K2502" i="1"/>
  <c r="B66" i="1"/>
  <c r="P2477" i="1"/>
  <c r="J2487" i="1"/>
  <c r="R2502" i="1"/>
  <c r="R66" i="1"/>
  <c r="M361" i="1"/>
  <c r="J150" i="1"/>
  <c r="R2477" i="1"/>
  <c r="K2487" i="1"/>
  <c r="L2502" i="1"/>
  <c r="O2477" i="1"/>
  <c r="Q2487" i="1"/>
  <c r="J2502" i="1"/>
  <c r="K66" i="1"/>
  <c r="A311" i="1"/>
  <c r="J311" i="1"/>
  <c r="M311" i="1"/>
  <c r="N2477" i="1"/>
  <c r="O2487" i="1"/>
  <c r="P2487" i="1"/>
  <c r="Q2502" i="1"/>
  <c r="Q66" i="1"/>
  <c r="O55" i="1"/>
  <c r="N2487" i="1"/>
  <c r="P66" i="1"/>
  <c r="M154" i="1"/>
  <c r="B55" i="1"/>
  <c r="Q70" i="1"/>
  <c r="P225" i="1"/>
  <c r="B167" i="1"/>
  <c r="O359" i="1"/>
  <c r="N219" i="1"/>
  <c r="N595" i="1"/>
  <c r="K569" i="1"/>
  <c r="A359" i="1"/>
  <c r="L219" i="1"/>
  <c r="A44" i="1"/>
  <c r="K167" i="1"/>
  <c r="Q251" i="1"/>
  <c r="R219" i="1"/>
  <c r="Q167" i="1"/>
  <c r="O66" i="1"/>
  <c r="P154" i="1"/>
  <c r="Q154" i="1"/>
  <c r="P319" i="1"/>
  <c r="P311" i="1"/>
  <c r="O268" i="1"/>
  <c r="J55" i="1"/>
  <c r="R221" i="1"/>
  <c r="P23" i="1"/>
  <c r="N613" i="1"/>
  <c r="K613" i="1"/>
  <c r="N154" i="1"/>
  <c r="B154" i="1"/>
  <c r="O319" i="1"/>
  <c r="O311" i="1"/>
  <c r="N268" i="1"/>
  <c r="R55" i="1"/>
  <c r="B23" i="1"/>
  <c r="L154" i="1"/>
  <c r="A154" i="1"/>
  <c r="A319" i="1"/>
  <c r="N311" i="1"/>
  <c r="R268" i="1"/>
  <c r="P55" i="1"/>
  <c r="O154" i="1"/>
  <c r="K247" i="1"/>
  <c r="R247" i="1"/>
  <c r="O229" i="1"/>
  <c r="P229" i="1"/>
  <c r="P221" i="1"/>
  <c r="Q221" i="1"/>
  <c r="J221" i="1"/>
  <c r="B221" i="1"/>
  <c r="L221" i="1"/>
  <c r="N221" i="1"/>
  <c r="M221" i="1"/>
  <c r="O221" i="1"/>
  <c r="K74" i="1"/>
  <c r="Q74" i="1"/>
  <c r="J74" i="1"/>
  <c r="R74" i="1"/>
  <c r="N74" i="1"/>
  <c r="J478" i="1"/>
  <c r="K478" i="1"/>
  <c r="R406" i="1"/>
  <c r="B406" i="1"/>
  <c r="M406" i="1"/>
  <c r="O406" i="1"/>
  <c r="L406" i="1"/>
  <c r="M23" i="1"/>
  <c r="O23" i="1"/>
  <c r="R23" i="1"/>
  <c r="K23" i="1"/>
  <c r="Q23" i="1"/>
  <c r="J23" i="1"/>
  <c r="L23" i="1"/>
  <c r="M39" i="1"/>
  <c r="J39" i="1"/>
  <c r="N39" i="1"/>
  <c r="O39" i="1"/>
  <c r="P39" i="1"/>
  <c r="A39" i="1"/>
  <c r="Q39" i="1"/>
  <c r="B39" i="1"/>
  <c r="R39" i="1"/>
  <c r="L55" i="1"/>
  <c r="A55" i="1"/>
  <c r="Q55" i="1"/>
  <c r="P268" i="1"/>
  <c r="Q268" i="1"/>
  <c r="L268" i="1"/>
  <c r="Q311" i="1"/>
  <c r="B311" i="1"/>
  <c r="K311" i="1"/>
  <c r="N319" i="1"/>
  <c r="M319" i="1"/>
  <c r="Q319" i="1"/>
  <c r="J66" i="1"/>
  <c r="K154" i="1"/>
  <c r="K319" i="1"/>
  <c r="L311" i="1"/>
  <c r="A268" i="1"/>
  <c r="N55" i="1"/>
  <c r="K39" i="1"/>
  <c r="L74" i="1"/>
  <c r="L597" i="1"/>
  <c r="O597" i="1"/>
  <c r="A597" i="1"/>
  <c r="R319" i="1"/>
  <c r="R311" i="1"/>
  <c r="M268" i="1"/>
  <c r="M55" i="1"/>
  <c r="L39" i="1"/>
  <c r="O167" i="1"/>
  <c r="P619" i="1"/>
  <c r="J620" i="1"/>
  <c r="Q620" i="1"/>
  <c r="P562" i="1"/>
  <c r="A12" i="1"/>
  <c r="P382" i="1"/>
  <c r="J246" i="1"/>
  <c r="B246" i="1"/>
  <c r="M246" i="1"/>
  <c r="N246" i="1"/>
  <c r="O246" i="1"/>
  <c r="R246" i="1"/>
  <c r="L246" i="1"/>
  <c r="A364" i="1"/>
  <c r="N364" i="1"/>
  <c r="B364" i="1"/>
  <c r="O364" i="1"/>
  <c r="Q364" i="1"/>
  <c r="P364" i="1"/>
  <c r="J364" i="1"/>
  <c r="K364" i="1"/>
  <c r="L364" i="1"/>
  <c r="Q230" i="1"/>
  <c r="N230" i="1"/>
  <c r="O230" i="1"/>
  <c r="N222" i="1"/>
  <c r="A222" i="1"/>
  <c r="R222" i="1"/>
  <c r="B222" i="1"/>
  <c r="K222" i="1"/>
  <c r="A262" i="1"/>
  <c r="M262" i="1"/>
  <c r="R262" i="1"/>
  <c r="K262" i="1"/>
  <c r="J266" i="1"/>
  <c r="O266" i="1"/>
  <c r="Q266" i="1"/>
  <c r="A266" i="1"/>
  <c r="K266" i="1"/>
  <c r="R267" i="1"/>
  <c r="M267" i="1"/>
  <c r="O267" i="1"/>
  <c r="N65" i="1"/>
  <c r="A65" i="1"/>
  <c r="K65" i="1"/>
  <c r="A73" i="1"/>
  <c r="O73" i="1"/>
  <c r="M73" i="1"/>
  <c r="Q170" i="1"/>
  <c r="J170" i="1"/>
  <c r="Q321" i="1"/>
  <c r="K313" i="1"/>
  <c r="L313" i="1"/>
  <c r="L213" i="1"/>
  <c r="B213" i="1"/>
  <c r="R17" i="1"/>
  <c r="K259" i="1"/>
  <c r="K170" i="1"/>
  <c r="J41" i="1"/>
  <c r="O216" i="1"/>
  <c r="A216" i="1"/>
  <c r="K216" i="1"/>
  <c r="N216" i="1"/>
  <c r="P216" i="1"/>
  <c r="R216" i="1"/>
  <c r="P253" i="1"/>
  <c r="K253" i="1"/>
  <c r="L253" i="1"/>
  <c r="O253" i="1"/>
  <c r="N253" i="1"/>
  <c r="B361" i="1"/>
  <c r="A361" i="1"/>
  <c r="N361" i="1"/>
  <c r="Q361" i="1"/>
  <c r="A227" i="1"/>
  <c r="K227" i="1"/>
  <c r="B68" i="1"/>
  <c r="M68" i="1"/>
  <c r="N68" i="1"/>
  <c r="Q68" i="1"/>
  <c r="L68" i="1"/>
  <c r="A68" i="1"/>
  <c r="J253" i="1"/>
  <c r="J216" i="1"/>
  <c r="K321" i="1"/>
  <c r="Q246" i="1"/>
  <c r="P589" i="1"/>
  <c r="R619" i="1"/>
  <c r="P612" i="1"/>
  <c r="L630" i="1"/>
  <c r="M562" i="1"/>
  <c r="A570" i="1"/>
  <c r="P257" i="1"/>
  <c r="A35" i="1"/>
  <c r="L44" i="1"/>
  <c r="L562" i="1"/>
  <c r="B570" i="1"/>
  <c r="N255" i="1"/>
  <c r="R19" i="1"/>
  <c r="R44" i="1"/>
  <c r="R165" i="1"/>
  <c r="J600" i="1"/>
  <c r="J562" i="1"/>
  <c r="K578" i="1"/>
  <c r="K570" i="1"/>
  <c r="M371" i="1"/>
  <c r="A211" i="1"/>
  <c r="Q570" i="1"/>
  <c r="R264" i="1"/>
  <c r="M264" i="1"/>
  <c r="B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J309" i="1"/>
  <c r="B309" i="1"/>
  <c r="N309" i="1"/>
  <c r="L309" i="1"/>
  <c r="M309" i="1"/>
  <c r="O309" i="1"/>
  <c r="A309" i="1"/>
  <c r="P309" i="1"/>
  <c r="Q309" i="1"/>
  <c r="R309" i="1"/>
  <c r="L2504" i="1"/>
  <c r="R2504" i="1"/>
  <c r="N2504" i="1"/>
  <c r="O2504" i="1"/>
  <c r="K2504" i="1"/>
  <c r="Q2504" i="1"/>
  <c r="O72" i="1"/>
  <c r="Q29" i="1"/>
  <c r="N506" i="1"/>
  <c r="B506" i="1"/>
  <c r="Q506" i="1"/>
  <c r="K506" i="1"/>
  <c r="L506" i="1"/>
  <c r="J217" i="1"/>
  <c r="Q217" i="1"/>
  <c r="K217" i="1"/>
  <c r="N217" i="1"/>
  <c r="A217" i="1"/>
  <c r="O217" i="1"/>
  <c r="K358" i="1"/>
  <c r="B358" i="1"/>
  <c r="M358" i="1"/>
  <c r="Q358" i="1"/>
  <c r="J358" i="1"/>
  <c r="A13" i="1"/>
  <c r="B13" i="1"/>
  <c r="L37" i="1"/>
  <c r="M37" i="1"/>
  <c r="B37" i="1"/>
  <c r="J37" i="1"/>
  <c r="A37" i="1"/>
  <c r="O37" i="1"/>
  <c r="P37" i="1"/>
  <c r="Q37" i="1"/>
  <c r="K37" i="1"/>
  <c r="N37" i="1"/>
  <c r="R37" i="1"/>
  <c r="L208" i="1"/>
  <c r="B208" i="1"/>
  <c r="J208" i="1"/>
  <c r="K208" i="1"/>
  <c r="N208" i="1"/>
  <c r="O208" i="1"/>
  <c r="P208" i="1"/>
  <c r="Q208" i="1"/>
  <c r="R208" i="1"/>
  <c r="A208" i="1"/>
  <c r="J2490" i="1"/>
  <c r="K2490" i="1"/>
  <c r="M2490" i="1"/>
  <c r="L2490" i="1"/>
  <c r="O2490" i="1"/>
  <c r="P2490" i="1"/>
  <c r="L358" i="1"/>
  <c r="R217" i="1"/>
  <c r="P506" i="1"/>
  <c r="L72" i="1"/>
  <c r="N2490" i="1"/>
  <c r="N223" i="1"/>
  <c r="J223" i="1"/>
  <c r="M223" i="1"/>
  <c r="Q223" i="1"/>
  <c r="A223" i="1"/>
  <c r="O223" i="1"/>
  <c r="R223" i="1"/>
  <c r="K223" i="1"/>
  <c r="B223" i="1"/>
  <c r="P223" i="1"/>
  <c r="K454" i="1"/>
  <c r="B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4" i="1"/>
  <c r="L204" i="1"/>
  <c r="K204" i="1"/>
  <c r="A204" i="1"/>
  <c r="N204" i="1"/>
  <c r="J204" i="1"/>
  <c r="R204" i="1"/>
  <c r="M204" i="1"/>
  <c r="O204" i="1"/>
  <c r="P204" i="1"/>
  <c r="A317" i="1"/>
  <c r="N317" i="1"/>
  <c r="L317" i="1"/>
  <c r="K317" i="1"/>
  <c r="M317" i="1"/>
  <c r="O317" i="1"/>
  <c r="B317" i="1"/>
  <c r="P317" i="1"/>
  <c r="Q317" i="1"/>
  <c r="J317" i="1"/>
  <c r="R2480" i="1"/>
  <c r="Q2480" i="1"/>
  <c r="K2480" i="1"/>
  <c r="M2480" i="1"/>
  <c r="O2480" i="1"/>
  <c r="N2480" i="1"/>
  <c r="R358" i="1"/>
  <c r="B217" i="1"/>
  <c r="M506" i="1"/>
  <c r="K72" i="1"/>
  <c r="O64" i="1"/>
  <c r="A72" i="1"/>
  <c r="L2480" i="1"/>
  <c r="J2504" i="1"/>
  <c r="Q204" i="1"/>
  <c r="L64" i="1"/>
  <c r="O358" i="1"/>
  <c r="J506" i="1"/>
  <c r="P2480" i="1"/>
  <c r="P2504" i="1"/>
  <c r="M208" i="1"/>
  <c r="J2480" i="1"/>
  <c r="M2504" i="1"/>
  <c r="R317" i="1"/>
  <c r="A358" i="1"/>
  <c r="A506" i="1"/>
  <c r="Q264" i="1"/>
  <c r="B61" i="1"/>
  <c r="P217" i="1"/>
  <c r="R72" i="1"/>
  <c r="A264" i="1"/>
  <c r="K309" i="1"/>
  <c r="A53" i="1"/>
  <c r="J359" i="1"/>
  <c r="K251" i="1"/>
  <c r="B251" i="1"/>
  <c r="J219" i="1"/>
  <c r="N2482" i="1"/>
  <c r="P2492" i="1"/>
  <c r="Q2506" i="1"/>
  <c r="J2506" i="1"/>
  <c r="P361" i="1"/>
  <c r="Q253" i="1"/>
  <c r="B253" i="1"/>
  <c r="M216" i="1"/>
  <c r="P68" i="1"/>
  <c r="P70" i="1"/>
  <c r="M257" i="1"/>
  <c r="O225" i="1"/>
  <c r="L249" i="1"/>
  <c r="P2486" i="1"/>
  <c r="B19" i="1"/>
  <c r="J227" i="1"/>
  <c r="Q359" i="1"/>
  <c r="O251" i="1"/>
  <c r="A251" i="1"/>
  <c r="Q219" i="1"/>
  <c r="P2482" i="1"/>
  <c r="O2492" i="1"/>
  <c r="P2506" i="1"/>
  <c r="O361" i="1"/>
  <c r="M253" i="1"/>
  <c r="A253" i="1"/>
  <c r="L216" i="1"/>
  <c r="O68" i="1"/>
  <c r="O70" i="1"/>
  <c r="M225" i="1"/>
  <c r="O211" i="1"/>
  <c r="O35" i="1"/>
  <c r="N70" i="1"/>
  <c r="K255" i="1"/>
  <c r="R225" i="1"/>
  <c r="L263" i="1"/>
  <c r="N211" i="1"/>
  <c r="L35" i="1"/>
  <c r="Q158" i="1"/>
  <c r="N505" i="1"/>
  <c r="P505" i="1"/>
  <c r="J505" i="1"/>
  <c r="B505" i="1"/>
  <c r="M505" i="1"/>
  <c r="L505" i="1"/>
  <c r="K150" i="1"/>
  <c r="B150" i="1"/>
  <c r="P150" i="1"/>
  <c r="N150" i="1"/>
  <c r="O150" i="1"/>
  <c r="R150" i="1"/>
  <c r="A150" i="1"/>
  <c r="R249" i="1"/>
  <c r="Q249" i="1"/>
  <c r="B249" i="1"/>
  <c r="M249" i="1"/>
  <c r="N249" i="1"/>
  <c r="P249" i="1"/>
  <c r="J249" i="1"/>
  <c r="A362" i="1"/>
  <c r="O362" i="1"/>
  <c r="Q362" i="1"/>
  <c r="N362" i="1"/>
  <c r="J362" i="1"/>
  <c r="L362" i="1"/>
  <c r="K2501" i="1"/>
  <c r="O2501" i="1"/>
  <c r="Q2501" i="1"/>
  <c r="L2501" i="1"/>
  <c r="N2501" i="1"/>
  <c r="J2501" i="1"/>
  <c r="R2486" i="1"/>
  <c r="O2486" i="1"/>
  <c r="Q2486" i="1"/>
  <c r="N2486" i="1"/>
  <c r="L2486" i="1"/>
  <c r="J2476" i="1"/>
  <c r="P2476" i="1"/>
  <c r="R2476" i="1"/>
  <c r="K2476" i="1"/>
  <c r="O2476" i="1"/>
  <c r="R255" i="1"/>
  <c r="J263" i="1"/>
  <c r="O371" i="1"/>
  <c r="L211" i="1"/>
  <c r="K35" i="1"/>
  <c r="L227" i="1"/>
  <c r="Q227" i="1"/>
  <c r="N227" i="1"/>
  <c r="O227" i="1"/>
  <c r="B227" i="1"/>
  <c r="R227" i="1"/>
  <c r="M227" i="1"/>
  <c r="P227" i="1"/>
  <c r="B367" i="1"/>
  <c r="A367" i="1"/>
  <c r="Q367" i="1"/>
  <c r="K367" i="1"/>
  <c r="M259" i="1"/>
  <c r="B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B270" i="1"/>
  <c r="J270" i="1"/>
  <c r="R270" i="1"/>
  <c r="R2500" i="1"/>
  <c r="L2500" i="1"/>
  <c r="M2500" i="1"/>
  <c r="N2500" i="1"/>
  <c r="K2500" i="1"/>
  <c r="R2485" i="1"/>
  <c r="Q2485" i="1"/>
  <c r="M2485" i="1"/>
  <c r="P2485" i="1"/>
  <c r="L2485" i="1"/>
  <c r="K2485" i="1"/>
  <c r="N2485" i="1"/>
  <c r="N2475" i="1"/>
  <c r="O2475" i="1"/>
  <c r="P2475" i="1"/>
  <c r="R2475" i="1"/>
  <c r="L2475" i="1"/>
  <c r="Q2475" i="1"/>
  <c r="M359" i="1"/>
  <c r="N359" i="1"/>
  <c r="L251" i="1"/>
  <c r="M219" i="1"/>
  <c r="A219" i="1"/>
  <c r="R2482" i="1"/>
  <c r="L2492" i="1"/>
  <c r="M2506" i="1"/>
  <c r="K361" i="1"/>
  <c r="L361" i="1"/>
  <c r="R253" i="1"/>
  <c r="Q216" i="1"/>
  <c r="B216" i="1"/>
  <c r="R68" i="1"/>
  <c r="K362" i="1"/>
  <c r="Q150" i="1"/>
  <c r="R505" i="1"/>
  <c r="Q2476" i="1"/>
  <c r="N259" i="1"/>
  <c r="L203" i="1"/>
  <c r="O2500" i="1"/>
  <c r="L225" i="1"/>
  <c r="N225" i="1"/>
  <c r="J225" i="1"/>
  <c r="K225" i="1"/>
  <c r="A225" i="1"/>
  <c r="Q225" i="1"/>
  <c r="L255" i="1"/>
  <c r="O255" i="1"/>
  <c r="P255" i="1"/>
  <c r="B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B211" i="1"/>
  <c r="R211" i="1"/>
  <c r="A214" i="1"/>
  <c r="K214" i="1"/>
  <c r="N214" i="1"/>
  <c r="R214" i="1"/>
  <c r="L371" i="1"/>
  <c r="A371" i="1"/>
  <c r="Q371" i="1"/>
  <c r="R371" i="1"/>
  <c r="B371" i="1"/>
  <c r="K371" i="1"/>
  <c r="P371" i="1"/>
  <c r="L315" i="1"/>
  <c r="K315" i="1"/>
  <c r="P315" i="1"/>
  <c r="J315" i="1"/>
  <c r="N315" i="1"/>
  <c r="O315" i="1"/>
  <c r="M263" i="1"/>
  <c r="P263" i="1"/>
  <c r="Q263" i="1"/>
  <c r="R263" i="1"/>
  <c r="K263" i="1"/>
  <c r="N263" i="1"/>
  <c r="O263" i="1"/>
  <c r="B596" i="1"/>
  <c r="O596" i="1"/>
  <c r="Q596" i="1"/>
  <c r="R596" i="1"/>
  <c r="P588" i="1"/>
  <c r="A588" i="1"/>
  <c r="O588" i="1"/>
  <c r="L588" i="1"/>
  <c r="K359" i="1"/>
  <c r="J2492" i="1"/>
  <c r="J361" i="1"/>
  <c r="K68" i="1"/>
  <c r="J70" i="1"/>
  <c r="Q257" i="1"/>
  <c r="A255" i="1"/>
  <c r="K249" i="1"/>
  <c r="A505" i="1"/>
  <c r="L2476" i="1"/>
  <c r="R2501" i="1"/>
  <c r="J371" i="1"/>
  <c r="O51" i="1"/>
  <c r="M19" i="1"/>
  <c r="A259" i="1"/>
  <c r="R41" i="1"/>
  <c r="P2500" i="1"/>
  <c r="R43" i="1"/>
  <c r="R367" i="1"/>
  <c r="J247" i="1"/>
  <c r="J229" i="1"/>
  <c r="Q229" i="1"/>
  <c r="A229" i="1"/>
  <c r="N229" i="1"/>
  <c r="B392" i="1"/>
  <c r="A392" i="1"/>
  <c r="B384" i="1"/>
  <c r="B171" i="1"/>
  <c r="A171" i="1"/>
  <c r="N171" i="1"/>
  <c r="P171" i="1"/>
  <c r="O171" i="1"/>
  <c r="K36" i="1"/>
  <c r="A36" i="1"/>
  <c r="N60" i="1"/>
  <c r="L60" i="1"/>
  <c r="N209" i="1"/>
  <c r="P209" i="1"/>
  <c r="M210" i="1"/>
  <c r="N599" i="1"/>
  <c r="K599" i="1"/>
  <c r="R599" i="1"/>
  <c r="P167" i="1"/>
  <c r="N603" i="1"/>
  <c r="P627" i="1"/>
  <c r="M621" i="1"/>
  <c r="P628" i="1"/>
  <c r="R628" i="1"/>
  <c r="Q612" i="1"/>
  <c r="N612" i="1"/>
  <c r="N604" i="1"/>
  <c r="L604" i="1"/>
  <c r="B604" i="1"/>
  <c r="N620" i="1"/>
  <c r="L611" i="1"/>
  <c r="O611" i="1"/>
  <c r="O574" i="1"/>
  <c r="R562" i="1"/>
  <c r="R570" i="1"/>
  <c r="A578" i="1"/>
  <c r="B562" i="1"/>
  <c r="M578" i="1"/>
  <c r="M570" i="1"/>
  <c r="L578" i="1"/>
  <c r="K220" i="1"/>
  <c r="B220" i="1"/>
  <c r="L220" i="1"/>
  <c r="A220" i="1"/>
  <c r="M220" i="1"/>
  <c r="O220" i="1"/>
  <c r="N220" i="1"/>
  <c r="P220" i="1"/>
  <c r="Q220" i="1"/>
  <c r="J220" i="1"/>
  <c r="B360" i="1"/>
  <c r="P360" i="1"/>
  <c r="Q360" i="1"/>
  <c r="L226" i="1"/>
  <c r="M226" i="1"/>
  <c r="N226" i="1"/>
  <c r="A226" i="1"/>
  <c r="O226" i="1"/>
  <c r="B226" i="1"/>
  <c r="P226" i="1"/>
  <c r="Q226" i="1"/>
  <c r="J226" i="1"/>
  <c r="R226" i="1"/>
  <c r="R258" i="1"/>
  <c r="L258" i="1"/>
  <c r="N258" i="1"/>
  <c r="O258" i="1"/>
  <c r="P258" i="1"/>
  <c r="K258" i="1"/>
  <c r="B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2507" i="1"/>
  <c r="N2507" i="1"/>
  <c r="O2507" i="1"/>
  <c r="Q2507" i="1"/>
  <c r="P2507" i="1"/>
  <c r="J2507" i="1"/>
  <c r="R2507" i="1"/>
  <c r="K2507" i="1"/>
  <c r="P2489" i="1"/>
  <c r="Q2489" i="1"/>
  <c r="J2489" i="1"/>
  <c r="R2489" i="1"/>
  <c r="K2489" i="1"/>
  <c r="L2489" i="1"/>
  <c r="N2489" i="1"/>
  <c r="M2489" i="1"/>
  <c r="K610" i="1"/>
  <c r="P610" i="1"/>
  <c r="Q610" i="1"/>
  <c r="J610" i="1"/>
  <c r="R610" i="1"/>
  <c r="L610" i="1"/>
  <c r="L322" i="1"/>
  <c r="O314" i="1"/>
  <c r="R370" i="1"/>
  <c r="K370" i="1"/>
  <c r="Q202" i="1"/>
  <c r="Q212" i="1"/>
  <c r="Q58" i="1"/>
  <c r="M50" i="1"/>
  <c r="M42" i="1"/>
  <c r="A42" i="1"/>
  <c r="J34" i="1"/>
  <c r="L26" i="1"/>
  <c r="R18" i="1"/>
  <c r="J258" i="1"/>
  <c r="O2489" i="1"/>
  <c r="B610" i="1"/>
  <c r="R322" i="1"/>
  <c r="B322" i="1"/>
  <c r="M314" i="1"/>
  <c r="Q370" i="1"/>
  <c r="A370" i="1"/>
  <c r="O202" i="1"/>
  <c r="N212" i="1"/>
  <c r="A212" i="1"/>
  <c r="R58" i="1"/>
  <c r="L50" i="1"/>
  <c r="P42" i="1"/>
  <c r="M34" i="1"/>
  <c r="A34" i="1"/>
  <c r="B26" i="1"/>
  <c r="Q18" i="1"/>
  <c r="L2507" i="1"/>
  <c r="N163" i="1"/>
  <c r="K226" i="1"/>
  <c r="Q322" i="1"/>
  <c r="A322" i="1"/>
  <c r="L314" i="1"/>
  <c r="P370" i="1"/>
  <c r="M202" i="1"/>
  <c r="M212" i="1"/>
  <c r="B212" i="1"/>
  <c r="J58" i="1"/>
  <c r="K50" i="1"/>
  <c r="Q42" i="1"/>
  <c r="P34" i="1"/>
  <c r="N26" i="1"/>
  <c r="A26" i="1"/>
  <c r="P18" i="1"/>
  <c r="J314" i="1"/>
  <c r="K212" i="1"/>
  <c r="P58" i="1"/>
  <c r="A58" i="1"/>
  <c r="J50" i="1"/>
  <c r="R42" i="1"/>
  <c r="L34" i="1"/>
  <c r="J26" i="1"/>
  <c r="M18" i="1"/>
  <c r="A18" i="1"/>
  <c r="R220" i="1"/>
  <c r="L151" i="1"/>
  <c r="K159" i="1"/>
  <c r="O594" i="1"/>
  <c r="J594" i="1"/>
  <c r="R594" i="1"/>
  <c r="L594" i="1"/>
  <c r="N594" i="1"/>
  <c r="O586" i="1"/>
  <c r="A586" i="1"/>
  <c r="O69" i="1"/>
  <c r="B586" i="1"/>
  <c r="Q252" i="1"/>
  <c r="K252" i="1"/>
  <c r="L252" i="1"/>
  <c r="M252" i="1"/>
  <c r="N252" i="1"/>
  <c r="J252" i="1"/>
  <c r="B252" i="1"/>
  <c r="P252" i="1"/>
  <c r="P366" i="1"/>
  <c r="J366" i="1"/>
  <c r="R366" i="1"/>
  <c r="K366" i="1"/>
  <c r="L366" i="1"/>
  <c r="A366" i="1"/>
  <c r="M366" i="1"/>
  <c r="B366" i="1"/>
  <c r="N366" i="1"/>
  <c r="O366" i="1"/>
  <c r="A202" i="1"/>
  <c r="N202" i="1"/>
  <c r="N2479" i="1"/>
  <c r="P2479" i="1"/>
  <c r="O2479" i="1"/>
  <c r="K2479" i="1"/>
  <c r="Q2479" i="1"/>
  <c r="J2479" i="1"/>
  <c r="R2479" i="1"/>
  <c r="L2479" i="1"/>
  <c r="N626" i="1"/>
  <c r="B626" i="1"/>
  <c r="O626" i="1"/>
  <c r="Q626" i="1"/>
  <c r="R626" i="1"/>
  <c r="K626" i="1"/>
  <c r="L626" i="1"/>
  <c r="P626" i="1"/>
  <c r="L618" i="1"/>
  <c r="B618" i="1"/>
  <c r="P618" i="1"/>
  <c r="Q618" i="1"/>
  <c r="R618" i="1"/>
  <c r="K618" i="1"/>
  <c r="M618" i="1"/>
  <c r="N618" i="1"/>
  <c r="R602" i="1"/>
  <c r="P602" i="1"/>
  <c r="Q602" i="1"/>
  <c r="J602" i="1"/>
  <c r="M602" i="1"/>
  <c r="N602" i="1"/>
  <c r="A602" i="1"/>
  <c r="B602" i="1"/>
  <c r="N596" i="1"/>
  <c r="B597" i="1"/>
  <c r="R588" i="1"/>
  <c r="O589" i="1"/>
  <c r="J604" i="1"/>
  <c r="K612" i="1"/>
  <c r="A612" i="1"/>
  <c r="M620" i="1"/>
  <c r="O628" i="1"/>
  <c r="R613" i="1"/>
  <c r="N165" i="1"/>
  <c r="A596" i="1"/>
  <c r="R598" i="1"/>
  <c r="J588" i="1"/>
  <c r="N589" i="1"/>
  <c r="Q604" i="1"/>
  <c r="R612" i="1"/>
  <c r="L620" i="1"/>
  <c r="A620" i="1"/>
  <c r="M628" i="1"/>
  <c r="K363" i="1"/>
  <c r="J367" i="1"/>
  <c r="R171" i="1"/>
  <c r="J382" i="1"/>
  <c r="O587" i="1"/>
  <c r="R597" i="1"/>
  <c r="Q588" i="1"/>
  <c r="M589" i="1"/>
  <c r="L627" i="1"/>
  <c r="P604" i="1"/>
  <c r="J612" i="1"/>
  <c r="R620" i="1"/>
  <c r="L628" i="1"/>
  <c r="B628" i="1"/>
  <c r="O621" i="1"/>
  <c r="Q597" i="1"/>
  <c r="L589" i="1"/>
  <c r="N621" i="1"/>
  <c r="M247" i="1"/>
  <c r="J47" i="1"/>
  <c r="J168" i="1"/>
  <c r="N597" i="1"/>
  <c r="O629" i="1"/>
  <c r="J206" i="1"/>
  <c r="L155" i="1"/>
  <c r="P168" i="1"/>
  <c r="P596" i="1"/>
  <c r="M597" i="1"/>
  <c r="J589" i="1"/>
  <c r="K604" i="1"/>
  <c r="A604" i="1"/>
  <c r="M612" i="1"/>
  <c r="O620" i="1"/>
  <c r="J628" i="1"/>
  <c r="R605" i="1"/>
  <c r="B578" i="1"/>
  <c r="R582" i="1"/>
  <c r="N561" i="1"/>
  <c r="N578" i="1"/>
  <c r="L571" i="1"/>
  <c r="Q155" i="1"/>
  <c r="A153" i="1"/>
  <c r="P153" i="1"/>
  <c r="K246" i="1"/>
  <c r="A246" i="1"/>
  <c r="M74" i="1"/>
  <c r="M229" i="1"/>
  <c r="A406" i="1"/>
  <c r="P247" i="1"/>
  <c r="K153" i="1"/>
  <c r="K206" i="1"/>
  <c r="B397" i="1"/>
  <c r="A389" i="1"/>
  <c r="B389" i="1"/>
  <c r="L2474" i="1"/>
  <c r="R229" i="1"/>
  <c r="K406" i="1"/>
  <c r="Q363" i="1"/>
  <c r="A247" i="1"/>
  <c r="P593" i="1"/>
  <c r="J593" i="1"/>
  <c r="O363" i="1"/>
  <c r="L261" i="1"/>
  <c r="M15" i="1"/>
  <c r="R218" i="1"/>
  <c r="B218" i="1"/>
  <c r="L218" i="1"/>
  <c r="R20" i="1"/>
  <c r="B20" i="1"/>
  <c r="L20" i="1"/>
  <c r="A52" i="1"/>
  <c r="R52" i="1"/>
  <c r="N52" i="1"/>
  <c r="K372" i="1"/>
  <c r="P372" i="1"/>
  <c r="P631" i="1"/>
  <c r="A631" i="1"/>
  <c r="P615" i="1"/>
  <c r="J615" i="1"/>
  <c r="R615" i="1"/>
  <c r="K615" i="1"/>
  <c r="N155" i="1"/>
  <c r="K155" i="1"/>
  <c r="M155" i="1"/>
  <c r="J155" i="1"/>
  <c r="A363" i="1"/>
  <c r="R363" i="1"/>
  <c r="B74" i="1"/>
  <c r="P74" i="1"/>
  <c r="R478" i="1"/>
  <c r="P478" i="1"/>
  <c r="Q406" i="1"/>
  <c r="P406" i="1"/>
  <c r="J406" i="1"/>
  <c r="L15" i="1"/>
  <c r="J15" i="1"/>
  <c r="A206" i="1"/>
  <c r="B206" i="1"/>
  <c r="P165" i="1"/>
  <c r="B595" i="1"/>
  <c r="Q594" i="1"/>
  <c r="M594" i="1"/>
  <c r="A594" i="1"/>
  <c r="K586" i="1"/>
  <c r="J586" i="1"/>
  <c r="L586" i="1"/>
  <c r="M586" i="1"/>
  <c r="O614" i="1"/>
  <c r="B168" i="1"/>
  <c r="R168" i="1"/>
  <c r="B388" i="1"/>
  <c r="B622" i="1"/>
  <c r="O622" i="1"/>
  <c r="J622" i="1"/>
  <c r="N168" i="1"/>
  <c r="P169" i="1"/>
  <c r="O169" i="1"/>
  <c r="B395" i="1"/>
  <c r="A395" i="1"/>
  <c r="A387" i="1"/>
  <c r="B591" i="1"/>
  <c r="O591" i="1"/>
  <c r="P591" i="1"/>
  <c r="N629" i="1"/>
  <c r="B629" i="1"/>
  <c r="K629" i="1"/>
  <c r="A629" i="1"/>
  <c r="M629" i="1"/>
  <c r="L629" i="1"/>
  <c r="B621" i="1"/>
  <c r="Q621" i="1"/>
  <c r="R621" i="1"/>
  <c r="A621" i="1"/>
  <c r="K621" i="1"/>
  <c r="O613" i="1"/>
  <c r="P613" i="1"/>
  <c r="Q613" i="1"/>
  <c r="J613" i="1"/>
  <c r="L605" i="1"/>
  <c r="N605" i="1"/>
  <c r="O605" i="1"/>
  <c r="P605" i="1"/>
  <c r="N169" i="1"/>
  <c r="Q168" i="1"/>
  <c r="B170" i="1"/>
  <c r="M170" i="1"/>
  <c r="B594" i="1"/>
  <c r="J599" i="1"/>
  <c r="J605" i="1"/>
  <c r="M613" i="1"/>
  <c r="L621" i="1"/>
  <c r="P367" i="1"/>
  <c r="P270" i="1"/>
  <c r="J57" i="1"/>
  <c r="K33" i="1"/>
  <c r="P49" i="1"/>
  <c r="M368" i="1"/>
  <c r="K173" i="1"/>
  <c r="M169" i="1"/>
  <c r="R170" i="1"/>
  <c r="A168" i="1"/>
  <c r="R595" i="1"/>
  <c r="Q605" i="1"/>
  <c r="L613" i="1"/>
  <c r="R629" i="1"/>
  <c r="O367" i="1"/>
  <c r="N270" i="1"/>
  <c r="L57" i="1"/>
  <c r="A33" i="1"/>
  <c r="P454" i="1"/>
  <c r="N49" i="1"/>
  <c r="A368" i="1"/>
  <c r="Q173" i="1"/>
  <c r="O170" i="1"/>
  <c r="B387" i="1"/>
  <c r="O595" i="1"/>
  <c r="N586" i="1"/>
  <c r="Q616" i="1"/>
  <c r="Q606" i="1"/>
  <c r="M605" i="1"/>
  <c r="A613" i="1"/>
  <c r="J629" i="1"/>
  <c r="M168" i="1"/>
  <c r="K587" i="1"/>
  <c r="N587" i="1"/>
  <c r="R587" i="1"/>
  <c r="A605" i="1"/>
  <c r="B613" i="1"/>
  <c r="Q629" i="1"/>
  <c r="N633" i="1"/>
  <c r="A633" i="1"/>
  <c r="R609" i="1"/>
  <c r="B609" i="1"/>
  <c r="Q560" i="1"/>
  <c r="P560" i="1"/>
  <c r="J560" i="1"/>
  <c r="R560" i="1"/>
  <c r="K560" i="1"/>
  <c r="M560" i="1"/>
  <c r="B560" i="1"/>
  <c r="N560" i="1"/>
  <c r="A560" i="1"/>
  <c r="L560" i="1"/>
  <c r="O560" i="1"/>
  <c r="M576" i="1"/>
  <c r="B576" i="1"/>
  <c r="N576" i="1"/>
  <c r="A576" i="1"/>
  <c r="O576" i="1"/>
  <c r="Q576" i="1"/>
  <c r="P576" i="1"/>
  <c r="R576" i="1"/>
  <c r="K576" i="1"/>
  <c r="L576" i="1"/>
  <c r="R568" i="1"/>
  <c r="K568" i="1"/>
  <c r="L568" i="1"/>
  <c r="M568" i="1"/>
  <c r="A568" i="1"/>
  <c r="O568" i="1"/>
  <c r="Q568" i="1"/>
  <c r="P568" i="1"/>
  <c r="B568" i="1"/>
  <c r="J568" i="1"/>
  <c r="N568" i="1"/>
  <c r="Q382" i="1"/>
  <c r="K596" i="1"/>
  <c r="J597" i="1"/>
  <c r="K589" i="1"/>
  <c r="B589" i="1"/>
  <c r="A603" i="1"/>
  <c r="N619" i="1"/>
  <c r="J576" i="1"/>
  <c r="P597" i="1"/>
  <c r="Q589" i="1"/>
  <c r="J627" i="1"/>
  <c r="P573" i="1"/>
  <c r="M573" i="1"/>
  <c r="M565" i="1"/>
  <c r="A565" i="1"/>
  <c r="J565" i="1"/>
  <c r="O578" i="1"/>
  <c r="M579" i="1"/>
  <c r="J579" i="1"/>
  <c r="K563" i="1"/>
  <c r="Q562" i="1"/>
  <c r="J570" i="1"/>
  <c r="R578" i="1"/>
  <c r="J563" i="1"/>
  <c r="O506" i="1"/>
  <c r="O505" i="1"/>
  <c r="F57" i="8"/>
  <c r="F52" i="8"/>
  <c r="F60" i="8"/>
  <c r="F55" i="8"/>
  <c r="F87" i="8"/>
  <c r="F137" i="8"/>
  <c r="F23" i="8"/>
  <c r="F177" i="8"/>
  <c r="F85" i="8"/>
  <c r="F142" i="8"/>
  <c r="F145" i="8"/>
  <c r="F82" i="8"/>
  <c r="F26" i="8"/>
  <c r="F58" i="8"/>
  <c r="F84" i="8"/>
  <c r="F56" i="8"/>
  <c r="F86" i="8"/>
  <c r="F64" i="8"/>
  <c r="F54" i="8"/>
  <c r="B43" i="1"/>
  <c r="O153" i="1"/>
  <c r="K49" i="1"/>
  <c r="P368" i="1"/>
  <c r="O252" i="1"/>
  <c r="R252" i="1"/>
  <c r="J360" i="1"/>
  <c r="O360" i="1"/>
  <c r="A258" i="1"/>
  <c r="Q258" i="1"/>
  <c r="B163" i="1"/>
  <c r="O163" i="1"/>
  <c r="B69" i="1"/>
  <c r="K69" i="1"/>
  <c r="P159" i="1"/>
  <c r="M159" i="1"/>
  <c r="O250" i="1"/>
  <c r="M27" i="1"/>
  <c r="J27" i="1"/>
  <c r="B51" i="1"/>
  <c r="L51" i="1"/>
  <c r="K59" i="1"/>
  <c r="J59" i="1"/>
  <c r="O214" i="1"/>
  <c r="B214" i="1"/>
  <c r="L214" i="1"/>
  <c r="M315" i="1"/>
  <c r="A315" i="1"/>
  <c r="Q315" i="1"/>
  <c r="J2475" i="1"/>
  <c r="L36" i="1"/>
  <c r="Q36" i="1"/>
  <c r="J60" i="1"/>
  <c r="P60" i="1"/>
  <c r="A316" i="1"/>
  <c r="K316" i="1"/>
  <c r="P231" i="1"/>
  <c r="L231" i="1"/>
  <c r="N231" i="1"/>
  <c r="R454" i="1"/>
  <c r="Q454" i="1"/>
  <c r="A454" i="1"/>
  <c r="L369" i="1"/>
  <c r="K369" i="1"/>
  <c r="J369" i="1"/>
  <c r="O218" i="1"/>
  <c r="L223" i="1"/>
  <c r="K2475" i="1"/>
  <c r="J2485" i="1"/>
  <c r="Q2500" i="1"/>
  <c r="K307" i="1"/>
  <c r="K209" i="1"/>
  <c r="P52" i="1"/>
  <c r="P20" i="1"/>
  <c r="R158" i="1"/>
  <c r="B158" i="1"/>
  <c r="B315" i="1"/>
  <c r="Q214" i="1"/>
  <c r="O59" i="1"/>
  <c r="L43" i="1"/>
  <c r="N27" i="1"/>
  <c r="L367" i="1"/>
  <c r="R153" i="1"/>
  <c r="N15" i="1"/>
  <c r="O369" i="1"/>
  <c r="O231" i="1"/>
  <c r="P214" i="1"/>
  <c r="P59" i="1"/>
  <c r="P43" i="1"/>
  <c r="P27" i="1"/>
  <c r="B369" i="1"/>
  <c r="N247" i="1"/>
  <c r="Q247" i="1"/>
  <c r="N363" i="1"/>
  <c r="M363" i="1"/>
  <c r="B229" i="1"/>
  <c r="L229" i="1"/>
  <c r="Q261" i="1"/>
  <c r="J261" i="1"/>
  <c r="A74" i="1"/>
  <c r="O74" i="1"/>
  <c r="B31" i="1"/>
  <c r="K31" i="1"/>
  <c r="L31" i="1"/>
  <c r="L47" i="1"/>
  <c r="A47" i="1"/>
  <c r="Q47" i="1"/>
  <c r="P206" i="1"/>
  <c r="L206" i="1"/>
  <c r="B153" i="1"/>
  <c r="M153" i="1"/>
  <c r="K2474" i="1"/>
  <c r="M214" i="1"/>
  <c r="Q59" i="1"/>
  <c r="J43" i="1"/>
  <c r="K27" i="1"/>
  <c r="O454" i="1"/>
  <c r="K368" i="1"/>
  <c r="N367" i="1"/>
  <c r="M367" i="1"/>
  <c r="L33" i="1"/>
  <c r="M33" i="1"/>
  <c r="Q49" i="1"/>
  <c r="L49" i="1"/>
  <c r="A57" i="1"/>
  <c r="O57" i="1"/>
  <c r="K57" i="1"/>
  <c r="B203" i="1"/>
  <c r="N203" i="1"/>
  <c r="O270" i="1"/>
  <c r="A270" i="1"/>
  <c r="P172" i="1"/>
  <c r="L166" i="1"/>
  <c r="P166" i="1"/>
  <c r="P164" i="1"/>
  <c r="A393" i="1"/>
  <c r="B393" i="1"/>
  <c r="B385" i="1"/>
  <c r="Q164" i="1"/>
  <c r="M164" i="1"/>
  <c r="J164" i="1"/>
  <c r="R164" i="1"/>
  <c r="K164" i="1"/>
  <c r="O164" i="1"/>
  <c r="J172" i="1"/>
  <c r="L172" i="1"/>
  <c r="M172" i="1"/>
  <c r="N172" i="1"/>
  <c r="O172" i="1"/>
  <c r="J173" i="1"/>
  <c r="Q171" i="1"/>
  <c r="J169" i="1"/>
  <c r="J165" i="1"/>
  <c r="L170" i="1"/>
  <c r="O168" i="1"/>
  <c r="A382" i="1"/>
  <c r="A396" i="1"/>
  <c r="A384" i="1"/>
  <c r="M587" i="1"/>
  <c r="M595" i="1"/>
  <c r="A595" i="1"/>
  <c r="N598" i="1"/>
  <c r="N591" i="1"/>
  <c r="B599" i="1"/>
  <c r="L603" i="1"/>
  <c r="M611" i="1"/>
  <c r="A611" i="1"/>
  <c r="O627" i="1"/>
  <c r="A627" i="1"/>
  <c r="P607" i="1"/>
  <c r="L623" i="1"/>
  <c r="O608" i="1"/>
  <c r="O173" i="1"/>
  <c r="Q169" i="1"/>
  <c r="B165" i="1"/>
  <c r="A386" i="1"/>
  <c r="M598" i="1"/>
  <c r="M591" i="1"/>
  <c r="R592" i="1"/>
  <c r="M596" i="1"/>
  <c r="L596" i="1"/>
  <c r="B588" i="1"/>
  <c r="K588" i="1"/>
  <c r="P616" i="1"/>
  <c r="O607" i="1"/>
  <c r="N173" i="1"/>
  <c r="A165" i="1"/>
  <c r="B386" i="1"/>
  <c r="L585" i="1"/>
  <c r="P595" i="1"/>
  <c r="K595" i="1"/>
  <c r="B587" i="1"/>
  <c r="J587" i="1"/>
  <c r="O616" i="1"/>
  <c r="Q631" i="1"/>
  <c r="N624" i="1"/>
  <c r="Q627" i="1"/>
  <c r="N627" i="1"/>
  <c r="B619" i="1"/>
  <c r="A619" i="1"/>
  <c r="M619" i="1"/>
  <c r="J611" i="1"/>
  <c r="K611" i="1"/>
  <c r="O603" i="1"/>
  <c r="J603" i="1"/>
  <c r="M173" i="1"/>
  <c r="K171" i="1"/>
  <c r="B169" i="1"/>
  <c r="L168" i="1"/>
  <c r="A394"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B394" i="1"/>
  <c r="P587" i="1"/>
  <c r="Q595" i="1"/>
  <c r="R590" i="1"/>
  <c r="P599" i="1"/>
  <c r="P603" i="1"/>
  <c r="P611" i="1"/>
  <c r="Q619" i="1"/>
  <c r="R627" i="1"/>
  <c r="P590" i="1"/>
  <c r="O585" i="1"/>
  <c r="N585" i="1"/>
  <c r="B632" i="1"/>
  <c r="O632" i="1"/>
  <c r="Q624" i="1"/>
  <c r="O624" i="1"/>
  <c r="M616" i="1"/>
  <c r="B616" i="1"/>
  <c r="M608" i="1"/>
  <c r="J608" i="1"/>
  <c r="B608" i="1"/>
  <c r="L600" i="1"/>
  <c r="Q600" i="1"/>
  <c r="A600" i="1"/>
  <c r="K590" i="1"/>
  <c r="K591" i="1"/>
  <c r="A591" i="1"/>
  <c r="N632" i="1"/>
  <c r="M631" i="1"/>
  <c r="O631" i="1"/>
  <c r="B631" i="1"/>
  <c r="J631" i="1"/>
  <c r="J623" i="1"/>
  <c r="M623" i="1"/>
  <c r="N623" i="1"/>
  <c r="N615" i="1"/>
  <c r="B615" i="1"/>
  <c r="K607" i="1"/>
  <c r="M607" i="1"/>
  <c r="A607" i="1"/>
  <c r="B607" i="1"/>
  <c r="K620" i="1"/>
  <c r="K580" i="1"/>
  <c r="R580" i="1"/>
  <c r="N580" i="1"/>
  <c r="B572" i="1"/>
  <c r="A572" i="1"/>
  <c r="L572" i="1"/>
  <c r="P564" i="1"/>
  <c r="O564" i="1"/>
  <c r="J564" i="1"/>
  <c r="K564" i="1"/>
  <c r="M561" i="1"/>
  <c r="N565" i="1"/>
  <c r="J577" i="1"/>
  <c r="L577" i="1"/>
  <c r="N577" i="1"/>
  <c r="O577" i="1"/>
  <c r="B577" i="1"/>
  <c r="A577" i="1"/>
  <c r="P569" i="1"/>
  <c r="Q569" i="1"/>
  <c r="J569" i="1"/>
  <c r="P561" i="1"/>
  <c r="J561" i="1"/>
  <c r="R561" i="1"/>
  <c r="Q581" i="1"/>
  <c r="Q573" i="1"/>
  <c r="P581" i="1"/>
  <c r="K577" i="1"/>
  <c r="M569" i="1"/>
  <c r="B581" i="1"/>
  <c r="J581" i="1"/>
  <c r="A581" i="1"/>
  <c r="R581" i="1"/>
  <c r="L581" i="1"/>
  <c r="K581" i="1"/>
  <c r="N581" i="1"/>
  <c r="O581" i="1"/>
  <c r="A573" i="1"/>
  <c r="J573" i="1"/>
  <c r="B573" i="1"/>
  <c r="R573" i="1"/>
  <c r="L573" i="1"/>
  <c r="K573" i="1"/>
  <c r="N573" i="1"/>
  <c r="O573" i="1"/>
  <c r="O565" i="1"/>
  <c r="P565" i="1"/>
  <c r="Q565" i="1"/>
  <c r="B565" i="1"/>
  <c r="R565" i="1"/>
  <c r="L565" i="1"/>
  <c r="K565" i="1"/>
  <c r="J218" i="1"/>
  <c r="M316" i="1"/>
  <c r="P307" i="1"/>
  <c r="Q307" i="1"/>
  <c r="R372" i="1"/>
  <c r="M209" i="1"/>
  <c r="O210" i="1"/>
  <c r="B210" i="1"/>
  <c r="O60" i="1"/>
  <c r="K52" i="1"/>
  <c r="M44" i="1"/>
  <c r="P44" i="1"/>
  <c r="R36" i="1"/>
  <c r="O28" i="1"/>
  <c r="A28" i="1"/>
  <c r="O20" i="1"/>
  <c r="R261" i="1"/>
  <c r="A261" i="1"/>
  <c r="R250" i="1"/>
  <c r="A250" i="1"/>
  <c r="N206" i="1"/>
  <c r="N31" i="1"/>
  <c r="P15" i="1"/>
  <c r="M478" i="1"/>
  <c r="B478" i="1"/>
  <c r="J454" i="1"/>
  <c r="M47" i="1"/>
  <c r="Q368" i="1"/>
  <c r="J231" i="1"/>
  <c r="M360" i="1"/>
  <c r="L360" i="1"/>
  <c r="P218" i="1"/>
  <c r="Q218" i="1"/>
  <c r="L316" i="1"/>
  <c r="O307" i="1"/>
  <c r="B307" i="1"/>
  <c r="J372" i="1"/>
  <c r="L209" i="1"/>
  <c r="N210" i="1"/>
  <c r="A210" i="1"/>
  <c r="Q60" i="1"/>
  <c r="O52" i="1"/>
  <c r="K44" i="1"/>
  <c r="B44" i="1"/>
  <c r="J36" i="1"/>
  <c r="J28" i="1"/>
  <c r="K20" i="1"/>
  <c r="N20" i="1"/>
  <c r="P261" i="1"/>
  <c r="B261" i="1"/>
  <c r="L250" i="1"/>
  <c r="M31" i="1"/>
  <c r="O15" i="1"/>
  <c r="L478" i="1"/>
  <c r="P47" i="1"/>
  <c r="B47" i="1"/>
  <c r="Q231" i="1"/>
  <c r="Q43" i="1"/>
  <c r="O43" i="1"/>
  <c r="N218" i="1"/>
  <c r="A218" i="1"/>
  <c r="R316" i="1"/>
  <c r="M307" i="1"/>
  <c r="O372" i="1"/>
  <c r="B372" i="1"/>
  <c r="R209" i="1"/>
  <c r="L210" i="1"/>
  <c r="R60" i="1"/>
  <c r="B60" i="1"/>
  <c r="J52" i="1"/>
  <c r="N44" i="1"/>
  <c r="M36" i="1"/>
  <c r="P36" i="1"/>
  <c r="M28" i="1"/>
  <c r="Q20" i="1"/>
  <c r="A20" i="1"/>
  <c r="N250" i="1"/>
  <c r="A369" i="1"/>
  <c r="R369" i="1"/>
  <c r="M218" i="1"/>
  <c r="J316" i="1"/>
  <c r="L307" i="1"/>
  <c r="N372" i="1"/>
  <c r="A372" i="1"/>
  <c r="Q209" i="1"/>
  <c r="J209" i="1"/>
  <c r="K210" i="1"/>
  <c r="M60" i="1"/>
  <c r="A60" i="1"/>
  <c r="Q52" i="1"/>
  <c r="O44" i="1"/>
  <c r="N36" i="1"/>
  <c r="B36" i="1"/>
  <c r="L28" i="1"/>
  <c r="M20" i="1"/>
  <c r="J363" i="1"/>
  <c r="M261" i="1"/>
  <c r="M250" i="1"/>
  <c r="R206" i="1"/>
  <c r="O31" i="1"/>
  <c r="K15" i="1"/>
  <c r="Q478" i="1"/>
  <c r="P369" i="1"/>
  <c r="N454" i="1"/>
  <c r="N360" i="1"/>
  <c r="K47" i="1"/>
  <c r="L368" i="1"/>
  <c r="B368" i="1"/>
  <c r="M231" i="1"/>
  <c r="A155" i="1"/>
  <c r="O155" i="1"/>
  <c r="K250" i="1"/>
  <c r="L247" i="1"/>
  <c r="O247" i="1"/>
  <c r="A31" i="1"/>
  <c r="Q31" i="1"/>
  <c r="K218" i="1"/>
  <c r="O316" i="1"/>
  <c r="B316" i="1"/>
  <c r="R307" i="1"/>
  <c r="L372" i="1"/>
  <c r="O209" i="1"/>
  <c r="A209" i="1"/>
  <c r="J210" i="1"/>
  <c r="K60" i="1"/>
  <c r="M52" i="1"/>
  <c r="B52" i="1"/>
  <c r="J44" i="1"/>
  <c r="O36" i="1"/>
  <c r="Q28" i="1"/>
  <c r="N28" i="1"/>
  <c r="J20" i="1"/>
  <c r="P363" i="1"/>
  <c r="B363" i="1"/>
  <c r="B247" i="1"/>
  <c r="K261" i="1"/>
  <c r="Q250" i="1"/>
  <c r="Q206" i="1"/>
  <c r="J31" i="1"/>
  <c r="Q15" i="1"/>
  <c r="A15" i="1"/>
  <c r="O478" i="1"/>
  <c r="N369" i="1"/>
  <c r="M454" i="1"/>
  <c r="K360" i="1"/>
  <c r="A360" i="1"/>
  <c r="O47" i="1"/>
  <c r="R368" i="1"/>
  <c r="K231" i="1"/>
  <c r="B231" i="1"/>
  <c r="J153" i="1"/>
  <c r="Q153" i="1"/>
  <c r="N316" i="1"/>
  <c r="P210" i="1"/>
  <c r="L52" i="1"/>
  <c r="R28" i="1"/>
  <c r="N153" i="1"/>
  <c r="O261" i="1"/>
  <c r="J250" i="1"/>
  <c r="B250" i="1"/>
  <c r="O206" i="1"/>
  <c r="P31" i="1"/>
  <c r="R15" i="1"/>
  <c r="N478" i="1"/>
  <c r="A478" i="1"/>
  <c r="M369" i="1"/>
  <c r="L454" i="1"/>
  <c r="R360" i="1"/>
  <c r="N47" i="1"/>
  <c r="R155" i="1"/>
  <c r="J368" i="1"/>
  <c r="R231" i="1"/>
  <c r="A231" i="1"/>
  <c r="M166" i="1"/>
  <c r="M171" i="1"/>
  <c r="R169" i="1"/>
  <c r="L164" i="1"/>
  <c r="N164" i="1"/>
  <c r="R172" i="1"/>
  <c r="K172" i="1"/>
  <c r="A397" i="1"/>
  <c r="M592" i="1"/>
  <c r="O593" i="1"/>
  <c r="M609" i="1"/>
  <c r="Q633" i="1"/>
  <c r="K165" i="1"/>
  <c r="M165" i="1"/>
  <c r="Q165" i="1"/>
  <c r="A173" i="1"/>
  <c r="P173" i="1"/>
  <c r="B173" i="1"/>
  <c r="R173" i="1"/>
  <c r="B396" i="1"/>
  <c r="A388" i="1"/>
  <c r="R593" i="1"/>
  <c r="A166" i="1"/>
  <c r="R166" i="1"/>
  <c r="K166" i="1"/>
  <c r="J166" i="1"/>
  <c r="L633" i="1"/>
  <c r="M633" i="1"/>
  <c r="J633" i="1"/>
  <c r="B633" i="1"/>
  <c r="O633" i="1"/>
  <c r="P633" i="1"/>
  <c r="R633" i="1"/>
  <c r="K633" i="1"/>
  <c r="A625" i="1"/>
  <c r="O625" i="1"/>
  <c r="P625" i="1"/>
  <c r="Q625" i="1"/>
  <c r="R625" i="1"/>
  <c r="K625" i="1"/>
  <c r="M625" i="1"/>
  <c r="B625" i="1"/>
  <c r="N625" i="1"/>
  <c r="K617" i="1"/>
  <c r="L617" i="1"/>
  <c r="A617" i="1"/>
  <c r="N617" i="1"/>
  <c r="P617" i="1"/>
  <c r="O617" i="1"/>
  <c r="J617" i="1"/>
  <c r="R617" i="1"/>
  <c r="Q609" i="1"/>
  <c r="J609" i="1"/>
  <c r="K609" i="1"/>
  <c r="L609" i="1"/>
  <c r="A609" i="1"/>
  <c r="N609" i="1"/>
  <c r="P609" i="1"/>
  <c r="O609" i="1"/>
  <c r="B601" i="1"/>
  <c r="M601" i="1"/>
  <c r="A601" i="1"/>
  <c r="N601" i="1"/>
  <c r="Q601" i="1"/>
  <c r="J601" i="1"/>
  <c r="K601" i="1"/>
  <c r="L601" i="1"/>
  <c r="Q172" i="1"/>
  <c r="A172" i="1"/>
  <c r="B164" i="1"/>
  <c r="B166" i="1"/>
  <c r="L165" i="1"/>
  <c r="M617" i="1"/>
  <c r="B593" i="1"/>
  <c r="M593" i="1"/>
  <c r="A593" i="1"/>
  <c r="N593" i="1"/>
  <c r="Q593" i="1"/>
  <c r="K593" i="1"/>
  <c r="L593" i="1"/>
  <c r="Q617" i="1"/>
  <c r="Q166" i="1"/>
  <c r="K169" i="1"/>
  <c r="A169" i="1"/>
  <c r="L169" i="1"/>
  <c r="R585" i="1"/>
  <c r="K585" i="1"/>
  <c r="B585" i="1"/>
  <c r="M585" i="1"/>
  <c r="Q585" i="1"/>
  <c r="J585" i="1"/>
  <c r="Q592" i="1"/>
  <c r="P592" i="1"/>
  <c r="J592" i="1"/>
  <c r="K592" i="1"/>
  <c r="A592" i="1"/>
  <c r="N592" i="1"/>
  <c r="B592" i="1"/>
  <c r="O592" i="1"/>
  <c r="O601" i="1"/>
  <c r="B617" i="1"/>
  <c r="Q630" i="1"/>
  <c r="A630" i="1"/>
  <c r="J630" i="1"/>
  <c r="K630" i="1"/>
  <c r="R630" i="1"/>
  <c r="M630" i="1"/>
  <c r="O630" i="1"/>
  <c r="P630" i="1"/>
  <c r="M622" i="1"/>
  <c r="N622" i="1"/>
  <c r="P622" i="1"/>
  <c r="A622" i="1"/>
  <c r="Q622" i="1"/>
  <c r="K622" i="1"/>
  <c r="R622" i="1"/>
  <c r="L622" i="1"/>
  <c r="B614" i="1"/>
  <c r="J614" i="1"/>
  <c r="K614" i="1"/>
  <c r="R614" i="1"/>
  <c r="M614" i="1"/>
  <c r="N614" i="1"/>
  <c r="P614" i="1"/>
  <c r="A614" i="1"/>
  <c r="Q614" i="1"/>
  <c r="O606" i="1"/>
  <c r="P606" i="1"/>
  <c r="B606" i="1"/>
  <c r="J606" i="1"/>
  <c r="K606" i="1"/>
  <c r="R606" i="1"/>
  <c r="M606" i="1"/>
  <c r="N606" i="1"/>
  <c r="O166" i="1"/>
  <c r="A391" i="1"/>
  <c r="B391" i="1"/>
  <c r="R601" i="1"/>
  <c r="L625" i="1"/>
  <c r="N166" i="1"/>
  <c r="J171" i="1"/>
  <c r="L171" i="1"/>
  <c r="N382" i="1"/>
  <c r="O382" i="1"/>
  <c r="B382" i="1"/>
  <c r="K382" i="1"/>
  <c r="M382" i="1"/>
  <c r="L382" i="1"/>
  <c r="B390" i="1"/>
  <c r="A390" i="1"/>
  <c r="A585" i="1"/>
  <c r="A598" i="1"/>
  <c r="Q598" i="1"/>
  <c r="B598" i="1"/>
  <c r="J598" i="1"/>
  <c r="L598" i="1"/>
  <c r="O598" i="1"/>
  <c r="P598" i="1"/>
  <c r="N590" i="1"/>
  <c r="O590" i="1"/>
  <c r="A590" i="1"/>
  <c r="Q590" i="1"/>
  <c r="L590" i="1"/>
  <c r="M590" i="1"/>
  <c r="A606" i="1"/>
  <c r="B630" i="1"/>
  <c r="P601" i="1"/>
  <c r="J625" i="1"/>
  <c r="R591" i="1"/>
  <c r="M599" i="1"/>
  <c r="L616" i="1"/>
  <c r="K600" i="1"/>
  <c r="K632" i="1"/>
  <c r="A632" i="1"/>
  <c r="R607" i="1"/>
  <c r="M615" i="1"/>
  <c r="P623" i="1"/>
  <c r="B623" i="1"/>
  <c r="L631" i="1"/>
  <c r="L608" i="1"/>
  <c r="J624" i="1"/>
  <c r="B624" i="1"/>
  <c r="Q591" i="1"/>
  <c r="J591" i="1"/>
  <c r="L599" i="1"/>
  <c r="K616" i="1"/>
  <c r="R600" i="1"/>
  <c r="J632" i="1"/>
  <c r="Q607" i="1"/>
  <c r="J607" i="1"/>
  <c r="L615" i="1"/>
  <c r="O623" i="1"/>
  <c r="A623" i="1"/>
  <c r="R631" i="1"/>
  <c r="K608" i="1"/>
  <c r="R624" i="1"/>
  <c r="A624" i="1"/>
  <c r="O600" i="1"/>
  <c r="B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B583" i="1"/>
  <c r="Q583" i="1"/>
  <c r="J583" i="1"/>
  <c r="L583" i="1"/>
  <c r="L575" i="1"/>
  <c r="N575" i="1"/>
  <c r="O575" i="1"/>
  <c r="A575" i="1"/>
  <c r="P575" i="1"/>
  <c r="R575" i="1"/>
  <c r="J567" i="1"/>
  <c r="Q567" i="1"/>
  <c r="L567" i="1"/>
  <c r="M567" i="1"/>
  <c r="N567" i="1"/>
  <c r="B567" i="1"/>
  <c r="P567" i="1"/>
  <c r="J575" i="1"/>
  <c r="P582" i="1"/>
  <c r="L582" i="1"/>
  <c r="M582" i="1"/>
  <c r="N582" i="1"/>
  <c r="A582" i="1"/>
  <c r="J582" i="1"/>
  <c r="M574" i="1"/>
  <c r="A574" i="1"/>
  <c r="R574" i="1"/>
  <c r="K574" i="1"/>
  <c r="L574" i="1"/>
  <c r="P574" i="1"/>
  <c r="B566" i="1"/>
  <c r="J566" i="1"/>
  <c r="Q566" i="1"/>
  <c r="A566" i="1"/>
  <c r="R566" i="1"/>
  <c r="K566" i="1"/>
  <c r="N566" i="1"/>
  <c r="N574" i="1"/>
  <c r="O567" i="1"/>
  <c r="B575" i="1"/>
  <c r="Q579" i="1"/>
  <c r="P566" i="1"/>
  <c r="B574" i="1"/>
  <c r="K567" i="1"/>
  <c r="N583" i="1"/>
  <c r="Q580" i="1"/>
  <c r="O580" i="1"/>
  <c r="P580" i="1"/>
  <c r="J580" i="1"/>
  <c r="A580" i="1"/>
  <c r="L580" i="1"/>
  <c r="N572" i="1"/>
  <c r="M572" i="1"/>
  <c r="O572" i="1"/>
  <c r="P572" i="1"/>
  <c r="R572" i="1"/>
  <c r="B564" i="1"/>
  <c r="R564" i="1"/>
  <c r="A564" i="1"/>
  <c r="L564" i="1"/>
  <c r="M564" i="1"/>
  <c r="N564" i="1"/>
  <c r="Q564" i="1"/>
  <c r="R567" i="1"/>
  <c r="M583" i="1"/>
  <c r="A579" i="1"/>
  <c r="K579" i="1"/>
  <c r="L579" i="1"/>
  <c r="N579" i="1"/>
  <c r="O579" i="1"/>
  <c r="P579" i="1"/>
  <c r="R579" i="1"/>
  <c r="Q571" i="1"/>
  <c r="R571" i="1"/>
  <c r="B571" i="1"/>
  <c r="N571" i="1"/>
  <c r="O571" i="1"/>
  <c r="K571" i="1"/>
  <c r="N563" i="1"/>
  <c r="M563" i="1"/>
  <c r="Q563" i="1"/>
  <c r="A563" i="1"/>
  <c r="B563" i="1"/>
  <c r="O563" i="1"/>
  <c r="R563" i="1"/>
  <c r="M566" i="1"/>
  <c r="Q582" i="1"/>
  <c r="A567" i="1"/>
  <c r="K583" i="1"/>
  <c r="K572" i="1"/>
  <c r="M580" i="1"/>
  <c r="J571" i="1"/>
  <c r="L566" i="1"/>
  <c r="O582" i="1"/>
  <c r="Q575" i="1"/>
  <c r="R583" i="1"/>
  <c r="J572" i="1"/>
  <c r="B580" i="1"/>
  <c r="P571" i="1"/>
  <c r="J574" i="1"/>
  <c r="K582" i="1"/>
  <c r="M575" i="1"/>
  <c r="Q572" i="1"/>
  <c r="L563" i="1"/>
  <c r="A571" i="1"/>
  <c r="M577" i="1"/>
  <c r="N562" i="1"/>
  <c r="A562" i="1"/>
  <c r="Q578" i="1"/>
  <c r="K561" i="1"/>
  <c r="R569" i="1"/>
  <c r="R577" i="1"/>
  <c r="O570" i="1"/>
  <c r="N570" i="1"/>
  <c r="B569" i="1"/>
  <c r="N569" i="1"/>
  <c r="L569" i="1"/>
  <c r="L561" i="1"/>
  <c r="Q561" i="1"/>
  <c r="P577" i="1"/>
  <c r="O561" i="1"/>
  <c r="A561" i="1"/>
  <c r="O569" i="1"/>
  <c r="B19" i="10" a="1"/>
  <c r="B19" i="10" s="1"/>
  <c r="J665" i="1" l="1"/>
  <c r="R665" i="1"/>
  <c r="M665" i="1"/>
  <c r="N665" i="1"/>
  <c r="O665" i="1"/>
  <c r="P665" i="1"/>
  <c r="Q665" i="1"/>
  <c r="K665" i="1"/>
  <c r="L665" i="1"/>
  <c r="A665" i="1"/>
  <c r="B665" i="1"/>
  <c r="J681" i="1"/>
  <c r="R681" i="1"/>
  <c r="M681" i="1"/>
  <c r="N681" i="1"/>
  <c r="O681" i="1"/>
  <c r="P681" i="1"/>
  <c r="Q681" i="1"/>
  <c r="L681" i="1"/>
  <c r="K681" i="1"/>
  <c r="A681" i="1"/>
  <c r="B681" i="1"/>
  <c r="Q674" i="1"/>
  <c r="L674" i="1"/>
  <c r="M674" i="1"/>
  <c r="N674" i="1"/>
  <c r="O674" i="1"/>
  <c r="P674" i="1"/>
  <c r="K674" i="1"/>
  <c r="R674" i="1"/>
  <c r="J674" i="1"/>
  <c r="A674" i="1"/>
  <c r="B674" i="1"/>
  <c r="P667" i="1"/>
  <c r="K667" i="1"/>
  <c r="L667" i="1"/>
  <c r="M667" i="1"/>
  <c r="N667" i="1"/>
  <c r="O667" i="1"/>
  <c r="J667" i="1"/>
  <c r="Q667" i="1"/>
  <c r="R667" i="1"/>
  <c r="B667" i="1"/>
  <c r="A667" i="1"/>
  <c r="P683" i="1"/>
  <c r="K683" i="1"/>
  <c r="L683" i="1"/>
  <c r="M683" i="1"/>
  <c r="N683" i="1"/>
  <c r="O683" i="1"/>
  <c r="J683" i="1"/>
  <c r="Q683" i="1"/>
  <c r="R683" i="1"/>
  <c r="B683" i="1"/>
  <c r="A683" i="1"/>
  <c r="O676" i="1"/>
  <c r="J676" i="1"/>
  <c r="R676" i="1"/>
  <c r="K676" i="1"/>
  <c r="L676" i="1"/>
  <c r="M676" i="1"/>
  <c r="N676" i="1"/>
  <c r="P676" i="1"/>
  <c r="Q676" i="1"/>
  <c r="A676" i="1"/>
  <c r="B676" i="1"/>
  <c r="N669" i="1"/>
  <c r="Q669" i="1"/>
  <c r="J669" i="1"/>
  <c r="R669" i="1"/>
  <c r="K669" i="1"/>
  <c r="L669" i="1"/>
  <c r="M669" i="1"/>
  <c r="O669" i="1"/>
  <c r="P669" i="1"/>
  <c r="A669" i="1"/>
  <c r="B669" i="1"/>
  <c r="M662" i="1"/>
  <c r="P662" i="1"/>
  <c r="Q662" i="1"/>
  <c r="J662" i="1"/>
  <c r="R662" i="1"/>
  <c r="K662" i="1"/>
  <c r="L662" i="1"/>
  <c r="N662" i="1"/>
  <c r="O662" i="1"/>
  <c r="A662" i="1"/>
  <c r="B662" i="1"/>
  <c r="M678" i="1"/>
  <c r="P678" i="1"/>
  <c r="Q678" i="1"/>
  <c r="J678" i="1"/>
  <c r="R678" i="1"/>
  <c r="K678" i="1"/>
  <c r="L678" i="1"/>
  <c r="N678" i="1"/>
  <c r="O678" i="1"/>
  <c r="A678" i="1"/>
  <c r="B678" i="1"/>
  <c r="L671" i="1"/>
  <c r="O671" i="1"/>
  <c r="P671" i="1"/>
  <c r="Q671" i="1"/>
  <c r="J671" i="1"/>
  <c r="R671" i="1"/>
  <c r="K671" i="1"/>
  <c r="M671" i="1"/>
  <c r="N671" i="1"/>
  <c r="B671" i="1"/>
  <c r="A671" i="1"/>
  <c r="K664" i="1"/>
  <c r="N664" i="1"/>
  <c r="O664" i="1"/>
  <c r="P664" i="1"/>
  <c r="Q664" i="1"/>
  <c r="J664" i="1"/>
  <c r="R664" i="1"/>
  <c r="L664" i="1"/>
  <c r="M664" i="1"/>
  <c r="A664" i="1"/>
  <c r="B664" i="1"/>
  <c r="K680" i="1"/>
  <c r="N680" i="1"/>
  <c r="O680" i="1"/>
  <c r="P680" i="1"/>
  <c r="Q680" i="1"/>
  <c r="J680" i="1"/>
  <c r="R680" i="1"/>
  <c r="L680" i="1"/>
  <c r="M680" i="1"/>
  <c r="A680" i="1"/>
  <c r="B680" i="1"/>
  <c r="J673" i="1"/>
  <c r="R673" i="1"/>
  <c r="M673" i="1"/>
  <c r="N673" i="1"/>
  <c r="O673" i="1"/>
  <c r="P673" i="1"/>
  <c r="Q673" i="1"/>
  <c r="K673" i="1"/>
  <c r="L673" i="1"/>
  <c r="A673" i="1"/>
  <c r="B673" i="1"/>
  <c r="Q666" i="1"/>
  <c r="L666" i="1"/>
  <c r="M666" i="1"/>
  <c r="N666" i="1"/>
  <c r="O666" i="1"/>
  <c r="P666" i="1"/>
  <c r="J666" i="1"/>
  <c r="K666" i="1"/>
  <c r="R666" i="1"/>
  <c r="B666" i="1"/>
  <c r="A666" i="1"/>
  <c r="Q682" i="1"/>
  <c r="L682" i="1"/>
  <c r="M682" i="1"/>
  <c r="N682" i="1"/>
  <c r="O682" i="1"/>
  <c r="P682" i="1"/>
  <c r="J682" i="1"/>
  <c r="K682" i="1"/>
  <c r="R682" i="1"/>
  <c r="B682" i="1"/>
  <c r="A682" i="1"/>
  <c r="P675" i="1"/>
  <c r="K675" i="1"/>
  <c r="L675" i="1"/>
  <c r="M675" i="1"/>
  <c r="N675" i="1"/>
  <c r="O675" i="1"/>
  <c r="J675" i="1"/>
  <c r="Q675" i="1"/>
  <c r="R675" i="1"/>
  <c r="B675" i="1"/>
  <c r="A675" i="1"/>
  <c r="O668" i="1"/>
  <c r="J668" i="1"/>
  <c r="R668" i="1"/>
  <c r="K668" i="1"/>
  <c r="L668" i="1"/>
  <c r="M668" i="1"/>
  <c r="N668" i="1"/>
  <c r="P668" i="1"/>
  <c r="Q668" i="1"/>
  <c r="A668" i="1"/>
  <c r="B668" i="1"/>
  <c r="O684" i="1"/>
  <c r="J684" i="1"/>
  <c r="R684" i="1"/>
  <c r="K684" i="1"/>
  <c r="L684" i="1"/>
  <c r="M684" i="1"/>
  <c r="N684" i="1"/>
  <c r="Q684" i="1"/>
  <c r="P684" i="1"/>
  <c r="A684" i="1"/>
  <c r="B684" i="1"/>
  <c r="N661" i="1"/>
  <c r="Q661" i="1"/>
  <c r="J661" i="1"/>
  <c r="R661" i="1"/>
  <c r="K661" i="1"/>
  <c r="L661" i="1"/>
  <c r="M661" i="1"/>
  <c r="O661" i="1"/>
  <c r="P661" i="1"/>
  <c r="B661" i="1"/>
  <c r="A661" i="1"/>
  <c r="N677" i="1"/>
  <c r="Q677" i="1"/>
  <c r="J677" i="1"/>
  <c r="R677" i="1"/>
  <c r="K677" i="1"/>
  <c r="L677" i="1"/>
  <c r="M677" i="1"/>
  <c r="P677" i="1"/>
  <c r="O677" i="1"/>
  <c r="B677" i="1"/>
  <c r="A677" i="1"/>
  <c r="M670" i="1"/>
  <c r="P670" i="1"/>
  <c r="Q670" i="1"/>
  <c r="J670" i="1"/>
  <c r="R670" i="1"/>
  <c r="K670" i="1"/>
  <c r="L670" i="1"/>
  <c r="O670" i="1"/>
  <c r="N670" i="1"/>
  <c r="A670" i="1"/>
  <c r="B670" i="1"/>
  <c r="L663" i="1"/>
  <c r="O663" i="1"/>
  <c r="P663" i="1"/>
  <c r="Q663" i="1"/>
  <c r="J663" i="1"/>
  <c r="R663" i="1"/>
  <c r="K663" i="1"/>
  <c r="N663" i="1"/>
  <c r="M663" i="1"/>
  <c r="B663" i="1"/>
  <c r="A663" i="1"/>
  <c r="L679" i="1"/>
  <c r="O679" i="1"/>
  <c r="P679" i="1"/>
  <c r="Q679" i="1"/>
  <c r="J679" i="1"/>
  <c r="R679" i="1"/>
  <c r="K679" i="1"/>
  <c r="M679" i="1"/>
  <c r="N679" i="1"/>
  <c r="B679" i="1"/>
  <c r="A679" i="1"/>
  <c r="K672" i="1"/>
  <c r="N672" i="1"/>
  <c r="O672" i="1"/>
  <c r="P672" i="1"/>
  <c r="Q672" i="1"/>
  <c r="J672" i="1"/>
  <c r="R672" i="1"/>
  <c r="L672" i="1"/>
  <c r="M672" i="1"/>
  <c r="A672" i="1"/>
  <c r="B672"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3"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0"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5"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7"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3"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4"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4"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5"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5"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6"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3"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8"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9"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0"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0"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<sst xmlns="http://schemas.openxmlformats.org/spreadsheetml/2006/main" count="21397" uniqueCount="3914">
  <si>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</si>
  <si>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</si>
  <si>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</si>
  <si>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</si>
  <si>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</si>
  <si>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</si>
  <si>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</si>
  <si>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</si>
  <si>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</si>
  <si>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</si>
  <si>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</si>
  <si>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</si>
  <si>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</si>
  <si>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</si>
  <si>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</si>
  <si>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</si>
  <si>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</si>
  <si>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</si>
  <si>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</si>
  <si>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</si>
  <si>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</si>
  <si>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</si>
  <si>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</si>
  <si>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</si>
  <si>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</si>
  <si>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</si>
  <si>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</si>
  <si>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</si>
  <si>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</si>
  <si>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</si>
  <si>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</si>
  <si>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</si>
  <si>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</si>
  <si>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</si>
  <si>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</si>
  <si>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</si>
  <si>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</si>
  <si>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</si>
  <si>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</si>
  <si>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</si>
  <si>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</si>
  <si>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</si>
  <si>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</si>
  <si>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</si>
  <si>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</si>
  <si>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</si>
  <si>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</si>
  <si>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</si>
  <si>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</si>
  <si>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</si>
  <si>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</si>
  <si>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</si>
  <si>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</si>
  <si>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</si>
  <si>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</si>
  <si>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</si>
  <si>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</si>
  <si>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</si>
  <si>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</si>
  <si>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</si>
  <si>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</si>
  <si>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</si>
  <si>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</si>
  <si>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</si>
  <si>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</si>
  <si>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</si>
  <si>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</si>
  <si>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</si>
  <si>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</si>
  <si>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</si>
  <si>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</si>
  <si>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</si>
  <si>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</si>
  <si>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</si>
  <si>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</si>
  <si>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</si>
  <si>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</si>
  <si>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</si>
  <si>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</si>
  <si>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</si>
  <si>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</si>
  <si>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</si>
  <si>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</si>
  <si>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</si>
  <si>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</si>
  <si>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</si>
  <si>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</si>
  <si>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</si>
  <si>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</si>
  <si>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</si>
  <si>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</si>
  <si>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</si>
  <si>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</si>
  <si>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</si>
  <si>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</si>
  <si>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</si>
  <si>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</si>
  <si>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</si>
  <si>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</si>
  <si>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</si>
  <si>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</si>
  <si>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</si>
  <si>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</si>
  <si>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</si>
  <si>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</si>
  <si>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</si>
  <si>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</si>
  <si>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</si>
  <si>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</si>
  <si>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</si>
  <si>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</si>
  <si>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</si>
  <si>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</si>
  <si>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</si>
  <si>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</si>
  <si>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</si>
  <si>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</si>
  <si>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</si>
  <si>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</si>
  <si>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</si>
  <si>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</si>
  <si>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</si>
  <si>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</si>
  <si>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</si>
  <si>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</si>
  <si>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</si>
  <si>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</si>
  <si>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</si>
  <si>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</si>
  <si>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</si>
  <si>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</si>
  <si>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</si>
  <si>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</si>
  <si>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</si>
  <si>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</si>
  <si>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</si>
  <si>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</si>
  <si>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</si>
  <si>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</si>
  <si>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</si>
  <si>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</si>
  <si>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</si>
  <si>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</si>
  <si>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</si>
  <si>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</si>
  <si>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</si>
  <si>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</si>
  <si>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</si>
  <si>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</si>
  <si>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</si>
  <si>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</si>
  <si>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</si>
  <si>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</si>
  <si>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</si>
  <si>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</si>
  <si>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</si>
  <si>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</si>
  <si>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</si>
  <si>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</si>
  <si>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</si>
  <si>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</si>
  <si>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</si>
  <si>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</si>
  <si>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</si>
  <si>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</si>
  <si>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</si>
  <si>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</si>
  <si>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</si>
  <si>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</si>
  <si>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</si>
  <si>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</si>
  <si>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</si>
  <si>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</si>
  <si>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</si>
  <si>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</si>
  <si>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</si>
  <si>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</si>
  <si>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</si>
  <si>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</si>
  <si>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</si>
  <si>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</si>
  <si>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</si>
  <si>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</si>
  <si>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</si>
  <si>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</si>
  <si>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</si>
  <si>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</si>
  <si>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</si>
  <si>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</si>
  <si>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</si>
  <si>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</si>
  <si>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</si>
  <si>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</si>
  <si>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</si>
  <si>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</si>
  <si>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</si>
  <si>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</si>
  <si>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</si>
  <si>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</si>
  <si>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</si>
  <si>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</si>
  <si>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</si>
  <si>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</si>
  <si>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</si>
  <si>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</si>
  <si>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</si>
  <si>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</si>
  <si>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</si>
  <si>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</si>
  <si>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</si>
  <si>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</si>
  <si>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</si>
  <si>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</si>
  <si>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</si>
  <si>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</si>
  <si>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</si>
  <si>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</si>
  <si>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</si>
  <si>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</si>
  <si>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</si>
  <si>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</si>
  <si>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</si>
  <si>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</si>
  <si>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</si>
  <si>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</si>
  <si>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</si>
  <si>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</si>
  <si>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</si>
  <si>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</si>
  <si>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</si>
  <si>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</si>
  <si>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</si>
  <si>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</si>
  <si>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</si>
  <si>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</si>
  <si>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</si>
  <si>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</si>
  <si>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</si>
  <si>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</si>
  <si>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</si>
  <si>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</si>
  <si>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</si>
  <si>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</si>
  <si>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</si>
  <si>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</si>
  <si>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</si>
  <si>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</si>
  <si>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</si>
  <si>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</si>
  <si>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</si>
  <si>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</si>
  <si>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</si>
  <si>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</si>
  <si>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</si>
  <si>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</si>
  <si>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</si>
  <si>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</si>
  <si>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</si>
  <si>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</si>
  <si>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</si>
  <si>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</si>
  <si>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</si>
  <si>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</si>
  <si>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</si>
  <si>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</si>
  <si>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</si>
  <si>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</si>
  <si>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</si>
  <si>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</si>
  <si>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</si>
  <si>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</si>
  <si>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Percentage Improvement in Eqpt Efficiency Standards above BAU</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</si>
  <si>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</si>
  <si>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</si>
  <si>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</si>
  <si>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</si>
  <si>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</si>
  <si>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</si>
  <si>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</si>
  <si>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</si>
  <si>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</si>
  <si>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</si>
  <si>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</si>
  <si>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</si>
  <si>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</si>
  <si>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</si>
  <si>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</si>
  <si>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</si>
  <si>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</si>
  <si>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</si>
  <si>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</si>
  <si>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</si>
  <si>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</si>
  <si>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</si>
  <si>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</si>
  <si>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</si>
  <si>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</si>
  <si>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</si>
  <si>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</si>
  <si>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</si>
  <si>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</si>
  <si>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</si>
  <si>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</si>
  <si>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</si>
  <si>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</si>
  <si>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</si>
  <si>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</si>
  <si>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</si>
  <si>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</si>
  <si>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</si>
  <si>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</si>
  <si>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</si>
  <si>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</si>
  <si>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</si>
  <si>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</si>
  <si>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</si>
  <si>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</si>
  <si>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</si>
  <si>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</si>
  <si>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</si>
  <si>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</si>
  <si>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</si>
  <si>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</si>
  <si>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</si>
  <si>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</si>
  <si>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</si>
  <si>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</si>
  <si>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</si>
  <si>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</si>
  <si>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</si>
  <si>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</si>
  <si>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</si>
  <si>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</si>
  <si>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</si>
  <si>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</si>
  <si>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</si>
  <si>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</si>
  <si>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</si>
  <si>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</si>
  <si>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</si>
  <si>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</si>
  <si>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</si>
  <si>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</si>
  <si>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</si>
  <si>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</si>
  <si>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</si>
  <si>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</si>
  <si>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</si>
  <si>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</si>
  <si>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</si>
  <si>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</si>
  <si>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</si>
  <si>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</si>
  <si>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</si>
  <si>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</si>
  <si>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</si>
  <si>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</si>
  <si>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</si>
  <si>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</si>
  <si>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</si>
  <si>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</si>
  <si>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</si>
  <si>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</si>
  <si>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</si>
  <si>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</si>
  <si>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</si>
  <si>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</si>
  <si>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</si>
  <si>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</si>
  <si>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</si>
  <si>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</si>
  <si>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</si>
  <si>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</si>
  <si>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</si>
  <si>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</si>
  <si>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</si>
  <si>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</si>
  <si>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</si>
  <si>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</si>
  <si>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</si>
  <si>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</si>
  <si>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</si>
  <si>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</si>
  <si>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</si>
  <si>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</si>
  <si>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</si>
  <si>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</si>
  <si>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</si>
  <si>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</si>
  <si>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</si>
  <si>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</si>
  <si>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</si>
  <si>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</si>
  <si>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</si>
  <si>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</si>
  <si>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</si>
  <si>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</si>
  <si>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</si>
  <si>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</si>
  <si>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</si>
  <si>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</si>
  <si>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</si>
  <si>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</si>
  <si>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</si>
  <si>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</si>
  <si>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</si>
  <si>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</si>
  <si>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</si>
  <si>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</si>
  <si>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</si>
  <si>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</si>
  <si>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</si>
  <si>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</si>
  <si>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</si>
  <si>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</si>
  <si>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</si>
  <si>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</si>
  <si>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</si>
  <si>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</si>
  <si>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</si>
  <si>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</si>
  <si>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</si>
  <si>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</si>
  <si>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</si>
  <si>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</si>
  <si>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</si>
  <si>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</si>
  <si>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</si>
  <si>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</si>
  <si>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</si>
  <si>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</si>
  <si>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</si>
  <si>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</si>
  <si>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</si>
  <si>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</si>
  <si>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</si>
  <si>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</si>
  <si>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</si>
  <si>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</si>
  <si>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</si>
  <si>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</si>
  <si>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</si>
  <si>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</si>
  <si>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</si>
  <si>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</si>
  <si>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</si>
  <si>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</si>
  <si>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</si>
  <si>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</si>
  <si>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</si>
  <si>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</si>
  <si>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</si>
  <si>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</si>
  <si>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</si>
  <si>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</si>
  <si>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</si>
  <si>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</si>
  <si>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</si>
  <si>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</si>
  <si>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</si>
  <si>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</si>
  <si>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</si>
  <si>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</si>
  <si>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</si>
  <si>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</si>
  <si>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</si>
  <si>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</si>
  <si>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</si>
  <si>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</si>
  <si>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</si>
  <si>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</si>
  <si>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</si>
  <si>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</si>
  <si>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</si>
  <si>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</si>
  <si>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</si>
  <si>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</si>
  <si>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</si>
  <si>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</si>
  <si>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</si>
  <si>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</si>
  <si>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</si>
  <si>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</si>
  <si>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</si>
  <si>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</si>
  <si>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</si>
  <si>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</si>
  <si>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</si>
  <si>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</si>
  <si>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</si>
  <si>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</si>
  <si>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</si>
  <si>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</si>
  <si>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</si>
  <si>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</si>
  <si>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</si>
  <si>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</si>
  <si>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</si>
  <si>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</si>
  <si>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</si>
  <si>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</si>
  <si>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</si>
  <si>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</si>
  <si>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</si>
  <si>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</si>
  <si>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</si>
  <si>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</si>
  <si>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</si>
  <si>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</si>
  <si>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</si>
  <si>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</si>
  <si>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</si>
  <si>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</si>
  <si>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</si>
  <si>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</si>
  <si>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</si>
  <si>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</si>
  <si>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</si>
  <si>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</si>
  <si>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</si>
  <si>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</si>
  <si>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</si>
  <si>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</si>
  <si>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</si>
  <si>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</si>
  <si>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</si>
  <si>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</si>
  <si>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</si>
  <si>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</si>
  <si>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</si>
  <si>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</si>
  <si>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</si>
  <si>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</si>
  <si>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</si>
  <si>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</si>
  <si>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</si>
  <si>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</si>
  <si>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</si>
  <si>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</si>
  <si>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</si>
  <si>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</si>
  <si>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</si>
  <si>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</si>
  <si>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</si>
  <si>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</si>
  <si>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</si>
  <si>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</si>
  <si>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</si>
  <si>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</si>
  <si>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</si>
  <si>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</si>
  <si>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</si>
  <si>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</si>
  <si>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</si>
  <si>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</si>
  <si>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</si>
  <si>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</si>
  <si>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</si>
  <si>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</si>
  <si>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</si>
  <si>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</si>
  <si>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</si>
  <si>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</si>
  <si>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</si>
  <si>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</si>
  <si>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</si>
  <si>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</si>
  <si>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</si>
  <si>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</si>
  <si>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</si>
  <si>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</si>
  <si>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</si>
  <si>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</si>
  <si>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</si>
  <si>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</si>
  <si>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</si>
  <si>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</si>
  <si>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</si>
  <si>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</si>
  <si>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</si>
  <si>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</si>
  <si>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</si>
  <si>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</si>
  <si>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</si>
  <si>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</si>
  <si>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</si>
  <si>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</si>
  <si>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</si>
  <si>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</si>
  <si>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</si>
  <si>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</si>
  <si>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</si>
  <si>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</si>
  <si>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</si>
  <si>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</si>
  <si>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</si>
  <si>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</si>
  <si>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</si>
  <si>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</si>
  <si>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</si>
  <si>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</si>
  <si>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</si>
  <si>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</si>
  <si>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</si>
  <si>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</si>
  <si>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</si>
  <si>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</si>
  <si>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</si>
  <si>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</si>
  <si>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</si>
  <si>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</si>
  <si>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</si>
  <si>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</si>
  <si>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</si>
  <si>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</si>
  <si>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</si>
  <si>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</si>
  <si>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</si>
  <si>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</si>
  <si>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</si>
  <si>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</si>
  <si>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</si>
  <si>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</si>
  <si>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</si>
  <si>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</si>
  <si>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</si>
  <si>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</si>
  <si>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</si>
  <si>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</si>
  <si>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</si>
  <si>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</si>
  <si>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</si>
  <si>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</si>
  <si>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</si>
  <si>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</si>
  <si>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</si>
  <si>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</si>
  <si>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</si>
  <si>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</si>
  <si>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</si>
  <si>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</si>
  <si>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</si>
  <si>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</si>
  <si>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</si>
  <si>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</si>
  <si>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</si>
  <si>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</si>
  <si>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</si>
  <si>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</si>
  <si>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</si>
  <si>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</si>
  <si>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</si>
  <si>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</si>
  <si>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</si>
  <si>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</si>
  <si>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</si>
  <si>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</si>
  <si>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</si>
  <si>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</si>
  <si>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</si>
  <si>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</si>
  <si>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</si>
  <si>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</si>
  <si>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</si>
  <si>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</si>
  <si>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</si>
  <si>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</si>
  <si>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</si>
  <si>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</si>
  <si>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</si>
  <si>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</si>
  <si>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</si>
  <si>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</si>
  <si>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</si>
  <si>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</si>
  <si>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</si>
  <si>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</si>
  <si>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</si>
  <si>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</si>
  <si>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</si>
  <si>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</si>
  <si>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</si>
  <si>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</si>
  <si>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</si>
  <si>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</si>
  <si>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</si>
  <si>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</si>
  <si>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</si>
  <si>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</si>
  <si>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</si>
  <si>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</si>
  <si>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</si>
  <si>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</si>
  <si>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</si>
  <si>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</si>
  <si>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</si>
  <si>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</si>
  <si>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</si>
  <si>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</si>
  <si>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</si>
  <si>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</si>
  <si>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</si>
  <si>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</si>
  <si>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</si>
  <si>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</si>
  <si>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</si>
  <si>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</si>
  <si>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</si>
  <si>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</si>
  <si>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</si>
  <si>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</si>
  <si>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</si>
  <si>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</si>
  <si>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</si>
  <si>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</si>
  <si>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</si>
  <si>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</si>
  <si>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</si>
  <si>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</si>
  <si>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</si>
  <si>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</si>
  <si>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</si>
  <si>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</si>
  <si>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</si>
  <si>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</si>
  <si>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</si>
  <si>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</si>
  <si>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</si>
  <si>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</si>
  <si>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</si>
  <si>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</si>
  <si>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</si>
  <si>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</si>
  <si>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</si>
  <si>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</si>
  <si>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</si>
  <si>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</si>
  <si>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</si>
  <si>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</si>
  <si>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</si>
  <si>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</si>
  <si>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</si>
  <si>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</si>
  <si>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</si>
  <si>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</si>
  <si>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</si>
  <si>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</si>
  <si>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</si>
  <si>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</si>
  <si>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</si>
  <si>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</si>
  <si>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</si>
  <si>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</si>
  <si>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</si>
  <si>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</si>
  <si>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</si>
  <si>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</si>
  <si>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</si>
  <si>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</si>
  <si>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</si>
  <si>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</si>
  <si>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</si>
  <si>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</si>
  <si>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</si>
  <si>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</si>
  <si>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</si>
  <si>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</si>
  <si>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</si>
  <si>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</si>
  <si>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</si>
  <si>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</si>
  <si>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</si>
  <si>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</si>
  <si>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</si>
  <si>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</si>
  <si>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</si>
  <si>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</si>
  <si>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</si>
  <si>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</si>
  <si>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</si>
  <si>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</si>
  <si>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</si>
  <si>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</si>
  <si>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</si>
  <si>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</si>
  <si>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</si>
  <si>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</si>
  <si>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</si>
  <si>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</si>
  <si>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</si>
  <si>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</si>
  <si>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</si>
  <si>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</si>
  <si>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</si>
  <si>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</si>
  <si>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</si>
  <si>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</si>
  <si>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</si>
  <si>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</si>
  <si>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</si>
  <si>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</si>
  <si>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</si>
  <si>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</si>
  <si>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</si>
  <si>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</si>
  <si>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</si>
  <si>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</si>
  <si>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</si>
  <si>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</si>
  <si>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</si>
  <si>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</si>
  <si>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</si>
  <si>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</si>
  <si>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</si>
  <si>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</si>
  <si>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</si>
  <si>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</si>
  <si>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</si>
  <si>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</si>
  <si>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</si>
  <si>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</si>
  <si>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</si>
  <si>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</si>
  <si>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</si>
  <si>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</si>
  <si>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</si>
  <si>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</si>
  <si>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</si>
  <si>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</si>
  <si>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</si>
  <si>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</si>
  <si>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</si>
  <si>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</si>
  <si>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</si>
  <si>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</si>
  <si>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</si>
  <si>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</si>
  <si>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</si>
  <si>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</si>
  <si>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</si>
  <si>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</si>
  <si>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</si>
  <si>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</si>
  <si>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</si>
  <si>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</si>
  <si>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</si>
  <si>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</si>
  <si>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</si>
  <si>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</si>
  <si>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</si>
  <si>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</si>
  <si>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</si>
  <si>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</si>
  <si>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</si>
  <si>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</si>
  <si>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</si>
  <si>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</si>
  <si>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</si>
  <si>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</si>
  <si>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</si>
  <si>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</si>
  <si>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</si>
  <si>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</si>
  <si>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</si>
  <si>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</si>
  <si>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</si>
  <si>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</si>
  <si>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</si>
  <si>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</si>
  <si>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</si>
  <si>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</si>
  <si>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</si>
  <si>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</si>
  <si>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</si>
  <si>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</si>
  <si>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</si>
  <si>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</si>
  <si>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</si>
  <si>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</si>
  <si>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</si>
  <si>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</si>
  <si>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</si>
  <si>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</si>
  <si>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</si>
  <si>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</si>
  <si>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</si>
  <si>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</si>
  <si>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</si>
  <si>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</si>
  <si>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</si>
  <si>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</si>
  <si>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</si>
  <si>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</si>
  <si>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</si>
  <si>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</si>
  <si>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</si>
  <si>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</si>
  <si>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</si>
  <si>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</si>
  <si>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</si>
  <si>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</si>
  <si>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</si>
  <si>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</si>
  <si>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</si>
  <si>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</si>
  <si>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</si>
  <si>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</si>
  <si>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</si>
  <si>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</si>
  <si>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</si>
  <si>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</si>
  <si>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</si>
  <si>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</si>
  <si>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</si>
  <si>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</si>
  <si>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</si>
  <si>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</si>
  <si>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</si>
  <si>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</si>
  <si>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</si>
  <si>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</si>
  <si>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</si>
  <si>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</si>
  <si>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</si>
  <si>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</si>
  <si>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</si>
  <si>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</si>
  <si>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</si>
  <si>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</si>
  <si>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</si>
  <si>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</si>
  <si>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</si>
  <si>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</si>
  <si>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</si>
  <si>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</si>
  <si>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</si>
  <si>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</si>
  <si>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</si>
  <si>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</si>
  <si>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</si>
  <si>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</si>
  <si>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</si>
  <si>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</si>
  <si>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</si>
  <si>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</si>
  <si>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</si>
  <si>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</si>
  <si>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</si>
  <si>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</si>
  <si>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</si>
  <si>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</si>
  <si>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</si>
  <si>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</si>
  <si>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</si>
  <si>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</si>
  <si>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</si>
  <si>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</si>
  <si>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</si>
  <si>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</si>
  <si>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</si>
  <si>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</si>
  <si>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</si>
  <si>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</si>
  <si>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</si>
  <si>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</si>
  <si>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</si>
  <si>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</si>
  <si>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</si>
  <si>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</si>
  <si>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</si>
  <si>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</si>
  <si>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</si>
  <si>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</si>
  <si>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</si>
  <si>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</si>
  <si>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</si>
  <si>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</si>
  <si>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</si>
  <si>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</si>
  <si>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</si>
  <si>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</si>
  <si>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</si>
  <si>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</si>
  <si>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</si>
  <si>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</si>
  <si>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</si>
  <si>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</si>
  <si>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</si>
  <si>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</si>
  <si>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</si>
  <si>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</si>
  <si>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</si>
  <si>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</si>
  <si>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</si>
  <si>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</si>
  <si>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</si>
  <si>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</si>
  <si>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</si>
  <si>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</si>
  <si>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</si>
  <si>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</si>
  <si>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</si>
  <si>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</si>
  <si>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</si>
  <si>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</si>
  <si>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</si>
  <si>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</si>
  <si>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</si>
  <si>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</si>
  <si>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</si>
  <si>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</si>
  <si>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</si>
  <si>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</si>
  <si>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</si>
  <si>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</si>
  <si>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</si>
  <si>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</si>
  <si>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</si>
  <si>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</si>
  <si>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</si>
  <si>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</si>
  <si>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</si>
  <si>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</si>
  <si>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</si>
  <si>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</si>
  <si>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</si>
  <si>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</si>
  <si>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</si>
  <si>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</si>
  <si>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</si>
  <si>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</si>
  <si>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</si>
  <si>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</si>
  <si>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</si>
  <si>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</si>
  <si>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</si>
  <si>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</si>
  <si>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</si>
  <si>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</si>
  <si>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</si>
  <si>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</si>
  <si>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</si>
  <si>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</si>
  <si>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</si>
  <si>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</si>
  <si>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</si>
  <si>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</si>
  <si>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</si>
  <si>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</si>
  <si>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</si>
  <si>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</si>
  <si>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</si>
  <si>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</si>
  <si>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</si>
  <si>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</si>
  <si>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</si>
  <si>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</si>
  <si>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</si>
  <si>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</si>
  <si>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</si>
  <si>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</si>
  <si>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</si>
  <si>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</si>
  <si>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</si>
  <si>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</si>
  <si>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</si>
  <si>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</si>
  <si>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</si>
  <si>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</si>
  <si>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</si>
  <si>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</si>
  <si>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</si>
  <si>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</si>
  <si>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</si>
  <si>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</si>
  <si>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</si>
  <si>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</si>
  <si>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</si>
  <si>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</si>
  <si>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</si>
  <si>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</si>
  <si>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</si>
  <si>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</si>
  <si>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</si>
  <si>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</si>
  <si>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</si>
  <si>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</si>
  <si>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</si>
  <si>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</si>
  <si>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</si>
  <si>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</si>
  <si>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</si>
  <si>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</si>
  <si>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</si>
  <si>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</si>
  <si>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</si>
  <si>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</si>
  <si>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</si>
  <si>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</si>
  <si>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</si>
  <si>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</si>
  <si>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</si>
  <si>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</si>
  <si>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</si>
  <si>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</si>
  <si>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</si>
  <si>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</si>
  <si>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</si>
  <si>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</si>
  <si>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</si>
  <si>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</si>
  <si>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</si>
  <si>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</si>
  <si>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</si>
  <si>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</si>
  <si>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</si>
  <si>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</si>
  <si>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</si>
  <si>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</si>
  <si>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</si>
  <si>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</si>
  <si>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</si>
  <si>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</si>
  <si>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</si>
  <si>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</si>
  <si>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</si>
  <si>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</si>
  <si>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</si>
  <si>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</si>
  <si>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</si>
  <si>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</si>
  <si>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</si>
  <si>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</si>
  <si>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</si>
  <si>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</si>
  <si>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</si>
  <si>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</si>
  <si>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</si>
  <si>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</si>
  <si>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</si>
  <si>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</si>
  <si>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</si>
  <si>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</si>
  <si>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</si>
  <si>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</si>
  <si>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</si>
  <si>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</si>
  <si>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</si>
  <si>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</si>
  <si>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</si>
  <si>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</si>
  <si>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</si>
  <si>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</si>
  <si>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</si>
  <si>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</si>
  <si>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</si>
  <si>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</si>
  <si>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</si>
  <si>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</si>
  <si>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</si>
  <si>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</si>
  <si>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</si>
  <si>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</si>
  <si>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</si>
  <si>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</si>
  <si>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</si>
  <si>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</si>
  <si>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</si>
  <si>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</si>
  <si>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</si>
  <si>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</si>
  <si>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</si>
  <si>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</si>
  <si>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</si>
  <si>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</si>
  <si>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</si>
  <si>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</si>
  <si>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</si>
  <si>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</si>
  <si>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</si>
  <si>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</si>
  <si>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</si>
  <si>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</si>
  <si>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</si>
  <si>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</si>
  <si>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</si>
  <si>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</si>
  <si>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</si>
  <si>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</si>
  <si>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</si>
  <si>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</si>
  <si>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</si>
  <si>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</si>
  <si>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</si>
  <si>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</si>
  <si>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</si>
  <si>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</si>
  <si>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</si>
  <si>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</si>
  <si>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</si>
  <si>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</si>
  <si>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</si>
  <si>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</si>
  <si>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</si>
  <si>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</si>
  <si>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</si>
  <si>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</si>
  <si>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</si>
  <si>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</si>
  <si>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</si>
  <si>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</si>
  <si>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</si>
  <si>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</si>
  <si>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</si>
  <si>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</si>
  <si>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</si>
  <si>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</si>
  <si>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</si>
  <si>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</si>
  <si>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</si>
  <si>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</si>
  <si>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</si>
  <si>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</si>
  <si>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</si>
  <si>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</si>
  <si>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</si>
  <si>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</si>
  <si>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</si>
  <si>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</si>
  <si>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</si>
  <si>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</si>
  <si>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</si>
  <si>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</si>
  <si>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</si>
  <si>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</si>
  <si>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</si>
  <si>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</si>
  <si>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</si>
  <si>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</si>
  <si>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</si>
  <si>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</si>
  <si>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</si>
  <si>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</si>
  <si>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</si>
  <si>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</si>
  <si>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</si>
  <si>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</si>
  <si>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</si>
  <si>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</si>
  <si>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</si>
  <si>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</si>
  <si>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</si>
  <si>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</si>
  <si>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</si>
  <si>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</si>
  <si>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</si>
  <si>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</si>
  <si>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</si>
  <si>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</si>
  <si>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</si>
  <si>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</si>
  <si>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</si>
  <si>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</si>
  <si>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</si>
  <si>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</si>
  <si>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</si>
  <si>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</si>
  <si>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</si>
  <si>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</si>
  <si>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</si>
  <si>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</si>
  <si>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</si>
  <si>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</si>
  <si>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</si>
  <si>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</si>
  <si>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</si>
  <si>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</si>
  <si>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</si>
  <si>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</si>
  <si>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</si>
  <si>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</si>
  <si>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</si>
  <si>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</si>
  <si>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</si>
  <si>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</si>
  <si>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</si>
  <si>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</si>
  <si>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</si>
  <si>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</si>
  <si>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</si>
  <si>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</si>
  <si>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</si>
  <si>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</si>
  <si>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</si>
  <si>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</si>
  <si>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</si>
  <si>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</si>
  <si>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</si>
  <si>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</si>
  <si>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</si>
  <si>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</si>
  <si>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</si>
  <si>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</si>
  <si>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</si>
  <si>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</si>
  <si>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</si>
  <si>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</si>
  <si>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</si>
  <si>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</si>
  <si>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</si>
  <si>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</si>
  <si>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</si>
  <si>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</si>
  <si>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</si>
  <si>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</si>
  <si>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</si>
  <si>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</si>
  <si>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</si>
  <si>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</si>
  <si>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</si>
  <si>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</si>
  <si>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</si>
  <si>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</si>
  <si>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</si>
  <si>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</si>
  <si>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</si>
  <si>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</si>
  <si>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</si>
  <si>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</si>
  <si>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</si>
  <si>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</si>
  <si>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</si>
  <si>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</si>
  <si>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</si>
  <si>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</si>
  <si>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</si>
  <si>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</si>
  <si>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</si>
  <si>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</si>
  <si>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</si>
  <si>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</si>
  <si>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</si>
  <si>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</si>
  <si>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</si>
  <si>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</si>
  <si>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</si>
  <si>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</si>
  <si>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</si>
  <si>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</si>
  <si>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</si>
  <si>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</si>
  <si>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</si>
  <si>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</si>
  <si>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</si>
  <si>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</si>
  <si>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</si>
  <si>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</si>
  <si>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</si>
  <si>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</si>
  <si>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</si>
  <si>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</si>
  <si>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</si>
  <si>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</si>
  <si>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</si>
  <si>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</si>
  <si>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</si>
  <si>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</si>
  <si>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</si>
  <si>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</si>
  <si>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</si>
  <si>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</si>
  <si>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</si>
  <si>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</si>
  <si>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</si>
  <si>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</si>
  <si>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</si>
  <si>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</si>
  <si>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</si>
  <si>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</si>
  <si>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</si>
  <si>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</si>
  <si>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</si>
  <si>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</si>
  <si>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</si>
  <si>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</si>
  <si>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</si>
  <si>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</si>
  <si>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</si>
  <si>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</si>
  <si>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</si>
  <si>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</si>
  <si>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</si>
  <si>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</si>
  <si>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</si>
  <si>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</si>
  <si>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</si>
  <si>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</si>
  <si>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</si>
  <si>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</si>
  <si>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</si>
  <si>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</si>
  <si>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</si>
  <si>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</si>
  <si>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</si>
  <si>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</si>
  <si>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</si>
  <si>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</si>
  <si>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</si>
  <si>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</si>
  <si>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</si>
  <si>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</si>
  <si>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</si>
  <si>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</si>
  <si>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</si>
  <si>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</si>
  <si>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</si>
  <si>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</si>
  <si>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</si>
  <si>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</si>
  <si>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</si>
  <si>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</si>
  <si>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</si>
  <si>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</si>
  <si>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</si>
  <si>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</si>
  <si>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</si>
  <si>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</si>
  <si>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</si>
  <si>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</si>
  <si>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</si>
  <si>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</si>
  <si>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</si>
  <si>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</si>
  <si>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</si>
  <si>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</si>
  <si>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</si>
  <si>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</si>
  <si>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</si>
  <si>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</si>
  <si>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</si>
  <si>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</si>
  <si>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</si>
  <si>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</si>
  <si>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</si>
  <si>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</si>
  <si>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</si>
  <si>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</si>
  <si>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</si>
  <si>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</si>
  <si>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</si>
  <si>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</si>
  <si>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</si>
  <si>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</si>
  <si>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</si>
  <si>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</si>
  <si>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</si>
  <si>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</si>
  <si>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</si>
  <si>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</si>
  <si>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</si>
  <si>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</si>
  <si>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</si>
  <si>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</si>
  <si>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</si>
  <si>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</si>
  <si>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</si>
  <si>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</si>
  <si>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</si>
  <si>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</si>
  <si>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</si>
  <si>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</si>
  <si>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</si>
  <si>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</si>
  <si>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</si>
  <si>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</si>
  <si>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</si>
  <si>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</si>
  <si>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</si>
  <si>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</si>
  <si>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</si>
  <si>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</si>
  <si>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</si>
  <si>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</si>
  <si>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</si>
  <si>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</si>
  <si>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</si>
  <si>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</si>
  <si>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</si>
  <si>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</si>
  <si>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</si>
  <si>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</si>
  <si>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</si>
  <si>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</si>
  <si>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</si>
  <si>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</si>
  <si>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</si>
  <si>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</si>
  <si>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</si>
  <si>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</si>
  <si>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</si>
  <si>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</si>
  <si>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</si>
  <si>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</si>
  <si>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</si>
  <si>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</si>
  <si>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</si>
  <si>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</si>
  <si>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</si>
  <si>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</si>
  <si>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</si>
  <si>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</si>
  <si>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</si>
  <si>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</si>
  <si>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</si>
  <si>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</si>
  <si>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</si>
  <si>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</si>
  <si>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</si>
  <si>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</si>
  <si>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</si>
  <si>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</si>
  <si>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</si>
  <si>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</si>
  <si>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</si>
  <si>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</si>
  <si>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</si>
  <si>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</si>
  <si>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</si>
  <si>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</si>
  <si>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</si>
  <si>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</si>
  <si>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</si>
  <si>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</si>
  <si>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</si>
  <si>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</si>
  <si>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</si>
  <si>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</si>
  <si>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</si>
  <si>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</si>
  <si>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</si>
  <si>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</si>
  <si>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</si>
  <si>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</si>
  <si>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</si>
  <si>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</si>
  <si>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</si>
  <si>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</si>
  <si>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</si>
  <si>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</si>
  <si>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</si>
  <si>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</si>
  <si>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</si>
  <si>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</si>
  <si>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</si>
  <si>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</si>
  <si>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</si>
  <si>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</si>
  <si>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</si>
  <si>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</si>
  <si>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</si>
  <si>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</si>
  <si>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</si>
  <si>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</si>
  <si>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</si>
  <si>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</si>
  <si>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</si>
  <si>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</si>
  <si>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</si>
  <si>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</si>
  <si>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</si>
  <si>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</si>
  <si>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</si>
  <si>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</si>
  <si>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</si>
  <si>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</si>
  <si>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</si>
  <si>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</si>
  <si>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</si>
  <si>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</si>
  <si>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</si>
  <si>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</si>
  <si>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</si>
  <si>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</si>
  <si>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</si>
  <si>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</si>
  <si>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</si>
  <si>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</si>
  <si>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</si>
  <si>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</si>
  <si>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</si>
  <si>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</si>
  <si>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</si>
  <si>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</si>
  <si>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</si>
  <si>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</si>
  <si>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</si>
  <si>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</si>
  <si>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</si>
  <si>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</si>
  <si>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</si>
  <si>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</si>
  <si>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</si>
  <si>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</si>
  <si>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</si>
  <si>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</si>
  <si>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</si>
  <si>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</si>
  <si>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</si>
  <si>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</si>
  <si>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</si>
  <si>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</si>
  <si>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</si>
  <si>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</si>
  <si>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</si>
  <si>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</si>
  <si>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</si>
  <si>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</si>
  <si>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</si>
  <si>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</si>
  <si>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</si>
  <si>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</si>
  <si>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</si>
  <si>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</si>
  <si>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</si>
  <si>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</si>
  <si>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</si>
  <si>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</si>
  <si>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</si>
  <si>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</si>
  <si>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</si>
  <si>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</si>
  <si>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</si>
  <si>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</si>
  <si>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</si>
  <si>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</si>
  <si>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</si>
  <si>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</si>
  <si>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</si>
  <si>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</si>
  <si>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</si>
  <si>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</si>
  <si>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</si>
  <si>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</si>
  <si>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</si>
  <si>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</si>
  <si>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</si>
  <si>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</si>
  <si>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</si>
  <si>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</si>
  <si>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</si>
  <si>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</si>
  <si>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</si>
  <si>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</si>
  <si>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</si>
  <si>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</si>
  <si>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</si>
  <si>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</si>
  <si>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</si>
  <si>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</si>
  <si>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</si>
  <si>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</si>
  <si>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</si>
  <si>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</si>
  <si>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</si>
  <si>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</si>
  <si>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</si>
  <si>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</si>
  <si>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</si>
  <si>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</si>
  <si>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</si>
  <si>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</si>
  <si>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</si>
  <si>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</si>
  <si>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</si>
  <si>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</si>
  <si>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</si>
  <si>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</si>
  <si>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</si>
  <si>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</si>
  <si>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</si>
  <si>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</si>
  <si>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</si>
  <si>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</si>
  <si>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</si>
  <si>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</si>
  <si>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</si>
  <si>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</si>
  <si>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</si>
  <si>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</si>
  <si>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</si>
  <si>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</si>
  <si>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</si>
  <si>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</si>
  <si>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</si>
  <si>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</si>
  <si>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</si>
  <si>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</si>
  <si>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</si>
  <si>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</si>
  <si>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</si>
  <si>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</si>
  <si>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</si>
  <si>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</si>
  <si>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</si>
  <si>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</si>
  <si>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</si>
  <si>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</si>
  <si>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</si>
  <si>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</si>
  <si>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</si>
  <si>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</si>
  <si>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</si>
  <si>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</si>
  <si>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</si>
  <si>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</si>
  <si>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</si>
  <si>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</si>
  <si>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</si>
  <si>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</si>
  <si>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</si>
  <si>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</si>
  <si>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</si>
  <si>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</si>
  <si>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</si>
  <si>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</si>
  <si>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</si>
  <si>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</si>
  <si>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</si>
  <si>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</si>
  <si>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</si>
  <si>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</si>
  <si>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</si>
  <si>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</si>
  <si>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</si>
  <si>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</si>
  <si>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</si>
  <si>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</si>
  <si>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</si>
  <si>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</si>
  <si>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</si>
  <si>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</si>
  <si>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</si>
  <si>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</si>
  <si>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</si>
  <si>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</si>
  <si>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</si>
  <si>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</si>
  <si>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</si>
  <si>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</si>
  <si>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</si>
  <si>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</si>
  <si>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</si>
  <si>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</si>
  <si>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</si>
  <si>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</si>
  <si>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</si>
  <si>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</si>
  <si>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</si>
  <si>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</si>
  <si>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</si>
  <si>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</si>
  <si>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</si>
  <si>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</si>
  <si>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</si>
  <si>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</si>
  <si>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</si>
  <si>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</si>
  <si>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</si>
  <si>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</si>
  <si>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</si>
  <si>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</si>
  <si>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</si>
  <si>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</si>
  <si>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</si>
  <si>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</si>
  <si>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</si>
  <si>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</si>
  <si>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</si>
  <si>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</si>
  <si>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</si>
  <si>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</si>
  <si>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</si>
  <si>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</si>
  <si>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</si>
  <si>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</si>
  <si>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</si>
  <si>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</si>
  <si>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</si>
  <si>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</si>
  <si>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</si>
  <si>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</si>
  <si>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</si>
  <si>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</si>
  <si>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</si>
  <si>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</si>
  <si>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</si>
  <si>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</si>
  <si>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</si>
  <si>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</si>
  <si>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</si>
  <si>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</si>
  <si>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</si>
  <si>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</si>
  <si>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</si>
  <si>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</si>
  <si>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</si>
  <si>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</si>
  <si>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</si>
  <si>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</si>
  <si>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</si>
  <si>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</si>
  <si>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</si>
  <si>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</si>
  <si>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</si>
  <si>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</si>
  <si>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</si>
  <si>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</si>
  <si>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</si>
  <si>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</si>
  <si>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</si>
  <si>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</si>
  <si>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</si>
  <si>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</si>
  <si>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</si>
  <si>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</si>
  <si>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</si>
  <si>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</si>
  <si>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</si>
  <si>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</si>
  <si>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</si>
  <si>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</si>
  <si>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</si>
  <si>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</si>
  <si>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</si>
  <si>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</si>
  <si>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</si>
  <si>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</si>
  <si>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</si>
  <si>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</si>
  <si>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</si>
  <si>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</si>
  <si>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</si>
  <si>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</si>
  <si>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</si>
  <si>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</si>
  <si>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</si>
  <si>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</si>
  <si>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</si>
  <si>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</si>
  <si>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</si>
  <si>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</si>
  <si>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</si>
  <si>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</si>
  <si>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</si>
  <si>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</si>
  <si>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</si>
  <si>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</si>
  <si>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</si>
  <si>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</si>
  <si>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</si>
  <si>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</si>
  <si>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</si>
  <si>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</si>
  <si>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</si>
  <si>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</si>
  <si>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</si>
  <si>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</si>
  <si>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</si>
  <si>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</si>
  <si>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</si>
  <si>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</si>
  <si>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</si>
  <si>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</si>
  <si>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</si>
  <si>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</si>
  <si>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</si>
  <si>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</si>
  <si>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</si>
  <si>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</si>
  <si>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</si>
  <si>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</si>
  <si>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</si>
  <si>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</si>
  <si>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</si>
  <si>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</si>
  <si>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</si>
  <si>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</si>
  <si>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</si>
  <si>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</si>
  <si>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</si>
  <si>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</si>
  <si>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</si>
  <si>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</si>
  <si>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</si>
  <si>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</si>
  <si>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</si>
  <si>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</si>
  <si>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</si>
  <si>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</si>
  <si>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</si>
  <si>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</si>
  <si>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</si>
  <si>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</si>
  <si>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</si>
  <si>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</si>
  <si>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</si>
  <si>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</si>
  <si>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</si>
  <si>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</si>
  <si>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</si>
  <si>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</si>
  <si>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</si>
  <si>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</si>
  <si>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</si>
  <si>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</si>
  <si>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</si>
  <si>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</si>
  <si>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</si>
  <si>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</si>
  <si>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</si>
  <si>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</si>
  <si>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</si>
  <si>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</si>
  <si>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</si>
  <si>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</si>
  <si>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</si>
  <si>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</si>
  <si>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</si>
  <si>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</si>
  <si>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</si>
  <si>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</si>
  <si>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</si>
  <si>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</si>
  <si>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</si>
  <si>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</si>
  <si>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</si>
  <si>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</si>
  <si>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</si>
  <si>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</si>
  <si>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</si>
  <si>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</si>
  <si>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</si>
  <si>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</si>
  <si>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</si>
  <si>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</si>
  <si>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</si>
  <si>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</si>
  <si>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</si>
  <si>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</si>
  <si>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</si>
  <si>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</si>
  <si>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</si>
  <si>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</si>
  <si>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</si>
  <si>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</si>
  <si>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</si>
  <si>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</si>
  <si>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</si>
  <si>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</si>
  <si>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</si>
  <si>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</si>
  <si>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</si>
  <si>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</si>
  <si>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</si>
  <si>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</si>
  <si>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</si>
  <si>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</si>
  <si>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</si>
  <si>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</si>
  <si>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</si>
  <si>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</si>
  <si>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</si>
  <si>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</si>
  <si>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</si>
  <si>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</si>
  <si>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</si>
  <si>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</si>
  <si>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</si>
  <si>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</si>
  <si>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</si>
  <si>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</si>
  <si>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</si>
  <si>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</si>
  <si>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</si>
  <si>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</si>
  <si>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</si>
  <si>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</si>
  <si>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</si>
  <si>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</si>
  <si>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</si>
  <si>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</si>
  <si>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</si>
  <si>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</si>
  <si>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</si>
  <si>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</si>
  <si>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</si>
  <si>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</si>
  <si>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</si>
  <si>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</si>
  <si>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</si>
  <si>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</si>
  <si>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</si>
  <si>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</si>
  <si>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</si>
  <si>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</si>
  <si>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</si>
  <si>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</si>
  <si>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</si>
  <si>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</si>
  <si>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</si>
  <si>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</si>
  <si>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</si>
  <si>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</si>
  <si>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</si>
  <si>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</si>
  <si>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</si>
  <si>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</si>
  <si>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</si>
  <si>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</si>
  <si>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</si>
  <si>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</si>
  <si>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</si>
  <si>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</si>
  <si>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</si>
  <si>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</si>
  <si>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</si>
  <si>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</si>
  <si>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</si>
  <si>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</si>
  <si>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</si>
  <si>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</si>
  <si>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</si>
  <si>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</si>
  <si>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</si>
  <si>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</si>
  <si>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</si>
  <si>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</si>
  <si>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</si>
  <si>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</si>
  <si>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</si>
  <si>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</si>
  <si>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</si>
  <si>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</si>
  <si>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</si>
  <si>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</si>
  <si>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</si>
  <si>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</si>
  <si>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</si>
  <si>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</si>
  <si>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</si>
  <si>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</si>
  <si>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</si>
  <si>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</si>
  <si>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</si>
  <si>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</si>
  <si>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</si>
  <si>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</si>
  <si>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</si>
  <si>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</si>
  <si>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</si>
  <si>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</si>
  <si>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</si>
  <si>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</si>
  <si>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</si>
  <si>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</si>
  <si>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</si>
  <si>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</si>
  <si>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</si>
  <si>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</si>
  <si>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</si>
  <si>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</si>
  <si>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</si>
  <si>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</si>
  <si>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</si>
  <si>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</si>
  <si>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</si>
  <si>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</si>
  <si>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</si>
  <si>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</si>
  <si>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</si>
  <si>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</si>
  <si>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</si>
  <si>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</si>
  <si>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</si>
  <si>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</si>
  <si>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</si>
  <si>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</si>
  <si>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</si>
  <si>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</si>
  <si>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</si>
  <si>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</si>
  <si>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</si>
  <si>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</si>
  <si>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</si>
  <si>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</si>
  <si>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</si>
  <si>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</si>
  <si>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</si>
  <si>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</si>
  <si>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</si>
  <si>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</si>
  <si>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</si>
  <si>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</si>
  <si>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</si>
  <si>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</si>
  <si>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</si>
  <si>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</si>
  <si>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</si>
  <si>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</si>
  <si>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</si>
  <si>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</si>
  <si>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</si>
  <si>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</si>
  <si>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</si>
  <si>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</si>
  <si>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</si>
  <si>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</si>
  <si>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</si>
  <si>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</si>
  <si>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</si>
  <si>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</si>
  <si>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</si>
  <si>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</si>
  <si>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</si>
  <si>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</si>
  <si>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</si>
  <si>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</si>
  <si>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</si>
  <si>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</si>
  <si>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</si>
  <si>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</si>
  <si>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</si>
  <si>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</si>
  <si>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</si>
  <si>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</si>
  <si>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</si>
  <si>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</si>
  <si>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</si>
  <si>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</si>
  <si>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</si>
  <si>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</si>
  <si>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</si>
  <si>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</si>
  <si>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</si>
  <si>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</si>
  <si>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</si>
  <si>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</si>
  <si>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</si>
  <si>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</si>
  <si>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</si>
  <si>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</si>
  <si>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</si>
  <si>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</si>
  <si>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</si>
  <si>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</si>
  <si>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</si>
  <si>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</si>
  <si>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</si>
  <si>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</si>
  <si>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</si>
  <si>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</si>
  <si>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</si>
  <si>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</si>
  <si>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</si>
  <si>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</si>
  <si>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</si>
  <si>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</si>
  <si>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</si>
  <si>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</si>
  <si>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</si>
  <si>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</si>
  <si>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</si>
  <si>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</si>
  <si>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</si>
  <si>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</si>
  <si>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</si>
  <si>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</si>
  <si>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</si>
  <si>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</si>
  <si>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</si>
  <si>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</si>
  <si>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</si>
  <si>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</si>
  <si>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</si>
  <si>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</si>
  <si>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</si>
  <si>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</si>
  <si>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</si>
  <si>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</si>
  <si>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</si>
  <si>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</si>
  <si>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</si>
  <si>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</si>
  <si>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</si>
  <si>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</si>
  <si>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</si>
  <si>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</si>
  <si>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</si>
  <si>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</si>
  <si>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</si>
  <si>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</si>
  <si>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</si>
  <si>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</si>
  <si>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</si>
  <si>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</si>
  <si>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</si>
  <si>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</si>
  <si>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</si>
  <si>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</si>
  <si>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</si>
  <si>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</si>
  <si>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</si>
  <si>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</si>
  <si>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</si>
  <si>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</si>
  <si>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</si>
  <si>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</si>
  <si>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</si>
  <si>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</si>
  <si>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</si>
  <si>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</si>
  <si>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</si>
  <si>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</si>
  <si>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</si>
  <si>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</si>
  <si>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</si>
  <si>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</si>
  <si>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</si>
  <si>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</si>
  <si>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</si>
  <si>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</si>
  <si>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</si>
  <si>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</si>
  <si>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</si>
  <si>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</si>
  <si>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</si>
  <si>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</si>
  <si>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</si>
  <si>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</si>
  <si>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</si>
  <si>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</si>
  <si>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</si>
  <si>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</si>
  <si>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</si>
  <si>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</si>
  <si>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</si>
  <si>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</si>
  <si>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</si>
  <si>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</si>
  <si>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</si>
  <si>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</si>
  <si>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</si>
  <si>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</si>
  <si>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</si>
  <si>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</si>
  <si>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</si>
  <si>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</si>
  <si>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</si>
  <si>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</si>
  <si>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</si>
  <si>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</si>
  <si>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</si>
  <si>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</si>
  <si>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efficiency standards</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</si>
  <si>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</si>
  <si>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</si>
  <si>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</si>
  <si>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</si>
  <si>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</si>
  <si>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</si>
  <si>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</si>
  <si>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</si>
  <si>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</si>
  <si>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</si>
  <si>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</si>
  <si>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</si>
  <si>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</si>
  <si>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</si>
  <si>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</si>
  <si>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</si>
  <si>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</si>
  <si>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</si>
  <si>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</si>
  <si>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</si>
  <si>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</si>
  <si>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</si>
  <si>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</si>
  <si>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</si>
  <si>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</si>
  <si>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</si>
  <si>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</si>
  <si>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</si>
  <si>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</si>
  <si>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</si>
  <si>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</si>
  <si>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</si>
  <si>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</si>
  <si>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</si>
  <si>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</si>
  <si>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</si>
  <si>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</si>
  <si>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</si>
  <si>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</si>
  <si>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</si>
  <si>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</si>
  <si>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</si>
  <si>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</si>
  <si>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</si>
  <si>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</si>
  <si>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</si>
  <si>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</si>
  <si>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</si>
  <si>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</si>
  <si>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</si>
  <si>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</si>
  <si>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</si>
  <si>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</si>
  <si>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</si>
  <si>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</si>
  <si>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</si>
  <si>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</si>
  <si>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</si>
  <si>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</si>
  <si>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</si>
  <si>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</si>
  <si>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</si>
  <si>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</si>
  <si>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</si>
  <si>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</si>
  <si>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</si>
  <si>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</si>
  <si>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</si>
  <si>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</si>
  <si>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</si>
  <si>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</si>
  <si>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</si>
  <si>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</si>
  <si>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</si>
  <si>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</si>
  <si>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</si>
  <si>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</si>
  <si>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</si>
  <si>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</si>
  <si>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</si>
  <si>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</si>
  <si>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</si>
  <si>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</si>
  <si>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</si>
  <si>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</si>
  <si>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</si>
  <si>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</si>
  <si>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</si>
  <si>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</si>
  <si>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</si>
  <si>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</si>
  <si>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</si>
  <si>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</si>
  <si>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</si>
  <si>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</si>
  <si>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</si>
  <si>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</si>
  <si>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</si>
  <si>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</si>
  <si>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</si>
  <si>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</si>
  <si>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</si>
  <si>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</si>
  <si>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</si>
  <si>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</si>
  <si>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</si>
  <si>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</si>
  <si>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</si>
  <si>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</si>
  <si>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</si>
  <si>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</si>
  <si>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</si>
  <si>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</si>
  <si>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</si>
  <si>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</si>
  <si>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</si>
  <si>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</si>
  <si>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</si>
  <si>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</si>
  <si>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</si>
  <si>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</si>
  <si>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</si>
  <si>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</si>
  <si>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</si>
  <si>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</si>
  <si>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</si>
  <si>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</si>
  <si>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</si>
  <si>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</si>
  <si>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</si>
  <si>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</si>
  <si>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</si>
  <si>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</si>
  <si>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</si>
  <si>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</si>
  <si>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</si>
  <si>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</si>
  <si>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</si>
  <si>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</si>
  <si>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</si>
  <si>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</si>
  <si>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</si>
  <si>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</si>
  <si>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</si>
  <si>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</si>
  <si>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</si>
  <si>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</si>
  <si>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</si>
  <si>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</si>
  <si>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</si>
  <si>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</si>
  <si>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</si>
  <si>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</si>
  <si>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</si>
  <si>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</si>
  <si>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</si>
  <si>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</si>
  <si>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</si>
  <si>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</si>
  <si>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</si>
  <si>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</si>
  <si>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</si>
  <si>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</si>
  <si>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</si>
  <si>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</si>
  <si>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</si>
  <si>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</si>
  <si>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</si>
  <si>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</si>
  <si>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</si>
  <si>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</si>
  <si>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</si>
  <si>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</si>
  <si>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</si>
  <si>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</si>
  <si>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</si>
  <si>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</si>
  <si>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</si>
  <si>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</si>
  <si>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</si>
  <si>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</si>
  <si>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</si>
  <si>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</si>
  <si>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</si>
  <si>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</si>
  <si>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</si>
  <si>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</si>
  <si>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</si>
  <si>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</si>
  <si>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</si>
  <si>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</si>
  <si>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</si>
  <si>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</si>
  <si>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</si>
  <si>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</si>
  <si>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</si>
  <si>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</si>
  <si>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</si>
  <si>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</si>
  <si>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</si>
  <si>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</si>
  <si>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</si>
  <si>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</si>
  <si>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</si>
  <si>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</si>
  <si>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</si>
  <si>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</si>
  <si>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</si>
  <si>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</si>
  <si>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</si>
  <si>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</si>
  <si>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</si>
  <si>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</si>
  <si>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</si>
  <si>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</si>
  <si>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</si>
  <si>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</si>
  <si>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</si>
  <si>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</si>
  <si>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</si>
  <si>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</si>
  <si>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</si>
  <si>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</si>
  <si>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</si>
  <si>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</si>
  <si>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</si>
  <si>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</si>
  <si>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</si>
  <si>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</si>
  <si>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</si>
  <si>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</si>
  <si>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</si>
  <si>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</si>
  <si>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</si>
  <si>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</si>
  <si>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</si>
  <si>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</si>
  <si>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</si>
  <si>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</si>
  <si>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</si>
  <si>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</si>
  <si>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</si>
  <si>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</si>
  <si>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</si>
  <si>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</si>
  <si>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</si>
  <si>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</si>
  <si>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</si>
  <si>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</si>
  <si>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</si>
  <si>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</si>
  <si>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</si>
  <si>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</si>
  <si>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</si>
  <si>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</si>
  <si>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</si>
  <si>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</si>
  <si>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</si>
  <si>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</si>
  <si>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</si>
  <si>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</si>
  <si>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</si>
  <si>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</si>
  <si>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</si>
  <si>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</si>
  <si>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</si>
  <si>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</si>
  <si>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</si>
  <si>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</si>
  <si>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</si>
  <si>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</si>
  <si>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</si>
  <si>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</si>
  <si>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</si>
  <si>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</si>
  <si>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</si>
  <si>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</si>
  <si>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</si>
  <si>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</si>
  <si>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</si>
  <si>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</si>
  <si>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</si>
  <si>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</si>
  <si>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</si>
  <si>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</si>
  <si>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</si>
  <si>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</si>
  <si>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</si>
  <si>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</si>
  <si>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</si>
  <si>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</si>
  <si>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</si>
  <si>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</si>
  <si>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</si>
  <si>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</si>
  <si>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</si>
  <si>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</si>
  <si>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</si>
  <si>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</si>
  <si>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</si>
  <si>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</si>
  <si>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</si>
  <si>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</si>
  <si>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</si>
  <si>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</si>
  <si>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</si>
  <si>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</si>
  <si>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</si>
  <si>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</si>
  <si>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</si>
  <si>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</si>
  <si>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</si>
  <si>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</si>
  <si>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</si>
  <si>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</si>
  <si>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</si>
  <si>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</si>
  <si>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</si>
  <si>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</si>
  <si>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</si>
  <si>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</si>
  <si>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</si>
  <si>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</si>
  <si>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</si>
  <si>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</si>
  <si>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</si>
  <si>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</si>
  <si>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</si>
  <si>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</si>
  <si>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</si>
  <si>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</si>
  <si>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</si>
  <si>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</si>
  <si>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</si>
  <si>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</si>
  <si>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</si>
  <si>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</si>
  <si>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</si>
  <si>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</si>
  <si>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</si>
  <si>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</si>
  <si>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</si>
  <si>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</si>
  <si>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</si>
  <si>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</si>
  <si>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</si>
  <si>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</si>
  <si>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</si>
  <si>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</si>
  <si>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</si>
  <si>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</si>
  <si>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</si>
  <si>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</si>
  <si>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</si>
  <si>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</si>
  <si>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</si>
  <si>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</si>
  <si>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</si>
  <si>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</si>
  <si>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</si>
  <si>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</si>
  <si>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</si>
  <si>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</si>
  <si>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</si>
  <si>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</si>
  <si>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</si>
  <si>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</si>
  <si>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</si>
  <si>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</si>
  <si>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</si>
  <si>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</si>
  <si>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</si>
  <si>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</si>
  <si>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</si>
  <si>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</si>
  <si>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</si>
  <si>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</si>
  <si>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</si>
  <si>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</si>
  <si>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</si>
  <si>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</si>
  <si>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</si>
  <si>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</si>
  <si>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</si>
  <si>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</si>
  <si>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</si>
  <si>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</si>
  <si>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</si>
  <si>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</si>
  <si>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</si>
  <si>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</si>
  <si>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</si>
  <si>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</si>
  <si>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</si>
  <si>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</si>
  <si>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</si>
  <si>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</si>
  <si>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</si>
  <si>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</si>
  <si>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</si>
  <si>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</si>
  <si>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</si>
  <si>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</si>
  <si>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</si>
  <si>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</si>
  <si>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</si>
  <si>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</si>
  <si>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</si>
  <si>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</si>
  <si>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</si>
  <si>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</si>
  <si>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</si>
  <si>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</si>
  <si>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</si>
  <si>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</si>
  <si>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</si>
  <si>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</si>
  <si>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</si>
  <si>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</si>
  <si>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</si>
  <si>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</si>
  <si>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</si>
  <si>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</si>
  <si>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</si>
  <si>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</si>
  <si>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</si>
  <si>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</si>
  <si>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</si>
  <si>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</si>
  <si>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</si>
  <si>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</si>
  <si>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</si>
  <si>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</si>
  <si>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</si>
  <si>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</si>
  <si>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</si>
  <si>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</si>
  <si>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</si>
  <si>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</si>
  <si>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</si>
  <si>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</si>
  <si>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</si>
  <si>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</si>
  <si>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</si>
  <si>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</si>
  <si>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</si>
  <si>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</si>
  <si>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</si>
  <si>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</si>
  <si>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</si>
  <si>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</si>
  <si>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</si>
  <si>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</si>
  <si>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</si>
  <si>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</si>
  <si>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</si>
  <si>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</si>
  <si>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</si>
  <si>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</si>
  <si>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</si>
  <si>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</si>
  <si>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</si>
  <si>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</si>
  <si>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</si>
  <si>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</si>
  <si>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</si>
  <si>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</si>
  <si>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</si>
  <si>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</si>
  <si>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</si>
  <si>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</si>
  <si>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</si>
  <si>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</si>
  <si>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</si>
  <si>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</si>
  <si>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</si>
  <si>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</si>
  <si>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</si>
  <si>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</si>
  <si>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</si>
  <si>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</si>
  <si>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</si>
  <si>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</si>
  <si>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</si>
  <si>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</si>
  <si>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</si>
  <si>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</si>
  <si>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</si>
  <si>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</si>
  <si>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</si>
  <si>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</si>
  <si>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</si>
  <si>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</si>
  <si>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</si>
  <si>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</si>
  <si>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</si>
  <si>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</si>
  <si>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</si>
  <si>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</si>
  <si>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</si>
  <si>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</si>
  <si>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</si>
  <si>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</si>
  <si>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</si>
  <si>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</si>
  <si>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</si>
  <si>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</si>
  <si>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</si>
  <si>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</si>
  <si>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</si>
  <si>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</si>
  <si>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</si>
  <si>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</si>
  <si>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</si>
  <si>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</si>
  <si>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</si>
  <si>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</si>
  <si>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</si>
  <si>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</si>
  <si>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</si>
  <si>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</si>
  <si>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</si>
  <si>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</si>
  <si>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</si>
  <si>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</si>
  <si>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</si>
  <si>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</si>
  <si>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</si>
  <si>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</si>
  <si>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</si>
  <si>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</si>
  <si>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</si>
  <si>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</si>
  <si>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</si>
  <si>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</si>
  <si>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</si>
  <si>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</si>
  <si>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</si>
  <si>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</si>
  <si>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</si>
  <si>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</si>
  <si>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</si>
  <si>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</si>
  <si>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</si>
  <si>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</si>
  <si>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</si>
  <si>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</si>
  <si>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</si>
  <si>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</si>
  <si>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</si>
  <si>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</si>
  <si>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</si>
  <si>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</si>
  <si>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</si>
  <si>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</si>
  <si>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</si>
  <si>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</si>
  <si>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</si>
  <si>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</si>
  <si>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</si>
  <si>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</si>
  <si>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</si>
  <si>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</si>
  <si>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</si>
  <si>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</si>
  <si>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</si>
  <si>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</si>
  <si>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</si>
  <si>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</si>
  <si>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</si>
  <si>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</si>
  <si>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</si>
  <si>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</si>
  <si>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</si>
  <si>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</si>
  <si>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</si>
  <si>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</si>
  <si>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</si>
  <si>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</si>
  <si>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</si>
  <si>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</si>
  <si>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</si>
  <si>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</si>
  <si>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</si>
  <si>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</si>
  <si>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</si>
  <si>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</si>
  <si>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</si>
  <si>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</si>
  <si>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</si>
  <si>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</si>
  <si>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</si>
  <si>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</si>
  <si>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</si>
  <si>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</si>
  <si>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</si>
  <si>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</si>
  <si>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</si>
  <si>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</si>
  <si>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</si>
  <si>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</si>
  <si>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</si>
  <si>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</si>
  <si>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</si>
  <si>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</si>
  <si>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</si>
  <si>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</si>
  <si>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</si>
  <si>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</si>
  <si>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</si>
  <si>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</si>
  <si>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</si>
  <si>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</si>
  <si>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</si>
  <si>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</si>
  <si>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</si>
  <si>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</si>
  <si>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</si>
  <si>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</si>
  <si>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</si>
  <si>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</si>
  <si>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</si>
  <si>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</si>
  <si>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</si>
  <si>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</si>
  <si>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</si>
  <si>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</si>
  <si>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</si>
  <si>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</si>
  <si>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</si>
  <si>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</si>
  <si>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</si>
  <si>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</si>
  <si>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</si>
  <si>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</si>
  <si>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</si>
  <si>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</si>
  <si>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</si>
  <si>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</si>
  <si>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</si>
  <si>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</si>
  <si>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</si>
  <si>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</si>
  <si>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</si>
  <si>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</si>
  <si>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</si>
  <si>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</si>
  <si>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</si>
  <si>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</si>
  <si>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</si>
  <si>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</si>
  <si>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</si>
  <si>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</si>
  <si>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</si>
  <si>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</si>
  <si>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</si>
  <si>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</si>
  <si>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</si>
  <si>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</si>
  <si>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</si>
  <si>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</si>
  <si>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</si>
  <si>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</si>
  <si>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</si>
  <si>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</si>
  <si>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</si>
  <si>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</si>
  <si>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</si>
  <si>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</si>
  <si>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</si>
  <si>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</si>
  <si>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</si>
  <si>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</si>
  <si>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</si>
  <si>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</si>
  <si>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</si>
  <si>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</si>
  <si>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</si>
  <si>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</si>
  <si>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</si>
  <si>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</si>
  <si>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</si>
  <si>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</si>
  <si>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</si>
  <si>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</si>
  <si>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</si>
  <si>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</si>
  <si>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</si>
  <si>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</si>
  <si>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</si>
  <si>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</si>
  <si>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</si>
  <si>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</si>
  <si>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</si>
  <si>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</si>
  <si>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</si>
  <si>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</si>
  <si>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</si>
  <si>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</si>
  <si>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</si>
  <si>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</si>
  <si>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</si>
  <si>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</si>
  <si>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</si>
  <si>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</si>
  <si>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</si>
  <si>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</si>
  <si>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</si>
  <si>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</si>
  <si>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</si>
  <si>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</si>
  <si>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</si>
  <si>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</si>
  <si>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</si>
  <si>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</si>
  <si>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</si>
  <si>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</si>
  <si>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</si>
  <si>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</si>
  <si>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</si>
  <si>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</si>
  <si>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</si>
  <si>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</si>
  <si>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</si>
  <si>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</si>
  <si>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</si>
  <si>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</si>
  <si>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</si>
  <si>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</si>
  <si>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</si>
  <si>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</si>
  <si>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</si>
  <si>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</si>
  <si>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</si>
  <si>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</si>
  <si>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</si>
  <si>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</si>
  <si>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</si>
  <si>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</si>
  <si>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</si>
  <si>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</si>
  <si>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</si>
  <si>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</si>
  <si>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</si>
  <si>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</si>
  <si>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</si>
  <si>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</si>
  <si>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</si>
  <si>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</si>
  <si>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</si>
  <si>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</si>
  <si>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</si>
  <si>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</si>
  <si>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</si>
  <si>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</si>
  <si>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</si>
  <si>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</si>
  <si>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</si>
  <si>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</si>
  <si>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</si>
  <si>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</si>
  <si>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</si>
  <si>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</si>
  <si>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</si>
  <si>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</si>
  <si>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</si>
  <si>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</si>
  <si>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</si>
  <si>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</si>
  <si>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</si>
  <si>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</si>
  <si>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</si>
  <si>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</si>
  <si>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</si>
  <si>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</si>
  <si>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</si>
  <si>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</si>
  <si>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</si>
  <si>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</si>
  <si>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</si>
  <si>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</si>
  <si>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</si>
  <si>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</si>
  <si>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</si>
  <si>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</si>
  <si>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</si>
  <si>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</si>
  <si>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</si>
  <si>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</si>
  <si>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</si>
  <si>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</si>
  <si>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</si>
  <si>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</si>
  <si>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</si>
  <si>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</si>
  <si>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</si>
  <si>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</si>
  <si>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</si>
  <si>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</si>
  <si>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</si>
  <si>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</si>
  <si>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</si>
  <si>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</si>
  <si>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</si>
  <si>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</si>
  <si>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</si>
  <si>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</si>
  <si>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</si>
  <si>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</si>
  <si>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</si>
  <si>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</si>
  <si>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</si>
  <si>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</si>
  <si>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</si>
  <si>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</si>
  <si>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</si>
  <si>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</si>
  <si>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</si>
  <si>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</si>
  <si>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</si>
  <si>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</si>
  <si>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</si>
  <si>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</si>
  <si>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</si>
  <si>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</si>
  <si>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</si>
  <si>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</si>
  <si>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</si>
  <si>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</si>
  <si>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</si>
  <si>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</si>
  <si>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</si>
  <si>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</si>
  <si>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</si>
  <si>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</si>
  <si>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</si>
  <si>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</si>
  <si>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</si>
  <si>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</si>
  <si>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</si>
  <si>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</si>
  <si>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</si>
  <si>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</si>
  <si>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</si>
  <si>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</si>
  <si>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</si>
  <si>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</si>
  <si>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</si>
  <si>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</si>
  <si>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</si>
  <si>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</si>
  <si>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</si>
  <si>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</si>
  <si>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</si>
  <si>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</si>
  <si>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</si>
  <si>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</si>
  <si>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</si>
  <si>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</si>
  <si>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</si>
  <si>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</si>
  <si>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</si>
  <si>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</si>
  <si>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</si>
  <si>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</si>
  <si>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</si>
  <si>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</si>
  <si>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</si>
  <si>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</si>
  <si>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</si>
  <si>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</si>
  <si>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</si>
  <si>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</si>
  <si>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</si>
  <si>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</si>
  <si>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</si>
  <si>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</si>
  <si>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</si>
  <si>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</si>
  <si>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</si>
  <si>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</si>
  <si>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</si>
  <si>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</si>
  <si>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</si>
  <si>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</si>
  <si>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</si>
  <si>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</si>
  <si>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</si>
  <si>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</si>
  <si>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</si>
  <si>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</si>
  <si>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</si>
  <si>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</si>
  <si>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</si>
  <si>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</si>
  <si>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</si>
  <si>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</si>
  <si>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</si>
  <si>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</si>
  <si>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</si>
  <si>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</si>
  <si>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</si>
  <si>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</si>
  <si>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</si>
  <si>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</si>
  <si>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</si>
  <si>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</si>
  <si>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</si>
  <si>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</si>
  <si>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</si>
  <si>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</si>
  <si>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</si>
  <si>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</si>
  <si>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</si>
  <si>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</si>
  <si>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</si>
  <si>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</si>
  <si>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</si>
  <si>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</si>
  <si>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</si>
  <si>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</si>
  <si>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</si>
  <si>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</si>
  <si>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</si>
  <si>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</si>
  <si>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</si>
  <si>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</si>
  <si>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</si>
  <si>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</si>
  <si>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</si>
  <si>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</si>
  <si>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</si>
  <si>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</si>
  <si>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</si>
  <si>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</si>
  <si>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</si>
  <si>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</si>
  <si>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</si>
  <si>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</si>
  <si>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</si>
  <si>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</si>
  <si>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</si>
  <si>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</si>
  <si>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</si>
  <si>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</si>
  <si>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</si>
  <si>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</si>
  <si>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</si>
  <si>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</si>
  <si>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</si>
  <si>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</si>
  <si>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</si>
  <si>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</si>
  <si>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</si>
  <si>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</si>
  <si>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</si>
  <si>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</si>
  <si>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</si>
  <si>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</si>
  <si>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</si>
  <si>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</si>
  <si>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</si>
  <si>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</si>
  <si>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</si>
  <si>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</si>
  <si>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</si>
  <si>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</si>
  <si>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</si>
  <si>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</si>
  <si>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</si>
  <si>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</si>
  <si>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</si>
  <si>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</si>
  <si>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</si>
  <si>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</si>
  <si>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</si>
  <si>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</si>
  <si>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</si>
  <si>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</si>
  <si>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</si>
  <si>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</si>
  <si>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</si>
  <si>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</si>
  <si>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</si>
  <si>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</si>
  <si>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</si>
  <si>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</si>
  <si>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</si>
  <si>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</si>
  <si>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</si>
  <si>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</si>
  <si>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</si>
  <si>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</si>
  <si>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</si>
  <si>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</si>
  <si>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</si>
  <si>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</si>
  <si>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</si>
  <si>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</si>
  <si>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</si>
  <si>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</si>
  <si>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</si>
  <si>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</si>
  <si>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</si>
  <si>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</si>
  <si>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</si>
  <si>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</si>
  <si>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</si>
  <si>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</si>
  <si>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</si>
  <si>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</si>
  <si>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</si>
  <si>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</si>
  <si>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</si>
  <si>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</si>
  <si>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</si>
  <si>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</si>
  <si>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</si>
  <si>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</si>
  <si>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</si>
  <si>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</si>
  <si>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</si>
  <si>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</si>
  <si>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</si>
  <si>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</si>
  <si>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</si>
  <si>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</si>
  <si>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</si>
  <si>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</si>
  <si>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</si>
  <si>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</si>
  <si>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</si>
  <si>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</si>
  <si>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</si>
  <si>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</si>
  <si>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</si>
  <si>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</si>
  <si>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</si>
  <si>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</si>
  <si>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</si>
  <si>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</si>
  <si>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</si>
  <si>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</si>
  <si>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</si>
  <si>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</si>
  <si>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</si>
  <si>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</si>
  <si>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</si>
  <si>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</si>
  <si>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</si>
  <si>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</si>
  <si>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</si>
  <si>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</si>
  <si>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</si>
  <si>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</si>
  <si>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</si>
  <si>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</si>
  <si>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</si>
  <si>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</si>
  <si>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</si>
  <si>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</si>
  <si>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</si>
  <si>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</si>
  <si>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</si>
  <si>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</si>
  <si>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</si>
  <si>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</si>
  <si>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</si>
  <si>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</si>
  <si>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</si>
  <si>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</si>
  <si>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</si>
  <si>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</si>
  <si>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</si>
  <si>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</si>
  <si>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</si>
  <si>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</si>
  <si>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</si>
  <si>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</si>
  <si>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</si>
  <si>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</si>
  <si>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</si>
  <si>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</si>
  <si>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</si>
  <si>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</si>
  <si>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</si>
  <si>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</si>
  <si>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</si>
  <si>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</si>
  <si>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</si>
  <si>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</si>
  <si>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</si>
  <si>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</si>
  <si>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</si>
  <si>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</si>
  <si>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</si>
  <si>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</si>
  <si>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</si>
  <si>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</si>
  <si>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</si>
  <si>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</si>
  <si>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</si>
  <si>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</si>
  <si>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</si>
  <si>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</si>
  <si>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</si>
  <si>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</si>
  <si>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</si>
  <si>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</si>
  <si>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</si>
  <si>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</si>
  <si>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</si>
  <si>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</si>
  <si>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</si>
  <si>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</si>
  <si>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</si>
  <si>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</si>
  <si>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</si>
  <si>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</si>
  <si>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</si>
  <si>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</si>
  <si>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</si>
  <si>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</si>
  <si>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</si>
  <si>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</si>
  <si>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</si>
  <si>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</si>
  <si>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</si>
  <si>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**Description:** By default, carbon taxes apply to only domestically produced goods. If set to zero, this policy enables carbon tax border adjustments, meaning the carbon tax will apply to both domestically produced and imported goods.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</si>
  <si>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</si>
  <si>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</si>
  <si>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</si>
  <si>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</si>
  <si>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</si>
  <si>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</si>
  <si>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</si>
  <si>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Minimum Required ZEV Sales Percentage</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</si>
  <si>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</si>
  <si>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</si>
  <si>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</si>
  <si>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</si>
  <si>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</si>
  <si>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</si>
  <si>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</si>
  <si>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</si>
  <si>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</si>
  <si>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</si>
  <si>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</si>
  <si>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</si>
  <si>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</si>
  <si>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</si>
  <si>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</si>
  <si>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</si>
  <si>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</si>
  <si>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</si>
  <si>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</si>
  <si>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</si>
  <si>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</si>
  <si>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</si>
  <si>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</si>
  <si>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</si>
  <si>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</si>
  <si>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</si>
  <si>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</si>
  <si>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</si>
  <si>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</si>
  <si>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</si>
  <si>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</si>
  <si>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</si>
  <si>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</si>
  <si>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</si>
  <si>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</si>
  <si>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</si>
  <si>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</si>
  <si>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</si>
  <si>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</si>
  <si>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</si>
  <si>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</si>
  <si>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</si>
  <si>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</si>
  <si>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</si>
  <si>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</si>
  <si>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</si>
  <si>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</si>
  <si>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</si>
  <si>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</si>
  <si>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</si>
  <si>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</si>
  <si>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</si>
  <si>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</si>
  <si>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</si>
  <si>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</si>
  <si>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</si>
  <si>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</si>
  <si>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</si>
  <si>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</si>
  <si>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</si>
  <si>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</si>
  <si>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</si>
  <si>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</si>
  <si>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</si>
  <si>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</si>
  <si>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</si>
  <si>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</si>
  <si>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</si>
  <si>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</si>
  <si>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</si>
  <si>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</si>
  <si>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</si>
  <si>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</si>
  <si>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</si>
  <si>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</si>
  <si>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</si>
  <si>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</si>
  <si>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</si>
  <si>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</si>
  <si>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</si>
  <si>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</si>
  <si>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</si>
  <si>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</si>
  <si>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</si>
  <si>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</si>
  <si>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</si>
  <si>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</si>
  <si>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</si>
  <si>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</si>
  <si>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</si>
  <si>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</si>
  <si>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</si>
  <si>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</si>
  <si>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</si>
  <si>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</si>
  <si>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</si>
  <si>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</si>
  <si>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</si>
  <si>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</si>
  <si>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</si>
  <si>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</si>
  <si>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</si>
  <si>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</si>
  <si>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</si>
  <si>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</si>
  <si>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</si>
  <si>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</si>
  <si>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</si>
  <si>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</si>
  <si>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</si>
  <si>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</si>
  <si>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</si>
  <si>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</si>
  <si>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</si>
  <si>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</si>
  <si>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</si>
  <si>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</si>
  <si>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</si>
  <si>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</si>
  <si>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</si>
  <si>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</si>
  <si>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</si>
  <si>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</si>
  <si>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</si>
  <si>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</si>
  <si>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</si>
  <si>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</si>
  <si>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</si>
  <si>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</si>
  <si>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</si>
  <si>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</si>
  <si>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</si>
  <si>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</si>
  <si>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</si>
  <si>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</si>
  <si>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</si>
  <si>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</si>
  <si>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</si>
  <si>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</si>
  <si>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</si>
  <si>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</si>
  <si>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</si>
  <si>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</si>
  <si>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</si>
  <si>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</si>
  <si>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</si>
  <si>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</si>
  <si>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</si>
  <si>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</si>
  <si>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</si>
  <si>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</si>
  <si>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</si>
  <si>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</si>
  <si>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</si>
  <si>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</si>
  <si>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</si>
  <si>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</si>
  <si>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</si>
  <si>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</si>
  <si>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</si>
  <si>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</si>
  <si>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</si>
  <si>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</si>
  <si>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</si>
  <si>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</si>
  <si>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</si>
  <si>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</si>
  <si>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</si>
  <si>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</si>
  <si>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</si>
  <si>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</si>
  <si>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</si>
  <si>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</si>
  <si>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</si>
  <si>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</si>
  <si>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</si>
  <si>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</si>
  <si>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</si>
  <si>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</si>
  <si>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</si>
  <si>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</si>
  <si>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</si>
  <si>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</si>
  <si>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</si>
  <si>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</si>
  <si>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</si>
  <si>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</si>
  <si>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</si>
  <si>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</si>
  <si>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</si>
  <si>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</si>
  <si>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</si>
  <si>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</si>
  <si>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</si>
  <si>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</si>
  <si>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</si>
  <si>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</si>
  <si>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</si>
  <si>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</si>
  <si>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</si>
  <si>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</si>
  <si>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</si>
  <si>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</si>
  <si>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</si>
  <si>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</si>
  <si>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</si>
  <si>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</si>
  <si>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</si>
  <si>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</si>
  <si>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</si>
  <si>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</si>
  <si>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</si>
  <si>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</si>
  <si>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</si>
  <si>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</si>
  <si>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</si>
  <si>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</si>
  <si>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</si>
  <si>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</si>
  <si>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</si>
  <si>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</si>
  <si>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</si>
  <si>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</si>
  <si>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</si>
  <si>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</si>
  <si>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</si>
  <si>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</si>
  <si>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</si>
  <si>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</si>
  <si>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</si>
  <si>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</si>
  <si>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</si>
  <si>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</si>
  <si>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</si>
  <si>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</si>
  <si>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</si>
  <si>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</si>
  <si>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</si>
  <si>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</si>
  <si>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</si>
  <si>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</si>
  <si>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</si>
  <si>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</si>
  <si>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</si>
  <si>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</si>
  <si>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g CO2e / 2023 dollar</t>
  </si>
  <si>
    <t>g CO2 / 2023 dollar</t>
  </si>
  <si>
    <t>2023 dollars / metric ton CO2e abated, Annual average abatement (million metric tons CO2e)</t>
  </si>
  <si>
    <t>billion 2023 dollars / year</t>
  </si>
  <si>
    <t>billion 2023 dollars</t>
  </si>
  <si>
    <t>2023 dollars / employee-year</t>
  </si>
  <si>
    <t>kilowatt-hour / 2023 dollar</t>
  </si>
  <si>
    <t>2023 dollars / megawatt-hour (MWh)</t>
  </si>
  <si>
    <t>thousand BTU / 2023 dollar</t>
  </si>
  <si>
    <t>2023 dollars / short ton</t>
  </si>
  <si>
    <t>2023 dollars / thousand cubic feet</t>
  </si>
  <si>
    <t>2023 dollars / gallon</t>
  </si>
  <si>
    <t>2023 dollars / barrel of oil</t>
  </si>
  <si>
    <t>2023 dollars / kg</t>
  </si>
  <si>
    <t>2023 dollars / kilowatt-hour (kWh)</t>
  </si>
  <si>
    <t>million 2023 dollars / megawatt (MW)</t>
  </si>
  <si>
    <t>cost of eqpt. to produce 1 kg H2/yr (2023 dollars)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</si>
  <si>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</si>
  <si>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</si>
  <si>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</si>
  <si>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</si>
  <si>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</si>
  <si>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</si>
  <si>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</si>
  <si>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</si>
  <si>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</si>
  <si>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</si>
  <si>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</si>
  <si>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</si>
  <si>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</si>
  <si>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</si>
  <si>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</si>
  <si>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</si>
  <si>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</si>
  <si>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</si>
  <si>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</si>
  <si>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</si>
  <si>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</si>
  <si>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</si>
  <si>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</si>
  <si>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</si>
  <si>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</si>
  <si>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</si>
  <si>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</si>
  <si>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</si>
  <si>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</si>
  <si>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</si>
  <si>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</si>
  <si>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</si>
  <si>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</si>
  <si>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</si>
  <si>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</si>
  <si>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</si>
  <si>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</si>
  <si>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</si>
  <si>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</si>
  <si>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</si>
  <si>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</si>
  <si>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</si>
  <si>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</si>
  <si>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</si>
  <si>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</si>
  <si>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</si>
  <si>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</si>
  <si>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</si>
  <si>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</si>
  <si>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</si>
  <si>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</si>
  <si>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</si>
  <si>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</si>
  <si>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</si>
  <si>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</si>
  <si>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</si>
  <si>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</si>
  <si>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</si>
  <si>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</si>
  <si>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</si>
  <si>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</si>
  <si>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</si>
  <si>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</si>
  <si>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</si>
  <si>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</si>
  <si>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</si>
  <si>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</si>
  <si>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</si>
  <si>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</si>
  <si>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</si>
  <si>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</si>
  <si>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</si>
  <si>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</si>
  <si>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</si>
  <si>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</si>
  <si>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</si>
  <si>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</si>
  <si>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</si>
  <si>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</si>
  <si>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</si>
  <si>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</si>
  <si>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</si>
  <si>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</si>
  <si>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</si>
  <si>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</si>
  <si>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</si>
  <si>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</si>
  <si>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</si>
  <si>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</si>
  <si>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</si>
  <si>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</si>
  <si>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</si>
  <si>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</si>
  <si>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</si>
  <si>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</si>
  <si>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</si>
  <si>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</si>
  <si>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</si>
  <si>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</si>
  <si>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</si>
  <si>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</si>
  <si>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</si>
  <si>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</si>
  <si>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43% in 2023, matching the BAU share of clean electricity in that year. If you set this policy to a value less than 100%, you should be sure to adjust the 2023 implementation schedule value accordingly. For example, if your chosen lever setting is 80%, the fraction of policy achieved in 2023 should be 43% * 80% (or 34.4%),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</si>
  <si>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</si>
  <si>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</si>
  <si>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</si>
  <si>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</si>
  <si>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</si>
  <si>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</si>
  <si>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</si>
  <si>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</si>
  <si>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</si>
  <si>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</si>
  <si>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</si>
  <si>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</si>
  <si>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</si>
  <si>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</si>
  <si>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</si>
  <si>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</si>
  <si>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</si>
  <si>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</si>
  <si>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</si>
  <si>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</si>
  <si>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</si>
  <si>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</si>
  <si>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</si>
  <si>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</si>
  <si>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</si>
  <si>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</si>
  <si>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Percentage Decrease in Cost of Capital for Clean Industrial Equipment</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</si>
  <si>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</si>
  <si>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</si>
  <si>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</si>
  <si>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</si>
  <si>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</si>
  <si>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</si>
  <si>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</si>
  <si>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Non BAU Hydrogen Production Shifting</t>
  </si>
  <si>
    <t>Boolean Use Non BAU Hydrogen Shifting</t>
  </si>
  <si>
    <t>Hydrogen Steam Methane Reforming</t>
  </si>
  <si>
    <t>hydgn non BAU shift</t>
  </si>
  <si>
    <t>**Description:**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</si>
  <si>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Shift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</si>
  <si>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</si>
  <si>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Non BAU Distributed Solar Capacity</t>
  </si>
  <si>
    <t>Boolean Use Non BAU Distributed Solar Capacity</t>
  </si>
  <si>
    <t>non BAU dist solar</t>
  </si>
  <si>
    <t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t>
  </si>
  <si>
    <t>**Description:** This policy represents increasing the deployment of EV charging stations, including DC Fast and Level 2 charging stations.  A negative value implies removing chargers relative to the Current Policies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</si>
  <si>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</si>
  <si>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</si>
  <si>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</si>
  <si>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
  </si>
  <si>
    <t>**Description:**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</si>
  <si>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</si>
  <si>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</si>
  <si>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</si>
  <si>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afforestation and reforestation potential is roughly 175 MMT CO2e in 2050.</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</si>
  <si>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</si>
  <si>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t>
  </si>
  <si>
    <t>**Description:** The business-as-usual case includes all planned CCUS retrofits (as modeled by the EPA for its latest GHG standards for power plants). This policy assumes those retrofits do not happen.</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</si>
  <si>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</si>
  <si>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</si>
  <si>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</si>
  <si>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</si>
  <si>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</si>
  <si>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</si>
  <si>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**Description:** This policy applies non-BAU assumptions for state level minimum ZEV requirements (specified through input data). In the United States model, this tests reversing state Advanced Clean Cars and Advanced Clean Trucks requirements starting in 2025.</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</si>
  <si>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</si>
  <si>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</si>
  <si>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</si>
  <si>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</si>
  <si>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</si>
  <si>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</si>
  <si>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</si>
  <si>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</si>
  <si>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</si>
  <si>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</si>
  <si>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</si>
  <si>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</si>
  <si>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</si>
  <si>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</si>
  <si>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</si>
  <si>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</si>
  <si>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</si>
  <si>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</si>
  <si>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</si>
  <si>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</si>
  <si>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</si>
  <si>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</si>
  <si>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</si>
  <si>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</si>
  <si>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</si>
  <si>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</si>
  <si>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</si>
  <si>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</si>
  <si>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</si>
  <si>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</si>
  <si>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</si>
  <si>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</si>
  <si>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</si>
  <si>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</si>
  <si>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</si>
  <si>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</si>
  <si>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</si>
  <si>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</si>
  <si>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</si>
  <si>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</si>
  <si>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</si>
  <si>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</si>
  <si>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</si>
  <si>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Minimum New Grid Batteries Deployed</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</si>
  <si>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</si>
  <si>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</si>
  <si>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</si>
  <si>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</si>
  <si>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</si>
  <si>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</si>
  <si>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</si>
  <si>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</si>
  <si>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</si>
  <si>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</si>
  <si>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</si>
  <si>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</si>
  <si>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</si>
  <si>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</si>
  <si>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</si>
  <si>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</si>
  <si>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</si>
  <si>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</si>
  <si>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</si>
  <si>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</si>
  <si>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</si>
  <si>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</si>
  <si>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</si>
  <si>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</si>
  <si>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</si>
  <si>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</si>
  <si>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</si>
  <si>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</si>
  <si>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This policy provides a subsidy in units of dollar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</si>
  <si>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</si>
  <si>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</si>
  <si>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National Debt Interest, Remaining Government Cash Flows, Total</t>
  </si>
  <si>
    <t>ad6600, 087bf1, f593e0, af64ff, ff6400, 04ffaf, f1bb18, 969696, c01b00, 00b050, 620e7a, 000000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</si>
  <si>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</si>
  <si>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</si>
  <si>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</si>
  <si>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</si>
  <si>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Additional Minimum Required ZEV Sales Percentage for Model Region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</si>
</sst>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2"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2">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8">
    <xf numFmtId="0" fontId="0" fillId="0" borderId="0"/>
    <xf numFmtId="9" fontId="14" fillId="0" borderId="0" applyFont="0" applyFill="0" applyBorder="0" applyAlignment="0" applyProtection="0"/>
    <xf numFmtId="0" fontId="15" fillId="0" borderId="0" applyNumberFormat="0" applyFill="0" applyBorder="0" applyAlignment="0" applyProtection="0"/>
    <xf numFmtId="0" fontId="19" fillId="0" borderId="0"/>
    <xf numFmtId="0" fontId="20" fillId="0" borderId="2" applyNumberFormat="0" applyProtection="0">
      <alignment wrapText="1"/>
    </xf>
    <xf numFmtId="0" fontId="19" fillId="0" borderId="3" applyNumberFormat="0" applyFont="0" applyProtection="0">
      <alignment wrapText="1"/>
    </xf>
    <xf numFmtId="43" fontId="14" fillId="0" borderId="0" applyFont="0" applyFill="0" applyBorder="0" applyAlignment="0" applyProtection="0"/>
    <xf numFmtId="0" fontId="27" fillId="0" borderId="0" applyNumberFormat="0" applyFill="0" applyBorder="0" applyAlignment="0" applyProtection="0"/>
    <xf numFmtId="0" fontId="28" fillId="0" borderId="0" applyNumberFormat="0">
      <alignment horizontal="right"/>
    </xf>
    <xf numFmtId="0" fontId="30"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9" borderId="0" applyBorder="0">
      <alignment horizontal="right" vertical="center"/>
    </xf>
    <xf numFmtId="0" fontId="32" fillId="0" borderId="0"/>
    <xf numFmtId="0" fontId="33" fillId="16" borderId="0" applyNumberFormat="0" applyFont="0" applyBorder="0" applyAlignment="0" applyProtection="0"/>
    <xf numFmtId="0" fontId="29" fillId="0" borderId="0"/>
    <xf numFmtId="0" fontId="37" fillId="9" borderId="29">
      <alignment horizontal="right" vertical="center"/>
    </xf>
    <xf numFmtId="0" fontId="33" fillId="0" borderId="26"/>
    <xf numFmtId="0" fontId="32" fillId="0" borderId="51">
      <alignment horizontal="left" vertical="center" wrapText="1" indent="2"/>
    </xf>
    <xf numFmtId="0" fontId="60" fillId="0" borderId="0"/>
    <xf numFmtId="0" fontId="9" fillId="0" borderId="0"/>
    <xf numFmtId="0" fontId="65" fillId="7" borderId="56" applyNumberFormat="0" applyAlignment="0" applyProtection="0"/>
    <xf numFmtId="0" fontId="9" fillId="48" borderId="0" applyNumberFormat="0" applyBorder="0" applyAlignment="0" applyProtection="0"/>
    <xf numFmtId="0" fontId="28" fillId="14" borderId="91">
      <alignment horizontal="right" vertical="center"/>
    </xf>
    <xf numFmtId="0" fontId="33" fillId="0" borderId="0"/>
    <xf numFmtId="0" fontId="32" fillId="9" borderId="0" applyBorder="0">
      <alignment horizontal="right" vertical="center"/>
    </xf>
    <xf numFmtId="0" fontId="32" fillId="9" borderId="59">
      <alignment horizontal="right" vertical="center"/>
    </xf>
    <xf numFmtId="0" fontId="28" fillId="14" borderId="90">
      <alignment horizontal="right" vertical="center"/>
    </xf>
    <xf numFmtId="0" fontId="32" fillId="0" borderId="93">
      <alignment horizontal="left" vertical="center" wrapText="1" indent="2"/>
    </xf>
    <xf numFmtId="0" fontId="32" fillId="0" borderId="0" applyBorder="0">
      <alignment horizontal="right" vertical="center"/>
    </xf>
    <xf numFmtId="0" fontId="28" fillId="14" borderId="91">
      <alignment horizontal="right" vertical="center"/>
    </xf>
    <xf numFmtId="0" fontId="82" fillId="86" borderId="87" applyNumberFormat="0" applyAlignment="0" applyProtection="0"/>
    <xf numFmtId="4" fontId="28" fillId="14" borderId="92">
      <alignment horizontal="right" vertical="center"/>
    </xf>
    <xf numFmtId="0" fontId="32" fillId="0" borderId="29" applyNumberFormat="0" applyFill="0" applyAlignment="0" applyProtection="0"/>
    <xf numFmtId="0" fontId="28" fillId="0" borderId="65">
      <alignment horizontal="left" vertical="top" wrapText="1"/>
    </xf>
    <xf numFmtId="0" fontId="28" fillId="14" borderId="29">
      <alignment horizontal="right" vertical="center"/>
    </xf>
    <xf numFmtId="0" fontId="28" fillId="14" borderId="29">
      <alignment horizontal="right" vertical="center"/>
    </xf>
    <xf numFmtId="0" fontId="32" fillId="0" borderId="98">
      <alignment horizontal="right" vertical="center"/>
    </xf>
    <xf numFmtId="0" fontId="28" fillId="14" borderId="62">
      <alignment horizontal="right" vertical="center"/>
    </xf>
    <xf numFmtId="0" fontId="32" fillId="0" borderId="29">
      <alignment horizontal="right" vertical="center"/>
    </xf>
    <xf numFmtId="0" fontId="101" fillId="0" borderId="88" applyNumberFormat="0" applyFill="0" applyAlignment="0" applyProtection="0"/>
    <xf numFmtId="0" fontId="72" fillId="9" borderId="29">
      <alignment horizontal="right" vertical="center"/>
    </xf>
    <xf numFmtId="0" fontId="32" fillId="16" borderId="29"/>
    <xf numFmtId="0" fontId="33" fillId="89" borderId="89" applyNumberFormat="0" applyFont="0" applyAlignment="0" applyProtection="0"/>
    <xf numFmtId="0" fontId="28" fillId="14" borderId="90">
      <alignment horizontal="right" vertical="center"/>
    </xf>
    <xf numFmtId="0" fontId="28" fillId="9" borderId="29">
      <alignment horizontal="right" vertical="center"/>
    </xf>
    <xf numFmtId="0" fontId="28" fillId="9" borderId="60">
      <alignment horizontal="right" vertical="center"/>
    </xf>
    <xf numFmtId="0" fontId="32" fillId="0" borderId="60">
      <alignment horizontal="right" vertical="center"/>
    </xf>
    <xf numFmtId="4" fontId="33" fillId="0" borderId="0"/>
    <xf numFmtId="0" fontId="28" fillId="14" borderId="63">
      <alignment horizontal="right" vertical="center"/>
    </xf>
    <xf numFmtId="0" fontId="28" fillId="14" borderId="60">
      <alignment horizontal="right" vertical="center"/>
    </xf>
    <xf numFmtId="0" fontId="28" fillId="14" borderId="61">
      <alignment horizontal="right" vertical="center"/>
    </xf>
    <xf numFmtId="4" fontId="28" fillId="14" borderId="62">
      <alignment horizontal="right" vertical="center"/>
    </xf>
    <xf numFmtId="0" fontId="32" fillId="0" borderId="0"/>
    <xf numFmtId="0" fontId="32" fillId="67" borderId="29">
      <alignment horizontal="right" vertical="center"/>
    </xf>
    <xf numFmtId="0" fontId="32" fillId="67" borderId="0" applyBorder="0">
      <alignment horizontal="right" vertical="center"/>
    </xf>
    <xf numFmtId="0" fontId="33" fillId="0" borderId="0"/>
    <xf numFmtId="0" fontId="33" fillId="66" borderId="29"/>
    <xf numFmtId="4" fontId="33" fillId="0" borderId="0"/>
    <xf numFmtId="4" fontId="32" fillId="0" borderId="29" applyFill="0" applyBorder="0" applyProtection="0">
      <alignment horizontal="right" vertical="center"/>
    </xf>
    <xf numFmtId="0" fontId="75" fillId="0" borderId="0" applyNumberFormat="0" applyFill="0" applyBorder="0" applyAlignment="0" applyProtection="0"/>
    <xf numFmtId="4" fontId="33" fillId="0" borderId="0"/>
    <xf numFmtId="4" fontId="33" fillId="0" borderId="0"/>
    <xf numFmtId="0" fontId="9" fillId="0" borderId="0"/>
    <xf numFmtId="4" fontId="72" fillId="9" borderId="90">
      <alignment horizontal="right" vertical="center"/>
    </xf>
    <xf numFmtId="0" fontId="32" fillId="16" borderId="29"/>
    <xf numFmtId="0" fontId="28" fillId="14" borderId="62">
      <alignment horizontal="right" vertical="center"/>
    </xf>
    <xf numFmtId="0" fontId="32" fillId="0" borderId="98" applyNumberFormat="0" applyFill="0" applyAlignment="0" applyProtection="0"/>
    <xf numFmtId="4" fontId="32" fillId="16" borderId="90"/>
    <xf numFmtId="0" fontId="94" fillId="73" borderId="87" applyNumberFormat="0" applyAlignment="0" applyProtection="0"/>
    <xf numFmtId="0" fontId="101" fillId="0" borderId="88" applyNumberFormat="0" applyFill="0" applyAlignment="0" applyProtection="0"/>
    <xf numFmtId="0" fontId="72" fillId="9" borderId="90">
      <alignment horizontal="right" vertical="center"/>
    </xf>
    <xf numFmtId="0" fontId="66" fillId="46" borderId="57" applyNumberFormat="0" applyAlignment="0" applyProtection="0"/>
    <xf numFmtId="0" fontId="67" fillId="46" borderId="56"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68" fillId="0" borderId="0" applyNumberFormat="0" applyFill="0" applyBorder="0" applyAlignment="0" applyProtection="0"/>
    <xf numFmtId="0" fontId="9"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82" fillId="86" borderId="95" applyNumberFormat="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101" fillId="0" borderId="88"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0" fontId="94" fillId="73" borderId="87"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49" fontId="32" fillId="0" borderId="90"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32" fillId="0" borderId="29" applyNumberFormat="0" applyFill="0" applyAlignment="0" applyProtection="0"/>
    <xf numFmtId="0" fontId="28" fillId="14" borderId="29">
      <alignment horizontal="right" vertical="center"/>
    </xf>
    <xf numFmtId="0" fontId="28" fillId="14" borderId="29">
      <alignment horizontal="right" vertical="center"/>
    </xf>
    <xf numFmtId="0" fontId="32" fillId="0" borderId="51">
      <alignment horizontal="left" vertical="center" wrapText="1" indent="2"/>
    </xf>
    <xf numFmtId="0" fontId="28" fillId="14" borderId="62">
      <alignment horizontal="right" vertical="center"/>
    </xf>
    <xf numFmtId="0" fontId="32" fillId="0" borderId="29">
      <alignment horizontal="right" vertical="center"/>
    </xf>
    <xf numFmtId="0" fontId="72" fillId="9" borderId="29">
      <alignment horizontal="right" vertical="center"/>
    </xf>
    <xf numFmtId="0" fontId="32" fillId="16" borderId="29"/>
    <xf numFmtId="0" fontId="28" fillId="9" borderId="29">
      <alignment horizontal="right" vertical="center"/>
    </xf>
    <xf numFmtId="0" fontId="28" fillId="14" borderId="61">
      <alignment horizontal="right" vertical="center"/>
    </xf>
    <xf numFmtId="0" fontId="74"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9" applyNumberFormat="0" applyFont="0" applyFill="0" applyBorder="0" applyProtection="0">
      <alignment horizontal="left" vertical="center" indent="2"/>
    </xf>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61" applyNumberFormat="0" applyFont="0" applyFill="0" applyBorder="0" applyProtection="0">
      <alignment horizontal="left" vertical="center" indent="5"/>
    </xf>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30" fillId="67" borderId="0" applyBorder="0" applyAlignment="0"/>
    <xf numFmtId="4" fontId="30" fillId="67" borderId="0" applyBorder="0" applyAlignment="0"/>
    <xf numFmtId="4" fontId="32" fillId="67" borderId="0" applyBorder="0">
      <alignment horizontal="right" vertical="center"/>
    </xf>
    <xf numFmtId="4" fontId="32" fillId="9" borderId="0" applyBorder="0">
      <alignment horizontal="right" vertical="center"/>
    </xf>
    <xf numFmtId="4" fontId="32" fillId="9" borderId="0" applyBorder="0">
      <alignment horizontal="right" vertical="center"/>
    </xf>
    <xf numFmtId="4" fontId="28" fillId="9" borderId="29">
      <alignment horizontal="right" vertical="center"/>
    </xf>
    <xf numFmtId="4" fontId="72" fillId="9" borderId="29">
      <alignment horizontal="right" vertical="center"/>
    </xf>
    <xf numFmtId="4" fontId="28" fillId="14" borderId="29">
      <alignment horizontal="right" vertical="center"/>
    </xf>
    <xf numFmtId="4" fontId="28" fillId="14" borderId="29">
      <alignment horizontal="right" vertical="center"/>
    </xf>
    <xf numFmtId="4" fontId="28" fillId="14" borderId="61">
      <alignment horizontal="right" vertical="center"/>
    </xf>
    <xf numFmtId="4" fontId="28" fillId="14" borderId="62">
      <alignment horizontal="right" vertical="center"/>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80" fillId="69" borderId="0" applyNumberFormat="0" applyBorder="0" applyAlignment="0" applyProtection="0"/>
    <xf numFmtId="4" fontId="30" fillId="0" borderId="39" applyFill="0" applyBorder="0" applyProtection="0">
      <alignment horizontal="right" vertical="center"/>
    </xf>
    <xf numFmtId="0" fontId="82" fillId="86" borderId="67" applyNumberFormat="0" applyAlignment="0" applyProtection="0"/>
    <xf numFmtId="0" fontId="83" fillId="87" borderId="68" applyNumberFormat="0" applyAlignment="0" applyProtection="0"/>
    <xf numFmtId="173" fontId="73" fillId="0" borderId="0" applyFont="0" applyFill="0" applyBorder="0" applyAlignment="0" applyProtection="0"/>
    <xf numFmtId="174" fontId="84" fillId="0" borderId="0" applyFont="0" applyFill="0" applyBorder="0" applyAlignment="0" applyProtection="0"/>
    <xf numFmtId="173" fontId="73" fillId="0" borderId="0" applyFont="0" applyFill="0" applyBorder="0" applyAlignment="0" applyProtection="0"/>
    <xf numFmtId="0" fontId="32" fillId="14" borderId="51">
      <alignment horizontal="left" vertical="center" wrapText="1" indent="2"/>
    </xf>
    <xf numFmtId="0" fontId="32" fillId="9" borderId="61">
      <alignment horizontal="left" vertical="center"/>
    </xf>
    <xf numFmtId="0" fontId="88" fillId="0" borderId="0" applyNumberFormat="0" applyFill="0" applyBorder="0" applyAlignment="0" applyProtection="0"/>
    <xf numFmtId="0" fontId="89" fillId="70" borderId="0" applyNumberFormat="0" applyBorder="0" applyAlignment="0" applyProtection="0"/>
    <xf numFmtId="0" fontId="90"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4" fontId="32" fillId="0" borderId="0" applyBorder="0">
      <alignment horizontal="right" vertical="center"/>
    </xf>
    <xf numFmtId="0" fontId="32" fillId="0" borderId="64">
      <alignment horizontal="right" vertical="center"/>
    </xf>
    <xf numFmtId="4" fontId="32" fillId="0" borderId="29">
      <alignment horizontal="right" vertical="center"/>
    </xf>
    <xf numFmtId="1" fontId="71" fillId="9" borderId="0" applyBorder="0">
      <alignment horizontal="right" vertical="center"/>
    </xf>
    <xf numFmtId="0" fontId="95" fillId="0" borderId="73" applyNumberFormat="0" applyFill="0" applyAlignment="0" applyProtection="0"/>
    <xf numFmtId="0" fontId="96" fillId="88" borderId="0" applyNumberFormat="0" applyBorder="0" applyAlignment="0" applyProtection="0"/>
    <xf numFmtId="0" fontId="33" fillId="0" borderId="0"/>
    <xf numFmtId="0" fontId="33" fillId="0" borderId="0"/>
    <xf numFmtId="0" fontId="33" fillId="0" borderId="0"/>
    <xf numFmtId="0" fontId="33" fillId="0" borderId="0"/>
    <xf numFmtId="0" fontId="84" fillId="0" borderId="0"/>
    <xf numFmtId="4" fontId="97" fillId="0" borderId="0"/>
    <xf numFmtId="0" fontId="33" fillId="0" borderId="0"/>
    <xf numFmtId="0" fontId="33" fillId="0" borderId="0"/>
    <xf numFmtId="0" fontId="33" fillId="0" borderId="0"/>
    <xf numFmtId="0" fontId="33" fillId="0" borderId="0"/>
    <xf numFmtId="0" fontId="9"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9" applyFill="0" applyBorder="0" applyProtection="0">
      <alignment horizontal="right" vertical="center"/>
    </xf>
    <xf numFmtId="0" fontId="30" fillId="0" borderId="0" applyNumberFormat="0" applyFill="0" applyBorder="0" applyProtection="0">
      <alignment horizontal="left" vertical="center"/>
    </xf>
    <xf numFmtId="49" fontId="30" fillId="0" borderId="29" applyNumberFormat="0" applyFill="0" applyBorder="0" applyProtection="0">
      <alignment horizontal="left" vertical="center"/>
    </xf>
    <xf numFmtId="0" fontId="33" fillId="16" borderId="0" applyNumberFormat="0" applyFont="0" applyBorder="0" applyAlignment="0" applyProtection="0"/>
    <xf numFmtId="4" fontId="33" fillId="16" borderId="0" applyNumberFormat="0" applyFont="0" applyBorder="0" applyAlignment="0" applyProtection="0"/>
    <xf numFmtId="4" fontId="33" fillId="16" borderId="0" applyNumberFormat="0" applyFont="0" applyBorder="0" applyAlignment="0" applyProtection="0"/>
    <xf numFmtId="0" fontId="33" fillId="16" borderId="0" applyNumberFormat="0" applyFont="0" applyBorder="0" applyAlignment="0" applyProtection="0"/>
    <xf numFmtId="0" fontId="33" fillId="16" borderId="0" applyNumberFormat="0" applyFont="0" applyBorder="0" applyAlignment="0" applyProtection="0"/>
    <xf numFmtId="0" fontId="84" fillId="65" borderId="0" applyNumberFormat="0" applyFont="0" applyBorder="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175" fontId="32" fillId="90" borderId="29" applyNumberFormat="0" applyFont="0" applyBorder="0" applyAlignment="0" applyProtection="0">
      <alignment horizontal="right" vertical="center"/>
    </xf>
    <xf numFmtId="9" fontId="84" fillId="0" borderId="0" applyFont="0" applyFill="0" applyBorder="0" applyAlignment="0" applyProtection="0"/>
    <xf numFmtId="0" fontId="99" fillId="69" borderId="0" applyNumberFormat="0" applyBorder="0" applyAlignment="0" applyProtection="0"/>
    <xf numFmtId="4" fontId="32" fillId="16" borderId="29"/>
    <xf numFmtId="0" fontId="32" fillId="16" borderId="60"/>
    <xf numFmtId="0" fontId="100" fillId="0" borderId="0" applyNumberFormat="0" applyFill="0" applyBorder="0" applyAlignment="0" applyProtection="0"/>
    <xf numFmtId="0" fontId="101" fillId="0" borderId="69" applyNumberFormat="0" applyFill="0" applyAlignment="0" applyProtection="0"/>
    <xf numFmtId="0" fontId="102" fillId="0" borderId="0" applyNumberFormat="0" applyFill="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8" fillId="0" borderId="0" applyNumberFormat="0" applyFill="0" applyBorder="0" applyAlignment="0" applyProtection="0"/>
    <xf numFmtId="0" fontId="109" fillId="87" borderId="68" applyNumberFormat="0" applyAlignment="0" applyProtection="0"/>
    <xf numFmtId="0" fontId="75" fillId="0" borderId="0" applyNumberFormat="0" applyFill="0" applyBorder="0" applyAlignment="0" applyProtection="0"/>
    <xf numFmtId="0" fontId="110" fillId="0" borderId="0" applyNumberFormat="0" applyFill="0" applyBorder="0" applyAlignment="0" applyProtection="0"/>
    <xf numFmtId="0" fontId="33" fillId="0" borderId="0" applyNumberFormat="0" applyFont="0" applyFill="0" applyBorder="0" applyProtection="0">
      <alignment horizontal="left" vertical="center"/>
    </xf>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4" fontId="33" fillId="0" borderId="0"/>
    <xf numFmtId="0" fontId="111" fillId="0" borderId="0"/>
    <xf numFmtId="0" fontId="33" fillId="16" borderId="0" applyNumberFormat="0" applyFont="0" applyBorder="0" applyAlignment="0" applyProtection="0"/>
    <xf numFmtId="0" fontId="75"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0" fillId="69" borderId="0" applyNumberFormat="0" applyBorder="0" applyAlignment="0" applyProtection="0"/>
    <xf numFmtId="0" fontId="82" fillId="86" borderId="67" applyNumberFormat="0" applyAlignment="0" applyProtection="0"/>
    <xf numFmtId="0" fontId="83" fillId="87" borderId="68" applyNumberFormat="0" applyAlignment="0" applyProtection="0"/>
    <xf numFmtId="0" fontId="88" fillId="0" borderId="0" applyNumberFormat="0" applyFill="0" applyBorder="0" applyAlignment="0" applyProtection="0"/>
    <xf numFmtId="0" fontId="89"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0" fontId="95" fillId="0" borderId="73" applyNumberFormat="0" applyFill="0" applyAlignment="0" applyProtection="0"/>
    <xf numFmtId="0" fontId="96" fillId="88" borderId="0" applyNumberFormat="0" applyBorder="0" applyAlignment="0" applyProtection="0"/>
    <xf numFmtId="0" fontId="33" fillId="0" borderId="0"/>
    <xf numFmtId="0" fontId="76" fillId="89" borderId="74" applyNumberFormat="0" applyFont="0" applyAlignment="0" applyProtection="0"/>
    <xf numFmtId="0" fontId="98" fillId="86" borderId="66" applyNumberFormat="0" applyAlignment="0" applyProtection="0"/>
    <xf numFmtId="0" fontId="100" fillId="0" borderId="0" applyNumberFormat="0" applyFill="0" applyBorder="0" applyAlignment="0" applyProtection="0"/>
    <xf numFmtId="0" fontId="101" fillId="0" borderId="69" applyNumberFormat="0" applyFill="0" applyAlignment="0" applyProtection="0"/>
    <xf numFmtId="0" fontId="108" fillId="0" borderId="0" applyNumberFormat="0" applyFill="0" applyBorder="0" applyAlignment="0" applyProtection="0"/>
    <xf numFmtId="0" fontId="112" fillId="0" borderId="0">
      <alignment horizontal="left" vertical="center" indent="1"/>
    </xf>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88" fillId="0" borderId="0" applyNumberFormat="0" applyFill="0" applyBorder="0" applyAlignment="0" applyProtection="0"/>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9" fillId="0" borderId="0"/>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108" fillId="0" borderId="0" applyNumberForma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65" fillId="7" borderId="56" applyNumberFormat="0" applyAlignment="0" applyProtection="0"/>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0" fontId="33" fillId="0" borderId="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90" fillId="70" borderId="0" applyNumberFormat="0" applyBorder="0" applyAlignment="0" applyProtection="0"/>
    <xf numFmtId="4" fontId="33" fillId="0" borderId="0"/>
    <xf numFmtId="0" fontId="33" fillId="0" borderId="0"/>
    <xf numFmtId="0" fontId="9" fillId="0" borderId="0"/>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3" fillId="16" borderId="0" applyNumberFormat="0" applyFont="0" applyBorder="0" applyAlignment="0" applyProtection="0"/>
    <xf numFmtId="0" fontId="99" fillId="69" borderId="0" applyNumberFormat="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9" fillId="87" borderId="68" applyNumberFormat="0" applyAlignment="0" applyProtection="0"/>
    <xf numFmtId="0" fontId="75" fillId="0" borderId="0" applyNumberFormat="0" applyFill="0" applyBorder="0" applyAlignment="0" applyProtection="0"/>
    <xf numFmtId="0" fontId="9" fillId="0" borderId="0"/>
    <xf numFmtId="0" fontId="65" fillId="7" borderId="56" applyNumberFormat="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87" fillId="0" borderId="0" applyNumberFormat="0" applyFill="0" applyBorder="0" applyAlignment="0" applyProtection="0"/>
    <xf numFmtId="0" fontId="9" fillId="0" borderId="0"/>
    <xf numFmtId="0" fontId="107" fillId="0" borderId="0" applyNumberFormat="0" applyFill="0" applyBorder="0" applyAlignment="0" applyProtection="0"/>
    <xf numFmtId="0" fontId="9" fillId="0" borderId="0"/>
    <xf numFmtId="0" fontId="9" fillId="0" borderId="0"/>
    <xf numFmtId="0" fontId="9" fillId="0" borderId="0"/>
    <xf numFmtId="49" fontId="32" fillId="0" borderId="29" applyNumberFormat="0" applyFont="0" applyFill="0" applyBorder="0" applyProtection="0">
      <alignment horizontal="left" vertical="center" indent="2"/>
    </xf>
    <xf numFmtId="49" fontId="32" fillId="0" borderId="61" applyNumberFormat="0" applyFont="0" applyFill="0" applyBorder="0" applyProtection="0">
      <alignment horizontal="left" vertical="center" indent="5"/>
    </xf>
    <xf numFmtId="0" fontId="28" fillId="9" borderId="29">
      <alignment horizontal="right" vertical="center"/>
    </xf>
    <xf numFmtId="4" fontId="28" fillId="9" borderId="29">
      <alignment horizontal="right" vertical="center"/>
    </xf>
    <xf numFmtId="0" fontId="72" fillId="9" borderId="29">
      <alignment horizontal="right" vertical="center"/>
    </xf>
    <xf numFmtId="4" fontId="72" fillId="9" borderId="29">
      <alignment horizontal="right" vertical="center"/>
    </xf>
    <xf numFmtId="0" fontId="28" fillId="14" borderId="29">
      <alignment horizontal="right" vertical="center"/>
    </xf>
    <xf numFmtId="4" fontId="28" fillId="14" borderId="29">
      <alignment horizontal="right" vertical="center"/>
    </xf>
    <xf numFmtId="0" fontId="28" fillId="14" borderId="29">
      <alignment horizontal="right" vertical="center"/>
    </xf>
    <xf numFmtId="4" fontId="28" fillId="14" borderId="29">
      <alignment horizontal="right" vertical="center"/>
    </xf>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174" fontId="113" fillId="0" borderId="0" applyFont="0" applyFill="0" applyBorder="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85" fillId="73" borderId="67" applyNumberFormat="0" applyAlignment="0" applyProtection="0"/>
    <xf numFmtId="0" fontId="32" fillId="0" borderId="29">
      <alignment horizontal="right" vertical="center"/>
    </xf>
    <xf numFmtId="4" fontId="32" fillId="0" borderId="29">
      <alignment horizontal="right" vertical="center"/>
    </xf>
    <xf numFmtId="0" fontId="113" fillId="0" borderId="0"/>
    <xf numFmtId="0" fontId="111" fillId="0" borderId="0"/>
    <xf numFmtId="0" fontId="111" fillId="0" borderId="0"/>
    <xf numFmtId="0" fontId="9" fillId="0" borderId="0"/>
    <xf numFmtId="0" fontId="9" fillId="0" borderId="0"/>
    <xf numFmtId="0" fontId="9" fillId="0" borderId="0"/>
    <xf numFmtId="0" fontId="9" fillId="0" borderId="0"/>
    <xf numFmtId="0" fontId="111" fillId="0" borderId="0"/>
    <xf numFmtId="0" fontId="33" fillId="0" borderId="0"/>
    <xf numFmtId="4" fontId="32" fillId="0" borderId="29" applyFill="0" applyBorder="0" applyProtection="0">
      <alignment horizontal="right" vertical="center"/>
    </xf>
    <xf numFmtId="49" fontId="30" fillId="0" borderId="29" applyNumberFormat="0" applyFill="0" applyBorder="0" applyProtection="0">
      <alignment horizontal="left" vertical="center"/>
    </xf>
    <xf numFmtId="0" fontId="32" fillId="0" borderId="29" applyNumberFormat="0" applyFill="0" applyAlignment="0" applyProtection="0"/>
    <xf numFmtId="0" fontId="113" fillId="65" borderId="0" applyNumberFormat="0" applyFont="0" applyBorder="0" applyAlignment="0" applyProtection="0"/>
    <xf numFmtId="175" fontId="32" fillId="90" borderId="29" applyNumberFormat="0" applyFont="0" applyBorder="0" applyAlignment="0" applyProtection="0">
      <alignment horizontal="right" vertical="center"/>
    </xf>
    <xf numFmtId="9" fontId="113" fillId="0" borderId="0" applyFont="0" applyFill="0" applyBorder="0" applyAlignment="0" applyProtection="0"/>
    <xf numFmtId="0" fontId="32" fillId="16" borderId="29"/>
    <xf numFmtId="4" fontId="32" fillId="16" borderId="29"/>
    <xf numFmtId="0" fontId="32" fillId="14" borderId="78">
      <alignment horizontal="left" vertical="center" wrapText="1" indent="2"/>
    </xf>
    <xf numFmtId="0" fontId="32" fillId="0" borderId="78">
      <alignment horizontal="left" vertical="center" wrapText="1" indent="2"/>
    </xf>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2" fillId="14" borderId="51">
      <alignment horizontal="left" vertical="center" wrapText="1" indent="2"/>
    </xf>
    <xf numFmtId="0" fontId="32" fillId="0" borderId="51">
      <alignment horizontal="left" vertical="center" wrapText="1" indent="2"/>
    </xf>
    <xf numFmtId="0" fontId="33" fillId="0" borderId="0"/>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33" fillId="0" borderId="0"/>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32" fillId="0" borderId="78">
      <alignment horizontal="left" vertical="center" wrapText="1" indent="2"/>
    </xf>
    <xf numFmtId="0" fontId="79" fillId="86" borderId="66" applyNumberFormat="0" applyAlignment="0" applyProtection="0"/>
    <xf numFmtId="0" fontId="81" fillId="86" borderId="67" applyNumberFormat="0" applyAlignment="0" applyProtection="0"/>
    <xf numFmtId="0" fontId="82" fillId="86" borderId="67" applyNumberFormat="0" applyAlignment="0" applyProtection="0"/>
    <xf numFmtId="0" fontId="85" fillId="73" borderId="67" applyNumberFormat="0" applyAlignment="0" applyProtection="0"/>
    <xf numFmtId="0" fontId="86" fillId="0" borderId="69" applyNumberFormat="0" applyFill="0" applyAlignment="0" applyProtection="0"/>
    <xf numFmtId="0" fontId="94" fillId="73" borderId="67" applyNumberFormat="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82" fillId="86"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0" fontId="82" fillId="86" borderId="67" applyNumberFormat="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94" fillId="73" borderId="67" applyNumberFormat="0" applyAlignment="0" applyProtection="0"/>
    <xf numFmtId="0" fontId="98" fillId="86" borderId="66" applyNumberFormat="0" applyAlignment="0" applyProtection="0"/>
    <xf numFmtId="0" fontId="101" fillId="0" borderId="69" applyNumberFormat="0" applyFill="0" applyAlignment="0" applyProtection="0"/>
    <xf numFmtId="49" fontId="32" fillId="0" borderId="61" applyNumberFormat="0" applyFont="0" applyFill="0" applyBorder="0" applyProtection="0">
      <alignment horizontal="left" vertical="center" indent="5"/>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85" fillId="73" borderId="67" applyNumberFormat="0" applyAlignment="0" applyProtection="0"/>
    <xf numFmtId="0" fontId="32" fillId="0" borderId="75">
      <alignment horizontal="right" vertical="center"/>
    </xf>
    <xf numFmtId="4" fontId="32" fillId="0" borderId="75">
      <alignment horizontal="right" vertical="center"/>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5" applyNumberFormat="0" applyFill="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9" fillId="0" borderId="0"/>
    <xf numFmtId="0" fontId="32" fillId="0" borderId="93">
      <alignment horizontal="left" vertical="center" wrapText="1" indent="2"/>
    </xf>
    <xf numFmtId="0" fontId="76" fillId="89" borderId="89" applyNumberFormat="0" applyFont="0" applyAlignment="0" applyProtection="0"/>
    <xf numFmtId="0" fontId="98" fillId="86" borderId="94" applyNumberFormat="0" applyAlignment="0" applyProtection="0"/>
    <xf numFmtId="0" fontId="94" fillId="73" borderId="87" applyNumberFormat="0" applyAlignment="0" applyProtection="0"/>
    <xf numFmtId="0" fontId="86" fillId="0" borderId="88" applyNumberFormat="0" applyFill="0" applyAlignment="0" applyProtection="0"/>
    <xf numFmtId="4" fontId="32" fillId="0" borderId="98" applyFill="0" applyBorder="0" applyProtection="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4" fontId="28" fillId="14" borderId="92">
      <alignment horizontal="right" vertical="center"/>
    </xf>
    <xf numFmtId="0" fontId="32" fillId="16" borderId="90"/>
    <xf numFmtId="0" fontId="69" fillId="0" borderId="0" applyNumberFormat="0" applyFill="0" applyBorder="0" applyAlignment="0" applyProtection="0"/>
    <xf numFmtId="0" fontId="85" fillId="73" borderId="87" applyNumberFormat="0" applyAlignment="0" applyProtection="0"/>
    <xf numFmtId="0" fontId="82" fillId="86" borderId="87" applyNumberFormat="0" applyAlignment="0" applyProtection="0"/>
    <xf numFmtId="0" fontId="28" fillId="14" borderId="90">
      <alignment horizontal="right" vertical="center"/>
    </xf>
    <xf numFmtId="0" fontId="28" fillId="14" borderId="90">
      <alignment horizontal="right" vertical="center"/>
    </xf>
    <xf numFmtId="4" fontId="32" fillId="0" borderId="98">
      <alignment horizontal="right" vertical="center"/>
    </xf>
    <xf numFmtId="0" fontId="76" fillId="89" borderId="89"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1" applyNumberFormat="0" applyFont="0" applyFill="0" applyBorder="0" applyProtection="0">
      <alignment horizontal="left" vertical="center" indent="5"/>
    </xf>
    <xf numFmtId="0" fontId="68" fillId="0" borderId="0" applyNumberFormat="0" applyFill="0" applyBorder="0" applyAlignment="0" applyProtection="0"/>
    <xf numFmtId="0" fontId="28" fillId="14" borderId="90">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79" fillId="86" borderId="94"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4" fontId="32" fillId="16" borderId="9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28" fillId="14" borderId="98">
      <alignment horizontal="right" vertical="center"/>
    </xf>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0" fontId="79" fillId="86" borderId="94" applyNumberFormat="0" applyAlignment="0" applyProtection="0"/>
    <xf numFmtId="0" fontId="66" fillId="46" borderId="57" applyNumberFormat="0" applyAlignment="0" applyProtection="0"/>
    <xf numFmtId="0" fontId="94" fillId="73" borderId="87"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87" applyNumberFormat="0" applyAlignment="0" applyProtection="0"/>
    <xf numFmtId="0" fontId="81" fillId="86" borderId="95" applyNumberFormat="0" applyAlignment="0" applyProtection="0"/>
    <xf numFmtId="49" fontId="32" fillId="0" borderId="99" applyNumberFormat="0" applyFont="0" applyFill="0" applyBorder="0" applyProtection="0">
      <alignment horizontal="left" vertical="center" indent="5"/>
    </xf>
    <xf numFmtId="0" fontId="82" fillId="86" borderId="95" applyNumberFormat="0" applyAlignment="0" applyProtection="0"/>
    <xf numFmtId="4" fontId="28" fillId="14" borderId="92">
      <alignment horizontal="right" vertical="center"/>
    </xf>
    <xf numFmtId="49" fontId="32" fillId="0" borderId="91" applyNumberFormat="0" applyFont="0" applyFill="0" applyBorder="0" applyProtection="0">
      <alignment horizontal="left" vertical="center" indent="5"/>
    </xf>
    <xf numFmtId="0" fontId="9" fillId="60" borderId="0" applyNumberFormat="0" applyBorder="0" applyAlignment="0" applyProtection="0"/>
    <xf numFmtId="49" fontId="32" fillId="0" borderId="91" applyNumberFormat="0" applyFont="0" applyFill="0" applyBorder="0" applyProtection="0">
      <alignment horizontal="left" vertical="center" indent="5"/>
    </xf>
    <xf numFmtId="0" fontId="32" fillId="14" borderId="101">
      <alignment horizontal="left" vertical="center" wrapText="1" indent="2"/>
    </xf>
    <xf numFmtId="0" fontId="76" fillId="89" borderId="97" applyNumberFormat="0" applyFont="0" applyAlignment="0" applyProtection="0"/>
    <xf numFmtId="4" fontId="32" fillId="16" borderId="90"/>
    <xf numFmtId="4" fontId="28" fillId="14" borderId="90">
      <alignment horizontal="right" vertical="center"/>
    </xf>
    <xf numFmtId="4" fontId="28" fillId="14" borderId="90">
      <alignment horizontal="right" vertical="center"/>
    </xf>
    <xf numFmtId="4" fontId="32" fillId="0" borderId="90" applyFill="0" applyBorder="0" applyProtection="0">
      <alignment horizontal="right" vertical="center"/>
    </xf>
    <xf numFmtId="0" fontId="28" fillId="9" borderId="90">
      <alignment horizontal="right" vertical="center"/>
    </xf>
    <xf numFmtId="0" fontId="28" fillId="14" borderId="90">
      <alignment horizontal="right" vertical="center"/>
    </xf>
    <xf numFmtId="0" fontId="70" fillId="58" borderId="0" applyNumberFormat="0" applyBorder="0" applyAlignment="0" applyProtection="0"/>
    <xf numFmtId="0" fontId="32" fillId="9" borderId="91">
      <alignment horizontal="left" vertical="center"/>
    </xf>
    <xf numFmtId="0" fontId="32" fillId="0" borderId="90" applyNumberFormat="0" applyFill="0" applyAlignment="0" applyProtection="0"/>
    <xf numFmtId="0" fontId="85" fillId="73" borderId="87" applyNumberFormat="0" applyAlignment="0" applyProtection="0"/>
    <xf numFmtId="0" fontId="70" fillId="64" borderId="0" applyNumberFormat="0" applyBorder="0" applyAlignment="0" applyProtection="0"/>
    <xf numFmtId="0" fontId="82" fillId="86" borderId="87" applyNumberFormat="0" applyAlignment="0" applyProtection="0"/>
    <xf numFmtId="4" fontId="28" fillId="14" borderId="98">
      <alignment horizontal="right" vertical="center"/>
    </xf>
    <xf numFmtId="0" fontId="101" fillId="0" borderId="88" applyNumberFormat="0" applyFill="0" applyAlignment="0" applyProtection="0"/>
    <xf numFmtId="0" fontId="86" fillId="0" borderId="88" applyNumberFormat="0" applyFill="0" applyAlignment="0" applyProtection="0"/>
    <xf numFmtId="0" fontId="82" fillId="86" borderId="87" applyNumberFormat="0" applyAlignment="0" applyProtection="0"/>
    <xf numFmtId="0" fontId="94" fillId="73" borderId="87" applyNumberFormat="0" applyAlignment="0" applyProtection="0"/>
    <xf numFmtId="0" fontId="82" fillId="86" borderId="80" applyNumberFormat="0" applyAlignment="0" applyProtection="0"/>
    <xf numFmtId="4" fontId="28" fillId="14" borderId="90">
      <alignment horizontal="right" vertical="center"/>
    </xf>
    <xf numFmtId="0" fontId="76" fillId="89" borderId="89" applyNumberFormat="0" applyFont="0" applyAlignment="0" applyProtection="0"/>
    <xf numFmtId="0" fontId="32" fillId="0" borderId="90">
      <alignment horizontal="right" vertical="center"/>
    </xf>
    <xf numFmtId="0" fontId="32" fillId="9" borderId="91">
      <alignment horizontal="left" vertical="center"/>
    </xf>
    <xf numFmtId="0" fontId="32" fillId="14" borderId="93">
      <alignment horizontal="left" vertical="center" wrapText="1" indent="2"/>
    </xf>
    <xf numFmtId="0" fontId="9" fillId="47" borderId="0" applyNumberFormat="0" applyBorder="0" applyAlignment="0" applyProtection="0"/>
    <xf numFmtId="0" fontId="32" fillId="16" borderId="90"/>
    <xf numFmtId="4" fontId="72" fillId="9" borderId="90">
      <alignment horizontal="right" vertical="center"/>
    </xf>
    <xf numFmtId="4" fontId="28" fillId="14" borderId="91">
      <alignment horizontal="right" vertical="center"/>
    </xf>
    <xf numFmtId="4" fontId="28" fillId="14" borderId="92">
      <alignment horizontal="right" vertical="center"/>
    </xf>
    <xf numFmtId="0" fontId="94" fillId="73" borderId="80" applyNumberFormat="0" applyAlignment="0" applyProtection="0"/>
    <xf numFmtId="4" fontId="28" fillId="14" borderId="90">
      <alignment horizontal="right" vertical="center"/>
    </xf>
    <xf numFmtId="0" fontId="9" fillId="57" borderId="0" applyNumberFormat="0" applyBorder="0" applyAlignment="0" applyProtection="0"/>
    <xf numFmtId="0" fontId="32" fillId="0" borderId="93">
      <alignment horizontal="left" vertical="center" wrapText="1" indent="2"/>
    </xf>
    <xf numFmtId="49" fontId="32" fillId="0" borderId="90" applyNumberFormat="0" applyFont="0" applyFill="0" applyBorder="0" applyProtection="0">
      <alignment horizontal="left" vertical="center" indent="2"/>
    </xf>
    <xf numFmtId="0" fontId="28" fillId="9" borderId="90">
      <alignment horizontal="right" vertical="center"/>
    </xf>
    <xf numFmtId="175" fontId="32" fillId="90" borderId="90" applyNumberFormat="0" applyFont="0" applyBorder="0" applyAlignment="0" applyProtection="0">
      <alignment horizontal="right" vertical="center"/>
    </xf>
    <xf numFmtId="0" fontId="82" fillId="86" borderId="87" applyNumberFormat="0" applyAlignment="0" applyProtection="0"/>
    <xf numFmtId="0" fontId="81" fillId="86" borderId="87" applyNumberFormat="0" applyAlignment="0" applyProtection="0"/>
    <xf numFmtId="4" fontId="32" fillId="16" borderId="90"/>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93">
      <alignment horizontal="left" vertical="center" wrapText="1" indent="2"/>
    </xf>
    <xf numFmtId="0" fontId="86" fillId="0" borderId="88" applyNumberFormat="0" applyFill="0" applyAlignment="0" applyProtection="0"/>
    <xf numFmtId="0" fontId="86" fillId="0" borderId="88" applyNumberFormat="0" applyFill="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49" fontId="32" fillId="0" borderId="91" applyNumberFormat="0" applyFont="0" applyFill="0" applyBorder="0" applyProtection="0">
      <alignment horizontal="left" vertical="center" indent="5"/>
    </xf>
    <xf numFmtId="0" fontId="33" fillId="89" borderId="97" applyNumberFormat="0" applyFont="0" applyAlignment="0" applyProtection="0"/>
    <xf numFmtId="4" fontId="28" fillId="9" borderId="90">
      <alignment horizontal="right" vertical="center"/>
    </xf>
    <xf numFmtId="0" fontId="101" fillId="0" borderId="88" applyNumberFormat="0" applyFill="0" applyAlignment="0" applyProtection="0"/>
    <xf numFmtId="0" fontId="32" fillId="0" borderId="93">
      <alignment horizontal="left" vertical="center" wrapText="1" indent="2"/>
    </xf>
    <xf numFmtId="0" fontId="101" fillId="0" borderId="81" applyNumberFormat="0" applyFill="0" applyAlignment="0" applyProtection="0"/>
    <xf numFmtId="0" fontId="32" fillId="14" borderId="93">
      <alignment horizontal="left" vertical="center" wrapText="1" indent="2"/>
    </xf>
    <xf numFmtId="0" fontId="94" fillId="73" borderId="87" applyNumberFormat="0" applyAlignment="0" applyProtection="0"/>
    <xf numFmtId="4" fontId="32" fillId="0" borderId="90">
      <alignment horizontal="right" vertical="center"/>
    </xf>
    <xf numFmtId="0" fontId="33" fillId="89" borderId="89" applyNumberFormat="0" applyFont="0" applyAlignment="0" applyProtection="0"/>
    <xf numFmtId="0" fontId="81" fillId="86" borderId="87" applyNumberFormat="0" applyAlignment="0" applyProtection="0"/>
    <xf numFmtId="0" fontId="32" fillId="16" borderId="90"/>
    <xf numFmtId="0" fontId="9" fillId="47" borderId="0" applyNumberFormat="0" applyBorder="0" applyAlignment="0" applyProtection="0"/>
    <xf numFmtId="0" fontId="32" fillId="14" borderId="93">
      <alignment horizontal="left" vertical="center" wrapText="1" indent="2"/>
    </xf>
    <xf numFmtId="0" fontId="79" fillId="86" borderId="94" applyNumberFormat="0" applyAlignment="0" applyProtection="0"/>
    <xf numFmtId="49" fontId="32" fillId="0" borderId="90" applyNumberFormat="0" applyFont="0" applyFill="0" applyBorder="0" applyProtection="0">
      <alignment horizontal="left" vertical="center" indent="2"/>
    </xf>
    <xf numFmtId="0" fontId="28" fillId="14" borderId="90">
      <alignment horizontal="right" vertical="center"/>
    </xf>
    <xf numFmtId="0" fontId="32" fillId="14" borderId="93">
      <alignment horizontal="left" vertical="center" wrapText="1" indent="2"/>
    </xf>
    <xf numFmtId="4" fontId="28" fillId="14" borderId="92">
      <alignment horizontal="right" vertical="center"/>
    </xf>
    <xf numFmtId="0" fontId="9" fillId="47" borderId="0" applyNumberFormat="0" applyBorder="0" applyAlignment="0" applyProtection="0"/>
    <xf numFmtId="0" fontId="94" fillId="73" borderId="87" applyNumberFormat="0" applyAlignment="0" applyProtection="0"/>
    <xf numFmtId="4" fontId="28" fillId="9" borderId="90">
      <alignment horizontal="right" vertical="center"/>
    </xf>
    <xf numFmtId="0" fontId="85" fillId="73" borderId="87" applyNumberFormat="0" applyAlignment="0" applyProtection="0"/>
    <xf numFmtId="4" fontId="72" fillId="9" borderId="98">
      <alignment horizontal="right" vertical="center"/>
    </xf>
    <xf numFmtId="0" fontId="32" fillId="16" borderId="90"/>
    <xf numFmtId="0" fontId="72" fillId="9" borderId="90">
      <alignment horizontal="right" vertical="center"/>
    </xf>
    <xf numFmtId="0" fontId="28" fillId="14" borderId="90">
      <alignment horizontal="right" vertical="center"/>
    </xf>
    <xf numFmtId="0" fontId="32" fillId="14" borderId="93">
      <alignment horizontal="left" vertical="center" wrapText="1" indent="2"/>
    </xf>
    <xf numFmtId="4" fontId="28" fillId="14" borderId="91">
      <alignment horizontal="right" vertical="center"/>
    </xf>
    <xf numFmtId="0" fontId="101" fillId="0" borderId="88" applyNumberFormat="0" applyFill="0" applyAlignment="0" applyProtection="0"/>
    <xf numFmtId="0" fontId="32" fillId="0" borderId="93">
      <alignment horizontal="left" vertical="center" wrapText="1" indent="2"/>
    </xf>
    <xf numFmtId="4" fontId="32" fillId="0" borderId="90" applyFill="0" applyBorder="0" applyProtection="0">
      <alignment horizontal="right" vertical="center"/>
    </xf>
    <xf numFmtId="0" fontId="82" fillId="86" borderId="80" applyNumberFormat="0" applyAlignment="0" applyProtection="0"/>
    <xf numFmtId="0" fontId="72" fillId="9" borderId="90">
      <alignment horizontal="right" vertical="center"/>
    </xf>
    <xf numFmtId="0" fontId="85" fillId="73" borderId="95" applyNumberFormat="0" applyAlignment="0" applyProtection="0"/>
    <xf numFmtId="4" fontId="28" fillId="14" borderId="90">
      <alignment horizontal="right" vertical="center"/>
    </xf>
    <xf numFmtId="0" fontId="94" fillId="73" borderId="80" applyNumberFormat="0" applyAlignment="0" applyProtection="0"/>
    <xf numFmtId="4" fontId="72" fillId="9" borderId="90">
      <alignment horizontal="right" vertical="center"/>
    </xf>
    <xf numFmtId="0" fontId="32" fillId="9" borderId="91">
      <alignment horizontal="left" vertical="center"/>
    </xf>
    <xf numFmtId="0" fontId="76" fillId="89" borderId="82" applyNumberFormat="0" applyFont="0" applyAlignment="0" applyProtection="0"/>
    <xf numFmtId="0" fontId="98" fillId="86" borderId="79" applyNumberFormat="0" applyAlignment="0" applyProtection="0"/>
    <xf numFmtId="0" fontId="69" fillId="0" borderId="0" applyNumberFormat="0" applyFill="0" applyBorder="0" applyAlignment="0" applyProtection="0"/>
    <xf numFmtId="0" fontId="101" fillId="0" borderId="81" applyNumberFormat="0" applyFill="0" applyAlignment="0" applyProtection="0"/>
    <xf numFmtId="0" fontId="9" fillId="47" borderId="0" applyNumberFormat="0" applyBorder="0" applyAlignment="0" applyProtection="0"/>
    <xf numFmtId="0" fontId="70" fillId="52" borderId="0" applyNumberFormat="0" applyBorder="0" applyAlignment="0" applyProtection="0"/>
    <xf numFmtId="0" fontId="81" fillId="86" borderId="87" applyNumberFormat="0" applyAlignment="0" applyProtection="0"/>
    <xf numFmtId="0" fontId="28" fillId="9" borderId="90">
      <alignment horizontal="right" vertical="center"/>
    </xf>
    <xf numFmtId="0" fontId="94" fillId="73" borderId="87" applyNumberFormat="0" applyAlignment="0" applyProtection="0"/>
    <xf numFmtId="0" fontId="32" fillId="0" borderId="93">
      <alignment horizontal="left" vertical="center" wrapText="1" indent="2"/>
    </xf>
    <xf numFmtId="0" fontId="28" fillId="14" borderId="92">
      <alignment horizontal="right" vertical="center"/>
    </xf>
    <xf numFmtId="0" fontId="76" fillId="89" borderId="89" applyNumberFormat="0" applyFont="0" applyAlignment="0" applyProtection="0"/>
    <xf numFmtId="0" fontId="70" fillId="64" borderId="0" applyNumberFormat="0" applyBorder="0" applyAlignment="0" applyProtection="0"/>
    <xf numFmtId="49" fontId="30" fillId="0" borderId="90" applyNumberFormat="0" applyFill="0" applyBorder="0" applyProtection="0">
      <alignment horizontal="left" vertical="center"/>
    </xf>
    <xf numFmtId="0" fontId="33" fillId="89" borderId="89" applyNumberFormat="0" applyFont="0" applyAlignment="0" applyProtection="0"/>
    <xf numFmtId="0" fontId="70" fillId="61" borderId="0" applyNumberFormat="0" applyBorder="0" applyAlignment="0" applyProtection="0"/>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4" fontId="32" fillId="0" borderId="90" applyFill="0" applyBorder="0" applyProtection="0">
      <alignment horizontal="righ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49" fontId="32" fillId="0" borderId="90" applyNumberFormat="0" applyFont="0" applyFill="0" applyBorder="0" applyProtection="0">
      <alignment horizontal="left" vertical="center" indent="2"/>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79" fillId="86" borderId="94"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28" fillId="14" borderId="91">
      <alignment horizontal="right" vertical="center"/>
    </xf>
    <xf numFmtId="0" fontId="101" fillId="0" borderId="88" applyNumberFormat="0" applyFill="0" applyAlignment="0" applyProtection="0"/>
    <xf numFmtId="0" fontId="67" fillId="46" borderId="56" applyNumberFormat="0" applyAlignment="0" applyProtection="0"/>
    <xf numFmtId="0" fontId="76" fillId="89" borderId="89" applyNumberFormat="0" applyFont="0" applyAlignment="0" applyProtection="0"/>
    <xf numFmtId="4" fontId="32" fillId="0" borderId="90"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28" fillId="14" borderId="92">
      <alignment horizontal="right" vertical="center"/>
    </xf>
    <xf numFmtId="0" fontId="9" fillId="51" borderId="0" applyNumberFormat="0" applyBorder="0" applyAlignment="0" applyProtection="0"/>
    <xf numFmtId="0" fontId="28" fillId="14" borderId="90">
      <alignment horizontal="right" vertical="center"/>
    </xf>
    <xf numFmtId="0" fontId="98" fillId="86" borderId="94" applyNumberFormat="0" applyAlignment="0" applyProtection="0"/>
    <xf numFmtId="0" fontId="9" fillId="50" borderId="0" applyNumberFormat="0" applyBorder="0" applyAlignment="0" applyProtection="0"/>
    <xf numFmtId="0" fontId="81" fillId="86" borderId="87" applyNumberFormat="0" applyAlignment="0" applyProtection="0"/>
    <xf numFmtId="0" fontId="101" fillId="0" borderId="88" applyNumberFormat="0" applyFill="0" applyAlignment="0" applyProtection="0"/>
    <xf numFmtId="4" fontId="28" fillId="14" borderId="90">
      <alignment horizontal="right" vertical="center"/>
    </xf>
    <xf numFmtId="0" fontId="70" fillId="55" borderId="0" applyNumberFormat="0" applyBorder="0" applyAlignment="0" applyProtection="0"/>
    <xf numFmtId="0" fontId="32" fillId="0" borderId="90" applyNumberFormat="0" applyFill="0" applyAlignment="0" applyProtection="0"/>
    <xf numFmtId="0" fontId="9" fillId="56" borderId="0" applyNumberFormat="0" applyBorder="0" applyAlignment="0" applyProtection="0"/>
    <xf numFmtId="0" fontId="101" fillId="0" borderId="88" applyNumberFormat="0" applyFill="0" applyAlignment="0" applyProtection="0"/>
    <xf numFmtId="4" fontId="32" fillId="0" borderId="90">
      <alignment horizontal="right" vertical="center"/>
    </xf>
    <xf numFmtId="4" fontId="28" fillId="14" borderId="92">
      <alignment horizontal="right" vertical="center"/>
    </xf>
    <xf numFmtId="0" fontId="72" fillId="9" borderId="90">
      <alignment horizontal="right" vertical="center"/>
    </xf>
    <xf numFmtId="0" fontId="33" fillId="89" borderId="89" applyNumberFormat="0" applyFont="0" applyAlignment="0" applyProtection="0"/>
    <xf numFmtId="0" fontId="9" fillId="59" borderId="0" applyNumberFormat="0" applyBorder="0" applyAlignment="0" applyProtection="0"/>
    <xf numFmtId="0" fontId="94" fillId="73" borderId="87" applyNumberFormat="0" applyAlignment="0" applyProtection="0"/>
    <xf numFmtId="4" fontId="72" fillId="9" borderId="90">
      <alignment horizontal="right" vertical="center"/>
    </xf>
    <xf numFmtId="0" fontId="32" fillId="0" borderId="93">
      <alignment horizontal="left" vertical="center" wrapText="1" indent="2"/>
    </xf>
    <xf numFmtId="0" fontId="98" fillId="86" borderId="94" applyNumberFormat="0" applyAlignment="0" applyProtection="0"/>
    <xf numFmtId="0" fontId="76" fillId="89" borderId="89" applyNumberFormat="0" applyFont="0" applyAlignment="0" applyProtection="0"/>
    <xf numFmtId="0" fontId="85" fillId="73" borderId="87" applyNumberFormat="0" applyAlignment="0" applyProtection="0"/>
    <xf numFmtId="49" fontId="30" fillId="0" borderId="90" applyNumberFormat="0" applyFill="0" applyBorder="0" applyProtection="0">
      <alignment horizontal="left" vertical="center"/>
    </xf>
    <xf numFmtId="4" fontId="28" fillId="9" borderId="90">
      <alignment horizontal="right" vertical="center"/>
    </xf>
    <xf numFmtId="0" fontId="101" fillId="0" borderId="88" applyNumberFormat="0" applyFill="0" applyAlignment="0" applyProtection="0"/>
    <xf numFmtId="0" fontId="9" fillId="53" borderId="0" applyNumberFormat="0" applyBorder="0" applyAlignment="0" applyProtection="0"/>
    <xf numFmtId="0" fontId="98" fillId="86" borderId="94" applyNumberFormat="0" applyAlignment="0" applyProtection="0"/>
    <xf numFmtId="0" fontId="94" fillId="73" borderId="87" applyNumberFormat="0" applyAlignment="0" applyProtection="0"/>
    <xf numFmtId="0" fontId="9" fillId="51" borderId="0" applyNumberFormat="0" applyBorder="0" applyAlignment="0" applyProtection="0"/>
    <xf numFmtId="0" fontId="70" fillId="61" borderId="0" applyNumberFormat="0" applyBorder="0" applyAlignment="0" applyProtection="0"/>
    <xf numFmtId="0" fontId="9" fillId="47" borderId="0" applyNumberFormat="0" applyBorder="0" applyAlignment="0" applyProtection="0"/>
    <xf numFmtId="49" fontId="30" fillId="0" borderId="90" applyNumberFormat="0" applyFill="0" applyBorder="0" applyProtection="0">
      <alignment horizontal="left" vertical="center"/>
    </xf>
    <xf numFmtId="0" fontId="101" fillId="0" borderId="88" applyNumberFormat="0" applyFill="0" applyAlignment="0" applyProtection="0"/>
    <xf numFmtId="0" fontId="70" fillId="52" borderId="0" applyNumberFormat="0" applyBorder="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0" fontId="94" fillId="73" borderId="87" applyNumberFormat="0" applyAlignment="0" applyProtection="0"/>
    <xf numFmtId="0" fontId="32" fillId="9" borderId="91">
      <alignment horizontal="left" vertical="center"/>
    </xf>
    <xf numFmtId="0" fontId="82" fillId="86" borderId="87" applyNumberFormat="0" applyAlignment="0" applyProtection="0"/>
    <xf numFmtId="0" fontId="101" fillId="0" borderId="88" applyNumberFormat="0" applyFill="0" applyAlignment="0" applyProtection="0"/>
    <xf numFmtId="4" fontId="28" fillId="14" borderId="91">
      <alignment horizontal="right" vertical="center"/>
    </xf>
    <xf numFmtId="0" fontId="33" fillId="89" borderId="89" applyNumberFormat="0" applyFont="0" applyAlignment="0" applyProtection="0"/>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4" fontId="28" fillId="14" borderId="92">
      <alignment horizontal="right" vertical="center"/>
    </xf>
    <xf numFmtId="0" fontId="70" fillId="64" borderId="0" applyNumberFormat="0" applyBorder="0" applyAlignment="0" applyProtection="0"/>
    <xf numFmtId="0" fontId="101" fillId="0" borderId="88" applyNumberFormat="0" applyFill="0" applyAlignment="0" applyProtection="0"/>
    <xf numFmtId="0" fontId="85" fillId="73" borderId="87"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101" fillId="0" borderId="88" applyNumberFormat="0" applyFill="0" applyAlignment="0" applyProtection="0"/>
    <xf numFmtId="0" fontId="70" fillId="55" borderId="0" applyNumberFormat="0" applyBorder="0" applyAlignment="0" applyProtection="0"/>
    <xf numFmtId="0" fontId="76" fillId="89" borderId="89" applyNumberFormat="0" applyFont="0" applyAlignment="0" applyProtection="0"/>
    <xf numFmtId="0" fontId="32" fillId="0" borderId="90" applyNumberFormat="0" applyFill="0" applyAlignment="0" applyProtection="0"/>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4" fontId="32" fillId="0" borderId="90">
      <alignment horizontal="right" vertical="center"/>
    </xf>
    <xf numFmtId="4" fontId="32" fillId="0" borderId="90">
      <alignment horizontal="right" vertical="center"/>
    </xf>
    <xf numFmtId="0" fontId="28" fillId="14" borderId="90">
      <alignment horizontal="right" vertical="center"/>
    </xf>
    <xf numFmtId="0" fontId="32" fillId="14" borderId="93">
      <alignment horizontal="left" vertical="center" wrapText="1" indent="2"/>
    </xf>
    <xf numFmtId="0" fontId="94" fillId="73" borderId="87" applyNumberFormat="0" applyAlignment="0" applyProtection="0"/>
    <xf numFmtId="0" fontId="32" fillId="0" borderId="90">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175" fontId="32" fillId="90" borderId="90" applyNumberFormat="0" applyFont="0" applyBorder="0" applyAlignment="0" applyProtection="0">
      <alignment horizontal="right" vertical="center"/>
    </xf>
    <xf numFmtId="0" fontId="66" fillId="46" borderId="57" applyNumberFormat="0" applyAlignment="0" applyProtection="0"/>
    <xf numFmtId="0" fontId="28" fillId="14" borderId="92">
      <alignment horizontal="right" vertical="center"/>
    </xf>
    <xf numFmtId="0" fontId="82" fillId="86" borderId="87" applyNumberFormat="0" applyAlignment="0" applyProtection="0"/>
    <xf numFmtId="0" fontId="81" fillId="86" borderId="87" applyNumberFormat="0" applyAlignment="0" applyProtection="0"/>
    <xf numFmtId="0" fontId="101" fillId="0" borderId="88" applyNumberFormat="0" applyFill="0" applyAlignment="0" applyProtection="0"/>
    <xf numFmtId="0" fontId="101" fillId="0" borderId="88" applyNumberFormat="0" applyFill="0" applyAlignment="0" applyProtection="0"/>
    <xf numFmtId="0" fontId="33" fillId="89" borderId="89" applyNumberFormat="0" applyFont="0" applyAlignment="0" applyProtection="0"/>
    <xf numFmtId="0" fontId="70" fillId="61" borderId="0" applyNumberFormat="0" applyBorder="0" applyAlignment="0" applyProtection="0"/>
    <xf numFmtId="0" fontId="28" fillId="14" borderId="92">
      <alignment horizontal="right" vertical="center"/>
    </xf>
    <xf numFmtId="0" fontId="9" fillId="59" borderId="0" applyNumberFormat="0" applyBorder="0" applyAlignment="0" applyProtection="0"/>
    <xf numFmtId="0" fontId="28" fillId="14" borderId="91">
      <alignment horizontal="right" vertical="center"/>
    </xf>
    <xf numFmtId="0" fontId="76" fillId="89" borderId="97" applyNumberFormat="0" applyFont="0" applyAlignment="0" applyProtection="0"/>
    <xf numFmtId="4" fontId="28" fillId="9" borderId="90">
      <alignment horizontal="right" vertical="center"/>
    </xf>
    <xf numFmtId="4" fontId="28" fillId="14" borderId="90">
      <alignment horizontal="right" vertical="center"/>
    </xf>
    <xf numFmtId="0" fontId="68" fillId="0" borderId="0" applyNumberFormat="0" applyFill="0" applyBorder="0" applyAlignment="0" applyProtection="0"/>
    <xf numFmtId="4" fontId="28" fillId="14" borderId="90">
      <alignment horizontal="right" vertical="center"/>
    </xf>
    <xf numFmtId="0" fontId="85" fillId="73" borderId="80" applyNumberFormat="0" applyAlignment="0" applyProtection="0"/>
    <xf numFmtId="0" fontId="28" fillId="14" borderId="90">
      <alignment horizontal="right" vertical="center"/>
    </xf>
    <xf numFmtId="4" fontId="28" fillId="14" borderId="90">
      <alignment horizontal="right" vertical="center"/>
    </xf>
    <xf numFmtId="0" fontId="98" fillId="86" borderId="94" applyNumberFormat="0" applyAlignment="0" applyProtection="0"/>
    <xf numFmtId="4" fontId="28" fillId="14" borderId="90">
      <alignment horizontal="right" vertical="center"/>
    </xf>
    <xf numFmtId="0" fontId="32" fillId="0" borderId="90">
      <alignment horizontal="right" vertical="center"/>
    </xf>
    <xf numFmtId="0" fontId="9"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93">
      <alignment horizontal="left" vertical="center" wrapText="1" indent="2"/>
    </xf>
    <xf numFmtId="0" fontId="32" fillId="16" borderId="90"/>
    <xf numFmtId="4" fontId="32" fillId="0" borderId="90" applyFill="0" applyBorder="0" applyProtection="0">
      <alignment horizontal="right" vertical="center"/>
    </xf>
    <xf numFmtId="0" fontId="82" fillId="86" borderId="87" applyNumberFormat="0" applyAlignment="0" applyProtection="0"/>
    <xf numFmtId="0" fontId="32" fillId="14" borderId="86">
      <alignment horizontal="left" vertical="center" wrapText="1" indent="2"/>
    </xf>
    <xf numFmtId="0" fontId="32" fillId="0" borderId="86">
      <alignment horizontal="left" vertical="center" wrapText="1" indent="2"/>
    </xf>
    <xf numFmtId="0" fontId="86" fillId="0" borderId="88" applyNumberFormat="0" applyFill="0" applyAlignment="0" applyProtection="0"/>
    <xf numFmtId="0" fontId="94" fillId="73" borderId="87" applyNumberFormat="0" applyAlignment="0" applyProtection="0"/>
    <xf numFmtId="0" fontId="32" fillId="0" borderId="90">
      <alignment horizontal="right" vertical="center"/>
    </xf>
    <xf numFmtId="49" fontId="32" fillId="0" borderId="90" applyNumberFormat="0" applyFont="0" applyFill="0" applyBorder="0" applyProtection="0">
      <alignment horizontal="left" vertical="center" indent="2"/>
    </xf>
    <xf numFmtId="0" fontId="81" fillId="86" borderId="87" applyNumberFormat="0" applyAlignment="0" applyProtection="0"/>
    <xf numFmtId="0" fontId="32" fillId="0" borderId="90">
      <alignment horizontal="right" vertical="center"/>
    </xf>
    <xf numFmtId="0" fontId="28" fillId="9" borderId="90">
      <alignment horizontal="right" vertical="center"/>
    </xf>
    <xf numFmtId="4" fontId="28" fillId="14" borderId="99">
      <alignment horizontal="right" vertical="center"/>
    </xf>
    <xf numFmtId="0" fontId="70" fillId="52" borderId="0" applyNumberFormat="0" applyBorder="0" applyAlignment="0" applyProtection="0"/>
    <xf numFmtId="4" fontId="32" fillId="0" borderId="90">
      <alignment horizontal="right" vertical="center"/>
    </xf>
    <xf numFmtId="175" fontId="32" fillId="90" borderId="90" applyNumberFormat="0" applyFont="0" applyBorder="0" applyAlignment="0" applyProtection="0">
      <alignment horizontal="right" vertical="center"/>
    </xf>
    <xf numFmtId="4" fontId="72" fillId="9" borderId="90">
      <alignment horizontal="right" vertical="center"/>
    </xf>
    <xf numFmtId="4" fontId="28" fillId="14" borderId="91">
      <alignment horizontal="right" vertical="center"/>
    </xf>
    <xf numFmtId="4" fontId="28" fillId="9" borderId="90">
      <alignment horizontal="right" vertical="center"/>
    </xf>
    <xf numFmtId="0" fontId="86" fillId="0" borderId="88" applyNumberFormat="0" applyFill="0" applyAlignment="0" applyProtection="0"/>
    <xf numFmtId="0" fontId="94" fillId="73" borderId="87" applyNumberFormat="0" applyAlignment="0" applyProtection="0"/>
    <xf numFmtId="0" fontId="32" fillId="16" borderId="90"/>
    <xf numFmtId="49" fontId="32" fillId="0" borderId="90" applyNumberFormat="0" applyFont="0" applyFill="0" applyBorder="0" applyProtection="0">
      <alignment horizontal="left" vertical="center" indent="2"/>
    </xf>
    <xf numFmtId="4" fontId="72" fillId="9" borderId="90">
      <alignment horizontal="right" vertical="center"/>
    </xf>
    <xf numFmtId="0" fontId="98" fillId="86" borderId="94" applyNumberFormat="0" applyAlignment="0" applyProtection="0"/>
    <xf numFmtId="0" fontId="94" fillId="73" borderId="95" applyNumberFormat="0" applyAlignment="0" applyProtection="0"/>
    <xf numFmtId="0" fontId="9" fillId="6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2" fillId="9" borderId="90">
      <alignment horizontal="right" vertical="center"/>
    </xf>
    <xf numFmtId="0" fontId="70" fillId="49" borderId="0" applyNumberFormat="0" applyBorder="0" applyAlignment="0" applyProtection="0"/>
    <xf numFmtId="0" fontId="32" fillId="14" borderId="101">
      <alignment horizontal="left" vertical="center" wrapText="1" indent="2"/>
    </xf>
    <xf numFmtId="0" fontId="70"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0" fillId="58"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86" fillId="0" borderId="88" applyNumberFormat="0" applyFill="0" applyAlignment="0" applyProtection="0"/>
    <xf numFmtId="0" fontId="32" fillId="14" borderId="93">
      <alignment horizontal="left" vertical="center" wrapText="1" indent="2"/>
    </xf>
    <xf numFmtId="0" fontId="79" fillId="86" borderId="94" applyNumberFormat="0" applyAlignment="0" applyProtection="0"/>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7" applyNumberFormat="0" applyAlignment="0" applyProtection="0"/>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32" fillId="0" borderId="86">
      <alignment horizontal="left" vertical="center" wrapText="1" indent="2"/>
    </xf>
    <xf numFmtId="0" fontId="79" fillId="86" borderId="79" applyNumberFormat="0" applyAlignment="0" applyProtection="0"/>
    <xf numFmtId="0" fontId="81" fillId="86" borderId="80" applyNumberFormat="0" applyAlignment="0" applyProtection="0"/>
    <xf numFmtId="0" fontId="82" fillId="86" borderId="80" applyNumberFormat="0" applyAlignment="0" applyProtection="0"/>
    <xf numFmtId="0" fontId="85" fillId="73" borderId="80" applyNumberFormat="0" applyAlignment="0" applyProtection="0"/>
    <xf numFmtId="0" fontId="86" fillId="0" borderId="81" applyNumberFormat="0" applyFill="0" applyAlignment="0" applyProtection="0"/>
    <xf numFmtId="0" fontId="94" fillId="73" borderId="80" applyNumberFormat="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98" fillId="86" borderId="79" applyNumberFormat="0" applyAlignment="0" applyProtection="0"/>
    <xf numFmtId="0" fontId="101" fillId="0" borderId="81" applyNumberFormat="0" applyFill="0" applyAlignment="0" applyProtection="0"/>
    <xf numFmtId="0" fontId="9" fillId="53" borderId="0" applyNumberFormat="0" applyBorder="0" applyAlignment="0" applyProtection="0"/>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85" fillId="73" borderId="80" applyNumberFormat="0" applyAlignment="0" applyProtection="0"/>
    <xf numFmtId="0" fontId="32" fillId="0" borderId="83">
      <alignment horizontal="right" vertical="center"/>
    </xf>
    <xf numFmtId="4" fontId="32" fillId="0" borderId="83">
      <alignment horizontal="right" vertical="center"/>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3" applyNumberFormat="0" applyFill="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79" fillId="86" borderId="94" applyNumberFormat="0" applyAlignment="0" applyProtection="0"/>
    <xf numFmtId="0" fontId="98" fillId="86" borderId="94" applyNumberFormat="0" applyAlignment="0" applyProtection="0"/>
    <xf numFmtId="0" fontId="28" fillId="14" borderId="92">
      <alignment horizontal="right" vertical="center"/>
    </xf>
    <xf numFmtId="0" fontId="81" fillId="86" borderId="87" applyNumberFormat="0" applyAlignment="0" applyProtection="0"/>
    <xf numFmtId="4" fontId="28" fillId="14" borderId="90">
      <alignment horizontal="right" vertical="center"/>
    </xf>
    <xf numFmtId="4" fontId="32" fillId="16" borderId="90"/>
    <xf numFmtId="4" fontId="32" fillId="16" borderId="90"/>
    <xf numFmtId="0" fontId="28" fillId="14" borderId="90">
      <alignment horizontal="right" vertical="center"/>
    </xf>
    <xf numFmtId="0" fontId="28" fillId="14" borderId="90">
      <alignment horizontal="right" vertical="center"/>
    </xf>
    <xf numFmtId="0" fontId="32" fillId="16" borderId="90"/>
    <xf numFmtId="0" fontId="28" fillId="14" borderId="92">
      <alignment horizontal="right" vertical="center"/>
    </xf>
    <xf numFmtId="0" fontId="28" fillId="14" borderId="92">
      <alignment horizontal="right" vertical="center"/>
    </xf>
    <xf numFmtId="0" fontId="81" fillId="86" borderId="87" applyNumberFormat="0" applyAlignment="0" applyProtection="0"/>
    <xf numFmtId="0" fontId="28" fillId="14" borderId="91">
      <alignment horizontal="right" vertical="center"/>
    </xf>
    <xf numFmtId="0" fontId="32" fillId="0" borderId="90">
      <alignment horizontal="right" vertical="center"/>
    </xf>
    <xf numFmtId="4" fontId="32" fillId="0" borderId="90">
      <alignment horizontal="right" vertical="center"/>
    </xf>
    <xf numFmtId="0" fontId="101" fillId="0" borderId="88" applyNumberFormat="0" applyFill="0" applyAlignment="0" applyProtection="0"/>
    <xf numFmtId="0" fontId="82" fillId="86" borderId="87" applyNumberFormat="0" applyAlignment="0" applyProtection="0"/>
    <xf numFmtId="0" fontId="101" fillId="0" borderId="88" applyNumberFormat="0" applyFill="0" applyAlignment="0" applyProtection="0"/>
    <xf numFmtId="0" fontId="82" fillId="86" borderId="87" applyNumberFormat="0" applyAlignment="0" applyProtection="0"/>
    <xf numFmtId="49" fontId="30" fillId="0" borderId="90" applyNumberFormat="0" applyFill="0" applyBorder="0" applyProtection="0">
      <alignment horizontal="left" vertical="center"/>
    </xf>
    <xf numFmtId="0" fontId="76" fillId="89" borderId="89" applyNumberFormat="0" applyFont="0" applyAlignment="0" applyProtection="0"/>
    <xf numFmtId="0" fontId="28" fillId="9" borderId="90">
      <alignment horizontal="right" vertical="center"/>
    </xf>
    <xf numFmtId="0" fontId="28" fillId="14" borderId="90">
      <alignment horizontal="right" vertical="center"/>
    </xf>
    <xf numFmtId="0" fontId="82" fillId="86" borderId="87" applyNumberFormat="0" applyAlignment="0" applyProtection="0"/>
    <xf numFmtId="0" fontId="86" fillId="0" borderId="88" applyNumberFormat="0" applyFill="0" applyAlignment="0" applyProtection="0"/>
    <xf numFmtId="4" fontId="32" fillId="0" borderId="90" applyFill="0" applyBorder="0" applyProtection="0">
      <alignment horizontal="right" vertical="center"/>
    </xf>
    <xf numFmtId="0" fontId="94" fillId="73" borderId="95" applyNumberFormat="0" applyAlignment="0" applyProtection="0"/>
    <xf numFmtId="0" fontId="11" fillId="0" borderId="58" applyNumberFormat="0" applyFill="0" applyAlignment="0" applyProtection="0"/>
    <xf numFmtId="0" fontId="32" fillId="14" borderId="93">
      <alignment horizontal="left" vertical="center" wrapText="1" indent="2"/>
    </xf>
    <xf numFmtId="0" fontId="11" fillId="0" borderId="58" applyNumberFormat="0" applyFill="0" applyAlignment="0" applyProtection="0"/>
    <xf numFmtId="0" fontId="9" fillId="59" borderId="0" applyNumberFormat="0" applyBorder="0" applyAlignment="0" applyProtection="0"/>
    <xf numFmtId="49" fontId="32" fillId="0" borderId="98" applyNumberFormat="0" applyFont="0" applyFill="0" applyBorder="0" applyProtection="0">
      <alignment horizontal="left" vertical="center" indent="2"/>
    </xf>
    <xf numFmtId="0" fontId="70" fillId="64" borderId="0" applyNumberFormat="0" applyBorder="0" applyAlignment="0" applyProtection="0"/>
    <xf numFmtId="4" fontId="28" fillId="14" borderId="90">
      <alignment horizontal="right" vertical="center"/>
    </xf>
    <xf numFmtId="0" fontId="94" fillId="73" borderId="87" applyNumberFormat="0" applyAlignment="0" applyProtection="0"/>
    <xf numFmtId="0" fontId="82" fillId="86" borderId="87" applyNumberFormat="0" applyAlignment="0" applyProtection="0"/>
    <xf numFmtId="0" fontId="81" fillId="86" borderId="87" applyNumberFormat="0" applyAlignment="0" applyProtection="0"/>
    <xf numFmtId="0" fontId="32" fillId="9" borderId="91">
      <alignment horizontal="left" vertical="center"/>
    </xf>
    <xf numFmtId="0" fontId="9" fillId="53" borderId="0" applyNumberFormat="0" applyBorder="0" applyAlignment="0" applyProtection="0"/>
    <xf numFmtId="0" fontId="28" fillId="14" borderId="90">
      <alignment horizontal="right" vertical="center"/>
    </xf>
    <xf numFmtId="0" fontId="69" fillId="0" borderId="0" applyNumberFormat="0" applyFill="0" applyBorder="0" applyAlignment="0" applyProtection="0"/>
    <xf numFmtId="175" fontId="32" fillId="90" borderId="98" applyNumberFormat="0" applyFont="0" applyBorder="0" applyAlignment="0" applyProtection="0">
      <alignment horizontal="right" vertical="center"/>
    </xf>
    <xf numFmtId="0" fontId="70" fillId="49" borderId="0" applyNumberFormat="0" applyBorder="0" applyAlignment="0" applyProtection="0"/>
    <xf numFmtId="175" fontId="32" fillId="90" borderId="90"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93">
      <alignment horizontal="left" vertical="center" wrapText="1" indent="2"/>
    </xf>
    <xf numFmtId="175" fontId="32" fillId="90" borderId="90" applyNumberFormat="0" applyFont="0" applyBorder="0" applyAlignment="0" applyProtection="0">
      <alignment horizontal="right" vertical="center"/>
    </xf>
    <xf numFmtId="4" fontId="32" fillId="0" borderId="90" applyFill="0" applyBorder="0" applyProtection="0">
      <alignment horizontal="right" vertical="center"/>
    </xf>
    <xf numFmtId="0" fontId="69" fillId="0" borderId="0" applyNumberFormat="0" applyFill="0" applyBorder="0" applyAlignment="0" applyProtection="0"/>
    <xf numFmtId="0" fontId="94" fillId="73" borderId="87" applyNumberFormat="0" applyAlignment="0" applyProtection="0"/>
    <xf numFmtId="0" fontId="32" fillId="0" borderId="93">
      <alignment horizontal="left" vertical="center" wrapText="1" indent="2"/>
    </xf>
    <xf numFmtId="0" fontId="32" fillId="16" borderId="90"/>
    <xf numFmtId="0" fontId="101" fillId="0" borderId="96" applyNumberFormat="0" applyFill="0" applyAlignment="0" applyProtection="0"/>
    <xf numFmtId="0" fontId="32" fillId="0" borderId="90">
      <alignment horizontal="right" vertical="center"/>
    </xf>
    <xf numFmtId="0" fontId="32" fillId="16" borderId="90"/>
    <xf numFmtId="0" fontId="76" fillId="89" borderId="89" applyNumberFormat="0" applyFont="0" applyAlignment="0" applyProtection="0"/>
    <xf numFmtId="49" fontId="30" fillId="0" borderId="90" applyNumberFormat="0" applyFill="0" applyBorder="0" applyProtection="0">
      <alignment horizontal="left" vertical="center"/>
    </xf>
    <xf numFmtId="0" fontId="32" fillId="0" borderId="93">
      <alignment horizontal="left" vertical="center" wrapText="1" indent="2"/>
    </xf>
    <xf numFmtId="0" fontId="82" fillId="86" borderId="87" applyNumberFormat="0" applyAlignment="0" applyProtection="0"/>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98" fillId="86" borderId="94" applyNumberFormat="0" applyAlignment="0" applyProtection="0"/>
    <xf numFmtId="0" fontId="9" fillId="50" borderId="0" applyNumberFormat="0" applyBorder="0" applyAlignment="0" applyProtection="0"/>
    <xf numFmtId="0" fontId="11" fillId="0" borderId="58" applyNumberFormat="0" applyFill="0" applyAlignment="0" applyProtection="0"/>
    <xf numFmtId="0" fontId="72" fillId="9" borderId="90">
      <alignment horizontal="right" vertical="center"/>
    </xf>
    <xf numFmtId="0" fontId="9" fillId="63" borderId="0" applyNumberFormat="0" applyBorder="0" applyAlignment="0" applyProtection="0"/>
    <xf numFmtId="0" fontId="85" fillId="73" borderId="87" applyNumberFormat="0" applyAlignment="0" applyProtection="0"/>
    <xf numFmtId="4" fontId="72" fillId="9" borderId="90">
      <alignment horizontal="right" vertical="center"/>
    </xf>
    <xf numFmtId="0" fontId="85" fillId="73" borderId="87" applyNumberFormat="0" applyAlignment="0" applyProtection="0"/>
    <xf numFmtId="0" fontId="70" fillId="58" borderId="0" applyNumberFormat="0" applyBorder="0" applyAlignment="0" applyProtection="0"/>
    <xf numFmtId="0" fontId="81" fillId="86" borderId="87" applyNumberFormat="0" applyAlignment="0" applyProtection="0"/>
    <xf numFmtId="0" fontId="79" fillId="86" borderId="94" applyNumberFormat="0" applyAlignment="0" applyProtection="0"/>
    <xf numFmtId="0" fontId="9" fillId="54" borderId="0" applyNumberFormat="0" applyBorder="0" applyAlignment="0" applyProtection="0"/>
    <xf numFmtId="0" fontId="32" fillId="16" borderId="90"/>
    <xf numFmtId="0" fontId="28" fillId="14" borderId="90">
      <alignment horizontal="right" vertical="center"/>
    </xf>
    <xf numFmtId="0" fontId="72" fillId="9" borderId="90">
      <alignment horizontal="right" vertical="center"/>
    </xf>
    <xf numFmtId="0" fontId="98" fillId="86" borderId="94" applyNumberFormat="0" applyAlignment="0" applyProtection="0"/>
    <xf numFmtId="0" fontId="86" fillId="0" borderId="96" applyNumberFormat="0" applyFill="0" applyAlignment="0" applyProtection="0"/>
    <xf numFmtId="4" fontId="28" fillId="9" borderId="90">
      <alignment horizontal="right" vertical="center"/>
    </xf>
    <xf numFmtId="0" fontId="9" fillId="63" borderId="0" applyNumberFormat="0" applyBorder="0" applyAlignment="0" applyProtection="0"/>
    <xf numFmtId="0" fontId="86" fillId="0" borderId="88" applyNumberFormat="0" applyFill="0" applyAlignment="0" applyProtection="0"/>
    <xf numFmtId="0" fontId="86" fillId="0" borderId="88" applyNumberFormat="0" applyFill="0" applyAlignment="0" applyProtection="0"/>
    <xf numFmtId="0" fontId="98" fillId="86" borderId="94" applyNumberFormat="0" applyAlignment="0" applyProtection="0"/>
    <xf numFmtId="4" fontId="32" fillId="16" borderId="90"/>
    <xf numFmtId="0" fontId="70" fillId="52" borderId="0" applyNumberFormat="0" applyBorder="0" applyAlignment="0" applyProtection="0"/>
    <xf numFmtId="0" fontId="9" fillId="50" borderId="0" applyNumberFormat="0" applyBorder="0" applyAlignment="0" applyProtection="0"/>
    <xf numFmtId="0" fontId="28" fillId="14" borderId="92">
      <alignment horizontal="right" vertical="center"/>
    </xf>
    <xf numFmtId="0" fontId="68" fillId="0" borderId="0" applyNumberFormat="0" applyFill="0" applyBorder="0" applyAlignment="0" applyProtection="0"/>
    <xf numFmtId="0" fontId="79" fillId="86" borderId="94" applyNumberFormat="0" applyAlignment="0" applyProtection="0"/>
    <xf numFmtId="0" fontId="28" fillId="9" borderId="90">
      <alignment horizontal="right" vertical="center"/>
    </xf>
    <xf numFmtId="4" fontId="32" fillId="0" borderId="90">
      <alignment horizontal="right" vertical="center"/>
    </xf>
    <xf numFmtId="0" fontId="9" fillId="57" borderId="0" applyNumberFormat="0" applyBorder="0" applyAlignment="0" applyProtection="0"/>
    <xf numFmtId="0" fontId="32" fillId="0" borderId="101">
      <alignment horizontal="left" vertical="center" wrapText="1" indent="2"/>
    </xf>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28" fillId="14" borderId="91">
      <alignment horizontal="right" vertical="center"/>
    </xf>
    <xf numFmtId="4" fontId="32" fillId="16" borderId="90"/>
    <xf numFmtId="0" fontId="76" fillId="89" borderId="89" applyNumberFormat="0" applyFont="0" applyAlignment="0" applyProtection="0"/>
    <xf numFmtId="0" fontId="70" fillId="55" borderId="0" applyNumberFormat="0" applyBorder="0" applyAlignment="0" applyProtection="0"/>
    <xf numFmtId="4" fontId="28" fillId="14" borderId="90">
      <alignment horizontal="right" vertical="center"/>
    </xf>
    <xf numFmtId="0" fontId="70" fillId="49" borderId="0" applyNumberFormat="0" applyBorder="0" applyAlignment="0" applyProtection="0"/>
    <xf numFmtId="0" fontId="94" fillId="73" borderId="87" applyNumberFormat="0" applyAlignment="0" applyProtection="0"/>
    <xf numFmtId="0" fontId="79" fillId="86" borderId="94" applyNumberFormat="0" applyAlignment="0" applyProtection="0"/>
    <xf numFmtId="0" fontId="101" fillId="0" borderId="88" applyNumberFormat="0" applyFill="0" applyAlignment="0" applyProtection="0"/>
    <xf numFmtId="4" fontId="28" fillId="14" borderId="91">
      <alignment horizontal="right" vertical="center"/>
    </xf>
    <xf numFmtId="0" fontId="9" fillId="51" borderId="0" applyNumberFormat="0" applyBorder="0" applyAlignment="0" applyProtection="0"/>
    <xf numFmtId="4" fontId="72" fillId="9" borderId="90">
      <alignment horizontal="right" vertical="center"/>
    </xf>
    <xf numFmtId="0" fontId="28" fillId="14" borderId="90">
      <alignment horizontal="right" vertical="center"/>
    </xf>
    <xf numFmtId="0" fontId="70" fillId="52" borderId="0" applyNumberFormat="0" applyBorder="0" applyAlignment="0" applyProtection="0"/>
    <xf numFmtId="0" fontId="94" fillId="73" borderId="95" applyNumberFormat="0" applyAlignment="0" applyProtection="0"/>
    <xf numFmtId="0" fontId="9" fillId="59" borderId="0" applyNumberFormat="0" applyBorder="0" applyAlignment="0" applyProtection="0"/>
    <xf numFmtId="0" fontId="9" fillId="50" borderId="0" applyNumberFormat="0" applyBorder="0" applyAlignment="0" applyProtection="0"/>
    <xf numFmtId="0" fontId="81" fillId="86" borderId="87" applyNumberFormat="0" applyAlignment="0" applyProtection="0"/>
    <xf numFmtId="0" fontId="70" fillId="58" borderId="0" applyNumberFormat="0" applyBorder="0" applyAlignment="0" applyProtection="0"/>
    <xf numFmtId="0" fontId="28" fillId="9" borderId="90">
      <alignment horizontal="right" vertical="center"/>
    </xf>
    <xf numFmtId="0" fontId="82" fillId="86" borderId="87" applyNumberFormat="0" applyAlignment="0" applyProtection="0"/>
    <xf numFmtId="4" fontId="32" fillId="0" borderId="90" applyFill="0" applyBorder="0" applyProtection="0">
      <alignment horizontal="right" vertical="center"/>
    </xf>
    <xf numFmtId="0" fontId="32" fillId="14" borderId="93">
      <alignment horizontal="left" vertical="center" wrapText="1" indent="2"/>
    </xf>
    <xf numFmtId="4" fontId="32" fillId="16" borderId="90"/>
    <xf numFmtId="0" fontId="66" fillId="46" borderId="57" applyNumberFormat="0" applyAlignment="0" applyProtection="0"/>
    <xf numFmtId="0" fontId="82" fillId="86" borderId="87" applyNumberFormat="0" applyAlignment="0" applyProtection="0"/>
    <xf numFmtId="0" fontId="82" fillId="86" borderId="87" applyNumberFormat="0" applyAlignment="0" applyProtection="0"/>
    <xf numFmtId="0" fontId="9" fillId="48" borderId="0" applyNumberFormat="0" applyBorder="0" applyAlignment="0" applyProtection="0"/>
    <xf numFmtId="0" fontId="85" fillId="73" borderId="87" applyNumberFormat="0" applyAlignment="0" applyProtection="0"/>
    <xf numFmtId="4" fontId="32" fillId="16" borderId="98"/>
    <xf numFmtId="49" fontId="30" fillId="0" borderId="90" applyNumberFormat="0" applyFill="0" applyBorder="0" applyProtection="0">
      <alignment horizontal="left" vertical="center"/>
    </xf>
    <xf numFmtId="0" fontId="101" fillId="0" borderId="96" applyNumberFormat="0" applyFill="0" applyAlignment="0" applyProtection="0"/>
    <xf numFmtId="0" fontId="32" fillId="0" borderId="93">
      <alignment horizontal="left" vertical="center" wrapText="1" indent="2"/>
    </xf>
    <xf numFmtId="0" fontId="32" fillId="14" borderId="93">
      <alignment horizontal="left" vertical="center" wrapText="1" indent="2"/>
    </xf>
    <xf numFmtId="0" fontId="76" fillId="89" borderId="89" applyNumberFormat="0" applyFont="0" applyAlignment="0" applyProtection="0"/>
    <xf numFmtId="0" fontId="28" fillId="14" borderId="90">
      <alignment horizontal="right" vertical="center"/>
    </xf>
    <xf numFmtId="0" fontId="28" fillId="14" borderId="90">
      <alignment horizontal="right" vertical="center"/>
    </xf>
    <xf numFmtId="0" fontId="82" fillId="86" borderId="87" applyNumberFormat="0" applyAlignment="0" applyProtection="0"/>
    <xf numFmtId="0" fontId="70" fillId="55" borderId="0" applyNumberFormat="0" applyBorder="0" applyAlignment="0" applyProtection="0"/>
    <xf numFmtId="175" fontId="32" fillId="90" borderId="90" applyNumberFormat="0" applyFont="0" applyBorder="0" applyAlignment="0" applyProtection="0">
      <alignment horizontal="right" vertical="center"/>
    </xf>
    <xf numFmtId="0" fontId="9" fillId="60" borderId="0" applyNumberFormat="0" applyBorder="0" applyAlignment="0" applyProtection="0"/>
    <xf numFmtId="0" fontId="82" fillId="86" borderId="87" applyNumberFormat="0" applyAlignment="0" applyProtection="0"/>
    <xf numFmtId="0" fontId="98" fillId="86" borderId="94" applyNumberFormat="0" applyAlignment="0" applyProtection="0"/>
    <xf numFmtId="0" fontId="101" fillId="0" borderId="96" applyNumberFormat="0" applyFill="0" applyAlignment="0" applyProtection="0"/>
    <xf numFmtId="0" fontId="101" fillId="0" borderId="88" applyNumberFormat="0" applyFill="0" applyAlignment="0" applyProtection="0"/>
    <xf numFmtId="0" fontId="94" fillId="73" borderId="87" applyNumberFormat="0" applyAlignment="0" applyProtection="0"/>
    <xf numFmtId="0" fontId="28" fillId="9" borderId="90">
      <alignment horizontal="right" vertical="center"/>
    </xf>
    <xf numFmtId="0" fontId="32" fillId="0" borderId="101">
      <alignment horizontal="left" vertical="center" wrapText="1" indent="2"/>
    </xf>
    <xf numFmtId="0" fontId="70" fillId="49" borderId="0" applyNumberFormat="0" applyBorder="0" applyAlignment="0" applyProtection="0"/>
    <xf numFmtId="0" fontId="98" fillId="86" borderId="94" applyNumberFormat="0" applyAlignment="0" applyProtection="0"/>
    <xf numFmtId="0" fontId="9" fillId="54" borderId="0" applyNumberFormat="0" applyBorder="0" applyAlignment="0" applyProtection="0"/>
    <xf numFmtId="4" fontId="72" fillId="9" borderId="90">
      <alignment horizontal="right" vertical="center"/>
    </xf>
    <xf numFmtId="4" fontId="28" fillId="9" borderId="90">
      <alignment horizontal="right" vertical="center"/>
    </xf>
    <xf numFmtId="0" fontId="28" fillId="14" borderId="98">
      <alignment horizontal="right" vertical="center"/>
    </xf>
    <xf numFmtId="0" fontId="32" fillId="0" borderId="90" applyNumberFormat="0" applyFill="0" applyAlignment="0" applyProtection="0"/>
    <xf numFmtId="4" fontId="28" fillId="9" borderId="90">
      <alignment horizontal="right" vertical="center"/>
    </xf>
    <xf numFmtId="0" fontId="11" fillId="0" borderId="58" applyNumberFormat="0" applyFill="0" applyAlignment="0" applyProtection="0"/>
    <xf numFmtId="0" fontId="82" fillId="86" borderId="87" applyNumberFormat="0" applyAlignment="0" applyProtection="0"/>
    <xf numFmtId="0" fontId="9"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0" applyNumberFormat="0" applyFill="0" applyAlignment="0" applyProtection="0"/>
    <xf numFmtId="4" fontId="28" fillId="14" borderId="90">
      <alignment horizontal="right" vertical="center"/>
    </xf>
    <xf numFmtId="0" fontId="76" fillId="89" borderId="89" applyNumberFormat="0" applyFont="0" applyAlignment="0" applyProtection="0"/>
    <xf numFmtId="4" fontId="28" fillId="14" borderId="90">
      <alignment horizontal="right" vertical="center"/>
    </xf>
    <xf numFmtId="4" fontId="28" fillId="14" borderId="90">
      <alignment horizontal="right" vertical="center"/>
    </xf>
    <xf numFmtId="0" fontId="32" fillId="0" borderId="90">
      <alignment horizontal="right" vertical="center"/>
    </xf>
    <xf numFmtId="4" fontId="32" fillId="0" borderId="90">
      <alignment horizontal="right" vertical="center"/>
    </xf>
    <xf numFmtId="0" fontId="28" fillId="14" borderId="100">
      <alignment horizontal="right" vertical="center"/>
    </xf>
    <xf numFmtId="0" fontId="86" fillId="0" borderId="88" applyNumberFormat="0" applyFill="0" applyAlignment="0" applyProtection="0"/>
    <xf numFmtId="0" fontId="76" fillId="89" borderId="89" applyNumberFormat="0" applyFont="0" applyAlignment="0" applyProtection="0"/>
    <xf numFmtId="0" fontId="32" fillId="0" borderId="90" applyNumberFormat="0" applyFill="0" applyAlignment="0" applyProtection="0"/>
    <xf numFmtId="0" fontId="28" fillId="14" borderId="92">
      <alignment horizontal="right" vertical="center"/>
    </xf>
    <xf numFmtId="49" fontId="30" fillId="0" borderId="98" applyNumberFormat="0" applyFill="0" applyBorder="0" applyProtection="0">
      <alignment horizontal="left" vertical="center"/>
    </xf>
    <xf numFmtId="4" fontId="28" fillId="14" borderId="90">
      <alignment horizontal="right" vertical="center"/>
    </xf>
    <xf numFmtId="0" fontId="82" fillId="86" borderId="87" applyNumberFormat="0" applyAlignment="0" applyProtection="0"/>
    <xf numFmtId="0" fontId="28" fillId="14" borderId="90">
      <alignment horizontal="right" vertical="center"/>
    </xf>
    <xf numFmtId="0" fontId="32" fillId="16" borderId="98"/>
    <xf numFmtId="4" fontId="32" fillId="16" borderId="90"/>
    <xf numFmtId="0" fontId="85" fillId="73" borderId="87" applyNumberFormat="0" applyAlignment="0" applyProtection="0"/>
    <xf numFmtId="0" fontId="82" fillId="86" borderId="87" applyNumberFormat="0" applyAlignment="0" applyProtection="0"/>
    <xf numFmtId="0" fontId="101" fillId="0" borderId="88" applyNumberFormat="0" applyFill="0" applyAlignment="0" applyProtection="0"/>
    <xf numFmtId="0" fontId="32" fillId="9" borderId="91">
      <alignment horizontal="left" vertical="center"/>
    </xf>
    <xf numFmtId="0" fontId="85" fillId="73" borderId="87" applyNumberFormat="0" applyAlignment="0" applyProtection="0"/>
    <xf numFmtId="0" fontId="32" fillId="0" borderId="90" applyNumberFormat="0" applyFill="0" applyAlignment="0" applyProtection="0"/>
    <xf numFmtId="0" fontId="9" fillId="63" borderId="0" applyNumberFormat="0" applyBorder="0" applyAlignment="0" applyProtection="0"/>
    <xf numFmtId="0" fontId="32" fillId="0" borderId="90">
      <alignment horizontal="right" vertical="center"/>
    </xf>
    <xf numFmtId="0" fontId="32" fillId="9" borderId="91">
      <alignment horizontal="left" vertical="center"/>
    </xf>
    <xf numFmtId="4" fontId="28" fillId="14" borderId="92">
      <alignment horizontal="right" vertical="center"/>
    </xf>
    <xf numFmtId="49" fontId="30" fillId="0" borderId="90" applyNumberFormat="0" applyFill="0" applyBorder="0" applyProtection="0">
      <alignment horizontal="left" vertical="center"/>
    </xf>
    <xf numFmtId="0" fontId="98" fillId="86" borderId="94" applyNumberFormat="0" applyAlignment="0" applyProtection="0"/>
    <xf numFmtId="0" fontId="70" fillId="64" borderId="0" applyNumberFormat="0" applyBorder="0" applyAlignment="0" applyProtection="0"/>
    <xf numFmtId="0" fontId="9" fillId="62" borderId="0" applyNumberFormat="0" applyBorder="0" applyAlignment="0" applyProtection="0"/>
    <xf numFmtId="0" fontId="81" fillId="86" borderId="87" applyNumberFormat="0" applyAlignment="0" applyProtection="0"/>
    <xf numFmtId="0" fontId="94" fillId="73" borderId="87" applyNumberFormat="0" applyAlignment="0" applyProtection="0"/>
    <xf numFmtId="4" fontId="72" fillId="9" borderId="90">
      <alignment horizontal="right" vertical="center"/>
    </xf>
    <xf numFmtId="0" fontId="9" fillId="57" borderId="0" applyNumberFormat="0" applyBorder="0" applyAlignment="0" applyProtection="0"/>
    <xf numFmtId="0" fontId="28" fillId="14" borderId="91">
      <alignment horizontal="right" vertical="center"/>
    </xf>
    <xf numFmtId="0" fontId="32" fillId="14" borderId="93">
      <alignment horizontal="left" vertical="center" wrapText="1" indent="2"/>
    </xf>
    <xf numFmtId="0" fontId="81" fillId="86" borderId="87" applyNumberFormat="0" applyAlignment="0" applyProtection="0"/>
    <xf numFmtId="0" fontId="9" fillId="63" borderId="0" applyNumberFormat="0" applyBorder="0" applyAlignment="0" applyProtection="0"/>
    <xf numFmtId="0" fontId="28" fillId="14" borderId="99">
      <alignment horizontal="right" vertical="center"/>
    </xf>
    <xf numFmtId="4" fontId="28" fillId="14" borderId="91">
      <alignment horizontal="right" vertical="center"/>
    </xf>
    <xf numFmtId="0" fontId="33" fillId="89" borderId="89" applyNumberFormat="0" applyFont="0" applyAlignment="0" applyProtection="0"/>
    <xf numFmtId="0" fontId="9" fillId="62" borderId="0" applyNumberFormat="0" applyBorder="0" applyAlignment="0" applyProtection="0"/>
    <xf numFmtId="0" fontId="28" fillId="9" borderId="90">
      <alignment horizontal="right" vertical="center"/>
    </xf>
    <xf numFmtId="0" fontId="28" fillId="9" borderId="98">
      <alignment horizontal="right" vertical="center"/>
    </xf>
    <xf numFmtId="0" fontId="9" fillId="56" borderId="0" applyNumberFormat="0" applyBorder="0" applyAlignment="0" applyProtection="0"/>
    <xf numFmtId="0" fontId="94" fillId="73" borderId="87" applyNumberFormat="0" applyAlignment="0" applyProtection="0"/>
    <xf numFmtId="4" fontId="28" fillId="14" borderId="100">
      <alignment horizontal="right" vertical="center"/>
    </xf>
    <xf numFmtId="4" fontId="28" fillId="14" borderId="91">
      <alignment horizontal="right" vertical="center"/>
    </xf>
    <xf numFmtId="4" fontId="28" fillId="14" borderId="98">
      <alignment horizontal="right" vertical="center"/>
    </xf>
    <xf numFmtId="4" fontId="28" fillId="14" borderId="90">
      <alignment horizontal="right" vertical="center"/>
    </xf>
    <xf numFmtId="0" fontId="28" fillId="9" borderId="90">
      <alignment horizontal="right" vertical="center"/>
    </xf>
    <xf numFmtId="0" fontId="85" fillId="73" borderId="87" applyNumberFormat="0" applyAlignment="0" applyProtection="0"/>
    <xf numFmtId="0" fontId="9" fillId="54" borderId="0" applyNumberFormat="0" applyBorder="0" applyAlignment="0" applyProtection="0"/>
    <xf numFmtId="0" fontId="67" fillId="46" borderId="56" applyNumberFormat="0" applyAlignment="0" applyProtection="0"/>
    <xf numFmtId="0" fontId="86" fillId="0" borderId="88" applyNumberFormat="0" applyFill="0" applyAlignment="0" applyProtection="0"/>
    <xf numFmtId="0" fontId="72" fillId="9" borderId="90">
      <alignment horizontal="right" vertical="center"/>
    </xf>
    <xf numFmtId="0" fontId="98" fillId="86" borderId="94" applyNumberFormat="0" applyAlignment="0" applyProtection="0"/>
    <xf numFmtId="0" fontId="101" fillId="0" borderId="88" applyNumberFormat="0" applyFill="0" applyAlignment="0" applyProtection="0"/>
    <xf numFmtId="0" fontId="9" fillId="53" borderId="0" applyNumberFormat="0" applyBorder="0" applyAlignment="0" applyProtection="0"/>
    <xf numFmtId="175" fontId="32" fillId="90" borderId="90" applyNumberFormat="0" applyFont="0" applyBorder="0" applyAlignment="0" applyProtection="0">
      <alignment horizontal="right" vertical="center"/>
    </xf>
    <xf numFmtId="0" fontId="9" fillId="51" borderId="0" applyNumberFormat="0" applyBorder="0" applyAlignment="0" applyProtection="0"/>
    <xf numFmtId="0" fontId="82" fillId="86" borderId="95" applyNumberFormat="0" applyAlignment="0" applyProtection="0"/>
    <xf numFmtId="0" fontId="9" fillId="56" borderId="0" applyNumberFormat="0" applyBorder="0" applyAlignment="0" applyProtection="0"/>
    <xf numFmtId="0" fontId="70" fillId="61" borderId="0" applyNumberFormat="0" applyBorder="0" applyAlignment="0" applyProtection="0"/>
    <xf numFmtId="0" fontId="86" fillId="0" borderId="88" applyNumberFormat="0" applyFill="0" applyAlignment="0" applyProtection="0"/>
    <xf numFmtId="0" fontId="32" fillId="0" borderId="90">
      <alignment horizontal="right" vertical="center"/>
    </xf>
    <xf numFmtId="0" fontId="33" fillId="89" borderId="89" applyNumberFormat="0" applyFont="0" applyAlignment="0" applyProtection="0"/>
    <xf numFmtId="0" fontId="82" fillId="86" borderId="87" applyNumberFormat="0" applyAlignment="0" applyProtection="0"/>
    <xf numFmtId="0" fontId="101" fillId="0" borderId="88" applyNumberFormat="0" applyFill="0" applyAlignment="0" applyProtection="0"/>
    <xf numFmtId="0" fontId="9" fillId="48" borderId="0" applyNumberFormat="0" applyBorder="0" applyAlignment="0" applyProtection="0"/>
    <xf numFmtId="0" fontId="76" fillId="89" borderId="89" applyNumberFormat="0" applyFont="0" applyAlignment="0" applyProtection="0"/>
    <xf numFmtId="0" fontId="70" fillId="58" borderId="0" applyNumberFormat="0" applyBorder="0" applyAlignment="0" applyProtection="0"/>
    <xf numFmtId="0" fontId="32" fillId="0" borderId="90" applyNumberFormat="0" applyFill="0" applyAlignment="0" applyProtection="0"/>
    <xf numFmtId="0" fontId="9" fillId="57" borderId="0" applyNumberFormat="0" applyBorder="0" applyAlignment="0" applyProtection="0"/>
    <xf numFmtId="4" fontId="32" fillId="0" borderId="90" applyFill="0" applyBorder="0" applyProtection="0">
      <alignment horizontal="right" vertical="center"/>
    </xf>
    <xf numFmtId="0" fontId="9" fillId="47" borderId="0" applyNumberFormat="0" applyBorder="0" applyAlignment="0" applyProtection="0"/>
    <xf numFmtId="0" fontId="101" fillId="0" borderId="88" applyNumberFormat="0" applyFill="0" applyAlignment="0" applyProtection="0"/>
    <xf numFmtId="0" fontId="72" fillId="9" borderId="98">
      <alignment horizontal="right" vertical="center"/>
    </xf>
    <xf numFmtId="0" fontId="9" fillId="60" borderId="0" applyNumberFormat="0" applyBorder="0" applyAlignment="0" applyProtection="0"/>
    <xf numFmtId="0" fontId="32" fillId="9" borderId="99">
      <alignment horizontal="left" vertical="center"/>
    </xf>
    <xf numFmtId="0" fontId="72" fillId="9" borderId="90">
      <alignment horizontal="right" vertical="center"/>
    </xf>
    <xf numFmtId="0" fontId="85" fillId="73" borderId="87" applyNumberFormat="0" applyAlignment="0" applyProtection="0"/>
    <xf numFmtId="175" fontId="32" fillId="90" borderId="90" applyNumberFormat="0" applyFont="0" applyBorder="0" applyAlignment="0" applyProtection="0">
      <alignment horizontal="right" vertical="center"/>
    </xf>
    <xf numFmtId="0" fontId="85" fillId="73" borderId="87" applyNumberFormat="0" applyAlignment="0" applyProtection="0"/>
    <xf numFmtId="4" fontId="32" fillId="0" borderId="9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0" fontId="94" fillId="73" borderId="87" applyNumberFormat="0" applyAlignment="0" applyProtection="0"/>
    <xf numFmtId="49" fontId="30" fillId="0" borderId="90" applyNumberFormat="0" applyFill="0" applyBorder="0" applyProtection="0">
      <alignment horizontal="left" vertical="center"/>
    </xf>
    <xf numFmtId="4" fontId="28" fillId="14" borderId="90">
      <alignment horizontal="right" vertical="center"/>
    </xf>
    <xf numFmtId="0" fontId="85" fillId="73" borderId="87" applyNumberFormat="0" applyAlignment="0" applyProtection="0"/>
    <xf numFmtId="0" fontId="82" fillId="86" borderId="87" applyNumberFormat="0" applyAlignment="0" applyProtection="0"/>
    <xf numFmtId="4" fontId="32" fillId="0" borderId="90">
      <alignment horizontal="right" vertical="center"/>
    </xf>
    <xf numFmtId="0" fontId="32" fillId="14" borderId="93">
      <alignment horizontal="left" vertical="center" wrapText="1" indent="2"/>
    </xf>
    <xf numFmtId="0" fontId="32" fillId="0" borderId="93">
      <alignment horizontal="left" vertical="center" wrapText="1" indent="2"/>
    </xf>
    <xf numFmtId="0" fontId="98" fillId="86" borderId="94" applyNumberFormat="0" applyAlignment="0" applyProtection="0"/>
    <xf numFmtId="0" fontId="94" fillId="73" borderId="87" applyNumberFormat="0" applyAlignment="0" applyProtection="0"/>
    <xf numFmtId="0" fontId="81" fillId="86" borderId="87" applyNumberFormat="0" applyAlignment="0" applyProtection="0"/>
    <xf numFmtId="0" fontId="79" fillId="86" borderId="94" applyNumberFormat="0" applyAlignment="0" applyProtection="0"/>
    <xf numFmtId="0" fontId="28" fillId="14" borderId="92">
      <alignment horizontal="right" vertical="center"/>
    </xf>
    <xf numFmtId="0" fontId="72" fillId="9" borderId="90">
      <alignment horizontal="right" vertical="center"/>
    </xf>
    <xf numFmtId="4" fontId="28" fillId="9" borderId="90">
      <alignment horizontal="right" vertical="center"/>
    </xf>
    <xf numFmtId="4" fontId="28" fillId="14" borderId="90">
      <alignment horizontal="right" vertical="center"/>
    </xf>
    <xf numFmtId="49" fontId="32" fillId="0" borderId="91" applyNumberFormat="0" applyFont="0" applyFill="0" applyBorder="0" applyProtection="0">
      <alignment horizontal="left" vertical="center" indent="5"/>
    </xf>
    <xf numFmtId="4" fontId="32" fillId="0" borderId="90" applyFill="0" applyBorder="0" applyProtection="0">
      <alignment horizontal="right" vertical="center"/>
    </xf>
    <xf numFmtId="4" fontId="28" fillId="9" borderId="90">
      <alignment horizontal="right" vertical="center"/>
    </xf>
    <xf numFmtId="0" fontId="94" fillId="73" borderId="87" applyNumberFormat="0" applyAlignment="0" applyProtection="0"/>
    <xf numFmtId="0" fontId="85" fillId="73" borderId="87" applyNumberFormat="0" applyAlignment="0" applyProtection="0"/>
    <xf numFmtId="0" fontId="81" fillId="86" borderId="87" applyNumberFormat="0" applyAlignment="0" applyProtection="0"/>
    <xf numFmtId="0" fontId="32" fillId="14" borderId="93">
      <alignment horizontal="left" vertical="center" wrapText="1" indent="2"/>
    </xf>
    <xf numFmtId="0" fontId="32" fillId="0" borderId="93">
      <alignment horizontal="left" vertical="center" wrapText="1" indent="2"/>
    </xf>
    <xf numFmtId="0" fontId="32" fillId="14" borderId="93">
      <alignment horizontal="left" vertical="center" wrapText="1" indent="2"/>
    </xf>
    <xf numFmtId="4" fontId="28" fillId="9" borderId="98">
      <alignment horizontal="right" vertical="center"/>
    </xf>
    <xf numFmtId="0" fontId="70" fillId="49" borderId="0" applyNumberFormat="0" applyBorder="0" applyAlignment="0" applyProtection="0"/>
    <xf numFmtId="0" fontId="70"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9"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9"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68"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67" fillId="46" borderId="56" applyNumberFormat="0" applyAlignment="0" applyProtection="0"/>
    <xf numFmtId="0" fontId="9" fillId="51" borderId="0" applyNumberFormat="0" applyBorder="0" applyAlignment="0" applyProtection="0"/>
    <xf numFmtId="0" fontId="70" fillId="61" borderId="0" applyNumberFormat="0" applyBorder="0" applyAlignment="0" applyProtection="0"/>
    <xf numFmtId="43" fontId="12"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28" fillId="14" borderId="99">
      <alignment horizontal="right" vertical="center"/>
    </xf>
    <xf numFmtId="0" fontId="28" fillId="14" borderId="98">
      <alignment horizontal="right" vertical="center"/>
    </xf>
    <xf numFmtId="0" fontId="32" fillId="0" borderId="101">
      <alignment horizontal="left" vertical="center" wrapText="1" indent="2"/>
    </xf>
    <xf numFmtId="0" fontId="28" fillId="14" borderId="99">
      <alignment horizontal="right" vertical="center"/>
    </xf>
    <xf numFmtId="0" fontId="82" fillId="86" borderId="95" applyNumberFormat="0" applyAlignment="0" applyProtection="0"/>
    <xf numFmtId="4" fontId="28" fillId="14" borderId="100">
      <alignment horizontal="right" vertical="center"/>
    </xf>
    <xf numFmtId="0" fontId="101" fillId="0" borderId="96" applyNumberFormat="0" applyFill="0" applyAlignment="0" applyProtection="0"/>
    <xf numFmtId="0" fontId="33" fillId="89" borderId="97" applyNumberFormat="0" applyFont="0" applyAlignment="0" applyProtection="0"/>
    <xf numFmtId="0" fontId="28" fillId="14" borderId="98">
      <alignment horizontal="right" vertical="center"/>
    </xf>
    <xf numFmtId="0" fontId="3" fillId="0" borderId="0"/>
    <xf numFmtId="4" fontId="72" fillId="9" borderId="98">
      <alignment horizontal="right" vertical="center"/>
    </xf>
    <xf numFmtId="4" fontId="32" fillId="16" borderId="98"/>
    <xf numFmtId="0" fontId="94" fillId="73" borderId="95" applyNumberFormat="0" applyAlignment="0" applyProtection="0"/>
    <xf numFmtId="0" fontId="101" fillId="0" borderId="96" applyNumberFormat="0" applyFill="0" applyAlignment="0" applyProtection="0"/>
    <xf numFmtId="0" fontId="72" fillId="9" borderId="98">
      <alignment horizontal="right" vertical="center"/>
    </xf>
    <xf numFmtId="0" fontId="66" fillId="46" borderId="57" applyNumberFormat="0" applyAlignment="0" applyProtection="0"/>
    <xf numFmtId="0" fontId="67" fillId="46" borderId="56"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68" fillId="0" borderId="0" applyNumberFormat="0" applyFill="0" applyBorder="0" applyAlignment="0" applyProtection="0"/>
    <xf numFmtId="0" fontId="3"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101" fillId="0" borderId="96"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0" fontId="94" fillId="73" borderId="95"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49" fontId="32" fillId="0" borderId="98"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0" fontId="32" fillId="0" borderId="98" applyNumberFormat="0" applyFill="0" applyAlignment="0" applyProtection="0"/>
    <xf numFmtId="0" fontId="28" fillId="14" borderId="98">
      <alignment horizontal="right" vertical="center"/>
    </xf>
    <xf numFmtId="0" fontId="28" fillId="14" borderId="98">
      <alignment horizontal="right" vertical="center"/>
    </xf>
    <xf numFmtId="0" fontId="32" fillId="0" borderId="98">
      <alignment horizontal="right" vertical="center"/>
    </xf>
    <xf numFmtId="0" fontId="72" fillId="9" borderId="98">
      <alignment horizontal="right" vertical="center"/>
    </xf>
    <xf numFmtId="0" fontId="32" fillId="16" borderId="98"/>
    <xf numFmtId="0" fontId="28" fillId="9" borderId="98">
      <alignment horizontal="right" vertical="center"/>
    </xf>
    <xf numFmtId="174" fontId="121" fillId="0" borderId="0" applyFont="0" applyFill="0" applyBorder="0" applyAlignment="0" applyProtection="0"/>
    <xf numFmtId="0" fontId="121" fillId="0" borderId="0"/>
    <xf numFmtId="0" fontId="3" fillId="0" borderId="0"/>
    <xf numFmtId="4" fontId="32" fillId="0" borderId="98" applyFill="0" applyBorder="0" applyProtection="0">
      <alignment horizontal="right" vertical="center"/>
    </xf>
    <xf numFmtId="0" fontId="121" fillId="65" borderId="0" applyNumberFormat="0" applyFont="0" applyBorder="0" applyAlignment="0" applyProtection="0"/>
    <xf numFmtId="9" fontId="12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84" fillId="0" borderId="0" applyFont="0" applyFill="0" applyBorder="0" applyAlignment="0" applyProtection="0"/>
    <xf numFmtId="0" fontId="84" fillId="0" borderId="0"/>
    <xf numFmtId="0" fontId="3" fillId="0" borderId="0"/>
    <xf numFmtId="0" fontId="3" fillId="0" borderId="0"/>
    <xf numFmtId="0" fontId="3" fillId="0" borderId="0"/>
    <xf numFmtId="0" fontId="3" fillId="0" borderId="0"/>
    <xf numFmtId="0" fontId="84" fillId="65" borderId="0" applyNumberFormat="0" applyFont="0" applyBorder="0" applyAlignment="0" applyProtection="0"/>
    <xf numFmtId="9" fontId="8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2" fillId="0" borderId="101">
      <alignment horizontal="left" vertical="center" wrapText="1" indent="2"/>
    </xf>
    <xf numFmtId="0" fontId="76" fillId="89" borderId="97" applyNumberFormat="0" applyFont="0" applyAlignment="0" applyProtection="0"/>
    <xf numFmtId="0" fontId="98" fillId="86" borderId="102" applyNumberFormat="0" applyAlignment="0" applyProtection="0"/>
    <xf numFmtId="0" fontId="94" fillId="73"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4" fontId="28" fillId="14" borderId="100">
      <alignment horizontal="right" vertical="center"/>
    </xf>
    <xf numFmtId="0" fontId="32" fillId="16" borderId="98"/>
    <xf numFmtId="0" fontId="69" fillId="0" borderId="0" applyNumberFormat="0" applyFill="0" applyBorder="0" applyAlignment="0" applyProtection="0"/>
    <xf numFmtId="0" fontId="85" fillId="73" borderId="95" applyNumberFormat="0" applyAlignment="0" applyProtection="0"/>
    <xf numFmtId="0" fontId="82" fillId="86" borderId="95" applyNumberFormat="0" applyAlignment="0" applyProtection="0"/>
    <xf numFmtId="0" fontId="28" fillId="14" borderId="98">
      <alignment horizontal="right" vertical="center"/>
    </xf>
    <xf numFmtId="0" fontId="28" fillId="14" borderId="98">
      <alignment horizontal="right" vertical="center"/>
    </xf>
    <xf numFmtId="0" fontId="76" fillId="89" borderId="97"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9" applyNumberFormat="0" applyFont="0" applyFill="0" applyBorder="0" applyProtection="0">
      <alignment horizontal="left" vertical="center" indent="5"/>
    </xf>
    <xf numFmtId="0" fontId="68" fillId="0" borderId="0" applyNumberFormat="0" applyFill="0" applyBorder="0" applyAlignment="0" applyProtection="0"/>
    <xf numFmtId="0" fontId="28" fillId="14" borderId="98">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79" fillId="86" borderId="102"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4" fontId="32" fillId="16" borderId="98"/>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0" fontId="79" fillId="86" borderId="102" applyNumberFormat="0" applyAlignment="0" applyProtection="0"/>
    <xf numFmtId="0" fontId="66" fillId="46" borderId="57" applyNumberFormat="0" applyAlignment="0" applyProtection="0"/>
    <xf numFmtId="0" fontId="94" fillId="73" borderId="95"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95" applyNumberFormat="0" applyAlignment="0" applyProtection="0"/>
    <xf numFmtId="4" fontId="28" fillId="14" borderId="100">
      <alignment horizontal="right" vertical="center"/>
    </xf>
    <xf numFmtId="49" fontId="32" fillId="0" borderId="99" applyNumberFormat="0" applyFont="0" applyFill="0" applyBorder="0" applyProtection="0">
      <alignment horizontal="left" vertical="center" indent="5"/>
    </xf>
    <xf numFmtId="0" fontId="3" fillId="60" borderId="0" applyNumberFormat="0" applyBorder="0" applyAlignment="0" applyProtection="0"/>
    <xf numFmtId="49" fontId="32" fillId="0" borderId="99" applyNumberFormat="0" applyFont="0" applyFill="0" applyBorder="0" applyProtection="0">
      <alignment horizontal="left" vertical="center" indent="5"/>
    </xf>
    <xf numFmtId="4" fontId="32" fillId="16" borderId="98"/>
    <xf numFmtId="4" fontId="28" fillId="14" borderId="98">
      <alignment horizontal="right" vertical="center"/>
    </xf>
    <xf numFmtId="4" fontId="28" fillId="14" borderId="98">
      <alignment horizontal="right" vertical="center"/>
    </xf>
    <xf numFmtId="4" fontId="32" fillId="0" borderId="98" applyFill="0" applyBorder="0" applyProtection="0">
      <alignment horizontal="right" vertical="center"/>
    </xf>
    <xf numFmtId="0" fontId="28" fillId="9" borderId="98">
      <alignment horizontal="right" vertical="center"/>
    </xf>
    <xf numFmtId="0" fontId="28" fillId="14" borderId="98">
      <alignment horizontal="right" vertical="center"/>
    </xf>
    <xf numFmtId="0" fontId="70" fillId="58" borderId="0" applyNumberFormat="0" applyBorder="0" applyAlignment="0" applyProtection="0"/>
    <xf numFmtId="0" fontId="32" fillId="9" borderId="99">
      <alignment horizontal="left" vertical="center"/>
    </xf>
    <xf numFmtId="0" fontId="32" fillId="0" borderId="98" applyNumberFormat="0" applyFill="0" applyAlignment="0" applyProtection="0"/>
    <xf numFmtId="0" fontId="85" fillId="73" borderId="95" applyNumberFormat="0" applyAlignment="0" applyProtection="0"/>
    <xf numFmtId="0" fontId="70" fillId="64" borderId="0" applyNumberFormat="0" applyBorder="0" applyAlignment="0" applyProtection="0"/>
    <xf numFmtId="0" fontId="82" fillId="86" borderId="95" applyNumberFormat="0" applyAlignment="0" applyProtection="0"/>
    <xf numFmtId="0" fontId="101" fillId="0" borderId="96" applyNumberFormat="0" applyFill="0" applyAlignment="0" applyProtection="0"/>
    <xf numFmtId="0" fontId="86"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82" fillId="86" borderId="95" applyNumberFormat="0" applyAlignment="0" applyProtection="0"/>
    <xf numFmtId="4" fontId="28" fillId="14" borderId="98">
      <alignment horizontal="right" vertical="center"/>
    </xf>
    <xf numFmtId="0" fontId="76" fillId="89" borderId="97" applyNumberFormat="0" applyFont="0" applyAlignment="0" applyProtection="0"/>
    <xf numFmtId="0" fontId="32" fillId="0" borderId="98">
      <alignment horizontal="right" vertical="center"/>
    </xf>
    <xf numFmtId="0" fontId="32" fillId="9" borderId="99">
      <alignment horizontal="left" vertical="center"/>
    </xf>
    <xf numFmtId="0" fontId="32" fillId="14" borderId="101">
      <alignment horizontal="left" vertical="center" wrapText="1" indent="2"/>
    </xf>
    <xf numFmtId="0" fontId="3" fillId="47" borderId="0" applyNumberFormat="0" applyBorder="0" applyAlignment="0" applyProtection="0"/>
    <xf numFmtId="0" fontId="32" fillId="16" borderId="98"/>
    <xf numFmtId="4" fontId="72" fillId="9" borderId="98">
      <alignment horizontal="right" vertical="center"/>
    </xf>
    <xf numFmtId="4" fontId="28" fillId="14" borderId="99">
      <alignment horizontal="right" vertical="center"/>
    </xf>
    <xf numFmtId="4" fontId="28" fillId="14" borderId="100">
      <alignment horizontal="right" vertical="center"/>
    </xf>
    <xf numFmtId="0" fontId="94" fillId="73" borderId="95" applyNumberFormat="0" applyAlignment="0" applyProtection="0"/>
    <xf numFmtId="4" fontId="28" fillId="14" borderId="98">
      <alignment horizontal="right" vertical="center"/>
    </xf>
    <xf numFmtId="0" fontId="3" fillId="57" borderId="0" applyNumberFormat="0" applyBorder="0" applyAlignment="0" applyProtection="0"/>
    <xf numFmtId="0" fontId="32" fillId="0" borderId="101">
      <alignment horizontal="left" vertical="center" wrapText="1" indent="2"/>
    </xf>
    <xf numFmtId="49" fontId="32" fillId="0" borderId="98" applyNumberFormat="0" applyFont="0" applyFill="0" applyBorder="0" applyProtection="0">
      <alignment horizontal="left" vertical="center" indent="2"/>
    </xf>
    <xf numFmtId="0" fontId="28" fillId="9" borderId="98">
      <alignment horizontal="right" vertical="center"/>
    </xf>
    <xf numFmtId="175" fontId="32" fillId="90" borderId="98" applyNumberFormat="0" applyFont="0" applyBorder="0" applyAlignment="0" applyProtection="0">
      <alignment horizontal="right" vertical="center"/>
    </xf>
    <xf numFmtId="0" fontId="82" fillId="86" borderId="95" applyNumberFormat="0" applyAlignment="0" applyProtection="0"/>
    <xf numFmtId="0" fontId="81" fillId="86" borderId="95" applyNumberFormat="0" applyAlignment="0" applyProtection="0"/>
    <xf numFmtId="4" fontId="32" fillId="16" borderId="98"/>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101">
      <alignment horizontal="left" vertical="center" wrapText="1" indent="2"/>
    </xf>
    <xf numFmtId="0" fontId="86" fillId="0" borderId="96" applyNumberFormat="0" applyFill="0" applyAlignment="0" applyProtection="0"/>
    <xf numFmtId="0" fontId="86" fillId="0" borderId="96" applyNumberFormat="0" applyFill="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49" fontId="32" fillId="0" borderId="99" applyNumberFormat="0" applyFont="0" applyFill="0" applyBorder="0" applyProtection="0">
      <alignment horizontal="left" vertical="center" indent="5"/>
    </xf>
    <xf numFmtId="4" fontId="28" fillId="9" borderId="98">
      <alignment horizontal="right" vertical="center"/>
    </xf>
    <xf numFmtId="0" fontId="101" fillId="0" borderId="96" applyNumberFormat="0" applyFill="0" applyAlignment="0" applyProtection="0"/>
    <xf numFmtId="0" fontId="32" fillId="0" borderId="101">
      <alignment horizontal="left" vertical="center" wrapText="1" indent="2"/>
    </xf>
    <xf numFmtId="0" fontId="101" fillId="0" borderId="96" applyNumberFormat="0" applyFill="0" applyAlignment="0" applyProtection="0"/>
    <xf numFmtId="0" fontId="32" fillId="14" borderId="101">
      <alignment horizontal="left" vertical="center" wrapText="1" indent="2"/>
    </xf>
    <xf numFmtId="0" fontId="94" fillId="73" borderId="95" applyNumberFormat="0" applyAlignment="0" applyProtection="0"/>
    <xf numFmtId="4" fontId="32" fillId="0" borderId="98">
      <alignment horizontal="right" vertical="center"/>
    </xf>
    <xf numFmtId="0" fontId="33" fillId="89" borderId="97" applyNumberFormat="0" applyFont="0" applyAlignment="0" applyProtection="0"/>
    <xf numFmtId="0" fontId="81" fillId="86" borderId="95" applyNumberFormat="0" applyAlignment="0" applyProtection="0"/>
    <xf numFmtId="0" fontId="32" fillId="16" borderId="98"/>
    <xf numFmtId="0" fontId="3" fillId="47" borderId="0" applyNumberFormat="0" applyBorder="0" applyAlignment="0" applyProtection="0"/>
    <xf numFmtId="0" fontId="32" fillId="14" borderId="101">
      <alignment horizontal="left" vertical="center" wrapText="1" indent="2"/>
    </xf>
    <xf numFmtId="0" fontId="79" fillId="86" borderId="102" applyNumberFormat="0" applyAlignment="0" applyProtection="0"/>
    <xf numFmtId="49" fontId="32" fillId="0" borderId="98" applyNumberFormat="0" applyFont="0" applyFill="0" applyBorder="0" applyProtection="0">
      <alignment horizontal="left" vertical="center" indent="2"/>
    </xf>
    <xf numFmtId="0" fontId="28" fillId="14" borderId="98">
      <alignment horizontal="right" vertical="center"/>
    </xf>
    <xf numFmtId="0" fontId="32" fillId="14" borderId="101">
      <alignment horizontal="left" vertical="center" wrapText="1" indent="2"/>
    </xf>
    <xf numFmtId="4" fontId="28" fillId="14" borderId="100">
      <alignment horizontal="right" vertical="center"/>
    </xf>
    <xf numFmtId="0" fontId="3" fillId="47" borderId="0" applyNumberFormat="0" applyBorder="0" applyAlignment="0" applyProtection="0"/>
    <xf numFmtId="0" fontId="94" fillId="73" borderId="95" applyNumberFormat="0" applyAlignment="0" applyProtection="0"/>
    <xf numFmtId="4" fontId="28" fillId="9" borderId="98">
      <alignment horizontal="right" vertical="center"/>
    </xf>
    <xf numFmtId="0" fontId="85" fillId="73" borderId="95" applyNumberFormat="0" applyAlignment="0" applyProtection="0"/>
    <xf numFmtId="0" fontId="32" fillId="16" borderId="98"/>
    <xf numFmtId="0" fontId="72" fillId="9" borderId="98">
      <alignment horizontal="right" vertical="center"/>
    </xf>
    <xf numFmtId="0" fontId="28" fillId="14" borderId="98">
      <alignment horizontal="right" vertical="center"/>
    </xf>
    <xf numFmtId="0" fontId="32" fillId="14" borderId="101">
      <alignment horizontal="left" vertical="center" wrapText="1" indent="2"/>
    </xf>
    <xf numFmtId="4" fontId="28" fillId="14" borderId="99">
      <alignment horizontal="right" vertical="center"/>
    </xf>
    <xf numFmtId="0" fontId="101" fillId="0" borderId="96" applyNumberFormat="0" applyFill="0" applyAlignment="0" applyProtection="0"/>
    <xf numFmtId="0" fontId="32" fillId="0" borderId="101">
      <alignment horizontal="left" vertical="center" wrapText="1" indent="2"/>
    </xf>
    <xf numFmtId="4" fontId="32" fillId="0" borderId="98" applyFill="0" applyBorder="0" applyProtection="0">
      <alignment horizontal="right" vertical="center"/>
    </xf>
    <xf numFmtId="0" fontId="82" fillId="86" borderId="95" applyNumberFormat="0" applyAlignment="0" applyProtection="0"/>
    <xf numFmtId="0" fontId="72" fillId="9" borderId="98">
      <alignment horizontal="right" vertical="center"/>
    </xf>
    <xf numFmtId="4" fontId="28" fillId="14" borderId="98">
      <alignment horizontal="right" vertical="center"/>
    </xf>
    <xf numFmtId="0" fontId="94" fillId="73" borderId="95" applyNumberFormat="0" applyAlignment="0" applyProtection="0"/>
    <xf numFmtId="4" fontId="72" fillId="9" borderId="98">
      <alignment horizontal="right" vertical="center"/>
    </xf>
    <xf numFmtId="0" fontId="32" fillId="9" borderId="99">
      <alignment horizontal="left" vertical="center"/>
    </xf>
    <xf numFmtId="0" fontId="76" fillId="89" borderId="97" applyNumberFormat="0" applyFont="0" applyAlignment="0" applyProtection="0"/>
    <xf numFmtId="0" fontId="98" fillId="86" borderId="102" applyNumberFormat="0" applyAlignment="0" applyProtection="0"/>
    <xf numFmtId="0" fontId="69" fillId="0" borderId="0" applyNumberFormat="0" applyFill="0" applyBorder="0" applyAlignment="0" applyProtection="0"/>
    <xf numFmtId="0" fontId="101" fillId="0" borderId="96" applyNumberFormat="0" applyFill="0" applyAlignment="0" applyProtection="0"/>
    <xf numFmtId="0" fontId="3" fillId="47" borderId="0" applyNumberFormat="0" applyBorder="0" applyAlignment="0" applyProtection="0"/>
    <xf numFmtId="0" fontId="70" fillId="52" borderId="0" applyNumberFormat="0" applyBorder="0" applyAlignment="0" applyProtection="0"/>
    <xf numFmtId="0" fontId="81" fillId="86" borderId="95" applyNumberFormat="0" applyAlignment="0" applyProtection="0"/>
    <xf numFmtId="0" fontId="28" fillId="9" borderId="98">
      <alignment horizontal="right" vertical="center"/>
    </xf>
    <xf numFmtId="0" fontId="94" fillId="73" borderId="95" applyNumberFormat="0" applyAlignment="0" applyProtection="0"/>
    <xf numFmtId="0" fontId="32" fillId="0" borderId="101">
      <alignment horizontal="left" vertical="center" wrapText="1" indent="2"/>
    </xf>
    <xf numFmtId="0" fontId="28" fillId="14" borderId="100">
      <alignment horizontal="right" vertical="center"/>
    </xf>
    <xf numFmtId="0" fontId="76" fillId="89" borderId="97" applyNumberFormat="0" applyFont="0" applyAlignment="0" applyProtection="0"/>
    <xf numFmtId="0" fontId="70" fillId="64" borderId="0" applyNumberFormat="0" applyBorder="0" applyAlignment="0" applyProtection="0"/>
    <xf numFmtId="49" fontId="30" fillId="0" borderId="98" applyNumberFormat="0" applyFill="0" applyBorder="0" applyProtection="0">
      <alignment horizontal="left" vertical="center"/>
    </xf>
    <xf numFmtId="0" fontId="33" fillId="89" borderId="97" applyNumberFormat="0" applyFont="0" applyAlignment="0" applyProtection="0"/>
    <xf numFmtId="0" fontId="70" fillId="61" borderId="0" applyNumberFormat="0" applyBorder="0" applyAlignment="0" applyProtection="0"/>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4" fontId="32" fillId="0" borderId="98" applyFill="0" applyBorder="0" applyProtection="0">
      <alignment horizontal="righ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49" fontId="32" fillId="0" borderId="98" applyNumberFormat="0" applyFont="0" applyFill="0" applyBorder="0" applyProtection="0">
      <alignment horizontal="left" vertical="center" indent="2"/>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79" fillId="86" borderId="102"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8" fillId="14" borderId="99">
      <alignment horizontal="right" vertical="center"/>
    </xf>
    <xf numFmtId="0" fontId="101" fillId="0" borderId="96" applyNumberFormat="0" applyFill="0" applyAlignment="0" applyProtection="0"/>
    <xf numFmtId="0" fontId="67" fillId="46" borderId="56" applyNumberFormat="0" applyAlignment="0" applyProtection="0"/>
    <xf numFmtId="0" fontId="76" fillId="89" borderId="97" applyNumberFormat="0" applyFont="0" applyAlignment="0" applyProtection="0"/>
    <xf numFmtId="4" fontId="32" fillId="0" borderId="98"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8" fillId="14" borderId="100">
      <alignment horizontal="right" vertical="center"/>
    </xf>
    <xf numFmtId="0" fontId="3" fillId="51" borderId="0" applyNumberFormat="0" applyBorder="0" applyAlignment="0" applyProtection="0"/>
    <xf numFmtId="0" fontId="28" fillId="14" borderId="98">
      <alignment horizontal="right" vertical="center"/>
    </xf>
    <xf numFmtId="0" fontId="98" fillId="86" borderId="102" applyNumberFormat="0" applyAlignment="0" applyProtection="0"/>
    <xf numFmtId="0" fontId="3" fillId="50" borderId="0" applyNumberFormat="0" applyBorder="0" applyAlignment="0" applyProtection="0"/>
    <xf numFmtId="0" fontId="81" fillId="86" borderId="95" applyNumberFormat="0" applyAlignment="0" applyProtection="0"/>
    <xf numFmtId="0" fontId="101" fillId="0" borderId="96" applyNumberFormat="0" applyFill="0" applyAlignment="0" applyProtection="0"/>
    <xf numFmtId="4" fontId="28" fillId="14" borderId="98">
      <alignment horizontal="right" vertical="center"/>
    </xf>
    <xf numFmtId="0" fontId="70" fillId="55" borderId="0" applyNumberFormat="0" applyBorder="0" applyAlignment="0" applyProtection="0"/>
    <xf numFmtId="0" fontId="32" fillId="0" borderId="98" applyNumberFormat="0" applyFill="0" applyAlignment="0" applyProtection="0"/>
    <xf numFmtId="0" fontId="3" fillId="56" borderId="0" applyNumberFormat="0" applyBorder="0" applyAlignment="0" applyProtection="0"/>
    <xf numFmtId="0" fontId="101" fillId="0" borderId="96" applyNumberFormat="0" applyFill="0" applyAlignment="0" applyProtection="0"/>
    <xf numFmtId="4" fontId="32" fillId="0" borderId="98">
      <alignment horizontal="right" vertical="center"/>
    </xf>
    <xf numFmtId="4" fontId="28" fillId="14" borderId="100">
      <alignment horizontal="right" vertical="center"/>
    </xf>
    <xf numFmtId="0" fontId="72" fillId="9" borderId="98">
      <alignment horizontal="right" vertical="center"/>
    </xf>
    <xf numFmtId="0" fontId="33" fillId="89" borderId="97" applyNumberFormat="0" applyFont="0" applyAlignment="0" applyProtection="0"/>
    <xf numFmtId="0" fontId="3" fillId="59" borderId="0" applyNumberFormat="0" applyBorder="0" applyAlignment="0" applyProtection="0"/>
    <xf numFmtId="0" fontId="94" fillId="73" borderId="95" applyNumberFormat="0" applyAlignment="0" applyProtection="0"/>
    <xf numFmtId="4" fontId="72" fillId="9" borderId="98">
      <alignment horizontal="right" vertical="center"/>
    </xf>
    <xf numFmtId="0" fontId="32" fillId="0" borderId="101">
      <alignment horizontal="left" vertical="center" wrapText="1" indent="2"/>
    </xf>
    <xf numFmtId="0" fontId="98" fillId="86" borderId="102" applyNumberFormat="0" applyAlignment="0" applyProtection="0"/>
    <xf numFmtId="0" fontId="76" fillId="89" borderId="97" applyNumberFormat="0" applyFont="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4" fontId="28" fillId="9" borderId="98">
      <alignment horizontal="right" vertical="center"/>
    </xf>
    <xf numFmtId="0" fontId="101" fillId="0" borderId="96" applyNumberFormat="0" applyFill="0" applyAlignment="0" applyProtection="0"/>
    <xf numFmtId="0" fontId="3" fillId="53" borderId="0" applyNumberFormat="0" applyBorder="0" applyAlignment="0" applyProtection="0"/>
    <xf numFmtId="0" fontId="98" fillId="86" borderId="102" applyNumberFormat="0" applyAlignment="0" applyProtection="0"/>
    <xf numFmtId="0" fontId="94" fillId="73" borderId="95" applyNumberFormat="0" applyAlignment="0" applyProtection="0"/>
    <xf numFmtId="0" fontId="3" fillId="51" borderId="0" applyNumberFormat="0" applyBorder="0" applyAlignment="0" applyProtection="0"/>
    <xf numFmtId="0" fontId="70" fillId="61" borderId="0" applyNumberFormat="0" applyBorder="0" applyAlignment="0" applyProtection="0"/>
    <xf numFmtId="0" fontId="3" fillId="47" borderId="0" applyNumberFormat="0" applyBorder="0" applyAlignment="0" applyProtection="0"/>
    <xf numFmtId="49" fontId="30" fillId="0" borderId="98" applyNumberFormat="0" applyFill="0" applyBorder="0" applyProtection="0">
      <alignment horizontal="left" vertical="center"/>
    </xf>
    <xf numFmtId="0" fontId="101" fillId="0" borderId="96" applyNumberFormat="0" applyFill="0" applyAlignment="0" applyProtection="0"/>
    <xf numFmtId="0" fontId="70" fillId="52" borderId="0" applyNumberFormat="0" applyBorder="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0" fontId="94" fillId="73" borderId="95" applyNumberFormat="0" applyAlignment="0" applyProtection="0"/>
    <xf numFmtId="0" fontId="32" fillId="9" borderId="99">
      <alignment horizontal="left" vertical="center"/>
    </xf>
    <xf numFmtId="0" fontId="82" fillId="86" borderId="95" applyNumberFormat="0" applyAlignment="0" applyProtection="0"/>
    <xf numFmtId="0" fontId="101" fillId="0" borderId="96" applyNumberFormat="0" applyFill="0" applyAlignment="0" applyProtection="0"/>
    <xf numFmtId="4" fontId="28" fillId="14" borderId="99">
      <alignment horizontal="right" vertical="center"/>
    </xf>
    <xf numFmtId="0" fontId="33" fillId="89" borderId="97" applyNumberFormat="0" applyFont="0" applyAlignment="0" applyProtection="0"/>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4" fontId="28" fillId="14" borderId="100">
      <alignment horizontal="right" vertical="center"/>
    </xf>
    <xf numFmtId="0" fontId="70" fillId="64" borderId="0" applyNumberFormat="0" applyBorder="0" applyAlignment="0" applyProtection="0"/>
    <xf numFmtId="0" fontId="101" fillId="0" borderId="96" applyNumberFormat="0" applyFill="0" applyAlignment="0" applyProtection="0"/>
    <xf numFmtId="0" fontId="85" fillId="73"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101" fillId="0" borderId="96" applyNumberFormat="0" applyFill="0" applyAlignment="0" applyProtection="0"/>
    <xf numFmtId="0" fontId="70" fillId="55" borderId="0" applyNumberFormat="0" applyBorder="0" applyAlignment="0" applyProtection="0"/>
    <xf numFmtId="0" fontId="76" fillId="89" borderId="97" applyNumberFormat="0" applyFont="0" applyAlignment="0" applyProtection="0"/>
    <xf numFmtId="0" fontId="32" fillId="0" borderId="98" applyNumberFormat="0" applyFill="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4" fontId="32" fillId="0" borderId="98">
      <alignment horizontal="right" vertical="center"/>
    </xf>
    <xf numFmtId="4" fontId="32" fillId="0" borderId="98">
      <alignment horizontal="right" vertical="center"/>
    </xf>
    <xf numFmtId="0" fontId="28" fillId="14" borderId="98">
      <alignment horizontal="right" vertical="center"/>
    </xf>
    <xf numFmtId="0" fontId="32" fillId="14" borderId="101">
      <alignment horizontal="left" vertical="center" wrapText="1" indent="2"/>
    </xf>
    <xf numFmtId="0" fontId="94" fillId="73" borderId="95" applyNumberFormat="0" applyAlignment="0" applyProtection="0"/>
    <xf numFmtId="0" fontId="32" fillId="0"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175" fontId="32" fillId="90" borderId="98" applyNumberFormat="0" applyFont="0" applyBorder="0" applyAlignment="0" applyProtection="0">
      <alignment horizontal="right" vertical="center"/>
    </xf>
    <xf numFmtId="0" fontId="66" fillId="46" borderId="57" applyNumberFormat="0" applyAlignment="0" applyProtection="0"/>
    <xf numFmtId="0" fontId="28" fillId="14" borderId="100">
      <alignment horizontal="right" vertical="center"/>
    </xf>
    <xf numFmtId="0" fontId="82" fillId="86" borderId="95" applyNumberFormat="0" applyAlignment="0" applyProtection="0"/>
    <xf numFmtId="0" fontId="81" fillId="86" borderId="95" applyNumberFormat="0" applyAlignment="0" applyProtection="0"/>
    <xf numFmtId="0" fontId="101" fillId="0" borderId="96" applyNumberFormat="0" applyFill="0" applyAlignment="0" applyProtection="0"/>
    <xf numFmtId="0" fontId="101" fillId="0" borderId="96" applyNumberFormat="0" applyFill="0" applyAlignment="0" applyProtection="0"/>
    <xf numFmtId="0" fontId="33" fillId="89" borderId="97" applyNumberFormat="0" applyFont="0" applyAlignment="0" applyProtection="0"/>
    <xf numFmtId="0" fontId="70" fillId="61" borderId="0" applyNumberFormat="0" applyBorder="0" applyAlignment="0" applyProtection="0"/>
    <xf numFmtId="0" fontId="28" fillId="14" borderId="100">
      <alignment horizontal="right" vertical="center"/>
    </xf>
    <xf numFmtId="0" fontId="3" fillId="59" borderId="0" applyNumberFormat="0" applyBorder="0" applyAlignment="0" applyProtection="0"/>
    <xf numFmtId="0" fontId="28" fillId="14" borderId="99">
      <alignment horizontal="right" vertical="center"/>
    </xf>
    <xf numFmtId="4" fontId="28" fillId="9" borderId="98">
      <alignment horizontal="right" vertical="center"/>
    </xf>
    <xf numFmtId="4" fontId="28" fillId="14" borderId="98">
      <alignment horizontal="right" vertical="center"/>
    </xf>
    <xf numFmtId="0" fontId="68" fillId="0" borderId="0" applyNumberFormat="0" applyFill="0" applyBorder="0" applyAlignment="0" applyProtection="0"/>
    <xf numFmtId="4" fontId="28" fillId="14" borderId="98">
      <alignment horizontal="right" vertical="center"/>
    </xf>
    <xf numFmtId="0" fontId="85" fillId="73" borderId="95" applyNumberFormat="0" applyAlignment="0" applyProtection="0"/>
    <xf numFmtId="0" fontId="28" fillId="14" borderId="98">
      <alignment horizontal="right" vertical="center"/>
    </xf>
    <xf numFmtId="4" fontId="28" fillId="14" borderId="98">
      <alignment horizontal="right" vertical="center"/>
    </xf>
    <xf numFmtId="0" fontId="98" fillId="86" borderId="102" applyNumberFormat="0" applyAlignment="0" applyProtection="0"/>
    <xf numFmtId="4" fontId="28" fillId="14" borderId="98">
      <alignment horizontal="right" vertical="center"/>
    </xf>
    <xf numFmtId="0" fontId="32" fillId="0" borderId="98">
      <alignment horizontal="right" vertical="center"/>
    </xf>
    <xf numFmtId="0" fontId="3"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101">
      <alignment horizontal="left" vertical="center" wrapText="1" indent="2"/>
    </xf>
    <xf numFmtId="0" fontId="32" fillId="16" borderId="98"/>
    <xf numFmtId="4" fontId="32" fillId="0" borderId="98" applyFill="0" applyBorder="0" applyProtection="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86" fillId="0" borderId="96" applyNumberFormat="0" applyFill="0" applyAlignment="0" applyProtection="0"/>
    <xf numFmtId="0" fontId="94" fillId="73" borderId="95" applyNumberFormat="0" applyAlignment="0" applyProtection="0"/>
    <xf numFmtId="0" fontId="32" fillId="0" borderId="98">
      <alignment horizontal="right" vertical="center"/>
    </xf>
    <xf numFmtId="49" fontId="32" fillId="0" borderId="98" applyNumberFormat="0" applyFont="0" applyFill="0" applyBorder="0" applyProtection="0">
      <alignment horizontal="left" vertical="center" indent="2"/>
    </xf>
    <xf numFmtId="0" fontId="81" fillId="86" borderId="95" applyNumberFormat="0" applyAlignment="0" applyProtection="0"/>
    <xf numFmtId="0" fontId="32" fillId="0" borderId="98">
      <alignment horizontal="right" vertical="center"/>
    </xf>
    <xf numFmtId="0" fontId="28" fillId="9" borderId="98">
      <alignment horizontal="right" vertical="center"/>
    </xf>
    <xf numFmtId="0" fontId="70" fillId="52" borderId="0" applyNumberFormat="0" applyBorder="0" applyAlignment="0" applyProtection="0"/>
    <xf numFmtId="4" fontId="32" fillId="0" borderId="98">
      <alignment horizontal="right" vertical="center"/>
    </xf>
    <xf numFmtId="175" fontId="32" fillId="90" borderId="98" applyNumberFormat="0" applyFont="0" applyBorder="0" applyAlignment="0" applyProtection="0">
      <alignment horizontal="right" vertical="center"/>
    </xf>
    <xf numFmtId="4" fontId="72" fillId="9" borderId="98">
      <alignment horizontal="right" vertical="center"/>
    </xf>
    <xf numFmtId="4" fontId="28" fillId="14" borderId="99">
      <alignment horizontal="right" vertical="center"/>
    </xf>
    <xf numFmtId="4" fontId="28" fillId="9" borderId="98">
      <alignment horizontal="right" vertical="center"/>
    </xf>
    <xf numFmtId="0" fontId="86" fillId="0" borderId="96" applyNumberFormat="0" applyFill="0" applyAlignment="0" applyProtection="0"/>
    <xf numFmtId="0" fontId="94" fillId="73" borderId="95" applyNumberFormat="0" applyAlignment="0" applyProtection="0"/>
    <xf numFmtId="0" fontId="32" fillId="16" borderId="98"/>
    <xf numFmtId="49" fontId="32" fillId="0" borderId="98" applyNumberFormat="0" applyFont="0" applyFill="0" applyBorder="0" applyProtection="0">
      <alignment horizontal="left" vertical="center" indent="2"/>
    </xf>
    <xf numFmtId="4" fontId="72" fillId="9" borderId="98">
      <alignment horizontal="right" vertical="center"/>
    </xf>
    <xf numFmtId="0" fontId="98" fillId="86" borderId="102" applyNumberFormat="0" applyAlignment="0" applyProtection="0"/>
    <xf numFmtId="0" fontId="3" fillId="6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2" fillId="9" borderId="98">
      <alignment horizontal="right" vertical="center"/>
    </xf>
    <xf numFmtId="0" fontId="70" fillId="49" borderId="0" applyNumberFormat="0" applyBorder="0" applyAlignment="0" applyProtection="0"/>
    <xf numFmtId="0" fontId="70"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0" fillId="58"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86" fillId="0" borderId="96" applyNumberFormat="0" applyFill="0" applyAlignment="0" applyProtection="0"/>
    <xf numFmtId="0" fontId="32" fillId="14" borderId="101">
      <alignment horizontal="left" vertical="center" wrapText="1" indent="2"/>
    </xf>
    <xf numFmtId="0" fontId="79" fillId="86" borderId="102" applyNumberFormat="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9" fillId="86" borderId="102" applyNumberFormat="0" applyAlignment="0" applyProtection="0"/>
    <xf numFmtId="0" fontId="98" fillId="86" borderId="102" applyNumberFormat="0" applyAlignment="0" applyProtection="0"/>
    <xf numFmtId="0" fontId="28" fillId="14" borderId="100">
      <alignment horizontal="right" vertical="center"/>
    </xf>
    <xf numFmtId="0" fontId="81" fillId="86" borderId="95" applyNumberFormat="0" applyAlignment="0" applyProtection="0"/>
    <xf numFmtId="4" fontId="28" fillId="14" borderId="98">
      <alignment horizontal="right" vertical="center"/>
    </xf>
    <xf numFmtId="4" fontId="32" fillId="16" borderId="98"/>
    <xf numFmtId="4" fontId="32" fillId="16" borderId="98"/>
    <xf numFmtId="0" fontId="28" fillId="14" borderId="98">
      <alignment horizontal="right" vertical="center"/>
    </xf>
    <xf numFmtId="0" fontId="28" fillId="14" borderId="98">
      <alignment horizontal="right" vertical="center"/>
    </xf>
    <xf numFmtId="0" fontId="32" fillId="16" borderId="98"/>
    <xf numFmtId="0" fontId="28" fillId="14" borderId="100">
      <alignment horizontal="right" vertical="center"/>
    </xf>
    <xf numFmtId="0" fontId="28" fillId="14" borderId="100">
      <alignment horizontal="right" vertical="center"/>
    </xf>
    <xf numFmtId="0" fontId="81" fillId="86" borderId="95" applyNumberFormat="0" applyAlignment="0" applyProtection="0"/>
    <xf numFmtId="0" fontId="28" fillId="14" borderId="99">
      <alignment horizontal="right" vertical="center"/>
    </xf>
    <xf numFmtId="0" fontId="32" fillId="0" borderId="98">
      <alignment horizontal="right" vertical="center"/>
    </xf>
    <xf numFmtId="4" fontId="32" fillId="0" borderId="98">
      <alignment horizontal="right" vertical="center"/>
    </xf>
    <xf numFmtId="0" fontId="101" fillId="0" borderId="96" applyNumberFormat="0" applyFill="0" applyAlignment="0" applyProtection="0"/>
    <xf numFmtId="0" fontId="82" fillId="86" borderId="95" applyNumberFormat="0" applyAlignment="0" applyProtection="0"/>
    <xf numFmtId="0" fontId="101" fillId="0" borderId="96" applyNumberFormat="0" applyFill="0" applyAlignment="0" applyProtection="0"/>
    <xf numFmtId="0" fontId="82" fillId="86" borderId="95" applyNumberFormat="0" applyAlignment="0" applyProtection="0"/>
    <xf numFmtId="49" fontId="30" fillId="0" borderId="98" applyNumberFormat="0" applyFill="0" applyBorder="0" applyProtection="0">
      <alignment horizontal="left" vertical="center"/>
    </xf>
    <xf numFmtId="0" fontId="76" fillId="89" borderId="97" applyNumberFormat="0" applyFont="0" applyAlignment="0" applyProtection="0"/>
    <xf numFmtId="0" fontId="28" fillId="9" borderId="98">
      <alignment horizontal="right" vertical="center"/>
    </xf>
    <xf numFmtId="0" fontId="28" fillId="14" borderId="98">
      <alignment horizontal="right" vertical="center"/>
    </xf>
    <xf numFmtId="0" fontId="82" fillId="86" borderId="95" applyNumberFormat="0" applyAlignment="0" applyProtection="0"/>
    <xf numFmtId="0" fontId="86" fillId="0" borderId="96" applyNumberFormat="0" applyFill="0" applyAlignment="0" applyProtection="0"/>
    <xf numFmtId="4" fontId="32" fillId="0" borderId="98" applyFill="0" applyBorder="0" applyProtection="0">
      <alignment horizontal="right" vertical="center"/>
    </xf>
    <xf numFmtId="0" fontId="11" fillId="0" borderId="58" applyNumberFormat="0" applyFill="0" applyAlignment="0" applyProtection="0"/>
    <xf numFmtId="0" fontId="32" fillId="14" borderId="101">
      <alignment horizontal="left" vertical="center" wrapText="1" indent="2"/>
    </xf>
    <xf numFmtId="0" fontId="11" fillId="0" borderId="58" applyNumberFormat="0" applyFill="0" applyAlignment="0" applyProtection="0"/>
    <xf numFmtId="0" fontId="3" fillId="59" borderId="0" applyNumberFormat="0" applyBorder="0" applyAlignment="0" applyProtection="0"/>
    <xf numFmtId="0" fontId="70" fillId="64" borderId="0" applyNumberFormat="0" applyBorder="0" applyAlignment="0" applyProtection="0"/>
    <xf numFmtId="4" fontId="28" fillId="14" borderId="98">
      <alignment horizontal="right" vertical="center"/>
    </xf>
    <xf numFmtId="0" fontId="94" fillId="73" borderId="95" applyNumberFormat="0" applyAlignment="0" applyProtection="0"/>
    <xf numFmtId="0" fontId="82" fillId="86" borderId="95" applyNumberFormat="0" applyAlignment="0" applyProtection="0"/>
    <xf numFmtId="0" fontId="81" fillId="86" borderId="95" applyNumberFormat="0" applyAlignment="0" applyProtection="0"/>
    <xf numFmtId="0" fontId="32" fillId="9" borderId="99">
      <alignment horizontal="left" vertical="center"/>
    </xf>
    <xf numFmtId="0" fontId="3" fillId="53" borderId="0" applyNumberFormat="0" applyBorder="0" applyAlignment="0" applyProtection="0"/>
    <xf numFmtId="0" fontId="28" fillId="14" borderId="98">
      <alignment horizontal="right" vertical="center"/>
    </xf>
    <xf numFmtId="0" fontId="69" fillId="0" borderId="0" applyNumberFormat="0" applyFill="0" applyBorder="0" applyAlignment="0" applyProtection="0"/>
    <xf numFmtId="0" fontId="70" fillId="49" borderId="0" applyNumberFormat="0" applyBorder="0" applyAlignment="0" applyProtection="0"/>
    <xf numFmtId="175" fontId="32" fillId="90" borderId="98"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101">
      <alignment horizontal="left" vertical="center" wrapText="1" indent="2"/>
    </xf>
    <xf numFmtId="175" fontId="32" fillId="90" borderId="98" applyNumberFormat="0" applyFont="0" applyBorder="0" applyAlignment="0" applyProtection="0">
      <alignment horizontal="right" vertical="center"/>
    </xf>
    <xf numFmtId="4" fontId="32" fillId="0" borderId="98" applyFill="0" applyBorder="0" applyProtection="0">
      <alignment horizontal="right" vertical="center"/>
    </xf>
    <xf numFmtId="0" fontId="69" fillId="0" borderId="0" applyNumberFormat="0" applyFill="0" applyBorder="0" applyAlignment="0" applyProtection="0"/>
    <xf numFmtId="0" fontId="94" fillId="73" borderId="95" applyNumberFormat="0" applyAlignment="0" applyProtection="0"/>
    <xf numFmtId="0" fontId="32" fillId="0" borderId="101">
      <alignment horizontal="left" vertical="center" wrapText="1" indent="2"/>
    </xf>
    <xf numFmtId="0" fontId="32" fillId="16" borderId="98"/>
    <xf numFmtId="0" fontId="32" fillId="0" borderId="98">
      <alignment horizontal="right" vertical="center"/>
    </xf>
    <xf numFmtId="0" fontId="32" fillId="16" borderId="98"/>
    <xf numFmtId="0" fontId="76" fillId="89" borderId="97" applyNumberFormat="0" applyFon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82" fillId="86" borderId="95" applyNumberFormat="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98" fillId="86" borderId="102" applyNumberFormat="0" applyAlignment="0" applyProtection="0"/>
    <xf numFmtId="0" fontId="3" fillId="50" borderId="0" applyNumberFormat="0" applyBorder="0" applyAlignment="0" applyProtection="0"/>
    <xf numFmtId="0" fontId="11" fillId="0" borderId="58" applyNumberFormat="0" applyFill="0" applyAlignment="0" applyProtection="0"/>
    <xf numFmtId="0" fontId="72" fillId="9" borderId="98">
      <alignment horizontal="right" vertical="center"/>
    </xf>
    <xf numFmtId="0" fontId="3" fillId="63" borderId="0" applyNumberFormat="0" applyBorder="0" applyAlignment="0" applyProtection="0"/>
    <xf numFmtId="0" fontId="85" fillId="73" borderId="95" applyNumberFormat="0" applyAlignment="0" applyProtection="0"/>
    <xf numFmtId="4" fontId="72" fillId="9" borderId="98">
      <alignment horizontal="right" vertical="center"/>
    </xf>
    <xf numFmtId="0" fontId="85" fillId="73" borderId="95" applyNumberFormat="0" applyAlignment="0" applyProtection="0"/>
    <xf numFmtId="0" fontId="70" fillId="58" borderId="0" applyNumberFormat="0" applyBorder="0" applyAlignment="0" applyProtection="0"/>
    <xf numFmtId="0" fontId="81" fillId="86" borderId="95" applyNumberFormat="0" applyAlignment="0" applyProtection="0"/>
    <xf numFmtId="0" fontId="79" fillId="86" borderId="102" applyNumberFormat="0" applyAlignment="0" applyProtection="0"/>
    <xf numFmtId="0" fontId="3" fillId="54" borderId="0" applyNumberFormat="0" applyBorder="0" applyAlignment="0" applyProtection="0"/>
    <xf numFmtId="0" fontId="32" fillId="16" borderId="98"/>
    <xf numFmtId="0" fontId="28" fillId="14" borderId="98">
      <alignment horizontal="right" vertical="center"/>
    </xf>
    <xf numFmtId="0" fontId="72" fillId="9" borderId="98">
      <alignment horizontal="right" vertical="center"/>
    </xf>
    <xf numFmtId="0" fontId="98" fillId="86" borderId="102" applyNumberFormat="0" applyAlignment="0" applyProtection="0"/>
    <xf numFmtId="4" fontId="28" fillId="9" borderId="98">
      <alignment horizontal="right" vertical="center"/>
    </xf>
    <xf numFmtId="0" fontId="3" fillId="63" borderId="0" applyNumberFormat="0" applyBorder="0" applyAlignment="0" applyProtection="0"/>
    <xf numFmtId="0" fontId="86" fillId="0" borderId="96" applyNumberFormat="0" applyFill="0" applyAlignment="0" applyProtection="0"/>
    <xf numFmtId="0" fontId="86" fillId="0" borderId="96" applyNumberFormat="0" applyFill="0" applyAlignment="0" applyProtection="0"/>
    <xf numFmtId="0" fontId="98" fillId="86" borderId="102" applyNumberFormat="0" applyAlignment="0" applyProtection="0"/>
    <xf numFmtId="4" fontId="32" fillId="16" borderId="98"/>
    <xf numFmtId="0" fontId="70" fillId="52" borderId="0" applyNumberFormat="0" applyBorder="0" applyAlignment="0" applyProtection="0"/>
    <xf numFmtId="0" fontId="3" fillId="50" borderId="0" applyNumberFormat="0" applyBorder="0" applyAlignment="0" applyProtection="0"/>
    <xf numFmtId="0" fontId="28" fillId="14" borderId="100">
      <alignment horizontal="right" vertical="center"/>
    </xf>
    <xf numFmtId="0" fontId="68" fillId="0" borderId="0" applyNumberFormat="0" applyFill="0" applyBorder="0" applyAlignment="0" applyProtection="0"/>
    <xf numFmtId="0" fontId="79" fillId="86" borderId="102" applyNumberFormat="0" applyAlignment="0" applyProtection="0"/>
    <xf numFmtId="0" fontId="28" fillId="9" borderId="98">
      <alignment horizontal="right" vertical="center"/>
    </xf>
    <xf numFmtId="4" fontId="32" fillId="0" borderId="98">
      <alignment horizontal="right" vertical="center"/>
    </xf>
    <xf numFmtId="0" fontId="3" fillId="57" borderId="0" applyNumberFormat="0" applyBorder="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28" fillId="14" borderId="99">
      <alignment horizontal="right" vertical="center"/>
    </xf>
    <xf numFmtId="4" fontId="32" fillId="16" borderId="98"/>
    <xf numFmtId="0" fontId="76" fillId="89" borderId="97" applyNumberFormat="0" applyFont="0" applyAlignment="0" applyProtection="0"/>
    <xf numFmtId="0" fontId="70" fillId="55" borderId="0" applyNumberFormat="0" applyBorder="0" applyAlignment="0" applyProtection="0"/>
    <xf numFmtId="4" fontId="28" fillId="14" borderId="98">
      <alignment horizontal="right" vertical="center"/>
    </xf>
    <xf numFmtId="0" fontId="70" fillId="49" borderId="0" applyNumberFormat="0" applyBorder="0" applyAlignment="0" applyProtection="0"/>
    <xf numFmtId="0" fontId="94" fillId="73" borderId="95" applyNumberFormat="0" applyAlignment="0" applyProtection="0"/>
    <xf numFmtId="0" fontId="79" fillId="86" borderId="102" applyNumberFormat="0" applyAlignment="0" applyProtection="0"/>
    <xf numFmtId="0" fontId="101" fillId="0" borderId="96" applyNumberFormat="0" applyFill="0" applyAlignment="0" applyProtection="0"/>
    <xf numFmtId="4" fontId="28" fillId="14" borderId="99">
      <alignment horizontal="right" vertical="center"/>
    </xf>
    <xf numFmtId="0" fontId="3" fillId="51" borderId="0" applyNumberFormat="0" applyBorder="0" applyAlignment="0" applyProtection="0"/>
    <xf numFmtId="4" fontId="72" fillId="9" borderId="98">
      <alignment horizontal="right" vertical="center"/>
    </xf>
    <xf numFmtId="0" fontId="28" fillId="14" borderId="98">
      <alignment horizontal="right" vertical="center"/>
    </xf>
    <xf numFmtId="0" fontId="70"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81" fillId="86" borderId="95" applyNumberFormat="0" applyAlignment="0" applyProtection="0"/>
    <xf numFmtId="0" fontId="70" fillId="58" borderId="0" applyNumberFormat="0" applyBorder="0" applyAlignment="0" applyProtection="0"/>
    <xf numFmtId="0" fontId="28" fillId="9" borderId="98">
      <alignment horizontal="right" vertical="center"/>
    </xf>
    <xf numFmtId="0" fontId="82" fillId="86" borderId="95" applyNumberFormat="0" applyAlignment="0" applyProtection="0"/>
    <xf numFmtId="4" fontId="32" fillId="0" borderId="98" applyFill="0" applyBorder="0" applyProtection="0">
      <alignment horizontal="right" vertical="center"/>
    </xf>
    <xf numFmtId="0" fontId="32" fillId="14" borderId="101">
      <alignment horizontal="left" vertical="center" wrapText="1" indent="2"/>
    </xf>
    <xf numFmtId="4" fontId="32" fillId="16" borderId="98"/>
    <xf numFmtId="0" fontId="66" fillId="46" borderId="57" applyNumberFormat="0" applyAlignment="0" applyProtection="0"/>
    <xf numFmtId="0" fontId="82" fillId="86" borderId="95" applyNumberFormat="0" applyAlignment="0" applyProtection="0"/>
    <xf numFmtId="0" fontId="82" fillId="86" borderId="95" applyNumberFormat="0" applyAlignment="0" applyProtection="0"/>
    <xf numFmtId="0" fontId="3" fillId="48" borderId="0" applyNumberFormat="0" applyBorder="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32" fillId="14" borderId="101">
      <alignment horizontal="left" vertical="center" wrapText="1" indent="2"/>
    </xf>
    <xf numFmtId="0" fontId="76" fillId="89" borderId="97" applyNumberFormat="0" applyFont="0" applyAlignment="0" applyProtection="0"/>
    <xf numFmtId="0" fontId="28" fillId="14" borderId="98">
      <alignment horizontal="right" vertical="center"/>
    </xf>
    <xf numFmtId="0" fontId="28" fillId="14" borderId="98">
      <alignment horizontal="right" vertical="center"/>
    </xf>
    <xf numFmtId="0" fontId="82" fillId="86" borderId="95" applyNumberFormat="0" applyAlignment="0" applyProtection="0"/>
    <xf numFmtId="0" fontId="70" fillId="55" borderId="0" applyNumberFormat="0" applyBorder="0" applyAlignment="0" applyProtection="0"/>
    <xf numFmtId="175" fontId="32" fillId="90" borderId="98" applyNumberFormat="0" applyFont="0" applyBorder="0" applyAlignment="0" applyProtection="0">
      <alignment horizontal="right" vertical="center"/>
    </xf>
    <xf numFmtId="0" fontId="3" fillId="60" borderId="0" applyNumberFormat="0" applyBorder="0" applyAlignment="0" applyProtection="0"/>
    <xf numFmtId="0" fontId="82" fillId="86"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94" fillId="73" borderId="95" applyNumberFormat="0" applyAlignment="0" applyProtection="0"/>
    <xf numFmtId="0" fontId="28" fillId="9" borderId="98">
      <alignment horizontal="right" vertical="center"/>
    </xf>
    <xf numFmtId="0" fontId="70" fillId="49" borderId="0" applyNumberFormat="0" applyBorder="0" applyAlignment="0" applyProtection="0"/>
    <xf numFmtId="0" fontId="98" fillId="86" borderId="102" applyNumberFormat="0" applyAlignment="0" applyProtection="0"/>
    <xf numFmtId="0" fontId="3" fillId="54" borderId="0" applyNumberFormat="0" applyBorder="0" applyAlignment="0" applyProtection="0"/>
    <xf numFmtId="4" fontId="72" fillId="9" borderId="98">
      <alignment horizontal="right" vertical="center"/>
    </xf>
    <xf numFmtId="4" fontId="28" fillId="9" borderId="98">
      <alignment horizontal="right" vertical="center"/>
    </xf>
    <xf numFmtId="0" fontId="32" fillId="0" borderId="98" applyNumberFormat="0" applyFill="0" applyAlignment="0" applyProtection="0"/>
    <xf numFmtId="4" fontId="28" fillId="9" borderId="98">
      <alignment horizontal="right" vertical="center"/>
    </xf>
    <xf numFmtId="0" fontId="11" fillId="0" borderId="58" applyNumberFormat="0" applyFill="0" applyAlignment="0" applyProtection="0"/>
    <xf numFmtId="0" fontId="82" fillId="86" borderId="95" applyNumberFormat="0" applyAlignment="0" applyProtection="0"/>
    <xf numFmtId="0" fontId="3"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8" applyNumberFormat="0" applyFill="0" applyAlignment="0" applyProtection="0"/>
    <xf numFmtId="4" fontId="28" fillId="14" borderId="98">
      <alignment horizontal="right" vertical="center"/>
    </xf>
    <xf numFmtId="0" fontId="76" fillId="89" borderId="97" applyNumberFormat="0" applyFont="0" applyAlignment="0" applyProtection="0"/>
    <xf numFmtId="4" fontId="28" fillId="14" borderId="98">
      <alignment horizontal="right" vertical="center"/>
    </xf>
    <xf numFmtId="4" fontId="28" fillId="14" borderId="98">
      <alignment horizontal="right" vertical="center"/>
    </xf>
    <xf numFmtId="0" fontId="32" fillId="0" borderId="98">
      <alignment horizontal="right" vertical="center"/>
    </xf>
    <xf numFmtId="4" fontId="32" fillId="0" borderId="98">
      <alignment horizontal="right" vertical="center"/>
    </xf>
    <xf numFmtId="0" fontId="86" fillId="0" borderId="96" applyNumberFormat="0" applyFill="0" applyAlignment="0" applyProtection="0"/>
    <xf numFmtId="0" fontId="76" fillId="89" borderId="97" applyNumberFormat="0" applyFont="0" applyAlignment="0" applyProtection="0"/>
    <xf numFmtId="0" fontId="32" fillId="0" borderId="98" applyNumberFormat="0" applyFill="0" applyAlignment="0" applyProtection="0"/>
    <xf numFmtId="0" fontId="28" fillId="14" borderId="100">
      <alignment horizontal="right" vertical="center"/>
    </xf>
    <xf numFmtId="4" fontId="28" fillId="14" borderId="98">
      <alignment horizontal="right" vertical="center"/>
    </xf>
    <xf numFmtId="0" fontId="82" fillId="86" borderId="95" applyNumberFormat="0" applyAlignment="0" applyProtection="0"/>
    <xf numFmtId="0" fontId="28" fillId="14" borderId="98">
      <alignment horizontal="right" vertical="center"/>
    </xf>
    <xf numFmtId="4" fontId="32" fillId="16" borderId="98"/>
    <xf numFmtId="0" fontId="85" fillId="73" borderId="95" applyNumberFormat="0" applyAlignment="0" applyProtection="0"/>
    <xf numFmtId="0" fontId="82" fillId="86" borderId="95" applyNumberFormat="0" applyAlignment="0" applyProtection="0"/>
    <xf numFmtId="0" fontId="101" fillId="0" borderId="96" applyNumberFormat="0" applyFill="0" applyAlignment="0" applyProtection="0"/>
    <xf numFmtId="0" fontId="32" fillId="9" borderId="99">
      <alignment horizontal="left" vertical="center"/>
    </xf>
    <xf numFmtId="0" fontId="85" fillId="73" borderId="95" applyNumberFormat="0" applyAlignment="0" applyProtection="0"/>
    <xf numFmtId="0" fontId="32" fillId="0" borderId="98" applyNumberFormat="0" applyFill="0" applyAlignment="0" applyProtection="0"/>
    <xf numFmtId="0" fontId="3" fillId="63" borderId="0" applyNumberFormat="0" applyBorder="0" applyAlignment="0" applyProtection="0"/>
    <xf numFmtId="0" fontId="32" fillId="0" borderId="98">
      <alignment horizontal="right" vertical="center"/>
    </xf>
    <xf numFmtId="0" fontId="32" fillId="9" borderId="99">
      <alignment horizontal="left" vertical="center"/>
    </xf>
    <xf numFmtId="4" fontId="28" fillId="14" borderId="100">
      <alignment horizontal="right" vertical="center"/>
    </xf>
    <xf numFmtId="49" fontId="30" fillId="0" borderId="98" applyNumberFormat="0" applyFill="0" applyBorder="0" applyProtection="0">
      <alignment horizontal="left" vertical="center"/>
    </xf>
    <xf numFmtId="0" fontId="98" fillId="86" borderId="102" applyNumberFormat="0" applyAlignment="0" applyProtection="0"/>
    <xf numFmtId="0" fontId="70" fillId="64" borderId="0" applyNumberFormat="0" applyBorder="0" applyAlignment="0" applyProtection="0"/>
    <xf numFmtId="0" fontId="3" fillId="62" borderId="0" applyNumberFormat="0" applyBorder="0" applyAlignment="0" applyProtection="0"/>
    <xf numFmtId="0" fontId="81" fillId="86" borderId="95" applyNumberFormat="0" applyAlignment="0" applyProtection="0"/>
    <xf numFmtId="0" fontId="94" fillId="73" borderId="95" applyNumberFormat="0" applyAlignment="0" applyProtection="0"/>
    <xf numFmtId="4" fontId="72" fillId="9" borderId="98">
      <alignment horizontal="right" vertical="center"/>
    </xf>
    <xf numFmtId="0" fontId="3" fillId="57" borderId="0" applyNumberFormat="0" applyBorder="0" applyAlignment="0" applyProtection="0"/>
    <xf numFmtId="0" fontId="28" fillId="14" borderId="99">
      <alignment horizontal="right" vertical="center"/>
    </xf>
    <xf numFmtId="0" fontId="32" fillId="14" borderId="101">
      <alignment horizontal="left" vertical="center" wrapText="1" indent="2"/>
    </xf>
    <xf numFmtId="0" fontId="81" fillId="86" borderId="95" applyNumberFormat="0" applyAlignment="0" applyProtection="0"/>
    <xf numFmtId="0" fontId="3" fillId="63" borderId="0" applyNumberFormat="0" applyBorder="0" applyAlignment="0" applyProtection="0"/>
    <xf numFmtId="4" fontId="28" fillId="14" borderId="99">
      <alignment horizontal="right" vertical="center"/>
    </xf>
    <xf numFmtId="0" fontId="33" fillId="89" borderId="97" applyNumberFormat="0" applyFont="0" applyAlignment="0" applyProtection="0"/>
    <xf numFmtId="0" fontId="3" fillId="62" borderId="0" applyNumberFormat="0" applyBorder="0" applyAlignment="0" applyProtection="0"/>
    <xf numFmtId="0" fontId="28" fillId="9" borderId="98">
      <alignment horizontal="right" vertical="center"/>
    </xf>
    <xf numFmtId="0" fontId="3" fillId="56" borderId="0" applyNumberFormat="0" applyBorder="0" applyAlignment="0" applyProtection="0"/>
    <xf numFmtId="0" fontId="94" fillId="73" borderId="95" applyNumberFormat="0" applyAlignment="0" applyProtection="0"/>
    <xf numFmtId="4" fontId="28" fillId="14" borderId="99">
      <alignment horizontal="right" vertical="center"/>
    </xf>
    <xf numFmtId="4" fontId="28" fillId="14" borderId="98">
      <alignment horizontal="right" vertical="center"/>
    </xf>
    <xf numFmtId="0" fontId="28" fillId="9" borderId="98">
      <alignment horizontal="right" vertical="center"/>
    </xf>
    <xf numFmtId="0" fontId="85" fillId="73" borderId="95" applyNumberFormat="0" applyAlignment="0" applyProtection="0"/>
    <xf numFmtId="0" fontId="3" fillId="54" borderId="0" applyNumberFormat="0" applyBorder="0" applyAlignment="0" applyProtection="0"/>
    <xf numFmtId="0" fontId="67" fillId="46" borderId="56" applyNumberFormat="0" applyAlignment="0" applyProtection="0"/>
    <xf numFmtId="0" fontId="86" fillId="0" borderId="96" applyNumberFormat="0" applyFill="0" applyAlignment="0" applyProtection="0"/>
    <xf numFmtId="0" fontId="72" fillId="9" borderId="98">
      <alignment horizontal="right" vertical="center"/>
    </xf>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175" fontId="32" fillId="90" borderId="98" applyNumberFormat="0" applyFont="0" applyBorder="0" applyAlignment="0" applyProtection="0">
      <alignment horizontal="right" vertical="center"/>
    </xf>
    <xf numFmtId="0" fontId="3" fillId="51" borderId="0" applyNumberFormat="0" applyBorder="0" applyAlignment="0" applyProtection="0"/>
    <xf numFmtId="0" fontId="3" fillId="56" borderId="0" applyNumberFormat="0" applyBorder="0" applyAlignment="0" applyProtection="0"/>
    <xf numFmtId="0" fontId="70" fillId="61" borderId="0" applyNumberFormat="0" applyBorder="0" applyAlignment="0" applyProtection="0"/>
    <xf numFmtId="0" fontId="86" fillId="0" borderId="96" applyNumberFormat="0" applyFill="0" applyAlignment="0" applyProtection="0"/>
    <xf numFmtId="0" fontId="32" fillId="0" borderId="98">
      <alignment horizontal="right" vertical="center"/>
    </xf>
    <xf numFmtId="0" fontId="33" fillId="89" borderId="97" applyNumberFormat="0" applyFont="0" applyAlignment="0" applyProtection="0"/>
    <xf numFmtId="0" fontId="82" fillId="86" borderId="95" applyNumberFormat="0" applyAlignment="0" applyProtection="0"/>
    <xf numFmtId="0" fontId="101" fillId="0" borderId="96" applyNumberFormat="0" applyFill="0" applyAlignment="0" applyProtection="0"/>
    <xf numFmtId="0" fontId="3" fillId="48" borderId="0" applyNumberFormat="0" applyBorder="0" applyAlignment="0" applyProtection="0"/>
    <xf numFmtId="0" fontId="76" fillId="89" borderId="97" applyNumberFormat="0" applyFont="0" applyAlignment="0" applyProtection="0"/>
    <xf numFmtId="0" fontId="70" fillId="58" borderId="0" applyNumberFormat="0" applyBorder="0" applyAlignment="0" applyProtection="0"/>
    <xf numFmtId="0" fontId="32" fillId="0" borderId="98" applyNumberFormat="0" applyFill="0" applyAlignment="0" applyProtection="0"/>
    <xf numFmtId="0" fontId="3" fillId="57" borderId="0" applyNumberFormat="0" applyBorder="0" applyAlignment="0" applyProtection="0"/>
    <xf numFmtId="4" fontId="32" fillId="0" borderId="98" applyFill="0" applyBorder="0" applyProtection="0">
      <alignment horizontal="right" vertical="center"/>
    </xf>
    <xf numFmtId="0" fontId="3" fillId="47" borderId="0" applyNumberFormat="0" applyBorder="0" applyAlignment="0" applyProtection="0"/>
    <xf numFmtId="0" fontId="101" fillId="0" borderId="96" applyNumberFormat="0" applyFill="0" applyAlignment="0" applyProtection="0"/>
    <xf numFmtId="0" fontId="3" fillId="60" borderId="0" applyNumberFormat="0" applyBorder="0" applyAlignment="0" applyProtection="0"/>
    <xf numFmtId="0" fontId="72" fillId="9" borderId="98">
      <alignment horizontal="right" vertical="center"/>
    </xf>
    <xf numFmtId="0" fontId="85" fillId="73" borderId="95" applyNumberFormat="0" applyAlignment="0" applyProtection="0"/>
    <xf numFmtId="175" fontId="32" fillId="90" borderId="98" applyNumberFormat="0" applyFont="0" applyBorder="0" applyAlignment="0" applyProtection="0">
      <alignment horizontal="right" vertical="center"/>
    </xf>
    <xf numFmtId="0" fontId="85" fillId="73" borderId="95" applyNumberFormat="0" applyAlignment="0" applyProtection="0"/>
    <xf numFmtId="4" fontId="32" fillId="0" borderId="98">
      <alignment horizontal="right" vertical="center"/>
    </xf>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0" fontId="94" fillId="73" borderId="95" applyNumberFormat="0" applyAlignment="0" applyProtection="0"/>
    <xf numFmtId="49" fontId="30" fillId="0" borderId="98" applyNumberFormat="0" applyFill="0" applyBorder="0" applyProtection="0">
      <alignment horizontal="left" vertical="center"/>
    </xf>
    <xf numFmtId="4" fontId="28" fillId="14"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0" fillId="49" borderId="0" applyNumberFormat="0" applyBorder="0" applyAlignment="0" applyProtection="0"/>
    <xf numFmtId="0" fontId="70"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3"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8"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67" fillId="46" borderId="56" applyNumberFormat="0" applyAlignment="0" applyProtection="0"/>
    <xf numFmtId="0" fontId="3" fillId="51" borderId="0" applyNumberFormat="0" applyBorder="0" applyAlignment="0" applyProtection="0"/>
    <xf numFmtId="0" fontId="70" fillId="61" borderId="0" applyNumberFormat="0" applyBorder="0" applyAlignment="0" applyProtection="0"/>
    <xf numFmtId="9" fontId="1" fillId="0" borderId="0" applyFont="0" applyFill="0" applyBorder="0" applyAlignment="0" applyProtection="0"/>
  </cellStyleXfs>
  <cellXfs count="469">
    <xf numFmtId="0" fontId="0" fillId="0" borderId="0" xfId="0"/>
    <xf numFmtId="0" fontId="0" fillId="0" borderId="0" xfId="0" applyAlignment="1">
      <alignment wrapText="1"/>
    </xf>
    <xf numFmtId="0" fontId="12" fillId="0" borderId="0" xfId="0" applyFont="1" applyAlignment="1">
      <alignment wrapText="1"/>
    </xf>
    <xf numFmtId="0" fontId="11"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49" fontId="12" fillId="0" borderId="0" xfId="0" applyNumberFormat="1" applyFont="1" applyAlignment="1">
      <alignment wrapText="1"/>
    </xf>
    <xf numFmtId="0" fontId="0" fillId="0" borderId="1" xfId="0" applyBorder="1"/>
    <xf numFmtId="0" fontId="19" fillId="0" borderId="0" xfId="3"/>
    <xf numFmtId="0" fontId="11" fillId="0" borderId="0" xfId="0" applyFont="1"/>
    <xf numFmtId="0" fontId="11"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7" fillId="0" borderId="0" xfId="0" applyFont="1"/>
    <xf numFmtId="11" fontId="0" fillId="0" borderId="0" xfId="0" applyNumberFormat="1"/>
    <xf numFmtId="166" fontId="0" fillId="0" borderId="0" xfId="0" applyNumberFormat="1"/>
    <xf numFmtId="0" fontId="21"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2" fillId="6" borderId="9" xfId="0" applyFont="1" applyFill="1" applyBorder="1" applyAlignment="1">
      <alignment horizontal="left" wrapText="1"/>
    </xf>
    <xf numFmtId="0" fontId="22" fillId="6" borderId="10" xfId="0" applyFont="1" applyFill="1" applyBorder="1" applyAlignment="1">
      <alignment horizontal="left" wrapText="1"/>
    </xf>
    <xf numFmtId="0" fontId="23" fillId="0" borderId="0" xfId="0" applyFont="1" applyAlignment="1">
      <alignment horizontal="left"/>
    </xf>
    <xf numFmtId="0" fontId="24" fillId="0" borderId="11" xfId="0" applyFont="1" applyBorder="1" applyAlignment="1">
      <alignment horizontal="left" wrapText="1"/>
    </xf>
    <xf numFmtId="167" fontId="25" fillId="0" borderId="12" xfId="0" applyNumberFormat="1" applyFont="1" applyBorder="1" applyAlignment="1">
      <alignment horizontal="center" wrapText="1"/>
    </xf>
    <xf numFmtId="167" fontId="25" fillId="0" borderId="13" xfId="0" applyNumberFormat="1" applyFont="1" applyBorder="1" applyAlignment="1">
      <alignment horizontal="center" wrapText="1"/>
    </xf>
    <xf numFmtId="0" fontId="24" fillId="0" borderId="14" xfId="0" applyFont="1" applyBorder="1" applyAlignment="1">
      <alignment horizontal="left" wrapText="1"/>
    </xf>
    <xf numFmtId="167" fontId="25" fillId="0" borderId="15" xfId="0" applyNumberFormat="1" applyFont="1" applyBorder="1" applyAlignment="1">
      <alignment horizontal="center" wrapText="1"/>
    </xf>
    <xf numFmtId="167" fontId="25" fillId="0" borderId="16" xfId="0" applyNumberFormat="1" applyFont="1" applyBorder="1" applyAlignment="1">
      <alignment horizontal="center" wrapText="1"/>
    </xf>
    <xf numFmtId="0" fontId="26" fillId="0" borderId="0" xfId="0" applyFont="1" applyAlignment="1">
      <alignment horizontal="left"/>
    </xf>
    <xf numFmtId="16" fontId="0" fillId="0" borderId="0" xfId="0" applyNumberFormat="1"/>
    <xf numFmtId="0" fontId="24" fillId="0" borderId="17" xfId="0" applyFont="1" applyBorder="1" applyAlignment="1">
      <alignment horizontal="left" wrapText="1"/>
    </xf>
    <xf numFmtId="167" fontId="25" fillId="0" borderId="18" xfId="0" applyNumberFormat="1" applyFont="1" applyBorder="1" applyAlignment="1">
      <alignment horizontal="center" wrapText="1"/>
    </xf>
    <xf numFmtId="167" fontId="25"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5" fillId="0" borderId="0" xfId="2" applyAlignment="1"/>
    <xf numFmtId="0" fontId="11" fillId="2" borderId="0" xfId="0" applyFont="1" applyFill="1"/>
    <xf numFmtId="0" fontId="0" fillId="0" borderId="0" xfId="0" applyAlignment="1">
      <alignment horizontal="left" wrapText="1"/>
    </xf>
    <xf numFmtId="0" fontId="18" fillId="2" borderId="0" xfId="0" applyFont="1" applyFill="1" applyAlignment="1">
      <alignment wrapText="1"/>
    </xf>
    <xf numFmtId="49" fontId="0" fillId="0" borderId="0" xfId="0" applyNumberFormat="1" applyAlignment="1">
      <alignment wrapText="1"/>
    </xf>
    <xf numFmtId="49" fontId="13" fillId="0" borderId="0" xfId="0" applyNumberFormat="1" applyFont="1" applyAlignment="1">
      <alignment wrapText="1"/>
    </xf>
    <xf numFmtId="0" fontId="12" fillId="0" borderId="0" xfId="0" applyFont="1" applyAlignment="1">
      <alignment horizontal="left" wrapText="1"/>
    </xf>
    <xf numFmtId="0" fontId="27" fillId="8" borderId="25" xfId="7" applyFill="1" applyBorder="1" applyAlignment="1"/>
    <xf numFmtId="0" fontId="28" fillId="8" borderId="0" xfId="8" applyNumberFormat="1" applyFill="1">
      <alignment horizontal="right"/>
    </xf>
    <xf numFmtId="0" fontId="11" fillId="13" borderId="0" xfId="0" applyFont="1" applyFill="1" applyAlignment="1">
      <alignment wrapText="1"/>
    </xf>
    <xf numFmtId="1" fontId="11" fillId="13" borderId="0" xfId="0" applyNumberFormat="1" applyFont="1" applyFill="1" applyAlignment="1">
      <alignment wrapText="1"/>
    </xf>
    <xf numFmtId="0" fontId="34" fillId="8" borderId="0" xfId="3" applyFont="1" applyFill="1"/>
    <xf numFmtId="0" fontId="33" fillId="8" borderId="0" xfId="3" applyFont="1" applyFill="1"/>
    <xf numFmtId="0" fontId="19" fillId="8" borderId="0" xfId="3" applyFill="1"/>
    <xf numFmtId="0" fontId="30" fillId="14" borderId="42" xfId="13" applyFont="1" applyFill="1" applyBorder="1" applyAlignment="1">
      <alignment horizontal="center" vertical="center"/>
    </xf>
    <xf numFmtId="0" fontId="30" fillId="14" borderId="29" xfId="13" applyFont="1" applyFill="1" applyBorder="1" applyAlignment="1">
      <alignment vertical="center"/>
    </xf>
    <xf numFmtId="2" fontId="36" fillId="7" borderId="29" xfId="0" applyNumberFormat="1" applyFont="1" applyFill="1" applyBorder="1" applyAlignment="1">
      <alignment horizontal="right"/>
    </xf>
    <xf numFmtId="0" fontId="30" fillId="14" borderId="39" xfId="13" applyFont="1" applyFill="1" applyBorder="1" applyAlignment="1">
      <alignment vertical="center"/>
    </xf>
    <xf numFmtId="0" fontId="30" fillId="14" borderId="29" xfId="13" applyFont="1" applyFill="1" applyBorder="1" applyAlignment="1">
      <alignment horizontal="left" vertical="center" indent="1"/>
    </xf>
    <xf numFmtId="0" fontId="30" fillId="14" borderId="39" xfId="13" applyFont="1" applyFill="1" applyBorder="1" applyAlignment="1">
      <alignment horizontal="left" vertical="center"/>
    </xf>
    <xf numFmtId="0" fontId="30" fillId="14" borderId="29" xfId="13" applyFont="1" applyFill="1" applyBorder="1" applyAlignment="1">
      <alignment horizontal="left" vertical="center"/>
    </xf>
    <xf numFmtId="2" fontId="11" fillId="13" borderId="0" xfId="0" applyNumberFormat="1" applyFont="1" applyFill="1" applyAlignment="1">
      <alignment wrapText="1"/>
    </xf>
    <xf numFmtId="4" fontId="30" fillId="9" borderId="29" xfId="14" applyNumberFormat="1" applyFont="1" applyFill="1" applyBorder="1" applyAlignment="1">
      <alignment horizontal="center" vertical="center"/>
    </xf>
    <xf numFmtId="0" fontId="34" fillId="8" borderId="0" xfId="13" applyFont="1" applyFill="1" applyAlignment="1">
      <alignment vertical="center"/>
    </xf>
    <xf numFmtId="0" fontId="30" fillId="8" borderId="0" xfId="7" applyFont="1" applyFill="1" applyAlignment="1">
      <alignment vertical="center"/>
    </xf>
    <xf numFmtId="4" fontId="30" fillId="9" borderId="29" xfId="14" applyNumberFormat="1" applyFont="1" applyFill="1" applyBorder="1" applyAlignment="1">
      <alignment horizontal="center" vertical="center" textRotation="90"/>
    </xf>
    <xf numFmtId="2" fontId="30" fillId="9" borderId="44" xfId="13" applyNumberFormat="1" applyFont="1" applyFill="1" applyBorder="1" applyAlignment="1">
      <alignment horizontal="left" vertical="center"/>
    </xf>
    <xf numFmtId="2" fontId="30" fillId="9" borderId="29" xfId="13" applyNumberFormat="1" applyFont="1" applyFill="1" applyBorder="1" applyAlignment="1">
      <alignment horizontal="left" vertical="center"/>
    </xf>
    <xf numFmtId="2" fontId="30" fillId="9" borderId="39" xfId="13" applyNumberFormat="1" applyFont="1" applyFill="1" applyBorder="1" applyAlignment="1">
      <alignment horizontal="left" vertical="center"/>
    </xf>
    <xf numFmtId="0" fontId="30" fillId="13" borderId="0" xfId="9" applyFill="1" applyBorder="1" applyProtection="1">
      <alignment horizontal="left" vertical="center"/>
    </xf>
    <xf numFmtId="2" fontId="11" fillId="13" borderId="0" xfId="0" applyNumberFormat="1" applyFont="1" applyFill="1"/>
    <xf numFmtId="0" fontId="30" fillId="9" borderId="32" xfId="15" applyFont="1" applyFill="1" applyBorder="1" applyAlignment="1">
      <alignment horizontal="center" vertical="center" wrapText="1"/>
    </xf>
    <xf numFmtId="0" fontId="30" fillId="9" borderId="44" xfId="15" applyFont="1" applyFill="1" applyBorder="1" applyAlignment="1">
      <alignment vertical="top" wrapText="1"/>
    </xf>
    <xf numFmtId="0" fontId="30" fillId="9" borderId="39" xfId="15" applyFont="1" applyFill="1" applyBorder="1" applyAlignment="1">
      <alignment horizontal="left" vertical="top" wrapText="1"/>
    </xf>
    <xf numFmtId="0" fontId="18" fillId="13" borderId="0" xfId="9" applyNumberFormat="1" applyFont="1" applyFill="1" applyBorder="1" applyAlignment="1">
      <alignment horizontal="center" vertical="center"/>
    </xf>
    <xf numFmtId="1" fontId="17" fillId="0" borderId="0" xfId="0" applyNumberFormat="1" applyFont="1" applyAlignment="1">
      <alignment horizontal="right" wrapText="1"/>
    </xf>
    <xf numFmtId="1" fontId="17" fillId="0" borderId="0" xfId="0" applyNumberFormat="1" applyFont="1" applyAlignment="1">
      <alignment horizontal="right"/>
    </xf>
    <xf numFmtId="2" fontId="17" fillId="0" borderId="0" xfId="0" applyNumberFormat="1" applyFont="1" applyAlignment="1">
      <alignment wrapText="1"/>
    </xf>
    <xf numFmtId="1" fontId="11" fillId="0" borderId="0" xfId="0" applyNumberFormat="1" applyFont="1" applyAlignment="1">
      <alignment wrapText="1"/>
    </xf>
    <xf numFmtId="0" fontId="11" fillId="13" borderId="0" xfId="0" applyFont="1" applyFill="1"/>
    <xf numFmtId="2" fontId="0" fillId="0" borderId="0" xfId="0" applyNumberFormat="1" applyAlignment="1">
      <alignment wrapText="1"/>
    </xf>
    <xf numFmtId="0" fontId="11" fillId="0" borderId="45" xfId="0" applyFont="1" applyBorder="1" applyAlignment="1">
      <alignment wrapText="1"/>
    </xf>
    <xf numFmtId="1" fontId="11" fillId="0" borderId="46" xfId="0" applyNumberFormat="1" applyFont="1" applyBorder="1" applyAlignment="1">
      <alignment wrapText="1"/>
    </xf>
    <xf numFmtId="0" fontId="43" fillId="0" borderId="0" xfId="0" applyFont="1" applyAlignment="1">
      <alignment horizontal="left" vertical="top"/>
    </xf>
    <xf numFmtId="0" fontId="0" fillId="0" borderId="0" xfId="0" applyAlignment="1">
      <alignment horizontal="left" vertical="top"/>
    </xf>
    <xf numFmtId="0" fontId="49" fillId="18" borderId="47" xfId="0" applyFont="1" applyFill="1" applyBorder="1" applyAlignment="1">
      <alignment horizontal="center" vertical="top" wrapText="1"/>
    </xf>
    <xf numFmtId="0" fontId="49" fillId="18" borderId="47" xfId="0" applyFont="1" applyFill="1" applyBorder="1" applyAlignment="1">
      <alignment horizontal="left" vertical="top" wrapText="1"/>
    </xf>
    <xf numFmtId="0" fontId="51"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3"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3" fillId="19" borderId="48" xfId="0" applyFont="1" applyFill="1" applyBorder="1" applyAlignment="1">
      <alignment horizontal="center" vertical="top" wrapText="1"/>
    </xf>
    <xf numFmtId="167" fontId="56" fillId="19" borderId="48" xfId="0" applyNumberFormat="1" applyFont="1" applyFill="1" applyBorder="1" applyAlignment="1">
      <alignment horizontal="center" vertical="top" wrapText="1"/>
    </xf>
    <xf numFmtId="0" fontId="53" fillId="0" borderId="49" xfId="0" applyFont="1" applyBorder="1" applyAlignment="1">
      <alignment horizontal="left" vertical="top" wrapText="1"/>
    </xf>
    <xf numFmtId="0" fontId="0" fillId="0" borderId="49" xfId="0" applyBorder="1" applyAlignment="1">
      <alignment horizontal="center" vertical="top" wrapText="1"/>
    </xf>
    <xf numFmtId="167" fontId="56" fillId="0" borderId="49" xfId="0" applyNumberFormat="1" applyFont="1" applyBorder="1" applyAlignment="1">
      <alignment horizontal="center" vertical="top" wrapText="1"/>
    </xf>
    <xf numFmtId="0" fontId="53"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6" fillId="19" borderId="49" xfId="0" applyNumberFormat="1" applyFont="1" applyFill="1" applyBorder="1" applyAlignment="1">
      <alignment horizontal="center" vertical="top" wrapText="1"/>
    </xf>
    <xf numFmtId="0" fontId="53" fillId="0" borderId="50" xfId="0" applyFont="1" applyBorder="1" applyAlignment="1">
      <alignment horizontal="left" vertical="top" wrapText="1"/>
    </xf>
    <xf numFmtId="0" fontId="0" fillId="0" borderId="50" xfId="0" applyBorder="1" applyAlignment="1">
      <alignment horizontal="center" vertical="top" wrapText="1"/>
    </xf>
    <xf numFmtId="167" fontId="56" fillId="0" borderId="50" xfId="0" applyNumberFormat="1" applyFont="1" applyBorder="1" applyAlignment="1">
      <alignment horizontal="center" vertical="top" wrapText="1"/>
    </xf>
    <xf numFmtId="168" fontId="54" fillId="19" borderId="48" xfId="0" applyNumberFormat="1" applyFont="1" applyFill="1" applyBorder="1" applyAlignment="1">
      <alignment horizontal="center" vertical="top" wrapText="1"/>
    </xf>
    <xf numFmtId="169" fontId="54" fillId="19" borderId="48" xfId="0" applyNumberFormat="1" applyFont="1" applyFill="1" applyBorder="1" applyAlignment="1">
      <alignment horizontal="center" vertical="top" wrapText="1"/>
    </xf>
    <xf numFmtId="168" fontId="54" fillId="0" borderId="49" xfId="0" applyNumberFormat="1" applyFont="1" applyBorder="1" applyAlignment="1">
      <alignment horizontal="left" vertical="top" wrapText="1"/>
    </xf>
    <xf numFmtId="169" fontId="54" fillId="0" borderId="49" xfId="0" applyNumberFormat="1" applyFont="1" applyBorder="1" applyAlignment="1">
      <alignment horizontal="center" vertical="top" wrapText="1"/>
    </xf>
    <xf numFmtId="170" fontId="56" fillId="0" borderId="49" xfId="0" applyNumberFormat="1" applyFont="1" applyBorder="1" applyAlignment="1">
      <alignment horizontal="left" vertical="top" wrapText="1"/>
    </xf>
    <xf numFmtId="168" fontId="54" fillId="19" borderId="49" xfId="0" applyNumberFormat="1" applyFont="1" applyFill="1" applyBorder="1" applyAlignment="1">
      <alignment horizontal="left" vertical="top" wrapText="1"/>
    </xf>
    <xf numFmtId="169" fontId="54" fillId="19" borderId="49" xfId="0" applyNumberFormat="1" applyFont="1" applyFill="1" applyBorder="1" applyAlignment="1">
      <alignment horizontal="center" vertical="top" wrapText="1"/>
    </xf>
    <xf numFmtId="170" fontId="56"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4"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4" fillId="0" borderId="50" xfId="0" applyNumberFormat="1" applyFont="1" applyBorder="1" applyAlignment="1">
      <alignment horizontal="left" vertical="top" wrapText="1"/>
    </xf>
    <xf numFmtId="169" fontId="54" fillId="0" borderId="50" xfId="0" applyNumberFormat="1" applyFont="1" applyBorder="1" applyAlignment="1">
      <alignment horizontal="center" vertical="top" wrapText="1"/>
    </xf>
    <xf numFmtId="168" fontId="54"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3" fillId="19" borderId="50" xfId="0" applyFont="1" applyFill="1" applyBorder="1" applyAlignment="1">
      <alignment horizontal="left" vertical="top" wrapText="1"/>
    </xf>
    <xf numFmtId="169" fontId="54" fillId="19" borderId="50" xfId="0" applyNumberFormat="1" applyFont="1" applyFill="1" applyBorder="1" applyAlignment="1">
      <alignment horizontal="center" vertical="top" wrapText="1"/>
    </xf>
    <xf numFmtId="167" fontId="56" fillId="19" borderId="50" xfId="0" applyNumberFormat="1" applyFont="1" applyFill="1" applyBorder="1" applyAlignment="1">
      <alignment horizontal="center" vertical="top" wrapText="1"/>
    </xf>
    <xf numFmtId="0" fontId="57" fillId="19" borderId="50" xfId="0" applyFont="1" applyFill="1" applyBorder="1" applyAlignment="1">
      <alignment horizontal="center" vertical="top" wrapText="1"/>
    </xf>
    <xf numFmtId="168" fontId="54" fillId="19" borderId="48" xfId="0" applyNumberFormat="1" applyFont="1" applyFill="1" applyBorder="1" applyAlignment="1">
      <alignment horizontal="left" vertical="top" wrapText="1"/>
    </xf>
    <xf numFmtId="170" fontId="58" fillId="19" borderId="48" xfId="0" applyNumberFormat="1" applyFont="1" applyFill="1" applyBorder="1" applyAlignment="1">
      <alignment horizontal="left" vertical="top" wrapText="1"/>
    </xf>
    <xf numFmtId="167" fontId="58" fillId="0" borderId="49" xfId="0" applyNumberFormat="1" applyFont="1" applyBorder="1" applyAlignment="1">
      <alignment horizontal="center" vertical="top" wrapText="1"/>
    </xf>
    <xf numFmtId="167" fontId="58" fillId="0" borderId="49" xfId="0" applyNumberFormat="1" applyFont="1" applyBorder="1" applyAlignment="1">
      <alignment horizontal="left" vertical="top" wrapText="1"/>
    </xf>
    <xf numFmtId="167" fontId="58" fillId="19" borderId="49" xfId="0" applyNumberFormat="1" applyFont="1" applyFill="1" applyBorder="1" applyAlignment="1">
      <alignment horizontal="center" vertical="top" wrapText="1"/>
    </xf>
    <xf numFmtId="167" fontId="58" fillId="19" borderId="49" xfId="0" applyNumberFormat="1" applyFont="1" applyFill="1" applyBorder="1" applyAlignment="1">
      <alignment horizontal="left" vertical="top" wrapText="1"/>
    </xf>
    <xf numFmtId="0" fontId="59" fillId="19" borderId="49" xfId="0" applyFont="1" applyFill="1" applyBorder="1" applyAlignment="1">
      <alignment horizontal="center" vertical="top" wrapText="1"/>
    </xf>
    <xf numFmtId="0" fontId="59" fillId="0" borderId="49" xfId="0" applyFont="1" applyBorder="1" applyAlignment="1">
      <alignment horizontal="center" vertical="top" wrapText="1"/>
    </xf>
    <xf numFmtId="167" fontId="58" fillId="0" borderId="50" xfId="0" applyNumberFormat="1" applyFont="1" applyBorder="1" applyAlignment="1">
      <alignment horizontal="center" vertical="top" wrapText="1"/>
    </xf>
    <xf numFmtId="0" fontId="59" fillId="0" borderId="50" xfId="0" applyFont="1" applyBorder="1" applyAlignment="1">
      <alignment horizontal="center" vertical="top" wrapText="1"/>
    </xf>
    <xf numFmtId="0" fontId="0" fillId="19" borderId="48" xfId="0" applyFill="1" applyBorder="1" applyAlignment="1">
      <alignment horizontal="left" vertical="top" wrapText="1"/>
    </xf>
    <xf numFmtId="169"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center" vertical="top" wrapText="1"/>
    </xf>
    <xf numFmtId="0" fontId="59" fillId="19" borderId="48" xfId="0" applyFont="1" applyFill="1" applyBorder="1" applyAlignment="1">
      <alignment horizontal="center" vertical="top" wrapText="1"/>
    </xf>
    <xf numFmtId="169" fontId="54" fillId="0" borderId="49" xfId="0" applyNumberFormat="1" applyFont="1" applyBorder="1" applyAlignment="1">
      <alignment horizontal="left" vertical="top" wrapText="1"/>
    </xf>
    <xf numFmtId="169" fontId="54" fillId="19" borderId="49" xfId="0" applyNumberFormat="1" applyFont="1" applyFill="1" applyBorder="1" applyAlignment="1">
      <alignment horizontal="left" vertical="top" wrapText="1"/>
    </xf>
    <xf numFmtId="169" fontId="54" fillId="19" borderId="50" xfId="0" applyNumberFormat="1" applyFont="1" applyFill="1" applyBorder="1" applyAlignment="1">
      <alignment horizontal="left" vertical="top" wrapText="1"/>
    </xf>
    <xf numFmtId="0" fontId="59" fillId="19" borderId="50" xfId="0" applyFont="1" applyFill="1" applyBorder="1" applyAlignment="1">
      <alignment horizontal="center" vertical="top" wrapText="1"/>
    </xf>
    <xf numFmtId="169" fontId="54" fillId="0" borderId="50" xfId="0" applyNumberFormat="1" applyFont="1" applyBorder="1" applyAlignment="1">
      <alignment horizontal="left" vertical="top" wrapText="1"/>
    </xf>
    <xf numFmtId="172" fontId="54" fillId="19" borderId="48" xfId="0" applyNumberFormat="1" applyFont="1" applyFill="1" applyBorder="1" applyAlignment="1">
      <alignment horizontal="left" vertical="top" wrapText="1"/>
    </xf>
    <xf numFmtId="168" fontId="54" fillId="0" borderId="50" xfId="0" applyNumberFormat="1" applyFont="1" applyBorder="1" applyAlignment="1">
      <alignment horizontal="left" vertical="top" wrapText="1"/>
    </xf>
    <xf numFmtId="167" fontId="58" fillId="0" borderId="50" xfId="0" applyNumberFormat="1" applyFont="1" applyBorder="1" applyAlignment="1">
      <alignment horizontal="left" vertical="top" wrapText="1"/>
    </xf>
    <xf numFmtId="171" fontId="54" fillId="0" borderId="49" xfId="0" applyNumberFormat="1" applyFont="1" applyBorder="1" applyAlignment="1">
      <alignment horizontal="left" vertical="top" wrapText="1"/>
    </xf>
    <xf numFmtId="170" fontId="58" fillId="0" borderId="49" xfId="0" applyNumberFormat="1" applyFont="1" applyBorder="1" applyAlignment="1">
      <alignment horizontal="left" vertical="top" wrapText="1"/>
    </xf>
    <xf numFmtId="170" fontId="58" fillId="19" borderId="49" xfId="0" applyNumberFormat="1" applyFont="1" applyFill="1" applyBorder="1" applyAlignment="1">
      <alignment horizontal="left" vertical="top" wrapText="1"/>
    </xf>
    <xf numFmtId="171" fontId="54"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left" vertical="top" wrapText="1"/>
    </xf>
    <xf numFmtId="170" fontId="58" fillId="19" borderId="50" xfId="0" applyNumberFormat="1" applyFont="1" applyFill="1" applyBorder="1" applyAlignment="1">
      <alignment horizontal="left" vertical="top" wrapText="1"/>
    </xf>
    <xf numFmtId="171"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left" vertical="top" wrapText="1"/>
    </xf>
    <xf numFmtId="172" fontId="54" fillId="0" borderId="49" xfId="0" applyNumberFormat="1" applyFont="1" applyBorder="1" applyAlignment="1">
      <alignment horizontal="left" vertical="top" wrapText="1"/>
    </xf>
    <xf numFmtId="168"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center" vertical="top" wrapText="1"/>
    </xf>
    <xf numFmtId="0" fontId="0" fillId="2" borderId="0" xfId="0" applyFill="1"/>
    <xf numFmtId="0" fontId="11"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8" fillId="2" borderId="20" xfId="0" applyFont="1" applyFill="1" applyBorder="1" applyAlignment="1">
      <alignment wrapText="1"/>
    </xf>
    <xf numFmtId="0" fontId="18" fillId="2" borderId="21" xfId="0" applyFont="1" applyFill="1" applyBorder="1" applyAlignment="1">
      <alignment wrapText="1"/>
    </xf>
    <xf numFmtId="0" fontId="18"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1"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2" fillId="0" borderId="0" xfId="0" quotePrefix="1" applyFont="1" applyAlignment="1">
      <alignment wrapText="1"/>
    </xf>
    <xf numFmtId="0" fontId="12" fillId="0" borderId="26" xfId="0" applyFont="1" applyBorder="1" applyAlignment="1">
      <alignment wrapText="1"/>
    </xf>
    <xf numFmtId="0" fontId="0" fillId="0" borderId="26" xfId="0" applyBorder="1" applyAlignment="1">
      <alignment wrapText="1"/>
    </xf>
    <xf numFmtId="0" fontId="12" fillId="0" borderId="26" xfId="0" quotePrefix="1" applyFont="1" applyBorder="1" applyAlignment="1">
      <alignment wrapText="1"/>
    </xf>
    <xf numFmtId="0" fontId="11" fillId="2" borderId="0" xfId="0" applyFont="1" applyFill="1" applyAlignment="1">
      <alignment horizontal="center" vertical="center"/>
    </xf>
    <xf numFmtId="0" fontId="12" fillId="2" borderId="0" xfId="0" applyFont="1" applyFill="1" applyAlignment="1">
      <alignment wrapText="1"/>
    </xf>
    <xf numFmtId="0" fontId="0" fillId="2" borderId="0" xfId="0" applyFill="1" applyAlignment="1">
      <alignment wrapText="1"/>
    </xf>
    <xf numFmtId="0" fontId="18" fillId="2" borderId="21" xfId="0" applyFont="1" applyFill="1" applyBorder="1" applyAlignment="1">
      <alignment horizontal="left" wrapText="1"/>
    </xf>
    <xf numFmtId="0" fontId="0" fillId="0" borderId="26" xfId="0" applyBorder="1" applyAlignment="1">
      <alignment horizontal="left" wrapText="1"/>
    </xf>
    <xf numFmtId="0" fontId="11" fillId="0" borderId="0" xfId="0" applyFont="1" applyAlignment="1">
      <alignment horizontal="right" wrapText="1"/>
    </xf>
    <xf numFmtId="0" fontId="11" fillId="4" borderId="0" xfId="0" applyFont="1" applyFill="1"/>
    <xf numFmtId="0" fontId="11"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7" fillId="0" borderId="0" xfId="0" applyFont="1" applyAlignment="1">
      <alignment horizontal="right" wrapText="1"/>
    </xf>
    <xf numFmtId="0" fontId="62" fillId="0" borderId="0" xfId="0" applyFont="1" applyAlignment="1">
      <alignment wrapText="1"/>
    </xf>
    <xf numFmtId="1" fontId="62" fillId="0" borderId="0" xfId="0" applyNumberFormat="1" applyFont="1" applyAlignment="1">
      <alignment horizontal="right" wrapText="1"/>
    </xf>
    <xf numFmtId="0" fontId="27" fillId="8" borderId="0" xfId="7" applyFill="1" applyAlignment="1"/>
    <xf numFmtId="0" fontId="29" fillId="8" borderId="0" xfId="3" applyFont="1" applyFill="1"/>
    <xf numFmtId="0" fontId="30" fillId="9" borderId="29" xfId="12" applyFont="1" applyBorder="1" applyAlignment="1">
      <alignment horizontal="left" vertical="center" indent="1"/>
    </xf>
    <xf numFmtId="0" fontId="33" fillId="8" borderId="24" xfId="3" applyFont="1" applyFill="1" applyBorder="1"/>
    <xf numFmtId="0" fontId="37" fillId="14" borderId="29" xfId="9" applyFont="1" applyFill="1" applyBorder="1">
      <alignment horizontal="left" vertical="center"/>
    </xf>
    <xf numFmtId="0" fontId="32" fillId="8" borderId="0" xfId="3" applyFont="1" applyFill="1"/>
    <xf numFmtId="0" fontId="32" fillId="8" borderId="0" xfId="8" applyFont="1" applyFill="1">
      <alignment horizontal="right"/>
    </xf>
    <xf numFmtId="0" fontId="32" fillId="8" borderId="0" xfId="13" applyFill="1"/>
    <xf numFmtId="0" fontId="32" fillId="8" borderId="0" xfId="13" applyFill="1" applyAlignment="1">
      <alignment vertical="center"/>
    </xf>
    <xf numFmtId="0" fontId="30" fillId="9" borderId="30" xfId="13" applyFont="1" applyFill="1" applyBorder="1" applyAlignment="1">
      <alignment horizontal="left" vertical="center"/>
    </xf>
    <xf numFmtId="0" fontId="30" fillId="9" borderId="33" xfId="13" quotePrefix="1" applyFont="1" applyFill="1" applyBorder="1" applyAlignment="1">
      <alignment horizontal="center" vertical="center"/>
    </xf>
    <xf numFmtId="0" fontId="30" fillId="9" borderId="31" xfId="13" quotePrefix="1" applyFont="1" applyFill="1" applyBorder="1" applyAlignment="1">
      <alignment horizontal="center" vertical="center"/>
    </xf>
    <xf numFmtId="0" fontId="30" fillId="9" borderId="31" xfId="13" applyFont="1" applyFill="1" applyBorder="1" applyAlignment="1">
      <alignment horizontal="center" vertical="center"/>
    </xf>
    <xf numFmtId="0" fontId="30" fillId="9" borderId="31" xfId="13" applyFont="1" applyFill="1" applyBorder="1" applyAlignment="1">
      <alignment horizontal="center" vertical="center" wrapText="1"/>
    </xf>
    <xf numFmtId="0" fontId="30" fillId="9" borderId="29" xfId="13" quotePrefix="1" applyFont="1" applyFill="1" applyBorder="1" applyAlignment="1">
      <alignment horizontal="center" vertical="center"/>
    </xf>
    <xf numFmtId="0" fontId="30" fillId="9" borderId="40" xfId="13" applyFont="1" applyFill="1" applyBorder="1" applyAlignment="1">
      <alignment horizontal="left" vertical="center"/>
    </xf>
    <xf numFmtId="0" fontId="30" fillId="9" borderId="43" xfId="13" applyFont="1" applyFill="1" applyBorder="1" applyAlignment="1">
      <alignment vertical="center"/>
    </xf>
    <xf numFmtId="0" fontId="30" fillId="9" borderId="29" xfId="13" applyFont="1" applyFill="1" applyBorder="1" applyAlignment="1">
      <alignment vertical="center"/>
    </xf>
    <xf numFmtId="0" fontId="30" fillId="9" borderId="39" xfId="13" applyFont="1" applyFill="1" applyBorder="1" applyAlignment="1">
      <alignment vertical="center"/>
    </xf>
    <xf numFmtId="0" fontId="32" fillId="8" borderId="0" xfId="13" applyFill="1" applyAlignment="1">
      <alignment horizontal="right" vertical="center"/>
    </xf>
    <xf numFmtId="0" fontId="27" fillId="8" borderId="0" xfId="7" applyFill="1" applyAlignment="1">
      <alignment vertical="center"/>
    </xf>
    <xf numFmtId="0" fontId="30" fillId="8" borderId="0" xfId="13" applyFont="1" applyFill="1" applyAlignment="1">
      <alignment vertical="center"/>
    </xf>
    <xf numFmtId="0" fontId="30" fillId="9" borderId="32" xfId="13" applyFont="1" applyFill="1" applyBorder="1" applyAlignment="1">
      <alignment horizontal="center" vertical="center" textRotation="90"/>
    </xf>
    <xf numFmtId="0" fontId="30" fillId="9" borderId="29" xfId="13" applyFont="1" applyFill="1" applyBorder="1" applyAlignment="1">
      <alignment horizontal="center" vertical="center" textRotation="90"/>
    </xf>
    <xf numFmtId="0" fontId="30" fillId="9" borderId="31" xfId="13" applyFont="1" applyFill="1" applyBorder="1" applyAlignment="1">
      <alignment horizontal="center" vertical="center" textRotation="90"/>
    </xf>
    <xf numFmtId="0" fontId="30" fillId="9" borderId="31" xfId="13" applyFont="1" applyFill="1" applyBorder="1" applyAlignment="1">
      <alignment horizontal="center" vertical="center" textRotation="90" wrapText="1"/>
    </xf>
    <xf numFmtId="0" fontId="30" fillId="9" borderId="29" xfId="13" quotePrefix="1" applyFont="1" applyFill="1" applyBorder="1" applyAlignment="1">
      <alignment horizontal="center" vertical="center" textRotation="90"/>
    </xf>
    <xf numFmtId="0" fontId="30" fillId="9" borderId="31" xfId="13" quotePrefix="1" applyFont="1" applyFill="1" applyBorder="1" applyAlignment="1">
      <alignment horizontal="center" vertical="center" textRotation="90"/>
    </xf>
    <xf numFmtId="0" fontId="30" fillId="9" borderId="28" xfId="13" applyFont="1" applyFill="1" applyBorder="1" applyAlignment="1">
      <alignment horizontal="center" vertical="center" wrapText="1"/>
    </xf>
    <xf numFmtId="0" fontId="30" fillId="9" borderId="42" xfId="13" applyFont="1" applyFill="1" applyBorder="1" applyAlignment="1">
      <alignment horizontal="center" vertical="center"/>
    </xf>
    <xf numFmtId="0" fontId="30" fillId="9" borderId="39" xfId="13" applyFont="1" applyFill="1" applyBorder="1" applyAlignment="1">
      <alignment horizontal="left" vertical="center" wrapText="1"/>
    </xf>
    <xf numFmtId="0" fontId="30" fillId="9" borderId="39" xfId="13" applyFont="1" applyFill="1" applyBorder="1" applyAlignment="1">
      <alignment horizontal="left" vertical="center"/>
    </xf>
    <xf numFmtId="0" fontId="30" fillId="9" borderId="42" xfId="13" applyFont="1" applyFill="1" applyBorder="1" applyAlignment="1">
      <alignment horizontal="left" vertical="center"/>
    </xf>
    <xf numFmtId="0" fontId="30" fillId="9" borderId="29" xfId="13" applyFont="1" applyFill="1" applyBorder="1" applyAlignment="1">
      <alignment horizontal="center" vertical="center"/>
    </xf>
    <xf numFmtId="0" fontId="32" fillId="0" borderId="0" xfId="3" applyFont="1"/>
    <xf numFmtId="0" fontId="32" fillId="8" borderId="0" xfId="15" applyFont="1" applyFill="1"/>
    <xf numFmtId="0" fontId="32" fillId="8" borderId="0" xfId="17" applyFont="1" applyFill="1" applyBorder="1"/>
    <xf numFmtId="4" fontId="30" fillId="9" borderId="32" xfId="13" quotePrefix="1" applyNumberFormat="1" applyFont="1" applyFill="1" applyBorder="1" applyAlignment="1">
      <alignment horizontal="center" vertical="center"/>
    </xf>
    <xf numFmtId="4" fontId="30" fillId="9" borderId="29" xfId="13" quotePrefix="1" applyNumberFormat="1" applyFont="1" applyFill="1" applyBorder="1" applyAlignment="1">
      <alignment horizontal="center" vertical="center"/>
    </xf>
    <xf numFmtId="4" fontId="30" fillId="9" borderId="29" xfId="13" applyNumberFormat="1" applyFont="1" applyFill="1" applyBorder="1" applyAlignment="1">
      <alignment horizontal="center" vertical="center"/>
    </xf>
    <xf numFmtId="4" fontId="30" fillId="9" borderId="31" xfId="13" applyNumberFormat="1" applyFont="1" applyFill="1" applyBorder="1" applyAlignment="1">
      <alignment horizontal="center" vertical="center"/>
    </xf>
    <xf numFmtId="4" fontId="30" fillId="9" borderId="34" xfId="13" applyNumberFormat="1" applyFont="1" applyFill="1" applyBorder="1" applyAlignment="1">
      <alignment vertical="center"/>
    </xf>
    <xf numFmtId="0" fontId="13" fillId="0" borderId="0" xfId="0" applyFont="1"/>
    <xf numFmtId="0" fontId="13" fillId="0" borderId="54" xfId="0" applyFont="1" applyBorder="1"/>
    <xf numFmtId="0" fontId="0" fillId="0" borderId="54" xfId="0" applyBorder="1" applyAlignment="1">
      <alignment horizontal="left" wrapText="1"/>
    </xf>
    <xf numFmtId="0" fontId="18" fillId="44" borderId="0" xfId="0" applyFont="1" applyFill="1" applyAlignment="1">
      <alignment wrapText="1"/>
    </xf>
    <xf numFmtId="0" fontId="18" fillId="44" borderId="0" xfId="0" applyFont="1" applyFill="1" applyAlignment="1">
      <alignment horizontal="left" wrapText="1"/>
    </xf>
    <xf numFmtId="0" fontId="18" fillId="45" borderId="0" xfId="0" applyFont="1" applyFill="1" applyAlignment="1">
      <alignment wrapText="1"/>
    </xf>
    <xf numFmtId="0" fontId="18" fillId="45" borderId="54" xfId="0" applyFont="1" applyFill="1" applyBorder="1" applyAlignment="1">
      <alignment horizontal="left" wrapText="1"/>
    </xf>
    <xf numFmtId="9" fontId="13" fillId="0" borderId="0" xfId="1" applyFont="1" applyAlignment="1"/>
    <xf numFmtId="0" fontId="13" fillId="0" borderId="55" xfId="0" applyFont="1" applyBorder="1"/>
    <xf numFmtId="0" fontId="30" fillId="14" borderId="32"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29" xfId="9" applyNumberFormat="1" applyFill="1" applyBorder="1" applyAlignment="1">
      <alignment horizontal="center" vertical="center"/>
    </xf>
    <xf numFmtId="0" fontId="30" fillId="9" borderId="44" xfId="9" applyNumberFormat="1" applyFill="1" applyBorder="1">
      <alignment horizontal="left" vertical="center"/>
    </xf>
    <xf numFmtId="2" fontId="30" fillId="10" borderId="29" xfId="0" applyNumberFormat="1" applyFont="1" applyFill="1" applyBorder="1" applyAlignment="1">
      <alignment horizontal="right"/>
    </xf>
    <xf numFmtId="0" fontId="30" fillId="9" borderId="34" xfId="9" applyNumberFormat="1" applyFill="1" applyBorder="1">
      <alignment horizontal="left" vertical="center"/>
    </xf>
    <xf numFmtId="0" fontId="30" fillId="9" borderId="29" xfId="9" applyNumberFormat="1" applyFill="1" applyBorder="1" applyAlignment="1">
      <alignment horizontal="left" vertical="center" indent="1"/>
    </xf>
    <xf numFmtId="0" fontId="30" fillId="9" borderId="29" xfId="10" applyNumberFormat="1" applyFont="1" applyFill="1" applyBorder="1">
      <alignment horizontal="left" vertical="center" indent="2"/>
    </xf>
    <xf numFmtId="2" fontId="30" fillId="11" borderId="29" xfId="0" applyNumberFormat="1" applyFont="1" applyFill="1" applyBorder="1" applyAlignment="1">
      <alignment horizontal="right"/>
    </xf>
    <xf numFmtId="0" fontId="30" fillId="9" borderId="39" xfId="9" applyNumberFormat="1" applyFill="1" applyBorder="1" applyAlignment="1">
      <alignment horizontal="left" vertical="center" indent="1"/>
    </xf>
    <xf numFmtId="0" fontId="30" fillId="9" borderId="29" xfId="10" applyNumberFormat="1" applyFont="1" applyFill="1" applyBorder="1" applyAlignment="1">
      <alignment horizontal="left" vertical="top" wrapText="1" indent="2"/>
    </xf>
    <xf numFmtId="0" fontId="30" fillId="9" borderId="44" xfId="9" applyNumberFormat="1" applyFill="1" applyBorder="1" applyAlignment="1">
      <alignment horizontal="left" vertical="center" indent="1"/>
    </xf>
    <xf numFmtId="0" fontId="30" fillId="9" borderId="29" xfId="9" applyNumberFormat="1" applyFill="1" applyBorder="1">
      <alignment horizontal="left" vertical="center"/>
    </xf>
    <xf numFmtId="2" fontId="30" fillId="12" borderId="29" xfId="0" applyNumberFormat="1" applyFont="1" applyFill="1" applyBorder="1" applyAlignment="1">
      <alignment horizontal="right"/>
    </xf>
    <xf numFmtId="0" fontId="30" fillId="9" borderId="39" xfId="9" applyNumberFormat="1" applyFill="1" applyBorder="1">
      <alignment horizontal="left" vertical="center"/>
    </xf>
    <xf numFmtId="0" fontId="30" fillId="9" borderId="29" xfId="11" applyNumberFormat="1" applyFont="1" applyFill="1" applyBorder="1" applyAlignment="1">
      <alignment horizontal="left" vertical="center" indent="2"/>
    </xf>
    <xf numFmtId="0" fontId="30" fillId="9" borderId="30" xfId="9" applyNumberFormat="1" applyFill="1" applyBorder="1" applyAlignment="1">
      <alignment horizontal="left" vertical="center" indent="1"/>
    </xf>
    <xf numFmtId="0" fontId="30" fillId="9" borderId="29" xfId="12" applyFont="1" applyBorder="1" applyAlignment="1">
      <alignment horizontal="left" vertical="center" indent="2"/>
    </xf>
    <xf numFmtId="0" fontId="30" fillId="14" borderId="29" xfId="11" applyFont="1" applyFill="1" applyBorder="1">
      <alignment horizontal="left" vertical="center" indent="5"/>
    </xf>
    <xf numFmtId="0" fontId="30" fillId="14" borderId="39" xfId="9" applyFill="1" applyBorder="1">
      <alignment horizontal="left" vertical="center"/>
    </xf>
    <xf numFmtId="0" fontId="30" fillId="14" borderId="31" xfId="11" applyFont="1" applyFill="1" applyBorder="1">
      <alignment horizontal="left" vertical="center" indent="5"/>
    </xf>
    <xf numFmtId="0" fontId="30" fillId="14" borderId="31" xfId="11" applyFont="1" applyFill="1" applyBorder="1" applyAlignment="1">
      <alignment horizontal="left" vertical="center" indent="2"/>
    </xf>
    <xf numFmtId="0" fontId="30" fillId="7" borderId="29" xfId="0" applyFont="1" applyFill="1" applyBorder="1" applyAlignment="1">
      <alignment horizontal="left" indent="4"/>
    </xf>
    <xf numFmtId="0" fontId="30" fillId="7" borderId="29" xfId="0" applyFont="1" applyFill="1" applyBorder="1" applyAlignment="1">
      <alignment horizontal="left" indent="6"/>
    </xf>
    <xf numFmtId="0" fontId="30" fillId="14" borderId="31" xfId="13" applyFont="1" applyFill="1" applyBorder="1" applyAlignment="1">
      <alignment horizontal="left" vertical="center" indent="2"/>
    </xf>
    <xf numFmtId="0" fontId="30" fillId="14" borderId="29" xfId="11" applyFont="1" applyFill="1" applyBorder="1" applyAlignment="1">
      <alignment horizontal="left" vertical="center" indent="2"/>
    </xf>
    <xf numFmtId="0" fontId="37" fillId="14" borderId="29" xfId="11" applyFont="1" applyFill="1" applyBorder="1">
      <alignment horizontal="left" vertical="center" indent="5"/>
    </xf>
    <xf numFmtId="0" fontId="37" fillId="14" borderId="29" xfId="13" applyFont="1" applyFill="1" applyBorder="1" applyAlignment="1">
      <alignment horizontal="left" vertical="center" indent="2"/>
    </xf>
    <xf numFmtId="0" fontId="37" fillId="14" borderId="29" xfId="13" applyFont="1" applyFill="1" applyBorder="1" applyAlignment="1">
      <alignment horizontal="left" vertical="center" indent="5"/>
    </xf>
    <xf numFmtId="0" fontId="30" fillId="7" borderId="29" xfId="0" applyFont="1" applyFill="1" applyBorder="1" applyAlignment="1">
      <alignment horizontal="left" indent="8"/>
    </xf>
    <xf numFmtId="0" fontId="30" fillId="14" borderId="29" xfId="9" applyFill="1" applyBorder="1">
      <alignment horizontal="left" vertical="center"/>
    </xf>
    <xf numFmtId="0" fontId="30" fillId="14" borderId="29" xfId="11" applyFont="1" applyFill="1" applyBorder="1" applyAlignment="1">
      <alignment horizontal="left" vertical="center" indent="1"/>
    </xf>
    <xf numFmtId="0" fontId="30" fillId="14" borderId="29" xfId="13" applyFont="1" applyFill="1" applyBorder="1" applyAlignment="1">
      <alignment horizontal="left" vertical="center" indent="2"/>
    </xf>
    <xf numFmtId="0" fontId="37" fillId="14" borderId="31" xfId="11" applyFont="1" applyFill="1" applyBorder="1" applyAlignment="1">
      <alignment horizontal="left" vertical="center" indent="2"/>
    </xf>
    <xf numFmtId="0" fontId="30" fillId="9" borderId="29" xfId="10" applyFont="1" applyFill="1" applyBorder="1">
      <alignment horizontal="left" vertical="center" indent="2"/>
    </xf>
    <xf numFmtId="0" fontId="30" fillId="9" borderId="39" xfId="10" applyFont="1" applyFill="1" applyBorder="1">
      <alignment horizontal="left" vertical="center" indent="2"/>
    </xf>
    <xf numFmtId="0" fontId="30" fillId="9" borderId="30" xfId="10" applyFont="1" applyFill="1" applyBorder="1">
      <alignment horizontal="left" vertical="center" indent="2"/>
    </xf>
    <xf numFmtId="0" fontId="30" fillId="9" borderId="30" xfId="10" applyFont="1" applyFill="1" applyBorder="1" applyAlignment="1">
      <alignment horizontal="left" vertical="center" wrapText="1" indent="2"/>
    </xf>
    <xf numFmtId="0" fontId="30" fillId="9" borderId="39" xfId="9" applyFill="1" applyBorder="1" applyProtection="1">
      <alignment horizontal="left" vertical="center"/>
    </xf>
    <xf numFmtId="0" fontId="30" fillId="9" borderId="29" xfId="10" applyFont="1" applyFill="1" applyBorder="1" applyAlignment="1">
      <alignment horizontal="left" vertical="center"/>
    </xf>
    <xf numFmtId="0" fontId="30" fillId="9" borderId="30" xfId="10" applyFont="1" applyFill="1" applyBorder="1" applyAlignment="1">
      <alignment horizontal="left" vertical="center"/>
    </xf>
    <xf numFmtId="0" fontId="30" fillId="9" borderId="29" xfId="9" applyFill="1" applyBorder="1" applyProtection="1">
      <alignment horizontal="left" vertical="center"/>
    </xf>
    <xf numFmtId="0" fontId="30" fillId="9" borderId="39" xfId="9" applyFill="1" applyBorder="1" applyAlignment="1" applyProtection="1">
      <alignment horizontal="left" vertical="center" wrapText="1"/>
    </xf>
    <xf numFmtId="0" fontId="30" fillId="9" borderId="30" xfId="9" applyFill="1" applyBorder="1" applyProtection="1">
      <alignment horizontal="left" vertical="center"/>
    </xf>
    <xf numFmtId="0" fontId="30" fillId="9" borderId="32" xfId="9" applyFill="1" applyBorder="1" applyAlignment="1" applyProtection="1">
      <alignment horizontal="center" vertical="center"/>
    </xf>
    <xf numFmtId="0" fontId="30" fillId="9" borderId="40" xfId="9" applyFill="1" applyBorder="1" applyProtection="1">
      <alignment horizontal="left" vertical="center"/>
    </xf>
    <xf numFmtId="0" fontId="30"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2" fillId="0" borderId="0" xfId="0" applyNumberFormat="1" applyFont="1"/>
    <xf numFmtId="11" fontId="0" fillId="0" borderId="26" xfId="0" applyNumberFormat="1" applyBorder="1" applyAlignment="1">
      <alignment wrapText="1"/>
    </xf>
    <xf numFmtId="0" fontId="18" fillId="44" borderId="0" xfId="0" applyFont="1" applyFill="1"/>
    <xf numFmtId="0" fontId="12" fillId="0" borderId="0" xfId="0" applyFont="1"/>
    <xf numFmtId="0" fontId="13" fillId="0" borderId="0" xfId="0" applyFont="1" applyAlignment="1">
      <alignment horizontal="left"/>
    </xf>
    <xf numFmtId="0" fontId="12" fillId="0" borderId="0" xfId="0" applyFont="1" applyAlignment="1">
      <alignment horizontal="left"/>
    </xf>
    <xf numFmtId="0" fontId="13" fillId="0" borderId="0" xfId="1" applyNumberFormat="1" applyFont="1" applyFill="1" applyBorder="1" applyAlignment="1"/>
    <xf numFmtId="0" fontId="18" fillId="45" borderId="55" xfId="0" applyFont="1" applyFill="1" applyBorder="1" applyAlignment="1">
      <alignment wrapText="1"/>
    </xf>
    <xf numFmtId="0" fontId="0" fillId="0" borderId="55" xfId="0" applyBorder="1" applyAlignment="1">
      <alignment wrapText="1"/>
    </xf>
    <xf numFmtId="0" fontId="18" fillId="44" borderId="55" xfId="0" applyFont="1" applyFill="1" applyBorder="1" applyAlignment="1">
      <alignment wrapText="1"/>
    </xf>
    <xf numFmtId="49" fontId="0" fillId="0" borderId="55" xfId="0" applyNumberFormat="1" applyBorder="1" applyAlignment="1">
      <alignment wrapText="1"/>
    </xf>
    <xf numFmtId="49" fontId="12" fillId="0" borderId="55" xfId="0" applyNumberFormat="1" applyFont="1" applyBorder="1" applyAlignment="1">
      <alignment wrapText="1"/>
    </xf>
    <xf numFmtId="0" fontId="13" fillId="0" borderId="55" xfId="0" applyFont="1" applyBorder="1" applyAlignment="1">
      <alignment wrapText="1"/>
    </xf>
    <xf numFmtId="2" fontId="32" fillId="7" borderId="98" xfId="0" applyNumberFormat="1" applyFont="1" applyFill="1" applyBorder="1" applyAlignment="1">
      <alignment horizontal="right"/>
    </xf>
    <xf numFmtId="2" fontId="32" fillId="12" borderId="98" xfId="0" applyNumberFormat="1" applyFont="1" applyFill="1" applyBorder="1" applyAlignment="1">
      <alignment horizontal="right"/>
    </xf>
    <xf numFmtId="2" fontId="32" fillId="11" borderId="98" xfId="0" applyNumberFormat="1" applyFont="1" applyFill="1" applyBorder="1" applyAlignment="1">
      <alignment horizontal="right"/>
    </xf>
    <xf numFmtId="0" fontId="32" fillId="15" borderId="39" xfId="13" applyFill="1" applyBorder="1" applyAlignment="1">
      <alignment horizontal="right" vertical="center"/>
    </xf>
    <xf numFmtId="2" fontId="32" fillId="10" borderId="98" xfId="0" applyNumberFormat="1" applyFont="1" applyFill="1" applyBorder="1" applyAlignment="1">
      <alignment horizontal="right"/>
    </xf>
    <xf numFmtId="0" fontId="32" fillId="9" borderId="98" xfId="10" applyFont="1" applyFill="1" applyBorder="1" applyAlignment="1">
      <alignment horizontal="left" vertical="center"/>
    </xf>
    <xf numFmtId="0" fontId="32" fillId="9" borderId="98" xfId="11" applyFont="1" applyFill="1" applyBorder="1" applyAlignment="1">
      <alignment horizontal="left" vertical="center"/>
    </xf>
    <xf numFmtId="0" fontId="32" fillId="9" borderId="103" xfId="10" applyFont="1" applyFill="1" applyBorder="1" applyAlignment="1">
      <alignment horizontal="left" vertical="center"/>
    </xf>
    <xf numFmtId="0" fontId="30" fillId="9" borderId="98" xfId="13" applyFont="1" applyFill="1" applyBorder="1" applyAlignment="1">
      <alignment horizontal="left" vertical="center" wrapText="1"/>
    </xf>
    <xf numFmtId="0" fontId="30" fillId="9" borderId="98" xfId="9" applyFill="1" applyBorder="1" applyProtection="1">
      <alignment horizontal="left" vertical="center"/>
    </xf>
    <xf numFmtId="0" fontId="32" fillId="10" borderId="98" xfId="0" applyFont="1" applyFill="1" applyBorder="1" applyAlignment="1">
      <alignment horizontal="left" indent="2"/>
    </xf>
    <xf numFmtId="0" fontId="32" fillId="9" borderId="98" xfId="13" applyFill="1" applyBorder="1" applyAlignment="1">
      <alignment horizontal="left" vertical="center" wrapText="1"/>
    </xf>
    <xf numFmtId="0" fontId="32" fillId="9" borderId="98" xfId="13" applyFill="1" applyBorder="1" applyAlignment="1">
      <alignment vertical="center" wrapText="1"/>
    </xf>
    <xf numFmtId="0" fontId="32" fillId="9" borderId="98" xfId="9" applyFont="1" applyFill="1" applyBorder="1" applyProtection="1">
      <alignment horizontal="left" vertical="center"/>
    </xf>
    <xf numFmtId="0" fontId="32" fillId="9" borderId="98" xfId="9" applyFont="1" applyFill="1" applyBorder="1" applyAlignment="1" applyProtection="1">
      <alignment horizontal="left" vertical="center" wrapText="1"/>
    </xf>
    <xf numFmtId="0" fontId="32" fillId="9" borderId="98" xfId="13" applyFill="1" applyBorder="1" applyAlignment="1">
      <alignment vertical="center"/>
    </xf>
    <xf numFmtId="0" fontId="32" fillId="9" borderId="98" xfId="10" applyFont="1" applyFill="1" applyBorder="1">
      <alignment horizontal="left" vertical="center" indent="2"/>
    </xf>
    <xf numFmtId="0" fontId="38" fillId="9" borderId="98" xfId="10" applyFont="1" applyFill="1" applyBorder="1" applyAlignment="1">
      <alignment horizontal="left" vertical="center" indent="4"/>
    </xf>
    <xf numFmtId="0" fontId="32" fillId="9" borderId="98" xfId="11" applyFont="1" applyFill="1" applyBorder="1">
      <alignment horizontal="left" vertical="center" indent="5"/>
    </xf>
    <xf numFmtId="0" fontId="32" fillId="10" borderId="98" xfId="0" applyFont="1" applyFill="1" applyBorder="1" applyAlignment="1">
      <alignment horizontal="left" indent="8"/>
    </xf>
    <xf numFmtId="0" fontId="32" fillId="10" borderId="98" xfId="0" applyFont="1" applyFill="1" applyBorder="1" applyAlignment="1">
      <alignment horizontal="left" indent="4"/>
    </xf>
    <xf numFmtId="0" fontId="32" fillId="9" borderId="98" xfId="10" applyFont="1" applyFill="1" applyBorder="1" applyAlignment="1">
      <alignment horizontal="left" vertical="center" indent="4"/>
    </xf>
    <xf numFmtId="0" fontId="32" fillId="10" borderId="98" xfId="0" applyFont="1" applyFill="1" applyBorder="1" applyAlignment="1">
      <alignment horizontal="left" indent="6"/>
    </xf>
    <xf numFmtId="0" fontId="32" fillId="9" borderId="39" xfId="10" applyFont="1" applyFill="1" applyBorder="1">
      <alignment horizontal="left" vertical="center" indent="2"/>
    </xf>
    <xf numFmtId="0" fontId="32" fillId="9" borderId="98" xfId="15" applyFont="1" applyFill="1" applyBorder="1" applyAlignment="1">
      <alignment horizontal="left" vertical="top" wrapText="1"/>
    </xf>
    <xf numFmtId="0" fontId="32" fillId="9" borderId="103" xfId="15" applyFont="1" applyFill="1" applyBorder="1" applyAlignment="1">
      <alignment horizontal="left" vertical="top" wrapText="1"/>
    </xf>
    <xf numFmtId="0" fontId="30" fillId="9" borderId="98" xfId="15" applyFont="1" applyFill="1" applyBorder="1" applyAlignment="1">
      <alignment horizontal="left" vertical="top" wrapText="1"/>
    </xf>
    <xf numFmtId="0" fontId="30" fillId="9" borderId="98" xfId="16" applyFont="1" applyBorder="1" applyAlignment="1">
      <alignment horizontal="left" vertical="center"/>
    </xf>
    <xf numFmtId="4" fontId="30" fillId="9" borderId="98" xfId="13" applyNumberFormat="1" applyFont="1" applyFill="1" applyBorder="1" applyAlignment="1">
      <alignment vertical="center"/>
    </xf>
    <xf numFmtId="0" fontId="32" fillId="9" borderId="98" xfId="10" applyFont="1" applyFill="1" applyBorder="1" applyAlignment="1">
      <alignment horizontal="left" vertical="center" wrapText="1"/>
    </xf>
    <xf numFmtId="4" fontId="32" fillId="9" borderId="98" xfId="13" applyNumberFormat="1" applyFill="1" applyBorder="1" applyAlignment="1">
      <alignment horizontal="left" vertical="center"/>
    </xf>
    <xf numFmtId="4" fontId="32" fillId="9" borderId="98" xfId="13" applyNumberFormat="1" applyFill="1" applyBorder="1" applyAlignment="1">
      <alignment horizontal="left" vertical="center" wrapText="1"/>
    </xf>
    <xf numFmtId="0" fontId="13" fillId="0" borderId="0" xfId="1" applyNumberFormat="1" applyFont="1" applyAlignment="1"/>
    <xf numFmtId="0" fontId="0" fillId="91" borderId="0" xfId="0" applyFill="1"/>
    <xf numFmtId="0" fontId="0" fillId="92" borderId="0" xfId="0" applyFill="1"/>
    <xf numFmtId="0" fontId="0" fillId="93" borderId="0" xfId="0" applyFill="1"/>
    <xf numFmtId="0" fontId="118" fillId="0" borderId="0" xfId="0" applyFont="1" applyAlignment="1">
      <alignment wrapText="1"/>
    </xf>
    <xf numFmtId="0" fontId="118" fillId="0" borderId="26" xfId="0" applyFont="1" applyBorder="1" applyAlignment="1">
      <alignment wrapText="1"/>
    </xf>
    <xf numFmtId="0" fontId="18" fillId="94" borderId="0" xfId="0" applyFont="1" applyFill="1" applyAlignment="1">
      <alignment wrapText="1"/>
    </xf>
    <xf numFmtId="0" fontId="119" fillId="94" borderId="0" xfId="0" applyFont="1" applyFill="1" applyAlignment="1">
      <alignment wrapText="1"/>
    </xf>
    <xf numFmtId="0" fontId="119" fillId="94" borderId="0" xfId="0" applyFont="1" applyFill="1"/>
    <xf numFmtId="9" fontId="13" fillId="0" borderId="0" xfId="0" applyNumberFormat="1" applyFont="1"/>
    <xf numFmtId="49" fontId="119" fillId="94" borderId="0" xfId="0" applyNumberFormat="1" applyFont="1" applyFill="1" applyAlignment="1">
      <alignment wrapText="1"/>
    </xf>
    <xf numFmtId="49" fontId="0" fillId="0" borderId="0" xfId="0" applyNumberFormat="1"/>
    <xf numFmtId="0" fontId="8" fillId="0" borderId="0" xfId="0" applyFont="1"/>
    <xf numFmtId="0" fontId="11" fillId="95" borderId="0" xfId="0" applyFont="1" applyFill="1"/>
    <xf numFmtId="0" fontId="120" fillId="0" borderId="0" xfId="0" applyFont="1" applyAlignment="1">
      <alignment wrapText="1"/>
    </xf>
    <xf numFmtId="0" fontId="7" fillId="0" borderId="0" xfId="0" applyFont="1"/>
    <xf numFmtId="0" fontId="7" fillId="0" borderId="0" xfId="0" applyFont="1" applyAlignment="1">
      <alignment horizontal="left"/>
    </xf>
    <xf numFmtId="0" fontId="6" fillId="0" borderId="0" xfId="0" applyFont="1"/>
    <xf numFmtId="0" fontId="0" fillId="96" borderId="0" xfId="0" applyFill="1"/>
    <xf numFmtId="0" fontId="5" fillId="0" borderId="0" xfId="0" applyFont="1"/>
    <xf numFmtId="0" fontId="0" fillId="97" borderId="0" xfId="0" applyFill="1"/>
    <xf numFmtId="0" fontId="4" fillId="0" borderId="0" xfId="0" applyFont="1"/>
    <xf numFmtId="0" fontId="18" fillId="2" borderId="0" xfId="0" applyFont="1" applyFill="1"/>
    <xf numFmtId="0" fontId="18" fillId="2" borderId="0" xfId="0" applyFont="1" applyFill="1" applyAlignment="1">
      <alignment horizontal="left"/>
    </xf>
    <xf numFmtId="0" fontId="18" fillId="2" borderId="0" xfId="0" applyFont="1" applyFill="1" applyAlignment="1">
      <alignment horizontal="right"/>
    </xf>
    <xf numFmtId="0" fontId="18" fillId="3" borderId="52" xfId="0" applyFont="1" applyFill="1" applyBorder="1"/>
    <xf numFmtId="0" fontId="18" fillId="3" borderId="0" xfId="0" applyFont="1" applyFill="1"/>
    <xf numFmtId="9" fontId="12" fillId="0" borderId="0" xfId="0" applyNumberFormat="1" applyFont="1"/>
    <xf numFmtId="49" fontId="12" fillId="0" borderId="0" xfId="1" applyNumberFormat="1" applyFont="1" applyFill="1" applyBorder="1" applyAlignment="1"/>
    <xf numFmtId="0" fontId="0" fillId="0" borderId="52" xfId="0" applyBorder="1"/>
    <xf numFmtId="9" fontId="12" fillId="0" borderId="0" xfId="1" applyFont="1" applyAlignment="1"/>
    <xf numFmtId="9" fontId="12" fillId="0" borderId="0" xfId="1" applyFont="1" applyFill="1" applyBorder="1" applyAlignment="1"/>
    <xf numFmtId="49" fontId="12" fillId="0" borderId="52" xfId="1" applyNumberFormat="1" applyFont="1" applyFill="1" applyBorder="1" applyAlignment="1"/>
    <xf numFmtId="0" fontId="12"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2" fillId="0" borderId="52" xfId="0" applyNumberFormat="1" applyFont="1" applyBorder="1"/>
    <xf numFmtId="1" fontId="12" fillId="0" borderId="0" xfId="1" applyNumberFormat="1" applyFont="1" applyFill="1" applyBorder="1" applyAlignment="1"/>
    <xf numFmtId="49" fontId="16" fillId="0" borderId="52" xfId="0" applyNumberFormat="1" applyFont="1" applyBorder="1"/>
    <xf numFmtId="164" fontId="0" fillId="0" borderId="0" xfId="0" applyNumberFormat="1"/>
    <xf numFmtId="49" fontId="13" fillId="0" borderId="0" xfId="0" applyNumberFormat="1" applyFont="1"/>
    <xf numFmtId="0" fontId="0" fillId="0" borderId="0" xfId="1" applyNumberFormat="1" applyFont="1" applyFill="1" applyBorder="1" applyAlignment="1"/>
    <xf numFmtId="9" fontId="13" fillId="0" borderId="0" xfId="1" applyFont="1" applyFill="1" applyBorder="1" applyAlignment="1"/>
    <xf numFmtId="0" fontId="10" fillId="0" borderId="52" xfId="0" applyFont="1" applyBorder="1"/>
    <xf numFmtId="9" fontId="12" fillId="0" borderId="0" xfId="1" applyFont="1"/>
    <xf numFmtId="9" fontId="13" fillId="0" borderId="0" xfId="1" applyFont="1"/>
    <xf numFmtId="1" fontId="13" fillId="0" borderId="0" xfId="1" applyNumberFormat="1" applyFont="1" applyAlignment="1"/>
    <xf numFmtId="0" fontId="2"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3" fillId="20" borderId="0" xfId="0" applyFont="1" applyFill="1"/>
    <xf numFmtId="49" fontId="0" fillId="20" borderId="55" xfId="0" applyNumberFormat="1" applyFill="1" applyBorder="1"/>
    <xf numFmtId="0" fontId="11" fillId="20" borderId="0" xfId="0" applyFont="1" applyFill="1" applyAlignment="1">
      <alignment horizontal="center"/>
    </xf>
    <xf numFmtId="0" fontId="27" fillId="8" borderId="0" xfId="7" applyFill="1" applyAlignment="1">
      <alignment horizontal="left"/>
    </xf>
    <xf numFmtId="0" fontId="30" fillId="9" borderId="30" xfId="9" applyNumberFormat="1" applyFill="1" applyBorder="1" applyAlignment="1">
      <alignment horizontal="left" vertical="top"/>
    </xf>
    <xf numFmtId="0" fontId="30" fillId="9" borderId="40" xfId="9" applyNumberFormat="1" applyFill="1" applyBorder="1" applyAlignment="1">
      <alignment horizontal="left" vertical="top"/>
    </xf>
    <xf numFmtId="0" fontId="30" fillId="9" borderId="27" xfId="9" applyNumberFormat="1" applyFill="1" applyBorder="1" applyAlignment="1">
      <alignment horizontal="center" vertical="center"/>
    </xf>
    <xf numFmtId="0" fontId="30" fillId="9" borderId="28" xfId="9" applyNumberFormat="1" applyFill="1" applyBorder="1" applyAlignment="1">
      <alignment horizontal="center" vertical="center"/>
    </xf>
    <xf numFmtId="0" fontId="30" fillId="9" borderId="41" xfId="9" applyNumberFormat="1" applyFill="1" applyBorder="1" applyAlignment="1">
      <alignment horizontal="center" vertical="center"/>
    </xf>
    <xf numFmtId="0" fontId="27" fillId="8" borderId="23" xfId="7" applyFill="1" applyBorder="1" applyAlignment="1">
      <alignment horizontal="left"/>
    </xf>
    <xf numFmtId="0" fontId="27" fillId="8" borderId="24" xfId="7" applyFill="1" applyBorder="1" applyAlignment="1">
      <alignment horizontal="left"/>
    </xf>
    <xf numFmtId="0" fontId="30" fillId="14" borderId="30" xfId="13" applyFont="1" applyFill="1" applyBorder="1" applyAlignment="1">
      <alignment horizontal="left" vertical="top"/>
    </xf>
    <xf numFmtId="0" fontId="30" fillId="14" borderId="34" xfId="13" applyFont="1" applyFill="1" applyBorder="1" applyAlignment="1">
      <alignment horizontal="left" vertical="top"/>
    </xf>
    <xf numFmtId="0" fontId="30" fillId="14" borderId="40" xfId="13" applyFont="1" applyFill="1" applyBorder="1" applyAlignment="1">
      <alignment horizontal="left" vertical="top"/>
    </xf>
    <xf numFmtId="0" fontId="30" fillId="14" borderId="31" xfId="13" applyFont="1" applyFill="1" applyBorder="1" applyAlignment="1">
      <alignment horizontal="center" vertical="center"/>
    </xf>
    <xf numFmtId="0" fontId="30" fillId="8" borderId="32" xfId="3" applyFont="1" applyFill="1" applyBorder="1" applyAlignment="1">
      <alignment horizontal="center" vertical="center"/>
    </xf>
    <xf numFmtId="0" fontId="30" fillId="14" borderId="33" xfId="13" applyFont="1" applyFill="1" applyBorder="1" applyAlignment="1">
      <alignment horizontal="center" vertical="center"/>
    </xf>
    <xf numFmtId="0" fontId="30" fillId="14" borderId="32" xfId="13" applyFont="1" applyFill="1" applyBorder="1" applyAlignment="1">
      <alignment horizontal="center" vertical="center"/>
    </xf>
    <xf numFmtId="0" fontId="30" fillId="8" borderId="33" xfId="3" applyFont="1" applyFill="1" applyBorder="1" applyAlignment="1">
      <alignment horizontal="center" vertical="center"/>
    </xf>
    <xf numFmtId="0" fontId="30" fillId="14" borderId="35" xfId="13" applyFont="1" applyFill="1" applyBorder="1" applyAlignment="1">
      <alignment horizontal="center" vertical="center"/>
    </xf>
    <xf numFmtId="0" fontId="30" fillId="14" borderId="36" xfId="13" applyFont="1" applyFill="1" applyBorder="1" applyAlignment="1">
      <alignment horizontal="center" vertical="center"/>
    </xf>
    <xf numFmtId="0" fontId="30" fillId="14" borderId="37" xfId="13" applyFont="1" applyFill="1" applyBorder="1" applyAlignment="1">
      <alignment horizontal="center" vertical="center"/>
    </xf>
    <xf numFmtId="0" fontId="30" fillId="14" borderId="38" xfId="13" applyFont="1" applyFill="1" applyBorder="1" applyAlignment="1">
      <alignment horizontal="center" vertical="center"/>
    </xf>
    <xf numFmtId="0" fontId="30" fillId="14" borderId="30" xfId="13" applyFont="1" applyFill="1" applyBorder="1" applyAlignment="1">
      <alignment horizontal="center" vertical="center"/>
    </xf>
    <xf numFmtId="0" fontId="30" fillId="14" borderId="39" xfId="13" applyFont="1" applyFill="1" applyBorder="1" applyAlignment="1">
      <alignment horizontal="center" vertical="center"/>
    </xf>
    <xf numFmtId="0" fontId="30" fillId="8" borderId="39" xfId="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41" xfId="13" applyFont="1" applyFill="1" applyBorder="1" applyAlignment="1">
      <alignment horizontal="center" vertical="center"/>
    </xf>
    <xf numFmtId="0" fontId="30" fillId="9" borderId="27" xfId="13" applyFont="1" applyFill="1" applyBorder="1" applyAlignment="1">
      <alignment horizontal="center" vertical="center"/>
    </xf>
    <xf numFmtId="0" fontId="30" fillId="8" borderId="28" xfId="3" applyFont="1" applyFill="1" applyBorder="1" applyAlignment="1">
      <alignment horizontal="center" vertical="center"/>
    </xf>
    <xf numFmtId="0" fontId="30" fillId="8" borderId="41" xfId="3" applyFont="1" applyFill="1" applyBorder="1" applyAlignment="1">
      <alignment horizontal="center" vertical="center"/>
    </xf>
    <xf numFmtId="0" fontId="30" fillId="14" borderId="27" xfId="13" applyFont="1" applyFill="1" applyBorder="1" applyAlignment="1">
      <alignment horizontal="center" vertical="center"/>
    </xf>
    <xf numFmtId="0" fontId="30" fillId="14" borderId="41" xfId="13" applyFont="1" applyFill="1" applyBorder="1" applyAlignment="1">
      <alignment horizontal="center" vertical="center"/>
    </xf>
    <xf numFmtId="0" fontId="27" fillId="17" borderId="0" xfId="7" applyFill="1" applyAlignment="1">
      <alignment horizontal="left" vertical="center"/>
    </xf>
    <xf numFmtId="0" fontId="30" fillId="9" borderId="27" xfId="13" applyFont="1" applyFill="1" applyBorder="1" applyAlignment="1">
      <alignment horizontal="center" vertical="center" wrapText="1"/>
    </xf>
    <xf numFmtId="0" fontId="30" fillId="9" borderId="41" xfId="13" applyFont="1" applyFill="1" applyBorder="1" applyAlignment="1">
      <alignment horizontal="center" vertical="center" wrapText="1"/>
    </xf>
    <xf numFmtId="0" fontId="30" fillId="8" borderId="28" xfId="3" applyFont="1" applyFill="1" applyBorder="1" applyAlignment="1">
      <alignment horizontal="center" vertical="center" wrapText="1"/>
    </xf>
    <xf numFmtId="0" fontId="30" fillId="8" borderId="41" xfId="3" applyFont="1" applyFill="1" applyBorder="1" applyAlignment="1">
      <alignment horizontal="center" vertical="center" wrapText="1"/>
    </xf>
    <xf numFmtId="4" fontId="30" fillId="9" borderId="30" xfId="13" applyNumberFormat="1" applyFont="1" applyFill="1" applyBorder="1" applyAlignment="1">
      <alignment horizontal="left" vertical="center" wrapText="1"/>
    </xf>
    <xf numFmtId="4" fontId="30" fillId="9" borderId="40" xfId="13" applyNumberFormat="1" applyFont="1" applyFill="1" applyBorder="1" applyAlignment="1">
      <alignment horizontal="left" vertical="center" wrapText="1"/>
    </xf>
    <xf numFmtId="4" fontId="30" fillId="9" borderId="27" xfId="13" applyNumberFormat="1" applyFont="1" applyFill="1" applyBorder="1" applyAlignment="1">
      <alignment horizontal="center" vertical="center"/>
    </xf>
    <xf numFmtId="4" fontId="30" fillId="9" borderId="28" xfId="13" applyNumberFormat="1" applyFont="1" applyFill="1" applyBorder="1" applyAlignment="1">
      <alignment horizontal="center" vertical="center"/>
    </xf>
    <xf numFmtId="4" fontId="30" fillId="9" borderId="41" xfId="13" applyNumberFormat="1" applyFont="1" applyFill="1" applyBorder="1" applyAlignment="1">
      <alignment horizontal="center" vertical="center"/>
    </xf>
    <xf numFmtId="0" fontId="30" fillId="9" borderId="30" xfId="15" applyFont="1" applyFill="1" applyBorder="1" applyAlignment="1">
      <alignment horizontal="left" vertical="center" wrapText="1"/>
    </xf>
    <xf numFmtId="0" fontId="30" fillId="9" borderId="40" xfId="15" applyFont="1" applyFill="1" applyBorder="1" applyAlignment="1">
      <alignment horizontal="left" vertical="center" wrapText="1"/>
    </xf>
    <xf numFmtId="0" fontId="30" fillId="9" borderId="27" xfId="15" applyFont="1" applyFill="1" applyBorder="1" applyAlignment="1">
      <alignment horizontal="center" vertical="top" wrapText="1"/>
    </xf>
    <xf numFmtId="0" fontId="30" fillId="9" borderId="28" xfId="15" applyFont="1" applyFill="1" applyBorder="1" applyAlignment="1">
      <alignment horizontal="center" vertical="top" wrapText="1"/>
    </xf>
    <xf numFmtId="0" fontId="30" fillId="9" borderId="41" xfId="15" applyFont="1" applyFill="1" applyBorder="1" applyAlignment="1">
      <alignment horizontal="center" vertical="top" wrapText="1"/>
    </xf>
    <xf numFmtId="0" fontId="30" fillId="9" borderId="30" xfId="13" applyFont="1" applyFill="1" applyBorder="1" applyAlignment="1">
      <alignment horizontal="left" vertical="center" wrapText="1"/>
    </xf>
    <xf numFmtId="0" fontId="30" fillId="9" borderId="40" xfId="13" applyFont="1" applyFill="1" applyBorder="1" applyAlignment="1">
      <alignment horizontal="left" vertical="center" wrapText="1"/>
    </xf>
    <xf numFmtId="0" fontId="27" fillId="8" borderId="0" xfId="7" applyFill="1" applyAlignment="1">
      <alignment horizontal="left" vertical="center"/>
    </xf>
    <xf numFmtId="0" fontId="11" fillId="4" borderId="0" xfId="0" applyFont="1" applyFill="1" applyAlignment="1">
      <alignment horizontal="left"/>
    </xf>
    <xf numFmtId="0" fontId="0" fillId="5" borderId="0" xfId="0" applyFill="1" applyAlignment="1">
      <alignment horizontal="left"/>
    </xf>
    <xf numFmtId="0" fontId="11" fillId="39" borderId="0" xfId="0" applyFont="1" applyFill="1" applyAlignment="1">
      <alignment horizontal="center"/>
    </xf>
    <xf numFmtId="0" fontId="22" fillId="6" borderId="5" xfId="0" applyFont="1" applyFill="1" applyBorder="1" applyAlignment="1">
      <alignment horizontal="left" wrapText="1"/>
    </xf>
    <xf numFmtId="0" fontId="22" fillId="6" borderId="6" xfId="0" applyFont="1" applyFill="1" applyBorder="1" applyAlignment="1">
      <alignment horizontal="left" wrapText="1"/>
    </xf>
    <xf numFmtId="0" fontId="22" fillId="6" borderId="7" xfId="0" applyFont="1" applyFill="1" applyBorder="1" applyAlignment="1">
      <alignment horizontal="left" wrapText="1"/>
    </xf>
  </cellXfs>
  <cellStyles count="3478">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808080"/>
      <color rgb="FFFFFF99"/>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2" dT="2020-08-19T00:06:43.00" personId="{811026A2-74EF-4287-974D-D90683F22217}" id="{19777683-0E7F-4DAF-955F-A7EBAC7AAEEA}">
    <text>Leave this cell blank.</text>
  </threadedComment>
  <threadedComment ref="E43" dT="2020-08-19T00:06:43.00" personId="{811026A2-74EF-4287-974D-D90683F22217}" id="{A2328F4B-C3F9-4761-BF76-1D4F4D6A14B6}">
    <text>Leave this cell blank.</text>
  </threadedComment>
  <threadedComment ref="I50" dT="2021-05-24T22:03:23.71" personId="{811026A2-74EF-4287-974D-D90683F22217}" id="{E2106FC3-386C-4714-B306-9BA0FD425274}">
    <text>Unit varies based on currency in this EPS region</text>
  </threadedComment>
  <threadedComment ref="I95" dT="2021-05-24T22:03:35.61" personId="{811026A2-74EF-4287-974D-D90683F22217}" id="{E8911680-E731-4D67-9690-17976D3FED66}">
    <text>Unit varies based on currency in this EPS region</text>
  </threadedComment>
  <threadedComment ref="D97" dT="2020-08-19T00:06:43.00" personId="{811026A2-74EF-4287-974D-D90683F22217}" id="{5B177B48-17FC-4889-93EE-8CEBBC9D67A1}">
    <text>Leave this cell blank.</text>
  </threadedComment>
  <threadedComment ref="D98" dT="2020-08-19T00:06:43.00" personId="{811026A2-74EF-4287-974D-D90683F22217}" id="{FC0E8780-2055-48EE-B42B-F31936B1D4FF}">
    <text>Leave this cell blank.</text>
  </threadedComment>
  <threadedComment ref="D99" dT="2020-08-19T00:06:43.00" personId="{811026A2-74EF-4287-974D-D90683F22217}" id="{9E6238C4-2B41-4F84-9F69-94DEF5E3EB8C}">
    <text>Leave this cell blank.</text>
  </threadedComment>
  <threadedComment ref="E99" dT="2020-08-19T00:06:43.00" personId="{811026A2-74EF-4287-974D-D90683F22217}" id="{6E9F8D40-752E-4116-9D9F-F74F76285640}">
    <text>Leave this cell blank.</text>
  </threadedComment>
  <threadedComment ref="D103" dT="2020-08-19T00:06:43.00" personId="{811026A2-74EF-4287-974D-D90683F22217}" id="{F601AB12-684E-4E95-8C1E-B144486F847D}">
    <text>Leave this cell blank.</text>
  </threadedComment>
  <threadedComment ref="E103" dT="2020-08-19T00:06:43.00" personId="{811026A2-74EF-4287-974D-D90683F22217}" id="{A645F5AA-7A90-4A35-968A-CE10D0FAB4B0}">
    <text>Leave this cell blank.</text>
  </threadedComment>
  <threadedComment ref="D104" dT="2020-08-19T00:06:43.00" personId="{811026A2-74EF-4287-974D-D90683F22217}" id="{746FF03D-5804-4E4E-B458-37BB59B9E142}">
    <text>Leave this cell blank.</text>
  </threadedComment>
  <threadedComment ref="E104" dT="2020-08-19T00:06:43.00" personId="{811026A2-74EF-4287-974D-D90683F22217}" id="{9EC6115E-EDF0-4A53-BA39-6E38927B0C70}">
    <text>Leave this cell blank.</text>
  </threadedComment>
  <threadedComment ref="D105" dT="2020-08-19T00:06:43.00" personId="{811026A2-74EF-4287-974D-D90683F22217}" id="{AB2AEDA0-791A-4901-BF44-CCC69230B04C}">
    <text>Leave this cell blank.</text>
  </threadedComment>
  <threadedComment ref="E105" dT="2020-08-19T00:06:43.00" personId="{811026A2-74EF-4287-974D-D90683F22217}" id="{C2983161-1E33-4DB9-8522-CBCD17E9BF44}">
    <text>Leave this cell blank.</text>
  </threadedComment>
  <threadedComment ref="B106" dT="2021-05-24T22:05:02.77" personId="{811026A2-74EF-4287-974D-D90683F22217}" id="{C12E46EA-3F96-434D-AD07-C9DAE30A70F4}">
    <text>Several Vensim variables are grouped under the same policy lever in the web app for this policy.</text>
  </threadedComment>
  <threadedComment ref="B113" dT="2021-05-24T22:19:40.61" personId="{811026A2-74EF-4287-974D-D90683F22217}" id="{A29A373E-8B2B-4B45-BF1E-AC6A2B5F3C17}">
    <text>Several Vensim variables are grouped under the same policy lever in the web app for this policy.</text>
  </threadedComment>
  <threadedComment ref="D118" dT="2020-08-19T00:06:43.00" personId="{811026A2-74EF-4287-974D-D90683F22217}" id="{4879F214-E99D-4D42-8C39-70789BBBC99D}">
    <text>Leave this cell blank.</text>
  </threadedComment>
  <threadedComment ref="D119" dT="2020-08-19T00:06:43.00" personId="{811026A2-74EF-4287-974D-D90683F22217}" id="{29C92E86-4989-4367-A9C0-46D156A7CEBB}">
    <text>Leave this cell blank.</text>
  </threadedComment>
  <threadedComment ref="D120" dT="2020-08-19T00:06:43.00" personId="{811026A2-74EF-4287-974D-D90683F22217}" id="{8C94AB36-0C9D-4D5F-A64A-5E1836200BD4}">
    <text>Leave this cell blank.</text>
  </threadedComment>
  <threadedComment ref="D122" dT="2020-08-19T00:06:43.00" personId="{811026A2-74EF-4287-974D-D90683F22217}" id="{0785BC27-69F5-4B43-8886-6AB6B3A1C38C}">
    <text>Leave this cell blank.</text>
  </threadedComment>
  <threadedComment ref="D123" dT="2020-08-19T00:06:43.00" personId="{811026A2-74EF-4287-974D-D90683F22217}" id="{4E6A3C34-D015-4798-8B15-C2C63B01F6C3}">
    <text>Leave this cell blank.</text>
  </threadedComment>
  <threadedComment ref="D124" dT="2020-08-19T00:06:43.00" personId="{811026A2-74EF-4287-974D-D90683F22217}" id="{7355F6F6-D3AD-4011-944E-FCE1A44D743D}">
    <text>Leave this cell blank.</text>
  </threadedComment>
  <threadedComment ref="D125" dT="2020-08-19T00:06:43.00" personId="{811026A2-74EF-4287-974D-D90683F22217}" id="{52DDC055-DFE6-4C4D-97FC-B38B71C63DF3}">
    <text>Leave this cell blank.</text>
  </threadedComment>
  <threadedComment ref="D127" dT="2020-08-19T00:06:43.00" personId="{811026A2-74EF-4287-974D-D90683F22217}" id="{0EFD8687-3DDE-4CBD-AEA3-EE622A1F5ED4}">
    <text>Leave this cell blank.</text>
  </threadedComment>
  <threadedComment ref="D128" dT="2020-08-19T00:06:43.00" personId="{811026A2-74EF-4287-974D-D90683F22217}" id="{4F677542-9574-41F5-9B11-3E8FA1978897}">
    <text>Leave this cell blank.</text>
  </threadedComment>
  <threadedComment ref="D129" dT="2020-08-19T00:06:43.00" personId="{811026A2-74EF-4287-974D-D90683F22217}" id="{C6EC601F-FF77-423D-9BE3-C8F28EB3F9D6}">
    <text>Leave this cell blank.</text>
  </threadedComment>
  <threadedComment ref="D130" dT="2020-08-19T00:06:43.00" personId="{811026A2-74EF-4287-974D-D90683F22217}" id="{A5E5F926-8C26-4331-A7DC-EFA14653951A}">
    <text>Leave this cell blank.</text>
  </threadedComment>
  <threadedComment ref="E130"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heetViews>
  <sheetFormatPr defaultColWidth="8.85546875" defaultRowHeight="15" x14ac:dyDescent="0.25"/>
  <cols>
    <col min="1" max="1" width="28.42578125" customWidth="1"/>
    <col min="2" max="2" width="24.42578125" customWidth="1"/>
  </cols>
  <sheetData>
    <row r="1" spans="1:2" x14ac:dyDescent="0.25">
      <c r="A1" s="9" t="s">
        <v>98</v>
      </c>
    </row>
    <row r="3" spans="1:2" x14ac:dyDescent="0.25">
      <c r="A3" t="s">
        <v>99</v>
      </c>
    </row>
    <row r="4" spans="1:2" x14ac:dyDescent="0.25">
      <c r="A4" t="s">
        <v>132</v>
      </c>
    </row>
    <row r="5" spans="1:2" x14ac:dyDescent="0.25">
      <c r="A5" t="s">
        <v>103</v>
      </c>
    </row>
    <row r="6" spans="1:2" x14ac:dyDescent="0.25">
      <c r="A6" t="s">
        <v>100</v>
      </c>
    </row>
    <row r="8" spans="1:2" x14ac:dyDescent="0.25">
      <c r="A8" t="s">
        <v>101</v>
      </c>
    </row>
    <row r="9" spans="1:2" x14ac:dyDescent="0.25">
      <c r="A9" t="s">
        <v>102</v>
      </c>
    </row>
    <row r="10" spans="1:2" x14ac:dyDescent="0.25">
      <c r="A10" s="41" t="s">
        <v>2739</v>
      </c>
    </row>
    <row r="11" spans="1:2" x14ac:dyDescent="0.25">
      <c r="A11" s="41"/>
    </row>
    <row r="12" spans="1:2" x14ac:dyDescent="0.25">
      <c r="A12" t="s">
        <v>104</v>
      </c>
    </row>
    <row r="13" spans="1:2" x14ac:dyDescent="0.25">
      <c r="A13" t="s">
        <v>105</v>
      </c>
    </row>
    <row r="14" spans="1:2" x14ac:dyDescent="0.25">
      <c r="A14" t="s">
        <v>106</v>
      </c>
    </row>
    <row r="16" spans="1:2" x14ac:dyDescent="0.25">
      <c r="A16" s="42" t="s">
        <v>2825</v>
      </c>
      <c r="B16" s="159"/>
    </row>
    <row r="17" spans="1:3" x14ac:dyDescent="0.25">
      <c r="A17" t="s">
        <v>2808</v>
      </c>
      <c r="B17" s="20">
        <f>MAX(PolicyLevers!H:H)</f>
        <v>3256</v>
      </c>
    </row>
    <row r="18" spans="1:3" x14ac:dyDescent="0.25">
      <c r="A18" t="s">
        <v>2824</v>
      </c>
      <c r="B18" s="20" t="str" cm="1">
        <f t="array" ref="B18">IF(MIN(IF(COUNTIF(PolicyLevers!$H$2:$H$2509,PolicyLevers!$H$2:$H$2509)&gt;1,PolicyLevers!$H$2:$H$2509, ""))=0,"No duplicate ID numbers",MIN(IF(COUNTIF(PolicyLevers!$H$2:$H$2509,PolicyLevers!$H$2:$H$2509)&gt;1,PolicyLevers!$H$2:$H$2509, "")))</f>
        <v>No duplicate ID numbers</v>
      </c>
    </row>
    <row r="19" spans="1:3" ht="30" x14ac:dyDescent="0.25">
      <c r="A19" s="1" t="s">
        <v>2950</v>
      </c>
      <c r="B19" s="20" t="str" cm="1">
        <f t="array" ref="B19">IF(MIN(IF((NOT(ISNUMBER(PolicyLevers!$H$2:$H$2509)))*(ISTEXT(PolicyLevers!$I$2:$I$2509)),ROW(PolicyLevers!$H$2:$H$2509)))=0,"No missing ID numbers",MIN(IF((NOT(ISNUMBER(PolicyLevers!$H$2:$H$2509)))*(ISTEXT(PolicyLevers!$I$2:$I$2509)),ROW(PolicyLevers!$H$2:$H$2509))))</f>
        <v>No missing ID numbers</v>
      </c>
    </row>
    <row r="21" spans="1:3" x14ac:dyDescent="0.25">
      <c r="A21" s="42" t="s">
        <v>3184</v>
      </c>
      <c r="B21" s="159"/>
    </row>
    <row r="22" spans="1:3" x14ac:dyDescent="0.25">
      <c r="A22" t="s">
        <v>3178</v>
      </c>
    </row>
    <row r="23" spans="1:3" x14ac:dyDescent="0.25">
      <c r="A23" t="s">
        <v>3179</v>
      </c>
    </row>
    <row r="24" spans="1:3" x14ac:dyDescent="0.25">
      <c r="A24" t="s">
        <v>3180</v>
      </c>
    </row>
    <row r="25" spans="1:3" x14ac:dyDescent="0.25">
      <c r="A25" t="s">
        <v>3181</v>
      </c>
    </row>
    <row r="27" spans="1:3" x14ac:dyDescent="0.25">
      <c r="A27" s="42" t="s">
        <v>3182</v>
      </c>
      <c r="B27" s="159"/>
      <c r="C27" s="159"/>
    </row>
    <row r="28" spans="1:3" x14ac:dyDescent="0.25">
      <c r="A28" t="s">
        <v>2818</v>
      </c>
    </row>
    <row r="29" spans="1:3" x14ac:dyDescent="0.25">
      <c r="A29" t="s">
        <v>2804</v>
      </c>
    </row>
    <row r="30" spans="1:3" x14ac:dyDescent="0.25">
      <c r="A30" t="s">
        <v>2805</v>
      </c>
    </row>
    <row r="31" spans="1:3" x14ac:dyDescent="0.25">
      <c r="A31" t="s">
        <v>2806</v>
      </c>
    </row>
    <row r="32" spans="1:3" x14ac:dyDescent="0.25">
      <c r="A32" t="s">
        <v>2807</v>
      </c>
    </row>
    <row r="34" spans="1:2" x14ac:dyDescent="0.25">
      <c r="A34" t="s">
        <v>2819</v>
      </c>
    </row>
    <row r="35" spans="1:2" x14ac:dyDescent="0.25">
      <c r="A35" t="s">
        <v>2802</v>
      </c>
    </row>
    <row r="36" spans="1:2" x14ac:dyDescent="0.25">
      <c r="A36" t="s">
        <v>2803</v>
      </c>
    </row>
    <row r="38" spans="1:2" x14ac:dyDescent="0.25">
      <c r="A38" t="s">
        <v>2820</v>
      </c>
    </row>
    <row r="39" spans="1:2" x14ac:dyDescent="0.25">
      <c r="A39" t="s">
        <v>2809</v>
      </c>
    </row>
    <row r="40" spans="1:2" x14ac:dyDescent="0.25">
      <c r="A40" t="s">
        <v>2810</v>
      </c>
    </row>
    <row r="42" spans="1:2" x14ac:dyDescent="0.25">
      <c r="A42" t="s">
        <v>2821</v>
      </c>
    </row>
    <row r="43" spans="1:2" x14ac:dyDescent="0.25">
      <c r="A43" t="s">
        <v>2811</v>
      </c>
    </row>
    <row r="44" spans="1:2" x14ac:dyDescent="0.25">
      <c r="A44" t="s">
        <v>2812</v>
      </c>
    </row>
    <row r="46" spans="1:2" x14ac:dyDescent="0.25">
      <c r="A46" s="42" t="s">
        <v>3183</v>
      </c>
      <c r="B46" s="159"/>
    </row>
    <row r="47" spans="1:2" x14ac:dyDescent="0.25">
      <c r="A47" t="s">
        <v>2813</v>
      </c>
    </row>
    <row r="48" spans="1:2" x14ac:dyDescent="0.25">
      <c r="A48" t="s">
        <v>2814</v>
      </c>
    </row>
    <row r="50" spans="1:1" x14ac:dyDescent="0.25">
      <c r="A50" t="s">
        <v>2815</v>
      </c>
    </row>
    <row r="51" spans="1:1" x14ac:dyDescent="0.25">
      <c r="A51" t="s">
        <v>2822</v>
      </c>
    </row>
    <row r="52" spans="1:1" x14ac:dyDescent="0.25">
      <c r="A52" t="s">
        <v>2816</v>
      </c>
    </row>
    <row r="53" spans="1:1" x14ac:dyDescent="0.25">
      <c r="A53" t="s">
        <v>2817</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abSelected="1" topLeftCell="A111" zoomScale="70" zoomScaleNormal="70" workbookViewId="0">
      <selection activeCell="G129" sqref="G129"/>
    </sheetView>
  </sheetViews>
  <sheetFormatPr defaultColWidth="8.85546875" defaultRowHeight="15" x14ac:dyDescent="0.25"/>
  <cols>
    <col min="1" max="1" width="20.140625" customWidth="1"/>
    <col min="2" max="2" width="41.28515625" customWidth="1"/>
    <col min="3" max="5" width="20.140625" customWidth="1"/>
    <col min="6" max="8" width="10.140625" customWidth="1"/>
    <col min="9" max="9" width="20.140625" customWidth="1"/>
    <col min="10" max="10" width="153.42578125" customWidth="1"/>
    <col min="11" max="12" width="20.140625" customWidth="1"/>
    <col min="13" max="13" width="129.42578125" style="388" customWidth="1"/>
    <col min="14" max="14" width="67.42578125" customWidth="1"/>
  </cols>
  <sheetData>
    <row r="1" spans="1:14" x14ac:dyDescent="0.25">
      <c r="A1" s="9" t="s">
        <v>3158</v>
      </c>
      <c r="M1"/>
    </row>
    <row r="2" spans="1:14" x14ac:dyDescent="0.25">
      <c r="A2" s="16" t="s">
        <v>3159</v>
      </c>
      <c r="M2"/>
    </row>
    <row r="3" spans="1:14" x14ac:dyDescent="0.25">
      <c r="A3" s="381" t="s">
        <v>3</v>
      </c>
      <c r="B3" s="381" t="s">
        <v>0</v>
      </c>
      <c r="C3" s="381" t="s">
        <v>1</v>
      </c>
      <c r="D3" s="382" t="s">
        <v>330</v>
      </c>
      <c r="E3" s="381" t="s">
        <v>2247</v>
      </c>
      <c r="F3" s="383" t="s">
        <v>65</v>
      </c>
      <c r="G3" s="383" t="s">
        <v>66</v>
      </c>
      <c r="H3" s="383" t="s">
        <v>77</v>
      </c>
      <c r="I3" s="381" t="s">
        <v>25</v>
      </c>
      <c r="J3" s="381" t="s">
        <v>2</v>
      </c>
      <c r="K3" s="381" t="s">
        <v>427</v>
      </c>
      <c r="L3" s="381" t="s">
        <v>184</v>
      </c>
      <c r="M3" s="384" t="s">
        <v>139</v>
      </c>
      <c r="N3" s="385" t="s">
        <v>140</v>
      </c>
    </row>
    <row r="4" spans="1:14" x14ac:dyDescent="0.25">
      <c r="A4" s="317" t="s">
        <v>4</v>
      </c>
      <c r="B4" s="317" t="s">
        <v>2368</v>
      </c>
      <c r="C4" t="s">
        <v>2363</v>
      </c>
      <c r="D4" s="317" t="s">
        <v>2362</v>
      </c>
      <c r="E4" s="317" t="s">
        <v>2364</v>
      </c>
      <c r="F4" s="386">
        <v>0</v>
      </c>
      <c r="G4" s="386">
        <v>1</v>
      </c>
      <c r="H4" s="386">
        <v>0.02</v>
      </c>
      <c r="I4" s="317" t="s">
        <v>2365</v>
      </c>
      <c r="J4" s="370" t="s">
        <v>3425</v>
      </c>
      <c r="K4" s="387" t="s">
        <v>2367</v>
      </c>
      <c r="L4" s="317" t="s">
        <v>2366</v>
      </c>
    </row>
    <row r="5" spans="1:14" x14ac:dyDescent="0.25">
      <c r="A5" s="317" t="s">
        <v>4</v>
      </c>
      <c r="B5" s="317" t="s">
        <v>2431</v>
      </c>
      <c r="C5" t="s">
        <v>3433</v>
      </c>
      <c r="D5" s="317" t="s">
        <v>2432</v>
      </c>
      <c r="E5" s="317" t="s">
        <v>2433</v>
      </c>
      <c r="F5" s="389">
        <v>-2</v>
      </c>
      <c r="G5" s="389">
        <v>3</v>
      </c>
      <c r="H5" s="389">
        <v>0.1</v>
      </c>
      <c r="I5" s="317" t="s">
        <v>2851</v>
      </c>
      <c r="J5" s="314" t="s">
        <v>3812</v>
      </c>
      <c r="K5" s="317"/>
      <c r="L5" s="317" t="s">
        <v>2671</v>
      </c>
      <c r="M5" s="388" t="s">
        <v>3176</v>
      </c>
    </row>
    <row r="6" spans="1:14" x14ac:dyDescent="0.25">
      <c r="A6" s="317" t="s">
        <v>4</v>
      </c>
      <c r="B6" s="317" t="s">
        <v>3430</v>
      </c>
      <c r="C6" t="s">
        <v>3431</v>
      </c>
      <c r="D6" s="317" t="s">
        <v>2435</v>
      </c>
      <c r="E6" t="s">
        <v>3434</v>
      </c>
      <c r="F6" s="390">
        <v>0</v>
      </c>
      <c r="G6" s="390">
        <v>1</v>
      </c>
      <c r="H6" s="390">
        <v>0.02</v>
      </c>
      <c r="I6" s="370" t="s">
        <v>2430</v>
      </c>
      <c r="J6" s="370" t="s">
        <v>3432</v>
      </c>
      <c r="K6" s="387"/>
      <c r="L6" s="387" t="s">
        <v>2672</v>
      </c>
      <c r="M6" s="391" t="s">
        <v>2434</v>
      </c>
    </row>
    <row r="7" spans="1:14" x14ac:dyDescent="0.25">
      <c r="A7" s="317" t="s">
        <v>4</v>
      </c>
      <c r="B7" s="317" t="s">
        <v>3408</v>
      </c>
      <c r="C7" t="s">
        <v>3410</v>
      </c>
      <c r="D7" s="317" t="s">
        <v>3412</v>
      </c>
      <c r="E7" t="s">
        <v>3413</v>
      </c>
      <c r="F7" s="392">
        <v>-45000</v>
      </c>
      <c r="G7" s="392">
        <v>50000</v>
      </c>
      <c r="H7" s="392">
        <v>100</v>
      </c>
      <c r="I7" s="392" t="s">
        <v>3415</v>
      </c>
      <c r="J7" s="393" t="s">
        <v>3816</v>
      </c>
      <c r="K7" s="387" t="s">
        <v>446</v>
      </c>
      <c r="L7" s="387" t="s">
        <v>447</v>
      </c>
      <c r="M7" s="391" t="s">
        <v>448</v>
      </c>
    </row>
    <row r="8" spans="1:14" x14ac:dyDescent="0.25">
      <c r="A8" s="317" t="s">
        <v>4</v>
      </c>
      <c r="B8" s="317" t="s">
        <v>3409</v>
      </c>
      <c r="C8" t="s">
        <v>3411</v>
      </c>
      <c r="D8" s="317" t="s">
        <v>3412</v>
      </c>
      <c r="E8" t="s">
        <v>3414</v>
      </c>
      <c r="F8" s="392">
        <v>-45000</v>
      </c>
      <c r="G8" s="392">
        <v>50000</v>
      </c>
      <c r="H8" s="392">
        <v>100</v>
      </c>
      <c r="I8" s="392" t="s">
        <v>3415</v>
      </c>
      <c r="J8" s="393" t="s">
        <v>3817</v>
      </c>
      <c r="K8" s="387" t="s">
        <v>446</v>
      </c>
      <c r="L8" s="387" t="s">
        <v>447</v>
      </c>
      <c r="M8" s="391"/>
    </row>
    <row r="9" spans="1:14" x14ac:dyDescent="0.25">
      <c r="A9" t="s">
        <v>4</v>
      </c>
      <c r="B9" t="s">
        <v>11</v>
      </c>
      <c r="C9" t="s">
        <v>107</v>
      </c>
      <c r="D9" s="20" t="s">
        <v>11</v>
      </c>
      <c r="E9" t="s">
        <v>2283</v>
      </c>
      <c r="F9" s="394">
        <v>0</v>
      </c>
      <c r="G9" s="394">
        <v>1</v>
      </c>
      <c r="H9" s="13">
        <v>0.02</v>
      </c>
      <c r="I9" s="370" t="s">
        <v>428</v>
      </c>
      <c r="J9" s="370" t="s">
        <v>3257</v>
      </c>
      <c r="K9" s="370" t="s">
        <v>185</v>
      </c>
      <c r="L9" s="314" t="s">
        <v>186</v>
      </c>
      <c r="M9" s="395" t="s">
        <v>141</v>
      </c>
      <c r="N9" s="370" t="s">
        <v>167</v>
      </c>
    </row>
    <row r="10" spans="1:14" x14ac:dyDescent="0.25">
      <c r="A10" t="s">
        <v>4</v>
      </c>
      <c r="B10" t="s">
        <v>5</v>
      </c>
      <c r="C10" t="s">
        <v>285</v>
      </c>
      <c r="D10" s="20" t="s">
        <v>331</v>
      </c>
      <c r="E10" t="s">
        <v>2282</v>
      </c>
      <c r="F10" s="394">
        <v>-0.25</v>
      </c>
      <c r="G10" s="394">
        <f>ROUND(MaxBoundCalculations!B88,1)</f>
        <v>1</v>
      </c>
      <c r="H10" s="394">
        <v>0.01</v>
      </c>
      <c r="I10" s="370" t="s">
        <v>3813</v>
      </c>
      <c r="J10" s="370" t="s">
        <v>3818</v>
      </c>
      <c r="K10" s="370" t="s">
        <v>187</v>
      </c>
      <c r="L10" s="314" t="s">
        <v>188</v>
      </c>
      <c r="M10" s="395" t="s">
        <v>3161</v>
      </c>
      <c r="N10" s="370" t="s">
        <v>3162</v>
      </c>
    </row>
    <row r="11" spans="1:14" x14ac:dyDescent="0.25">
      <c r="A11" s="317" t="s">
        <v>4</v>
      </c>
      <c r="B11" s="317" t="s">
        <v>451</v>
      </c>
      <c r="C11" t="s">
        <v>452</v>
      </c>
      <c r="D11" s="317" t="s">
        <v>451</v>
      </c>
      <c r="E11" t="s">
        <v>2281</v>
      </c>
      <c r="F11" s="386">
        <v>0</v>
      </c>
      <c r="G11" s="386">
        <v>1</v>
      </c>
      <c r="H11" s="386">
        <v>0.01</v>
      </c>
      <c r="I11" s="314" t="s">
        <v>453</v>
      </c>
      <c r="J11" s="370" t="s">
        <v>3643</v>
      </c>
      <c r="K11" s="370" t="s">
        <v>454</v>
      </c>
      <c r="L11" s="314" t="s">
        <v>455</v>
      </c>
      <c r="M11" s="396" t="s">
        <v>456</v>
      </c>
    </row>
    <row r="12" spans="1:14" x14ac:dyDescent="0.25">
      <c r="A12" s="317" t="s">
        <v>4</v>
      </c>
      <c r="B12" s="317" t="s">
        <v>3633</v>
      </c>
      <c r="C12" t="s">
        <v>3634</v>
      </c>
      <c r="D12" s="317" t="s">
        <v>451</v>
      </c>
      <c r="E12" t="s">
        <v>3635</v>
      </c>
      <c r="F12" s="397">
        <v>0</v>
      </c>
      <c r="G12" s="397">
        <v>1</v>
      </c>
      <c r="H12" s="397">
        <v>1</v>
      </c>
      <c r="I12" s="370" t="s">
        <v>26</v>
      </c>
      <c r="J12" s="370" t="s">
        <v>3636</v>
      </c>
      <c r="K12" s="370" t="s">
        <v>454</v>
      </c>
      <c r="L12" s="314" t="s">
        <v>455</v>
      </c>
      <c r="M12" s="396" t="s">
        <v>456</v>
      </c>
    </row>
    <row r="13" spans="1:14" x14ac:dyDescent="0.25">
      <c r="A13" t="s">
        <v>4</v>
      </c>
      <c r="B13" t="s">
        <v>2961</v>
      </c>
      <c r="C13" t="s">
        <v>2962</v>
      </c>
      <c r="D13" t="s">
        <v>2961</v>
      </c>
      <c r="E13" t="s">
        <v>2963</v>
      </c>
      <c r="F13" s="13">
        <v>0</v>
      </c>
      <c r="G13" s="13">
        <f>-ROUND(MaxBoundCalculations!$B$206,2)</f>
        <v>0.33</v>
      </c>
      <c r="H13" s="13">
        <v>0.01</v>
      </c>
      <c r="I13" s="370" t="s">
        <v>2964</v>
      </c>
      <c r="J13" s="370" t="s">
        <v>3422</v>
      </c>
      <c r="K13" s="370" t="s">
        <v>189</v>
      </c>
      <c r="L13" s="314" t="s">
        <v>190</v>
      </c>
      <c r="M13" s="398" t="s">
        <v>3175</v>
      </c>
    </row>
    <row r="14" spans="1:14" ht="225" x14ac:dyDescent="0.25">
      <c r="A14" s="317" t="s">
        <v>4</v>
      </c>
      <c r="B14" s="317" t="s">
        <v>3399</v>
      </c>
      <c r="C14" t="s">
        <v>3913</v>
      </c>
      <c r="D14" s="317" t="s">
        <v>3401</v>
      </c>
      <c r="E14" t="s">
        <v>3402</v>
      </c>
      <c r="F14" s="394">
        <v>-1</v>
      </c>
      <c r="G14" s="394">
        <v>1</v>
      </c>
      <c r="H14" s="394">
        <v>0.01</v>
      </c>
      <c r="I14" s="370" t="s">
        <v>3642</v>
      </c>
      <c r="J14" s="45" t="s">
        <v>3830</v>
      </c>
      <c r="K14" s="387" t="s">
        <v>449</v>
      </c>
      <c r="L14" s="387" t="s">
        <v>450</v>
      </c>
      <c r="M14" s="388" t="s">
        <v>3160</v>
      </c>
    </row>
    <row r="15" spans="1:14" x14ac:dyDescent="0.25">
      <c r="A15" s="317" t="s">
        <v>4</v>
      </c>
      <c r="B15" s="317" t="s">
        <v>3405</v>
      </c>
      <c r="C15" t="s">
        <v>3406</v>
      </c>
      <c r="D15" s="317" t="s">
        <v>3401</v>
      </c>
      <c r="E15" t="s">
        <v>3403</v>
      </c>
      <c r="F15" s="397">
        <v>0</v>
      </c>
      <c r="G15" s="397">
        <v>1</v>
      </c>
      <c r="H15" s="397">
        <v>1</v>
      </c>
      <c r="I15" s="370" t="s">
        <v>26</v>
      </c>
      <c r="J15" s="370" t="s">
        <v>3404</v>
      </c>
      <c r="K15" s="387"/>
      <c r="L15" s="387"/>
    </row>
    <row r="16" spans="1:14" x14ac:dyDescent="0.25">
      <c r="A16" s="317" t="s">
        <v>4</v>
      </c>
      <c r="B16" s="317" t="s">
        <v>3591</v>
      </c>
      <c r="C16" t="s">
        <v>3592</v>
      </c>
      <c r="D16" s="317" t="s">
        <v>3593</v>
      </c>
      <c r="E16" t="s">
        <v>3594</v>
      </c>
      <c r="F16" s="397">
        <v>-50</v>
      </c>
      <c r="G16" s="397">
        <v>50</v>
      </c>
      <c r="H16" s="397">
        <v>1</v>
      </c>
      <c r="I16" s="370" t="s">
        <v>3641</v>
      </c>
      <c r="J16" s="370" t="s">
        <v>3814</v>
      </c>
      <c r="K16" s="387"/>
      <c r="L16" s="387"/>
    </row>
    <row r="17" spans="1:14" ht="30" x14ac:dyDescent="0.25">
      <c r="A17" t="s">
        <v>4</v>
      </c>
      <c r="B17" t="s">
        <v>3782</v>
      </c>
      <c r="C17" t="s">
        <v>3784</v>
      </c>
      <c r="D17" s="317" t="s">
        <v>3401</v>
      </c>
      <c r="E17" t="s">
        <v>3783</v>
      </c>
      <c r="F17" s="397">
        <v>0</v>
      </c>
      <c r="G17" s="397">
        <v>1</v>
      </c>
      <c r="H17" s="397">
        <v>1</v>
      </c>
      <c r="I17" s="370" t="s">
        <v>26</v>
      </c>
      <c r="J17" s="45" t="s">
        <v>3831</v>
      </c>
      <c r="K17" s="387"/>
      <c r="L17" s="387"/>
    </row>
    <row r="18" spans="1:14" x14ac:dyDescent="0.25">
      <c r="A18" t="s">
        <v>67</v>
      </c>
      <c r="B18" t="s">
        <v>15</v>
      </c>
      <c r="C18" t="s">
        <v>2463</v>
      </c>
      <c r="D18" t="s">
        <v>15</v>
      </c>
      <c r="E18" t="s">
        <v>2462</v>
      </c>
      <c r="F18" s="394">
        <v>0</v>
      </c>
      <c r="G18" s="394">
        <v>1</v>
      </c>
      <c r="H18" s="394">
        <v>0.01</v>
      </c>
      <c r="I18" s="370" t="s">
        <v>109</v>
      </c>
      <c r="J18" s="370" t="s">
        <v>3675</v>
      </c>
      <c r="K18" s="370" t="s">
        <v>191</v>
      </c>
      <c r="L18" s="314" t="s">
        <v>192</v>
      </c>
      <c r="M18" s="395" t="s">
        <v>3163</v>
      </c>
    </row>
    <row r="19" spans="1:14" x14ac:dyDescent="0.25">
      <c r="A19" t="s">
        <v>67</v>
      </c>
      <c r="B19" t="s">
        <v>96</v>
      </c>
      <c r="C19" t="s">
        <v>286</v>
      </c>
      <c r="D19" t="s">
        <v>96</v>
      </c>
      <c r="E19" t="s">
        <v>2280</v>
      </c>
      <c r="F19" s="394">
        <v>0</v>
      </c>
      <c r="G19" s="394">
        <v>0.75</v>
      </c>
      <c r="H19" s="394">
        <v>0.01</v>
      </c>
      <c r="I19" s="370" t="s">
        <v>27</v>
      </c>
      <c r="J19" s="370" t="s">
        <v>3164</v>
      </c>
      <c r="K19" s="370" t="s">
        <v>193</v>
      </c>
      <c r="L19" s="314" t="s">
        <v>194</v>
      </c>
      <c r="M19" s="395" t="s">
        <v>142</v>
      </c>
      <c r="N19" s="370" t="s">
        <v>416</v>
      </c>
    </row>
    <row r="20" spans="1:14" x14ac:dyDescent="0.25">
      <c r="A20" t="s">
        <v>67</v>
      </c>
      <c r="B20" t="s">
        <v>14</v>
      </c>
      <c r="C20" t="s">
        <v>7</v>
      </c>
      <c r="D20" t="s">
        <v>14</v>
      </c>
      <c r="E20" t="s">
        <v>2279</v>
      </c>
      <c r="F20">
        <v>0</v>
      </c>
      <c r="G20">
        <v>1</v>
      </c>
      <c r="H20">
        <v>1</v>
      </c>
      <c r="I20" s="370" t="s">
        <v>26</v>
      </c>
      <c r="J20" s="370" t="s">
        <v>2288</v>
      </c>
      <c r="K20" s="370" t="s">
        <v>195</v>
      </c>
      <c r="L20" s="314" t="s">
        <v>196</v>
      </c>
    </row>
    <row r="21" spans="1:14" x14ac:dyDescent="0.25">
      <c r="A21" t="s">
        <v>67</v>
      </c>
      <c r="B21" t="s">
        <v>248</v>
      </c>
      <c r="C21" t="s">
        <v>287</v>
      </c>
      <c r="D21" s="20" t="s">
        <v>332</v>
      </c>
      <c r="E21" t="s">
        <v>2278</v>
      </c>
      <c r="F21">
        <v>0</v>
      </c>
      <c r="G21" s="13">
        <f>ROUND(MaxBoundCalculations!B172,2)</f>
        <v>0.24</v>
      </c>
      <c r="H21" s="399">
        <v>5.0000000000000001E-3</v>
      </c>
      <c r="I21" s="370" t="s">
        <v>249</v>
      </c>
      <c r="J21" s="370" t="s">
        <v>2284</v>
      </c>
      <c r="K21" s="370" t="s">
        <v>250</v>
      </c>
      <c r="L21" s="314" t="s">
        <v>251</v>
      </c>
      <c r="M21" s="396" t="s">
        <v>291</v>
      </c>
      <c r="N21" s="314" t="s">
        <v>382</v>
      </c>
    </row>
    <row r="22" spans="1:14" x14ac:dyDescent="0.25">
      <c r="A22" t="s">
        <v>67</v>
      </c>
      <c r="B22" t="s">
        <v>252</v>
      </c>
      <c r="C22" t="s">
        <v>3428</v>
      </c>
      <c r="D22" s="20" t="s">
        <v>332</v>
      </c>
      <c r="E22" t="s">
        <v>2277</v>
      </c>
      <c r="F22">
        <v>0</v>
      </c>
      <c r="G22" s="394">
        <v>0.5</v>
      </c>
      <c r="H22" s="13">
        <v>0.01</v>
      </c>
      <c r="I22" s="370" t="s">
        <v>255</v>
      </c>
      <c r="J22" s="370" t="s">
        <v>3429</v>
      </c>
      <c r="K22" s="370" t="s">
        <v>253</v>
      </c>
      <c r="L22" s="314" t="s">
        <v>254</v>
      </c>
      <c r="M22" s="396" t="s">
        <v>292</v>
      </c>
      <c r="N22" s="400"/>
    </row>
    <row r="23" spans="1:14" x14ac:dyDescent="0.25">
      <c r="A23" t="s">
        <v>67</v>
      </c>
      <c r="B23" t="s">
        <v>3732</v>
      </c>
      <c r="C23" t="s">
        <v>3733</v>
      </c>
      <c r="D23" s="20" t="s">
        <v>332</v>
      </c>
      <c r="E23" t="s">
        <v>3734</v>
      </c>
      <c r="F23">
        <v>0</v>
      </c>
      <c r="G23" s="39">
        <v>600000</v>
      </c>
      <c r="H23" s="39">
        <v>5000</v>
      </c>
      <c r="I23" s="370" t="s">
        <v>3735</v>
      </c>
      <c r="J23" s="370" t="s">
        <v>3743</v>
      </c>
      <c r="K23" s="370"/>
      <c r="L23" s="314"/>
    </row>
    <row r="24" spans="1:14" x14ac:dyDescent="0.25">
      <c r="A24" t="s">
        <v>67</v>
      </c>
      <c r="B24" t="s">
        <v>3808</v>
      </c>
      <c r="C24" t="s">
        <v>3809</v>
      </c>
      <c r="D24" s="20" t="s">
        <v>332</v>
      </c>
      <c r="E24" t="s">
        <v>3810</v>
      </c>
      <c r="F24">
        <v>0</v>
      </c>
      <c r="G24">
        <v>1</v>
      </c>
      <c r="H24">
        <v>1</v>
      </c>
      <c r="I24" s="370" t="s">
        <v>26</v>
      </c>
      <c r="J24" s="370" t="s">
        <v>3811</v>
      </c>
      <c r="K24" s="370"/>
      <c r="L24" s="314"/>
    </row>
    <row r="25" spans="1:14" x14ac:dyDescent="0.25">
      <c r="A25" t="s">
        <v>67</v>
      </c>
      <c r="B25" t="s">
        <v>13</v>
      </c>
      <c r="C25" t="s">
        <v>122</v>
      </c>
      <c r="D25" t="s">
        <v>13</v>
      </c>
      <c r="E25" t="s">
        <v>2276</v>
      </c>
      <c r="F25">
        <v>0</v>
      </c>
      <c r="G25">
        <v>1</v>
      </c>
      <c r="H25">
        <v>1</v>
      </c>
      <c r="I25" s="370" t="s">
        <v>26</v>
      </c>
      <c r="J25" s="370" t="s">
        <v>2917</v>
      </c>
      <c r="K25" s="370" t="s">
        <v>197</v>
      </c>
      <c r="L25" s="314" t="s">
        <v>198</v>
      </c>
      <c r="M25" s="396" t="s">
        <v>70</v>
      </c>
      <c r="N25" s="400"/>
    </row>
    <row r="26" spans="1:14" x14ac:dyDescent="0.25">
      <c r="A26" t="s">
        <v>67</v>
      </c>
      <c r="B26" t="s">
        <v>2440</v>
      </c>
      <c r="C26" t="s">
        <v>2439</v>
      </c>
      <c r="D26" t="s">
        <v>16</v>
      </c>
      <c r="E26" t="s">
        <v>2275</v>
      </c>
      <c r="F26" s="394">
        <v>0</v>
      </c>
      <c r="G26" s="394">
        <v>0.5</v>
      </c>
      <c r="H26" s="394">
        <v>0.01</v>
      </c>
      <c r="I26" s="370" t="s">
        <v>2441</v>
      </c>
      <c r="J26" s="370" t="s">
        <v>3644</v>
      </c>
      <c r="K26" s="370" t="s">
        <v>199</v>
      </c>
      <c r="L26" s="314" t="s">
        <v>200</v>
      </c>
      <c r="M26" s="395" t="s">
        <v>146</v>
      </c>
    </row>
    <row r="27" spans="1:14" x14ac:dyDescent="0.25">
      <c r="A27" t="s">
        <v>67</v>
      </c>
      <c r="B27" t="s">
        <v>12</v>
      </c>
      <c r="C27" t="s">
        <v>6</v>
      </c>
      <c r="D27" t="s">
        <v>12</v>
      </c>
      <c r="E27" t="s">
        <v>2274</v>
      </c>
      <c r="F27">
        <v>0</v>
      </c>
      <c r="G27">
        <v>1</v>
      </c>
      <c r="H27">
        <v>1</v>
      </c>
      <c r="I27" s="370" t="s">
        <v>26</v>
      </c>
      <c r="J27" s="370" t="s">
        <v>3165</v>
      </c>
      <c r="K27" s="370" t="s">
        <v>201</v>
      </c>
      <c r="L27" s="314" t="s">
        <v>202</v>
      </c>
    </row>
    <row r="28" spans="1:14" x14ac:dyDescent="0.25">
      <c r="A28" s="317" t="s">
        <v>8</v>
      </c>
      <c r="B28" s="317" t="s">
        <v>315</v>
      </c>
      <c r="C28" t="s">
        <v>316</v>
      </c>
      <c r="D28" s="317" t="s">
        <v>315</v>
      </c>
      <c r="E28" t="s">
        <v>2273</v>
      </c>
      <c r="F28" s="317">
        <v>0</v>
      </c>
      <c r="G28" s="317">
        <v>1</v>
      </c>
      <c r="H28" s="317">
        <v>1</v>
      </c>
      <c r="I28" s="314" t="s">
        <v>26</v>
      </c>
      <c r="J28" s="370" t="s">
        <v>3166</v>
      </c>
      <c r="K28" s="370" t="s">
        <v>317</v>
      </c>
      <c r="L28" s="314" t="s">
        <v>318</v>
      </c>
    </row>
    <row r="29" spans="1:14" x14ac:dyDescent="0.25">
      <c r="A29" s="317" t="s">
        <v>8</v>
      </c>
      <c r="B29" s="317" t="s">
        <v>3736</v>
      </c>
      <c r="C29" t="s">
        <v>3737</v>
      </c>
      <c r="D29" s="317" t="s">
        <v>3736</v>
      </c>
      <c r="E29" t="s">
        <v>3738</v>
      </c>
      <c r="F29" s="317">
        <v>0</v>
      </c>
      <c r="G29" s="317">
        <v>1</v>
      </c>
      <c r="H29" s="317">
        <v>1</v>
      </c>
      <c r="I29" s="314" t="s">
        <v>26</v>
      </c>
      <c r="J29" s="370" t="s">
        <v>3739</v>
      </c>
      <c r="K29" s="370"/>
      <c r="L29" s="314"/>
    </row>
    <row r="30" spans="1:14" x14ac:dyDescent="0.25">
      <c r="A30" t="s">
        <v>8</v>
      </c>
      <c r="B30" t="s">
        <v>3604</v>
      </c>
      <c r="C30" t="s">
        <v>3605</v>
      </c>
      <c r="D30" t="s">
        <v>3604</v>
      </c>
      <c r="E30" t="s">
        <v>3606</v>
      </c>
      <c r="F30" s="401">
        <v>-100</v>
      </c>
      <c r="G30">
        <v>100</v>
      </c>
      <c r="H30">
        <v>5</v>
      </c>
      <c r="I30" s="317" t="s">
        <v>3607</v>
      </c>
      <c r="J30" s="370" t="s">
        <v>3608</v>
      </c>
      <c r="K30" s="370"/>
      <c r="L30" s="314"/>
      <c r="M30" s="395"/>
    </row>
    <row r="31" spans="1:14" x14ac:dyDescent="0.25">
      <c r="A31" t="s">
        <v>8</v>
      </c>
      <c r="B31" t="s">
        <v>3881</v>
      </c>
      <c r="C31" t="s">
        <v>3880</v>
      </c>
      <c r="D31" t="s">
        <v>3881</v>
      </c>
      <c r="E31" t="s">
        <v>3882</v>
      </c>
      <c r="F31" s="394">
        <v>0</v>
      </c>
      <c r="G31" s="13">
        <v>1</v>
      </c>
      <c r="H31" s="13">
        <v>0.01</v>
      </c>
      <c r="I31" s="370" t="s">
        <v>3883</v>
      </c>
      <c r="J31" s="370" t="s">
        <v>3884</v>
      </c>
      <c r="K31" s="370"/>
      <c r="L31" s="314"/>
      <c r="M31" s="395"/>
    </row>
    <row r="32" spans="1:14" x14ac:dyDescent="0.25">
      <c r="A32" t="s">
        <v>8</v>
      </c>
      <c r="B32" s="370" t="s">
        <v>3096</v>
      </c>
      <c r="C32" t="s">
        <v>2716</v>
      </c>
      <c r="D32" s="370" t="s">
        <v>3096</v>
      </c>
      <c r="E32" t="s">
        <v>2264</v>
      </c>
      <c r="F32" s="394">
        <v>0</v>
      </c>
      <c r="G32" s="13">
        <v>1</v>
      </c>
      <c r="H32" s="13">
        <v>0.01</v>
      </c>
      <c r="I32" s="370" t="s">
        <v>31</v>
      </c>
      <c r="J32" s="370" t="s">
        <v>3766</v>
      </c>
      <c r="K32" s="370" t="s">
        <v>2427</v>
      </c>
      <c r="L32" s="314" t="s">
        <v>2428</v>
      </c>
      <c r="M32" s="396" t="s">
        <v>144</v>
      </c>
    </row>
    <row r="33" spans="1:14" x14ac:dyDescent="0.25">
      <c r="A33" t="s">
        <v>8</v>
      </c>
      <c r="B33" s="370" t="s">
        <v>3510</v>
      </c>
      <c r="C33" t="s">
        <v>3511</v>
      </c>
      <c r="D33" s="184"/>
      <c r="E33" s="184"/>
      <c r="F33" s="317">
        <v>0</v>
      </c>
      <c r="G33" s="317">
        <v>1</v>
      </c>
      <c r="H33" s="317">
        <v>1</v>
      </c>
      <c r="I33" s="314" t="s">
        <v>26</v>
      </c>
      <c r="J33" s="370" t="s">
        <v>3512</v>
      </c>
      <c r="K33" s="370"/>
      <c r="L33" s="314"/>
      <c r="M33" s="396"/>
    </row>
    <row r="34" spans="1:14" x14ac:dyDescent="0.25">
      <c r="A34" t="s">
        <v>8</v>
      </c>
      <c r="B34" s="370" t="s">
        <v>3722</v>
      </c>
      <c r="C34" t="s">
        <v>3724</v>
      </c>
      <c r="D34" s="370" t="s">
        <v>3096</v>
      </c>
      <c r="E34" t="s">
        <v>3720</v>
      </c>
      <c r="F34" s="317">
        <v>0</v>
      </c>
      <c r="G34" s="317">
        <v>1</v>
      </c>
      <c r="H34" s="317">
        <v>1</v>
      </c>
      <c r="I34" s="317" t="s">
        <v>26</v>
      </c>
      <c r="J34" s="370" t="s">
        <v>3721</v>
      </c>
      <c r="K34" s="370"/>
      <c r="L34" s="314"/>
      <c r="M34" s="396"/>
    </row>
    <row r="35" spans="1:14" x14ac:dyDescent="0.25">
      <c r="A35" s="317" t="s">
        <v>8</v>
      </c>
      <c r="B35" s="317" t="s">
        <v>256</v>
      </c>
      <c r="C35" t="s">
        <v>259</v>
      </c>
      <c r="D35" s="317" t="s">
        <v>333</v>
      </c>
      <c r="E35" t="s">
        <v>2272</v>
      </c>
      <c r="F35" s="386">
        <v>-0.5</v>
      </c>
      <c r="G35" s="386">
        <v>1</v>
      </c>
      <c r="H35" s="386">
        <v>0.02</v>
      </c>
      <c r="I35" s="314" t="s">
        <v>260</v>
      </c>
      <c r="J35" s="370" t="s">
        <v>2289</v>
      </c>
      <c r="K35" s="370" t="s">
        <v>262</v>
      </c>
      <c r="L35" s="314" t="s">
        <v>264</v>
      </c>
      <c r="M35" s="396" t="s">
        <v>293</v>
      </c>
    </row>
    <row r="36" spans="1:14" x14ac:dyDescent="0.25">
      <c r="A36" s="317" t="s">
        <v>8</v>
      </c>
      <c r="B36" s="317" t="s">
        <v>257</v>
      </c>
      <c r="C36" t="s">
        <v>258</v>
      </c>
      <c r="D36" s="317" t="s">
        <v>333</v>
      </c>
      <c r="E36" t="s">
        <v>2271</v>
      </c>
      <c r="F36" s="386">
        <v>-0.5</v>
      </c>
      <c r="G36" s="386">
        <v>1</v>
      </c>
      <c r="H36" s="386">
        <v>0.02</v>
      </c>
      <c r="I36" s="314" t="s">
        <v>261</v>
      </c>
      <c r="J36" s="370" t="s">
        <v>2290</v>
      </c>
      <c r="K36" s="370" t="s">
        <v>263</v>
      </c>
      <c r="L36" s="314" t="s">
        <v>264</v>
      </c>
      <c r="M36" s="396" t="s">
        <v>293</v>
      </c>
    </row>
    <row r="37" spans="1:14" x14ac:dyDescent="0.25">
      <c r="A37" t="s">
        <v>8</v>
      </c>
      <c r="B37" t="s">
        <v>289</v>
      </c>
      <c r="C37" t="s">
        <v>288</v>
      </c>
      <c r="D37" t="s">
        <v>289</v>
      </c>
      <c r="E37" t="s">
        <v>2270</v>
      </c>
      <c r="F37">
        <v>0</v>
      </c>
      <c r="G37">
        <v>1</v>
      </c>
      <c r="H37">
        <v>1</v>
      </c>
      <c r="I37" s="370" t="s">
        <v>26</v>
      </c>
    </row>
    <row r="38" spans="1:14" x14ac:dyDescent="0.25">
      <c r="A38" t="s">
        <v>8</v>
      </c>
      <c r="B38" t="s">
        <v>3450</v>
      </c>
      <c r="C38" t="s">
        <v>3451</v>
      </c>
      <c r="D38" t="s">
        <v>3452</v>
      </c>
      <c r="E38" t="s">
        <v>3609</v>
      </c>
      <c r="F38" s="317">
        <v>0</v>
      </c>
      <c r="G38" s="404">
        <v>1</v>
      </c>
      <c r="H38" s="317">
        <v>1</v>
      </c>
      <c r="I38" s="317" t="s">
        <v>3453</v>
      </c>
      <c r="J38" s="370" t="s">
        <v>3454</v>
      </c>
      <c r="K38" s="370"/>
      <c r="L38" s="314"/>
      <c r="M38" s="41" t="s">
        <v>3455</v>
      </c>
    </row>
    <row r="39" spans="1:14" x14ac:dyDescent="0.25">
      <c r="A39" t="s">
        <v>8</v>
      </c>
      <c r="B39" t="s">
        <v>17</v>
      </c>
      <c r="C39" t="s">
        <v>24</v>
      </c>
      <c r="D39" t="s">
        <v>17</v>
      </c>
      <c r="E39" t="s">
        <v>2269</v>
      </c>
      <c r="F39" s="394">
        <v>0</v>
      </c>
      <c r="G39" s="13">
        <v>1</v>
      </c>
      <c r="H39" s="13">
        <v>0.01</v>
      </c>
      <c r="I39" s="370" t="s">
        <v>30</v>
      </c>
      <c r="J39" s="370" t="s">
        <v>3645</v>
      </c>
      <c r="K39" s="370" t="s">
        <v>203</v>
      </c>
      <c r="L39" s="314" t="s">
        <v>204</v>
      </c>
      <c r="M39" s="395" t="s">
        <v>146</v>
      </c>
    </row>
    <row r="40" spans="1:14" x14ac:dyDescent="0.25">
      <c r="A40" t="s">
        <v>8</v>
      </c>
      <c r="B40" t="s">
        <v>124</v>
      </c>
      <c r="C40" t="s">
        <v>123</v>
      </c>
      <c r="D40" t="s">
        <v>124</v>
      </c>
      <c r="E40" t="s">
        <v>2268</v>
      </c>
      <c r="F40" s="39">
        <v>0</v>
      </c>
      <c r="G40" s="39">
        <v>25000</v>
      </c>
      <c r="H40" s="39">
        <v>500</v>
      </c>
      <c r="I40" s="370" t="s">
        <v>181</v>
      </c>
      <c r="J40" s="370" t="s">
        <v>3676</v>
      </c>
      <c r="K40" s="370" t="s">
        <v>205</v>
      </c>
      <c r="L40" s="314" t="s">
        <v>206</v>
      </c>
      <c r="M40" s="395" t="s">
        <v>143</v>
      </c>
      <c r="N40" s="370" t="s">
        <v>182</v>
      </c>
    </row>
    <row r="41" spans="1:14" x14ac:dyDescent="0.25">
      <c r="A41" t="s">
        <v>8</v>
      </c>
      <c r="B41" t="s">
        <v>3874</v>
      </c>
      <c r="C41" t="s">
        <v>3875</v>
      </c>
      <c r="D41" t="s">
        <v>3876</v>
      </c>
      <c r="E41" t="s">
        <v>3877</v>
      </c>
      <c r="F41" s="39">
        <v>0</v>
      </c>
      <c r="G41" s="39">
        <v>500000</v>
      </c>
      <c r="H41" s="39">
        <v>1000</v>
      </c>
      <c r="I41" s="370" t="s">
        <v>3878</v>
      </c>
      <c r="J41" s="370" t="s">
        <v>3879</v>
      </c>
      <c r="K41" s="370"/>
      <c r="L41" s="314"/>
      <c r="M41" s="395"/>
      <c r="N41" s="370"/>
    </row>
    <row r="42" spans="1:14" x14ac:dyDescent="0.25">
      <c r="A42" t="s">
        <v>8</v>
      </c>
      <c r="B42" t="s">
        <v>2990</v>
      </c>
      <c r="C42" t="s">
        <v>2991</v>
      </c>
      <c r="D42" t="s">
        <v>2990</v>
      </c>
      <c r="E42" s="184"/>
      <c r="F42">
        <v>0</v>
      </c>
      <c r="G42">
        <v>1</v>
      </c>
      <c r="H42">
        <v>1</v>
      </c>
      <c r="I42" s="370" t="s">
        <v>26</v>
      </c>
      <c r="J42" s="393" t="s">
        <v>3823</v>
      </c>
    </row>
    <row r="43" spans="1:14" x14ac:dyDescent="0.25">
      <c r="A43" t="s">
        <v>8</v>
      </c>
      <c r="B43" t="s">
        <v>55</v>
      </c>
      <c r="C43" t="s">
        <v>125</v>
      </c>
      <c r="D43" t="s">
        <v>55</v>
      </c>
      <c r="E43" s="184"/>
      <c r="F43">
        <v>0</v>
      </c>
      <c r="G43">
        <v>1</v>
      </c>
      <c r="H43">
        <v>1</v>
      </c>
      <c r="I43" s="370" t="s">
        <v>26</v>
      </c>
      <c r="J43" s="393" t="s">
        <v>3905</v>
      </c>
    </row>
    <row r="44" spans="1:14" x14ac:dyDescent="0.25">
      <c r="A44" t="s">
        <v>8</v>
      </c>
      <c r="B44" t="s">
        <v>3690</v>
      </c>
      <c r="C44" t="s">
        <v>3691</v>
      </c>
      <c r="D44" t="s">
        <v>3690</v>
      </c>
      <c r="E44" s="184"/>
      <c r="F44">
        <v>0</v>
      </c>
      <c r="G44">
        <v>1</v>
      </c>
      <c r="H44">
        <v>1</v>
      </c>
      <c r="I44" s="370" t="s">
        <v>26</v>
      </c>
      <c r="J44" s="393" t="s">
        <v>3824</v>
      </c>
    </row>
    <row r="45" spans="1:14" x14ac:dyDescent="0.25">
      <c r="A45" t="s">
        <v>8</v>
      </c>
      <c r="B45" t="s">
        <v>344</v>
      </c>
      <c r="C45" t="s">
        <v>345</v>
      </c>
      <c r="D45" t="s">
        <v>344</v>
      </c>
      <c r="E45" t="s">
        <v>2267</v>
      </c>
      <c r="F45">
        <v>0</v>
      </c>
      <c r="G45">
        <v>1</v>
      </c>
      <c r="H45">
        <v>1</v>
      </c>
      <c r="I45" s="370" t="s">
        <v>26</v>
      </c>
      <c r="J45" s="370"/>
    </row>
    <row r="46" spans="1:14" x14ac:dyDescent="0.25">
      <c r="A46" s="317" t="s">
        <v>8</v>
      </c>
      <c r="B46" s="317" t="s">
        <v>243</v>
      </c>
      <c r="C46" t="s">
        <v>244</v>
      </c>
      <c r="D46" s="317" t="s">
        <v>243</v>
      </c>
      <c r="E46" t="s">
        <v>2266</v>
      </c>
      <c r="F46" s="386">
        <v>-0.3</v>
      </c>
      <c r="G46" s="386">
        <v>0.6</v>
      </c>
      <c r="H46" s="386">
        <v>0.01</v>
      </c>
      <c r="I46" s="314" t="s">
        <v>245</v>
      </c>
      <c r="J46" s="370" t="s">
        <v>3815</v>
      </c>
      <c r="K46" s="314" t="s">
        <v>2230</v>
      </c>
      <c r="L46" s="314" t="s">
        <v>246</v>
      </c>
      <c r="M46" s="395" t="s">
        <v>3174</v>
      </c>
    </row>
    <row r="47" spans="1:14" x14ac:dyDescent="0.25">
      <c r="A47" s="317" t="s">
        <v>8</v>
      </c>
      <c r="B47" s="319" t="s">
        <v>2303</v>
      </c>
      <c r="C47" t="s">
        <v>2304</v>
      </c>
      <c r="D47" s="319" t="s">
        <v>2303</v>
      </c>
      <c r="E47" s="317" t="s">
        <v>2305</v>
      </c>
      <c r="F47" s="386">
        <v>0</v>
      </c>
      <c r="G47" s="386">
        <v>0.9</v>
      </c>
      <c r="H47" s="386">
        <v>0.01</v>
      </c>
      <c r="I47" s="314" t="s">
        <v>2306</v>
      </c>
      <c r="J47" s="370" t="s">
        <v>3167</v>
      </c>
      <c r="K47" s="314" t="s">
        <v>2359</v>
      </c>
      <c r="L47" s="314" t="s">
        <v>2358</v>
      </c>
    </row>
    <row r="48" spans="1:14" x14ac:dyDescent="0.25">
      <c r="A48" s="317" t="s">
        <v>8</v>
      </c>
      <c r="B48" s="317" t="s">
        <v>240</v>
      </c>
      <c r="C48" t="s">
        <v>270</v>
      </c>
      <c r="D48" s="317" t="s">
        <v>334</v>
      </c>
      <c r="E48" t="s">
        <v>2265</v>
      </c>
      <c r="F48" s="386">
        <v>0</v>
      </c>
      <c r="G48" s="386">
        <v>0.4</v>
      </c>
      <c r="H48" s="386">
        <v>0.01</v>
      </c>
      <c r="I48" s="314" t="s">
        <v>241</v>
      </c>
      <c r="J48" s="370" t="s">
        <v>2285</v>
      </c>
      <c r="K48" s="314" t="s">
        <v>2231</v>
      </c>
      <c r="L48" s="314" t="s">
        <v>242</v>
      </c>
      <c r="M48" s="396" t="s">
        <v>294</v>
      </c>
    </row>
    <row r="49" spans="1:14" x14ac:dyDescent="0.25">
      <c r="A49" s="317" t="s">
        <v>8</v>
      </c>
      <c r="B49" t="s">
        <v>2762</v>
      </c>
      <c r="C49" t="s">
        <v>2764</v>
      </c>
      <c r="D49" t="s">
        <v>2762</v>
      </c>
      <c r="E49" t="s">
        <v>2765</v>
      </c>
      <c r="F49" s="386">
        <v>0</v>
      </c>
      <c r="G49" s="386">
        <v>0.95</v>
      </c>
      <c r="H49" s="386">
        <v>0.01</v>
      </c>
      <c r="I49" s="314" t="s">
        <v>2766</v>
      </c>
      <c r="J49" s="370" t="s">
        <v>3678</v>
      </c>
      <c r="K49" s="370" t="s">
        <v>207</v>
      </c>
      <c r="L49" s="314"/>
      <c r="M49" s="395" t="s">
        <v>3173</v>
      </c>
    </row>
    <row r="50" spans="1:14" x14ac:dyDescent="0.25">
      <c r="A50" t="s">
        <v>8</v>
      </c>
      <c r="B50" t="s">
        <v>18</v>
      </c>
      <c r="C50" t="s">
        <v>126</v>
      </c>
      <c r="D50" t="s">
        <v>18</v>
      </c>
      <c r="E50" t="s">
        <v>2763</v>
      </c>
      <c r="F50" s="317">
        <v>0</v>
      </c>
      <c r="G50" s="317">
        <v>60</v>
      </c>
      <c r="H50" s="317">
        <v>1</v>
      </c>
      <c r="I50" s="317" t="str">
        <f>UnitControlCenter!$B$51</f>
        <v>$/MWh</v>
      </c>
      <c r="J50" s="370" t="s">
        <v>3679</v>
      </c>
      <c r="K50" s="370" t="s">
        <v>207</v>
      </c>
      <c r="L50" s="314" t="s">
        <v>208</v>
      </c>
      <c r="M50" s="395" t="s">
        <v>145</v>
      </c>
    </row>
    <row r="51" spans="1:14" x14ac:dyDescent="0.25">
      <c r="A51" t="s">
        <v>8</v>
      </c>
      <c r="B51" t="s">
        <v>3540</v>
      </c>
      <c r="C51" t="s">
        <v>3541</v>
      </c>
      <c r="D51" t="s">
        <v>3542</v>
      </c>
      <c r="E51" t="s">
        <v>3543</v>
      </c>
      <c r="F51" s="394">
        <v>0</v>
      </c>
      <c r="G51" s="13">
        <v>1</v>
      </c>
      <c r="H51" s="13">
        <v>0.01</v>
      </c>
      <c r="I51" s="317" t="s">
        <v>3544</v>
      </c>
      <c r="J51" s="370" t="s">
        <v>3545</v>
      </c>
      <c r="K51" s="370"/>
      <c r="L51" s="314"/>
      <c r="M51" s="395"/>
    </row>
    <row r="52" spans="1:14" x14ac:dyDescent="0.25">
      <c r="A52" t="s">
        <v>8</v>
      </c>
      <c r="B52" t="s">
        <v>3901</v>
      </c>
      <c r="C52" t="s">
        <v>3902</v>
      </c>
      <c r="D52" t="s">
        <v>3596</v>
      </c>
      <c r="E52" t="s">
        <v>3903</v>
      </c>
      <c r="F52" s="401">
        <v>-100</v>
      </c>
      <c r="G52" s="39">
        <v>100</v>
      </c>
      <c r="H52" s="39">
        <v>5</v>
      </c>
      <c r="I52" s="370" t="s">
        <v>3641</v>
      </c>
      <c r="J52" s="370" t="s">
        <v>3904</v>
      </c>
      <c r="K52" s="370"/>
      <c r="L52" s="314"/>
      <c r="M52" s="395"/>
    </row>
    <row r="53" spans="1:14" x14ac:dyDescent="0.25">
      <c r="A53" t="s">
        <v>8</v>
      </c>
      <c r="B53" t="s">
        <v>3597</v>
      </c>
      <c r="C53" t="s">
        <v>3595</v>
      </c>
      <c r="D53" t="s">
        <v>3596</v>
      </c>
      <c r="E53" t="s">
        <v>3600</v>
      </c>
      <c r="F53" s="401">
        <v>-100</v>
      </c>
      <c r="G53">
        <v>100</v>
      </c>
      <c r="H53">
        <v>5</v>
      </c>
      <c r="I53" s="317" t="s">
        <v>3603</v>
      </c>
      <c r="J53" s="370" t="s">
        <v>3819</v>
      </c>
      <c r="K53" s="370"/>
      <c r="L53" s="314"/>
      <c r="M53" s="395"/>
    </row>
    <row r="54" spans="1:14" x14ac:dyDescent="0.25">
      <c r="A54" t="s">
        <v>8</v>
      </c>
      <c r="B54" t="s">
        <v>3598</v>
      </c>
      <c r="C54" t="s">
        <v>3599</v>
      </c>
      <c r="D54" t="s">
        <v>3596</v>
      </c>
      <c r="E54" t="s">
        <v>3601</v>
      </c>
      <c r="F54" s="394">
        <v>-1</v>
      </c>
      <c r="G54" s="13">
        <v>1</v>
      </c>
      <c r="H54" s="13">
        <v>0.01</v>
      </c>
      <c r="I54" s="317" t="s">
        <v>3602</v>
      </c>
      <c r="J54" s="370" t="s">
        <v>3820</v>
      </c>
      <c r="K54" s="370"/>
      <c r="L54" s="314"/>
      <c r="M54" s="395"/>
    </row>
    <row r="55" spans="1:14" x14ac:dyDescent="0.25">
      <c r="A55" t="s">
        <v>9</v>
      </c>
      <c r="B55" t="s">
        <v>3193</v>
      </c>
      <c r="C55" t="s">
        <v>3156</v>
      </c>
      <c r="D55" t="s">
        <v>3193</v>
      </c>
      <c r="E55" t="s">
        <v>3157</v>
      </c>
      <c r="F55" s="386">
        <v>0</v>
      </c>
      <c r="G55" s="386">
        <v>0.5</v>
      </c>
      <c r="H55" s="386">
        <v>0.01</v>
      </c>
      <c r="I55" s="314" t="s">
        <v>3155</v>
      </c>
      <c r="J55" s="370" t="s">
        <v>3194</v>
      </c>
    </row>
    <row r="56" spans="1:14" x14ac:dyDescent="0.25">
      <c r="A56" t="s">
        <v>9</v>
      </c>
      <c r="B56" t="s">
        <v>23</v>
      </c>
      <c r="C56" t="s">
        <v>2993</v>
      </c>
      <c r="D56" t="s">
        <v>2994</v>
      </c>
      <c r="E56" t="s">
        <v>2992</v>
      </c>
      <c r="F56" s="394">
        <v>0</v>
      </c>
      <c r="G56" s="13">
        <v>1</v>
      </c>
      <c r="H56" s="13">
        <v>0.01</v>
      </c>
      <c r="I56" s="370" t="s">
        <v>2789</v>
      </c>
      <c r="J56" s="370" t="s">
        <v>2995</v>
      </c>
      <c r="K56" s="370" t="s">
        <v>228</v>
      </c>
      <c r="L56" s="314" t="s">
        <v>229</v>
      </c>
    </row>
    <row r="57" spans="1:14" x14ac:dyDescent="0.25">
      <c r="A57" t="s">
        <v>9</v>
      </c>
      <c r="B57" t="s">
        <v>3797</v>
      </c>
      <c r="C57" t="s">
        <v>3798</v>
      </c>
      <c r="D57" t="s">
        <v>2994</v>
      </c>
      <c r="E57" t="s">
        <v>3799</v>
      </c>
      <c r="F57">
        <v>0</v>
      </c>
      <c r="G57">
        <v>1</v>
      </c>
      <c r="H57">
        <v>1</v>
      </c>
      <c r="I57" s="370" t="s">
        <v>26</v>
      </c>
      <c r="J57" s="370" t="s">
        <v>3800</v>
      </c>
      <c r="K57" s="370" t="s">
        <v>228</v>
      </c>
      <c r="L57" s="314" t="s">
        <v>229</v>
      </c>
    </row>
    <row r="58" spans="1:14" x14ac:dyDescent="0.25">
      <c r="A58" t="s">
        <v>9</v>
      </c>
      <c r="B58" t="s">
        <v>3881</v>
      </c>
      <c r="C58" t="s">
        <v>3885</v>
      </c>
      <c r="D58" t="s">
        <v>3881</v>
      </c>
      <c r="E58" t="s">
        <v>3886</v>
      </c>
      <c r="F58" s="394">
        <v>0</v>
      </c>
      <c r="G58" s="13">
        <v>1</v>
      </c>
      <c r="H58" s="13">
        <v>0.01</v>
      </c>
      <c r="I58" s="370" t="s">
        <v>3883</v>
      </c>
      <c r="J58" s="370" t="s">
        <v>3884</v>
      </c>
      <c r="K58" s="370"/>
      <c r="L58" s="314"/>
      <c r="M58" s="395"/>
    </row>
    <row r="59" spans="1:14" x14ac:dyDescent="0.25">
      <c r="A59" t="s">
        <v>9</v>
      </c>
      <c r="B59" t="s">
        <v>3797</v>
      </c>
      <c r="C59" t="s">
        <v>3798</v>
      </c>
      <c r="D59" t="s">
        <v>2994</v>
      </c>
      <c r="E59" t="s">
        <v>3799</v>
      </c>
      <c r="F59">
        <v>0</v>
      </c>
      <c r="G59">
        <v>1</v>
      </c>
      <c r="H59">
        <v>1</v>
      </c>
      <c r="I59" s="370" t="s">
        <v>26</v>
      </c>
      <c r="J59" s="370" t="s">
        <v>3800</v>
      </c>
      <c r="K59" s="370" t="s">
        <v>228</v>
      </c>
      <c r="L59" s="314" t="s">
        <v>229</v>
      </c>
    </row>
    <row r="60" spans="1:14" x14ac:dyDescent="0.25">
      <c r="A60" t="s">
        <v>9</v>
      </c>
      <c r="B60" t="s">
        <v>20</v>
      </c>
      <c r="C60" t="s">
        <v>2744</v>
      </c>
      <c r="D60" t="s">
        <v>20</v>
      </c>
      <c r="E60" t="s">
        <v>2745</v>
      </c>
      <c r="F60" s="394">
        <v>0</v>
      </c>
      <c r="G60" s="13">
        <v>1</v>
      </c>
      <c r="H60" s="13">
        <v>0.01</v>
      </c>
      <c r="I60" s="370" t="s">
        <v>30</v>
      </c>
      <c r="J60" s="370" t="s">
        <v>2371</v>
      </c>
      <c r="K60" s="370" t="s">
        <v>209</v>
      </c>
      <c r="L60" s="314" t="s">
        <v>210</v>
      </c>
      <c r="M60" s="395" t="s">
        <v>2372</v>
      </c>
    </row>
    <row r="61" spans="1:14" x14ac:dyDescent="0.25">
      <c r="A61" t="s">
        <v>9</v>
      </c>
      <c r="B61" t="s">
        <v>3896</v>
      </c>
      <c r="C61" t="s">
        <v>3890</v>
      </c>
      <c r="D61" t="s">
        <v>3896</v>
      </c>
      <c r="E61" t="s">
        <v>3790</v>
      </c>
      <c r="F61" s="401">
        <v>0</v>
      </c>
      <c r="G61">
        <v>20</v>
      </c>
      <c r="H61">
        <v>1</v>
      </c>
      <c r="I61" s="370" t="s">
        <v>3791</v>
      </c>
      <c r="J61" s="370" t="s">
        <v>3792</v>
      </c>
      <c r="K61" s="370"/>
      <c r="L61" s="314"/>
      <c r="M61" s="395"/>
    </row>
    <row r="62" spans="1:14" x14ac:dyDescent="0.25">
      <c r="A62" t="s">
        <v>9</v>
      </c>
      <c r="B62" t="s">
        <v>3895</v>
      </c>
      <c r="C62" t="s">
        <v>3891</v>
      </c>
      <c r="D62" t="s">
        <v>3895</v>
      </c>
      <c r="E62" t="s">
        <v>3892</v>
      </c>
      <c r="F62" s="394">
        <v>0</v>
      </c>
      <c r="G62" s="13">
        <v>0.95</v>
      </c>
      <c r="H62" s="13">
        <v>0.01</v>
      </c>
      <c r="I62" s="314" t="s">
        <v>3893</v>
      </c>
      <c r="J62" s="370" t="s">
        <v>3894</v>
      </c>
      <c r="K62" s="370"/>
      <c r="L62" s="314"/>
      <c r="M62" s="370"/>
    </row>
    <row r="63" spans="1:14" x14ac:dyDescent="0.25">
      <c r="A63" t="s">
        <v>9</v>
      </c>
      <c r="B63" t="s">
        <v>3450</v>
      </c>
      <c r="C63" t="s">
        <v>3793</v>
      </c>
      <c r="D63" t="s">
        <v>3794</v>
      </c>
      <c r="E63" t="s">
        <v>3795</v>
      </c>
      <c r="F63" s="317">
        <v>0</v>
      </c>
      <c r="G63" s="404">
        <v>1</v>
      </c>
      <c r="H63" s="386">
        <v>0.01</v>
      </c>
      <c r="I63" s="317" t="s">
        <v>3453</v>
      </c>
      <c r="J63" s="370" t="s">
        <v>3796</v>
      </c>
      <c r="K63" s="370"/>
      <c r="L63" s="314"/>
      <c r="M63" s="41" t="s">
        <v>3455</v>
      </c>
    </row>
    <row r="64" spans="1:14" x14ac:dyDescent="0.25">
      <c r="A64" t="s">
        <v>9</v>
      </c>
      <c r="B64" t="s">
        <v>97</v>
      </c>
      <c r="C64" t="s">
        <v>271</v>
      </c>
      <c r="D64" t="s">
        <v>3829</v>
      </c>
      <c r="E64" t="s">
        <v>2263</v>
      </c>
      <c r="F64" s="13">
        <v>0</v>
      </c>
      <c r="G64" s="13">
        <v>0.25</v>
      </c>
      <c r="H64" s="13">
        <v>0.01</v>
      </c>
      <c r="I64" s="370" t="s">
        <v>27</v>
      </c>
      <c r="J64" s="370" t="s">
        <v>3787</v>
      </c>
      <c r="K64" s="370" t="s">
        <v>211</v>
      </c>
      <c r="L64" s="314" t="s">
        <v>212</v>
      </c>
      <c r="M64" s="396" t="s">
        <v>2243</v>
      </c>
      <c r="N64" s="314" t="s">
        <v>2243</v>
      </c>
    </row>
    <row r="65" spans="1:14" x14ac:dyDescent="0.25">
      <c r="A65" t="s">
        <v>9</v>
      </c>
      <c r="B65" t="s">
        <v>3828</v>
      </c>
      <c r="C65" t="s">
        <v>3827</v>
      </c>
      <c r="D65" t="s">
        <v>3829</v>
      </c>
      <c r="E65" t="s">
        <v>3825</v>
      </c>
      <c r="F65" s="13">
        <v>0</v>
      </c>
      <c r="G65" s="13">
        <v>0.25</v>
      </c>
      <c r="H65" s="13">
        <v>0.01</v>
      </c>
      <c r="I65" s="370" t="s">
        <v>27</v>
      </c>
      <c r="J65" s="370" t="s">
        <v>3826</v>
      </c>
      <c r="K65" s="370" t="s">
        <v>211</v>
      </c>
      <c r="L65" s="314" t="s">
        <v>212</v>
      </c>
      <c r="M65" s="396" t="s">
        <v>2243</v>
      </c>
      <c r="N65" s="314" t="s">
        <v>2243</v>
      </c>
    </row>
    <row r="66" spans="1:14" x14ac:dyDescent="0.25">
      <c r="A66" t="s">
        <v>9</v>
      </c>
      <c r="B66" t="s">
        <v>3504</v>
      </c>
      <c r="C66" t="s">
        <v>3506</v>
      </c>
      <c r="D66" t="s">
        <v>3504</v>
      </c>
      <c r="E66" t="s">
        <v>3508</v>
      </c>
      <c r="F66" s="394">
        <v>0</v>
      </c>
      <c r="G66" s="394">
        <v>1</v>
      </c>
      <c r="H66" s="13">
        <v>0.01</v>
      </c>
      <c r="I66" s="370" t="s">
        <v>2392</v>
      </c>
      <c r="J66" s="370" t="s">
        <v>3788</v>
      </c>
      <c r="K66" s="370" t="s">
        <v>213</v>
      </c>
      <c r="L66" s="314" t="s">
        <v>2678</v>
      </c>
      <c r="M66" s="395"/>
    </row>
    <row r="67" spans="1:14" x14ac:dyDescent="0.25">
      <c r="A67" s="317" t="s">
        <v>9</v>
      </c>
      <c r="B67" s="317" t="s">
        <v>2749</v>
      </c>
      <c r="C67" t="s">
        <v>2752</v>
      </c>
      <c r="D67" s="317" t="s">
        <v>2756</v>
      </c>
      <c r="E67" s="317" t="s">
        <v>2757</v>
      </c>
      <c r="F67" s="390">
        <v>0</v>
      </c>
      <c r="G67" s="386">
        <v>1</v>
      </c>
      <c r="H67" s="386">
        <v>0.01</v>
      </c>
      <c r="I67" s="314" t="s">
        <v>30</v>
      </c>
      <c r="J67" s="314" t="s">
        <v>3670</v>
      </c>
      <c r="K67" s="314" t="s">
        <v>2245</v>
      </c>
      <c r="L67" s="314" t="s">
        <v>2246</v>
      </c>
      <c r="M67" s="396" t="s">
        <v>146</v>
      </c>
    </row>
    <row r="68" spans="1:14" x14ac:dyDescent="0.25">
      <c r="A68" s="317" t="s">
        <v>9</v>
      </c>
      <c r="B68" s="317" t="s">
        <v>2750</v>
      </c>
      <c r="C68" t="s">
        <v>2753</v>
      </c>
      <c r="D68" s="317" t="s">
        <v>2756</v>
      </c>
      <c r="E68" s="317" t="s">
        <v>2758</v>
      </c>
      <c r="F68" s="390">
        <v>0</v>
      </c>
      <c r="G68" s="386">
        <v>1</v>
      </c>
      <c r="H68" s="386">
        <v>0.01</v>
      </c>
      <c r="I68" s="314" t="s">
        <v>30</v>
      </c>
      <c r="J68" s="314" t="s">
        <v>3671</v>
      </c>
      <c r="K68" s="314" t="s">
        <v>2245</v>
      </c>
      <c r="L68" s="314" t="s">
        <v>2246</v>
      </c>
      <c r="M68" s="396"/>
    </row>
    <row r="69" spans="1:14" x14ac:dyDescent="0.25">
      <c r="A69" s="317" t="s">
        <v>9</v>
      </c>
      <c r="B69" s="317" t="s">
        <v>2751</v>
      </c>
      <c r="C69" t="s">
        <v>2754</v>
      </c>
      <c r="D69" s="317" t="s">
        <v>2756</v>
      </c>
      <c r="E69" s="317" t="s">
        <v>2759</v>
      </c>
      <c r="F69" s="390">
        <v>0</v>
      </c>
      <c r="G69" s="386">
        <v>1</v>
      </c>
      <c r="H69" s="386">
        <v>0.01</v>
      </c>
      <c r="I69" s="314" t="s">
        <v>30</v>
      </c>
      <c r="J69" s="314" t="s">
        <v>3672</v>
      </c>
      <c r="K69" s="314" t="s">
        <v>2245</v>
      </c>
      <c r="L69" s="314" t="s">
        <v>2246</v>
      </c>
      <c r="M69" s="396"/>
    </row>
    <row r="70" spans="1:14" x14ac:dyDescent="0.25">
      <c r="A70" s="317" t="s">
        <v>9</v>
      </c>
      <c r="B70" s="317" t="s">
        <v>2761</v>
      </c>
      <c r="C70" t="s">
        <v>2755</v>
      </c>
      <c r="D70" s="317" t="s">
        <v>2756</v>
      </c>
      <c r="E70" s="317" t="s">
        <v>2760</v>
      </c>
      <c r="F70" s="390">
        <v>0</v>
      </c>
      <c r="G70" s="386">
        <v>1</v>
      </c>
      <c r="H70" s="386">
        <v>0.01</v>
      </c>
      <c r="I70" s="314" t="s">
        <v>30</v>
      </c>
      <c r="J70" s="314" t="s">
        <v>3673</v>
      </c>
      <c r="K70" s="314" t="s">
        <v>2245</v>
      </c>
      <c r="L70" s="314" t="s">
        <v>2246</v>
      </c>
      <c r="M70" s="396"/>
    </row>
    <row r="71" spans="1:14" x14ac:dyDescent="0.25">
      <c r="A71" t="s">
        <v>9</v>
      </c>
      <c r="B71" t="s">
        <v>3740</v>
      </c>
      <c r="C71" t="s">
        <v>3769</v>
      </c>
      <c r="D71" t="s">
        <v>3740</v>
      </c>
      <c r="E71" s="317" t="s">
        <v>3741</v>
      </c>
      <c r="F71" s="390">
        <v>0</v>
      </c>
      <c r="G71" s="386">
        <v>1</v>
      </c>
      <c r="H71" s="386">
        <v>0.01</v>
      </c>
      <c r="I71" s="314" t="s">
        <v>30</v>
      </c>
      <c r="J71" s="314" t="s">
        <v>3742</v>
      </c>
      <c r="K71" s="314"/>
      <c r="L71" s="314"/>
      <c r="M71" s="396"/>
    </row>
    <row r="72" spans="1:14" x14ac:dyDescent="0.25">
      <c r="A72" t="s">
        <v>9</v>
      </c>
      <c r="B72" t="s">
        <v>3505</v>
      </c>
      <c r="C72" t="s">
        <v>3507</v>
      </c>
      <c r="D72" t="s">
        <v>3505</v>
      </c>
      <c r="E72" t="s">
        <v>3509</v>
      </c>
      <c r="F72" s="394">
        <v>0</v>
      </c>
      <c r="G72" s="394">
        <v>1</v>
      </c>
      <c r="H72" s="13">
        <v>0.01</v>
      </c>
      <c r="I72" s="370" t="s">
        <v>2392</v>
      </c>
      <c r="J72" s="370" t="s">
        <v>3789</v>
      </c>
      <c r="K72" s="370" t="s">
        <v>213</v>
      </c>
      <c r="L72" s="314" t="s">
        <v>2678</v>
      </c>
      <c r="M72" s="395"/>
    </row>
    <row r="73" spans="1:14" x14ac:dyDescent="0.25">
      <c r="A73" t="s">
        <v>9</v>
      </c>
      <c r="B73" t="s">
        <v>2417</v>
      </c>
      <c r="C73" t="s">
        <v>2416</v>
      </c>
      <c r="D73" t="s">
        <v>2417</v>
      </c>
      <c r="E73" t="s">
        <v>2419</v>
      </c>
      <c r="F73" s="394">
        <v>0</v>
      </c>
      <c r="G73" s="13">
        <v>1</v>
      </c>
      <c r="H73" s="13">
        <v>0.01</v>
      </c>
      <c r="I73" s="370" t="s">
        <v>2420</v>
      </c>
      <c r="J73" s="370" t="s">
        <v>3168</v>
      </c>
      <c r="K73" s="370"/>
      <c r="L73" s="314" t="s">
        <v>2673</v>
      </c>
      <c r="M73" s="395" t="s">
        <v>3172</v>
      </c>
    </row>
    <row r="74" spans="1:14" x14ac:dyDescent="0.25">
      <c r="A74" t="s">
        <v>9</v>
      </c>
      <c r="B74" t="s">
        <v>21</v>
      </c>
      <c r="C74" t="s">
        <v>272</v>
      </c>
      <c r="D74" s="20" t="s">
        <v>335</v>
      </c>
      <c r="E74" t="s">
        <v>2262</v>
      </c>
      <c r="F74" s="394">
        <v>0</v>
      </c>
      <c r="G74" s="13">
        <v>1</v>
      </c>
      <c r="H74" s="13">
        <v>0.01</v>
      </c>
      <c r="I74" s="370" t="s">
        <v>30</v>
      </c>
      <c r="J74" s="370" t="s">
        <v>3668</v>
      </c>
      <c r="K74" s="370" t="s">
        <v>214</v>
      </c>
      <c r="L74" s="314" t="s">
        <v>215</v>
      </c>
      <c r="M74" s="395"/>
    </row>
    <row r="75" spans="1:14" x14ac:dyDescent="0.25">
      <c r="A75" t="s">
        <v>9</v>
      </c>
      <c r="B75" t="s">
        <v>19</v>
      </c>
      <c r="C75" t="s">
        <v>273</v>
      </c>
      <c r="D75" s="20" t="s">
        <v>335</v>
      </c>
      <c r="E75" t="s">
        <v>2261</v>
      </c>
      <c r="F75" s="394">
        <v>0</v>
      </c>
      <c r="G75" s="13">
        <v>1</v>
      </c>
      <c r="H75" s="13">
        <v>0.01</v>
      </c>
      <c r="I75" s="370" t="s">
        <v>30</v>
      </c>
      <c r="J75" s="370" t="s">
        <v>3669</v>
      </c>
      <c r="K75" s="370" t="s">
        <v>216</v>
      </c>
      <c r="L75" s="314" t="s">
        <v>217</v>
      </c>
      <c r="M75" s="395"/>
    </row>
    <row r="76" spans="1:14" x14ac:dyDescent="0.25">
      <c r="A76" t="s">
        <v>9</v>
      </c>
      <c r="B76" t="s">
        <v>3201</v>
      </c>
      <c r="C76" t="s">
        <v>3202</v>
      </c>
      <c r="D76" t="s">
        <v>3201</v>
      </c>
      <c r="E76" t="s">
        <v>3203</v>
      </c>
      <c r="F76" s="394">
        <v>0</v>
      </c>
      <c r="G76" s="13">
        <v>1</v>
      </c>
      <c r="H76" s="13">
        <v>0.01</v>
      </c>
      <c r="I76" s="370" t="s">
        <v>30</v>
      </c>
      <c r="J76" s="370" t="s">
        <v>3674</v>
      </c>
      <c r="K76" s="370"/>
      <c r="L76" s="314"/>
      <c r="M76" s="395"/>
    </row>
    <row r="77" spans="1:14" ht="75" x14ac:dyDescent="0.25">
      <c r="A77" t="s">
        <v>9</v>
      </c>
      <c r="B77" t="s">
        <v>3832</v>
      </c>
      <c r="C77" t="s">
        <v>3833</v>
      </c>
      <c r="D77" t="s">
        <v>3834</v>
      </c>
      <c r="E77" t="s">
        <v>3835</v>
      </c>
      <c r="F77">
        <v>0</v>
      </c>
      <c r="G77">
        <v>1</v>
      </c>
      <c r="H77">
        <v>1</v>
      </c>
      <c r="I77" s="370" t="s">
        <v>26</v>
      </c>
      <c r="J77" s="45" t="s">
        <v>3836</v>
      </c>
      <c r="K77" s="370"/>
      <c r="L77" s="314"/>
      <c r="M77" s="395"/>
    </row>
    <row r="78" spans="1:14" ht="75" x14ac:dyDescent="0.25">
      <c r="A78" t="s">
        <v>9</v>
      </c>
      <c r="B78" t="s">
        <v>3832</v>
      </c>
      <c r="C78" t="s">
        <v>3833</v>
      </c>
      <c r="D78" t="s">
        <v>3834</v>
      </c>
      <c r="E78" t="s">
        <v>3835</v>
      </c>
      <c r="F78">
        <v>0</v>
      </c>
      <c r="G78">
        <v>1</v>
      </c>
      <c r="H78">
        <v>1</v>
      </c>
      <c r="I78" s="370" t="s">
        <v>26</v>
      </c>
      <c r="J78" s="45" t="s">
        <v>3836</v>
      </c>
      <c r="K78" s="370"/>
      <c r="L78" s="314"/>
      <c r="M78" s="395"/>
    </row>
    <row r="79" spans="1:14" x14ac:dyDescent="0.25">
      <c r="A79" t="s">
        <v>9</v>
      </c>
      <c r="B79" t="s">
        <v>2467</v>
      </c>
      <c r="C79" t="s">
        <v>2468</v>
      </c>
      <c r="D79" t="s">
        <v>2468</v>
      </c>
      <c r="E79" t="s">
        <v>2469</v>
      </c>
      <c r="F79" s="394">
        <v>0</v>
      </c>
      <c r="G79" s="13">
        <v>1</v>
      </c>
      <c r="H79" s="13">
        <v>0.01</v>
      </c>
      <c r="I79" s="370" t="s">
        <v>2470</v>
      </c>
      <c r="J79" s="370" t="s">
        <v>3677</v>
      </c>
      <c r="K79" s="370"/>
      <c r="L79" s="314" t="s">
        <v>2674</v>
      </c>
      <c r="M79" s="395" t="s">
        <v>146</v>
      </c>
    </row>
    <row r="80" spans="1:14" x14ac:dyDescent="0.25">
      <c r="A80" t="s">
        <v>128</v>
      </c>
      <c r="B80" t="s">
        <v>130</v>
      </c>
      <c r="C80" t="s">
        <v>417</v>
      </c>
      <c r="D80" t="s">
        <v>130</v>
      </c>
      <c r="E80" t="s">
        <v>2260</v>
      </c>
      <c r="F80" s="394">
        <v>-3</v>
      </c>
      <c r="G80" s="13">
        <v>1</v>
      </c>
      <c r="H80" s="13">
        <v>0.01</v>
      </c>
      <c r="I80" s="370" t="s">
        <v>30</v>
      </c>
      <c r="J80" s="370" t="s">
        <v>3821</v>
      </c>
      <c r="K80" s="370" t="s">
        <v>218</v>
      </c>
      <c r="L80" s="314" t="s">
        <v>219</v>
      </c>
      <c r="M80" s="395" t="s">
        <v>146</v>
      </c>
      <c r="N80" s="370" t="s">
        <v>179</v>
      </c>
    </row>
    <row r="81" spans="1:14" x14ac:dyDescent="0.25">
      <c r="A81" t="s">
        <v>128</v>
      </c>
      <c r="B81" t="s">
        <v>247</v>
      </c>
      <c r="C81" t="s">
        <v>424</v>
      </c>
      <c r="D81" t="s">
        <v>247</v>
      </c>
      <c r="E81" t="s">
        <v>2259</v>
      </c>
      <c r="F81" s="394">
        <v>0</v>
      </c>
      <c r="G81" s="13">
        <v>1</v>
      </c>
      <c r="H81" s="13">
        <v>0.01</v>
      </c>
      <c r="I81" s="370" t="s">
        <v>30</v>
      </c>
      <c r="J81" s="370" t="s">
        <v>3266</v>
      </c>
      <c r="K81" s="370" t="s">
        <v>299</v>
      </c>
      <c r="L81" s="314" t="s">
        <v>300</v>
      </c>
      <c r="M81" s="395"/>
      <c r="N81" s="370"/>
    </row>
    <row r="82" spans="1:14" x14ac:dyDescent="0.25">
      <c r="A82" t="s">
        <v>128</v>
      </c>
      <c r="B82" t="s">
        <v>3385</v>
      </c>
      <c r="C82" t="s">
        <v>421</v>
      </c>
      <c r="D82" t="s">
        <v>3385</v>
      </c>
      <c r="E82" t="s">
        <v>2258</v>
      </c>
      <c r="F82" s="394">
        <v>0</v>
      </c>
      <c r="G82" s="13">
        <v>1</v>
      </c>
      <c r="H82" s="13">
        <v>0.01</v>
      </c>
      <c r="I82" s="370" t="s">
        <v>30</v>
      </c>
      <c r="J82" s="370" t="s">
        <v>3386</v>
      </c>
      <c r="K82" s="370"/>
      <c r="L82" s="314" t="s">
        <v>2679</v>
      </c>
      <c r="M82" s="395" t="s">
        <v>3387</v>
      </c>
      <c r="N82" s="370"/>
    </row>
    <row r="83" spans="1:14" x14ac:dyDescent="0.25">
      <c r="A83" t="s">
        <v>128</v>
      </c>
      <c r="B83" t="s">
        <v>180</v>
      </c>
      <c r="C83" t="s">
        <v>418</v>
      </c>
      <c r="D83" t="s">
        <v>180</v>
      </c>
      <c r="E83" t="s">
        <v>2257</v>
      </c>
      <c r="F83" s="394">
        <v>0</v>
      </c>
      <c r="G83" s="13">
        <v>1</v>
      </c>
      <c r="H83" s="13">
        <v>0.01</v>
      </c>
      <c r="I83" s="370" t="s">
        <v>30</v>
      </c>
      <c r="J83" s="370" t="s">
        <v>2286</v>
      </c>
      <c r="K83" s="370" t="s">
        <v>220</v>
      </c>
      <c r="L83" s="314" t="s">
        <v>221</v>
      </c>
      <c r="M83" s="395" t="s">
        <v>146</v>
      </c>
      <c r="N83" s="370"/>
    </row>
    <row r="84" spans="1:14" x14ac:dyDescent="0.25">
      <c r="A84" t="s">
        <v>128</v>
      </c>
      <c r="B84" t="s">
        <v>2746</v>
      </c>
      <c r="C84" t="s">
        <v>2747</v>
      </c>
      <c r="D84" t="s">
        <v>2746</v>
      </c>
      <c r="E84" t="s">
        <v>2748</v>
      </c>
      <c r="F84" s="394">
        <v>0</v>
      </c>
      <c r="G84" s="13">
        <v>1</v>
      </c>
      <c r="H84" s="13">
        <v>0.01</v>
      </c>
      <c r="I84" s="370" t="s">
        <v>30</v>
      </c>
      <c r="J84" s="370" t="s">
        <v>3700</v>
      </c>
      <c r="K84" s="370" t="s">
        <v>222</v>
      </c>
      <c r="L84" s="314" t="s">
        <v>223</v>
      </c>
      <c r="M84" s="395" t="s">
        <v>146</v>
      </c>
      <c r="N84" s="370"/>
    </row>
    <row r="85" spans="1:14" x14ac:dyDescent="0.25">
      <c r="A85" t="s">
        <v>128</v>
      </c>
      <c r="B85" t="s">
        <v>3388</v>
      </c>
      <c r="C85" t="s">
        <v>3310</v>
      </c>
      <c r="D85" t="s">
        <v>3388</v>
      </c>
      <c r="E85" t="s">
        <v>3311</v>
      </c>
      <c r="F85" s="394">
        <v>0</v>
      </c>
      <c r="G85" s="13">
        <v>1</v>
      </c>
      <c r="H85" s="13">
        <v>0.01</v>
      </c>
      <c r="I85" s="370" t="s">
        <v>30</v>
      </c>
      <c r="J85" s="370" t="s">
        <v>3389</v>
      </c>
      <c r="K85" s="370"/>
      <c r="L85" s="314"/>
      <c r="M85" s="395"/>
      <c r="N85" s="370"/>
    </row>
    <row r="86" spans="1:14" x14ac:dyDescent="0.25">
      <c r="A86" t="s">
        <v>128</v>
      </c>
      <c r="B86" t="s">
        <v>131</v>
      </c>
      <c r="C86" t="s">
        <v>419</v>
      </c>
      <c r="D86" t="s">
        <v>131</v>
      </c>
      <c r="E86" t="s">
        <v>2256</v>
      </c>
      <c r="F86" s="394">
        <v>-1.5</v>
      </c>
      <c r="G86" s="13">
        <v>1</v>
      </c>
      <c r="H86" s="13">
        <v>0.01</v>
      </c>
      <c r="I86" s="370" t="s">
        <v>30</v>
      </c>
      <c r="J86" s="370" t="s">
        <v>3822</v>
      </c>
      <c r="K86" s="370" t="s">
        <v>224</v>
      </c>
      <c r="L86" s="314" t="s">
        <v>225</v>
      </c>
      <c r="M86" s="395" t="s">
        <v>146</v>
      </c>
      <c r="N86" s="370"/>
    </row>
    <row r="87" spans="1:14" x14ac:dyDescent="0.25">
      <c r="A87" t="s">
        <v>128</v>
      </c>
      <c r="B87" t="s">
        <v>129</v>
      </c>
      <c r="C87" t="s">
        <v>2779</v>
      </c>
      <c r="D87" t="s">
        <v>129</v>
      </c>
      <c r="E87" t="s">
        <v>2255</v>
      </c>
      <c r="F87" s="394">
        <v>0</v>
      </c>
      <c r="G87" s="13">
        <v>1</v>
      </c>
      <c r="H87" s="13">
        <v>0.01</v>
      </c>
      <c r="I87" s="370" t="s">
        <v>30</v>
      </c>
      <c r="J87" s="370" t="s">
        <v>3701</v>
      </c>
      <c r="K87" s="370" t="s">
        <v>226</v>
      </c>
      <c r="L87" s="314" t="s">
        <v>227</v>
      </c>
      <c r="M87" s="395" t="s">
        <v>146</v>
      </c>
      <c r="N87" s="370"/>
    </row>
    <row r="88" spans="1:14" x14ac:dyDescent="0.25">
      <c r="A88" t="s">
        <v>128</v>
      </c>
      <c r="B88" t="s">
        <v>3382</v>
      </c>
      <c r="C88" t="s">
        <v>420</v>
      </c>
      <c r="D88" t="s">
        <v>3382</v>
      </c>
      <c r="E88" t="s">
        <v>2254</v>
      </c>
      <c r="F88" s="394">
        <v>0</v>
      </c>
      <c r="G88" s="13">
        <v>1</v>
      </c>
      <c r="H88" s="13">
        <v>0.01</v>
      </c>
      <c r="I88" s="370" t="s">
        <v>30</v>
      </c>
      <c r="J88" s="370" t="s">
        <v>3383</v>
      </c>
      <c r="K88" s="370"/>
      <c r="L88" s="314" t="s">
        <v>2680</v>
      </c>
      <c r="M88" s="395" t="s">
        <v>3384</v>
      </c>
      <c r="N88" s="370"/>
    </row>
    <row r="89" spans="1:14" x14ac:dyDescent="0.25">
      <c r="A89" t="s">
        <v>128</v>
      </c>
      <c r="B89" t="s">
        <v>2421</v>
      </c>
      <c r="C89" t="s">
        <v>2422</v>
      </c>
      <c r="D89" t="s">
        <v>2421</v>
      </c>
      <c r="E89" t="s">
        <v>2423</v>
      </c>
      <c r="F89" s="394">
        <v>0</v>
      </c>
      <c r="G89" s="13">
        <v>1</v>
      </c>
      <c r="H89" s="13">
        <v>0.01</v>
      </c>
      <c r="I89" s="370" t="s">
        <v>2424</v>
      </c>
      <c r="J89" s="370" t="s">
        <v>3204</v>
      </c>
      <c r="K89" s="370"/>
      <c r="L89" s="314" t="s">
        <v>2675</v>
      </c>
      <c r="M89" s="388" t="s">
        <v>2425</v>
      </c>
      <c r="N89" s="370"/>
    </row>
    <row r="90" spans="1:14" x14ac:dyDescent="0.25">
      <c r="A90" s="317" t="s">
        <v>2456</v>
      </c>
      <c r="B90" s="317" t="s">
        <v>2459</v>
      </c>
      <c r="C90" t="s">
        <v>274</v>
      </c>
      <c r="D90" s="317" t="s">
        <v>2458</v>
      </c>
      <c r="E90" t="s">
        <v>2253</v>
      </c>
      <c r="F90" s="386">
        <v>0</v>
      </c>
      <c r="G90" s="386">
        <v>1</v>
      </c>
      <c r="H90" s="386">
        <v>0.01</v>
      </c>
      <c r="I90" s="314" t="s">
        <v>54</v>
      </c>
      <c r="J90" s="314" t="s">
        <v>2287</v>
      </c>
      <c r="K90" s="314" t="s">
        <v>232</v>
      </c>
      <c r="L90" s="314" t="s">
        <v>233</v>
      </c>
      <c r="M90" s="395" t="s">
        <v>146</v>
      </c>
      <c r="N90" s="314"/>
    </row>
    <row r="91" spans="1:14" x14ac:dyDescent="0.25">
      <c r="A91" s="317" t="s">
        <v>2456</v>
      </c>
      <c r="B91" s="317" t="s">
        <v>3728</v>
      </c>
      <c r="C91" t="s">
        <v>2715</v>
      </c>
      <c r="D91" s="317" t="s">
        <v>336</v>
      </c>
      <c r="E91" t="s">
        <v>2713</v>
      </c>
      <c r="F91" s="386">
        <v>0</v>
      </c>
      <c r="G91" s="386">
        <v>1</v>
      </c>
      <c r="H91" s="386">
        <v>0.01</v>
      </c>
      <c r="I91" s="370" t="s">
        <v>2714</v>
      </c>
      <c r="J91" s="314" t="s">
        <v>3680</v>
      </c>
      <c r="K91" s="314" t="s">
        <v>329</v>
      </c>
      <c r="L91" s="314" t="s">
        <v>2676</v>
      </c>
      <c r="M91" s="395" t="s">
        <v>146</v>
      </c>
      <c r="N91" s="314"/>
    </row>
    <row r="92" spans="1:14" x14ac:dyDescent="0.25">
      <c r="A92" s="317" t="s">
        <v>2456</v>
      </c>
      <c r="B92" s="317" t="s">
        <v>3806</v>
      </c>
      <c r="C92" t="s">
        <v>2457</v>
      </c>
      <c r="D92" s="317" t="s">
        <v>3806</v>
      </c>
      <c r="E92" t="s">
        <v>2460</v>
      </c>
      <c r="F92" s="386">
        <v>0</v>
      </c>
      <c r="G92" s="386">
        <v>1</v>
      </c>
      <c r="H92" s="386">
        <v>0.01</v>
      </c>
      <c r="I92" s="370" t="s">
        <v>2461</v>
      </c>
      <c r="J92" s="314" t="s">
        <v>3807</v>
      </c>
      <c r="K92" s="314"/>
      <c r="L92" s="314" t="s">
        <v>2677</v>
      </c>
      <c r="M92" s="395"/>
      <c r="N92" s="314"/>
    </row>
    <row r="93" spans="1:14" x14ac:dyDescent="0.25">
      <c r="A93" s="317" t="s">
        <v>2456</v>
      </c>
      <c r="B93" t="s">
        <v>3801</v>
      </c>
      <c r="C93" t="s">
        <v>3802</v>
      </c>
      <c r="D93" t="s">
        <v>3803</v>
      </c>
      <c r="E93" t="s">
        <v>3804</v>
      </c>
      <c r="F93">
        <v>0</v>
      </c>
      <c r="G93">
        <v>1</v>
      </c>
      <c r="H93">
        <v>1</v>
      </c>
      <c r="I93" s="370" t="s">
        <v>26</v>
      </c>
      <c r="J93" s="314" t="s">
        <v>3805</v>
      </c>
      <c r="K93" s="314"/>
      <c r="L93" s="314" t="s">
        <v>2677</v>
      </c>
      <c r="M93" s="395"/>
      <c r="N93" s="314"/>
    </row>
    <row r="94" spans="1:14" x14ac:dyDescent="0.25">
      <c r="A94" t="s">
        <v>2456</v>
      </c>
      <c r="B94" t="s">
        <v>3887</v>
      </c>
      <c r="C94" t="s">
        <v>3888</v>
      </c>
      <c r="D94" t="s">
        <v>3881</v>
      </c>
      <c r="E94" t="s">
        <v>3889</v>
      </c>
      <c r="F94" s="394">
        <v>0</v>
      </c>
      <c r="G94" s="13">
        <v>1</v>
      </c>
      <c r="H94" s="13">
        <v>0.01</v>
      </c>
      <c r="I94" s="370" t="s">
        <v>3883</v>
      </c>
      <c r="J94" s="370" t="s">
        <v>3884</v>
      </c>
      <c r="K94" s="370"/>
      <c r="L94" s="314"/>
      <c r="M94" s="395"/>
    </row>
    <row r="95" spans="1:14" x14ac:dyDescent="0.25">
      <c r="A95" t="s">
        <v>10</v>
      </c>
      <c r="B95" t="s">
        <v>3095</v>
      </c>
      <c r="C95" t="s">
        <v>2393</v>
      </c>
      <c r="D95" t="s">
        <v>3095</v>
      </c>
      <c r="E95" t="s">
        <v>2252</v>
      </c>
      <c r="F95">
        <v>0</v>
      </c>
      <c r="G95">
        <v>300</v>
      </c>
      <c r="H95">
        <v>5</v>
      </c>
      <c r="I95" s="184" t="str">
        <f>UnitControlCenter!$B$50</f>
        <v>$/metric ton CO2e</v>
      </c>
      <c r="J95" s="370" t="s">
        <v>3667</v>
      </c>
      <c r="K95" s="370" t="s">
        <v>230</v>
      </c>
      <c r="L95" s="314" t="s">
        <v>231</v>
      </c>
      <c r="M95" s="396" t="s">
        <v>2369</v>
      </c>
      <c r="N95" s="314" t="s">
        <v>384</v>
      </c>
    </row>
    <row r="96" spans="1:14" x14ac:dyDescent="0.25">
      <c r="A96" t="s">
        <v>10</v>
      </c>
      <c r="B96" t="s">
        <v>22</v>
      </c>
      <c r="C96" t="s">
        <v>134</v>
      </c>
      <c r="D96" t="s">
        <v>22</v>
      </c>
      <c r="E96" t="s">
        <v>2251</v>
      </c>
      <c r="F96" s="386">
        <v>0</v>
      </c>
      <c r="G96" s="386">
        <v>1</v>
      </c>
      <c r="H96" s="386">
        <v>0.01</v>
      </c>
      <c r="I96" s="370" t="s">
        <v>136</v>
      </c>
      <c r="J96" s="370" t="s">
        <v>3169</v>
      </c>
      <c r="K96" s="314" t="s">
        <v>234</v>
      </c>
      <c r="L96" s="314" t="s">
        <v>235</v>
      </c>
      <c r="M96" s="395" t="s">
        <v>146</v>
      </c>
    </row>
    <row r="97" spans="1:13" x14ac:dyDescent="0.25">
      <c r="A97" s="317" t="s">
        <v>10</v>
      </c>
      <c r="B97" s="317" t="s">
        <v>2426</v>
      </c>
      <c r="C97" t="s">
        <v>3871</v>
      </c>
      <c r="D97" s="184"/>
      <c r="E97" s="317" t="s">
        <v>3872</v>
      </c>
      <c r="F97">
        <v>0</v>
      </c>
      <c r="G97">
        <v>1</v>
      </c>
      <c r="H97">
        <v>1</v>
      </c>
      <c r="I97" s="370" t="s">
        <v>26</v>
      </c>
      <c r="J97" s="370" t="s">
        <v>3873</v>
      </c>
      <c r="K97" s="370" t="s">
        <v>230</v>
      </c>
      <c r="L97" s="314" t="s">
        <v>231</v>
      </c>
    </row>
    <row r="98" spans="1:13" x14ac:dyDescent="0.25">
      <c r="A98" s="317" t="s">
        <v>10</v>
      </c>
      <c r="B98" s="317" t="s">
        <v>2949</v>
      </c>
      <c r="C98" t="s">
        <v>3337</v>
      </c>
      <c r="D98" s="184"/>
      <c r="E98" s="317" t="s">
        <v>3339</v>
      </c>
      <c r="F98">
        <v>0</v>
      </c>
      <c r="G98">
        <v>1</v>
      </c>
      <c r="H98">
        <v>1</v>
      </c>
      <c r="I98" s="370" t="s">
        <v>26</v>
      </c>
      <c r="J98" s="370" t="s">
        <v>3336</v>
      </c>
      <c r="K98" s="370" t="s">
        <v>230</v>
      </c>
      <c r="L98" s="314" t="s">
        <v>231</v>
      </c>
    </row>
    <row r="99" spans="1:13" x14ac:dyDescent="0.25">
      <c r="A99" s="317" t="s">
        <v>10</v>
      </c>
      <c r="B99" t="s">
        <v>3295</v>
      </c>
      <c r="C99" t="s">
        <v>3338</v>
      </c>
      <c r="D99" s="184"/>
      <c r="E99" s="184"/>
      <c r="F99">
        <v>0</v>
      </c>
      <c r="G99">
        <v>1</v>
      </c>
      <c r="H99">
        <v>1</v>
      </c>
      <c r="I99" s="370" t="s">
        <v>26</v>
      </c>
      <c r="J99" t="s">
        <v>3392</v>
      </c>
      <c r="K99" s="370" t="s">
        <v>230</v>
      </c>
      <c r="L99" s="314" t="s">
        <v>231</v>
      </c>
    </row>
    <row r="100" spans="1:13" x14ac:dyDescent="0.25">
      <c r="A100" s="317" t="s">
        <v>10</v>
      </c>
      <c r="B100" s="317" t="s">
        <v>2690</v>
      </c>
      <c r="C100" t="s">
        <v>2689</v>
      </c>
      <c r="D100" s="317" t="s">
        <v>2690</v>
      </c>
      <c r="E100" t="s">
        <v>2691</v>
      </c>
      <c r="F100">
        <v>0</v>
      </c>
      <c r="G100">
        <v>1</v>
      </c>
      <c r="H100">
        <v>1</v>
      </c>
      <c r="I100" s="370" t="s">
        <v>26</v>
      </c>
      <c r="J100" s="314"/>
    </row>
    <row r="101" spans="1:13" x14ac:dyDescent="0.25">
      <c r="A101" s="317" t="s">
        <v>10</v>
      </c>
      <c r="B101" s="317" t="s">
        <v>2732</v>
      </c>
      <c r="C101" t="s">
        <v>2732</v>
      </c>
      <c r="D101" s="317" t="s">
        <v>2732</v>
      </c>
      <c r="E101" s="317" t="s">
        <v>2733</v>
      </c>
      <c r="F101" s="386">
        <v>0</v>
      </c>
      <c r="G101" s="386">
        <v>1</v>
      </c>
      <c r="H101" s="386">
        <v>0.01</v>
      </c>
      <c r="I101" s="370" t="s">
        <v>2734</v>
      </c>
      <c r="J101" s="370" t="s">
        <v>3170</v>
      </c>
      <c r="K101" s="314" t="s">
        <v>2884</v>
      </c>
    </row>
    <row r="102" spans="1:13" x14ac:dyDescent="0.25">
      <c r="A102" t="s">
        <v>10</v>
      </c>
      <c r="B102" t="s">
        <v>3242</v>
      </c>
      <c r="C102" t="s">
        <v>3241</v>
      </c>
      <c r="D102" t="s">
        <v>3242</v>
      </c>
      <c r="E102" t="s">
        <v>2250</v>
      </c>
      <c r="F102" s="394">
        <v>-0.9</v>
      </c>
      <c r="G102" s="394">
        <v>0.9</v>
      </c>
      <c r="H102" s="386">
        <v>0.01</v>
      </c>
      <c r="I102" s="370" t="s">
        <v>137</v>
      </c>
      <c r="J102" s="370" t="s">
        <v>3243</v>
      </c>
      <c r="K102" s="314" t="s">
        <v>236</v>
      </c>
      <c r="L102" s="314" t="s">
        <v>237</v>
      </c>
      <c r="M102" s="396" t="s">
        <v>147</v>
      </c>
    </row>
    <row r="103" spans="1:13" x14ac:dyDescent="0.25">
      <c r="A103" t="s">
        <v>10</v>
      </c>
      <c r="B103" t="s">
        <v>3681</v>
      </c>
      <c r="C103" t="s">
        <v>3684</v>
      </c>
      <c r="D103" s="184"/>
      <c r="E103" s="184"/>
      <c r="F103">
        <v>0</v>
      </c>
      <c r="G103">
        <v>1</v>
      </c>
      <c r="H103">
        <v>1</v>
      </c>
      <c r="I103" s="370" t="s">
        <v>26</v>
      </c>
      <c r="J103" t="s">
        <v>3687</v>
      </c>
    </row>
    <row r="104" spans="1:13" x14ac:dyDescent="0.25">
      <c r="A104" t="s">
        <v>10</v>
      </c>
      <c r="B104" t="s">
        <v>3682</v>
      </c>
      <c r="C104" t="s">
        <v>3685</v>
      </c>
      <c r="D104" s="184"/>
      <c r="E104" s="184"/>
      <c r="F104">
        <v>0</v>
      </c>
      <c r="G104">
        <v>1</v>
      </c>
      <c r="H104">
        <v>1</v>
      </c>
      <c r="I104" s="370" t="s">
        <v>26</v>
      </c>
      <c r="J104" t="s">
        <v>3688</v>
      </c>
    </row>
    <row r="105" spans="1:13" x14ac:dyDescent="0.25">
      <c r="A105" t="s">
        <v>10</v>
      </c>
      <c r="B105" t="s">
        <v>3683</v>
      </c>
      <c r="C105" t="s">
        <v>3686</v>
      </c>
      <c r="D105" s="184"/>
      <c r="E105" s="184"/>
      <c r="F105">
        <v>0</v>
      </c>
      <c r="G105">
        <v>1</v>
      </c>
      <c r="H105">
        <v>1</v>
      </c>
      <c r="I105" s="370" t="s">
        <v>26</v>
      </c>
      <c r="J105" t="s">
        <v>3689</v>
      </c>
    </row>
    <row r="106" spans="1:13" x14ac:dyDescent="0.25">
      <c r="A106" t="s">
        <v>2635</v>
      </c>
      <c r="B106" s="184" t="s">
        <v>301</v>
      </c>
      <c r="C106" t="s">
        <v>275</v>
      </c>
      <c r="D106" t="s">
        <v>337</v>
      </c>
      <c r="E106" t="s">
        <v>2249</v>
      </c>
      <c r="F106" s="13">
        <v>0</v>
      </c>
      <c r="G106" s="13">
        <v>0.4</v>
      </c>
      <c r="H106" s="394">
        <v>0.01</v>
      </c>
      <c r="I106" s="370" t="s">
        <v>28</v>
      </c>
      <c r="J106" s="370" t="s">
        <v>3171</v>
      </c>
      <c r="K106" s="370" t="s">
        <v>238</v>
      </c>
      <c r="L106" s="314" t="s">
        <v>239</v>
      </c>
      <c r="M106" s="395"/>
    </row>
    <row r="107" spans="1:13" x14ac:dyDescent="0.25">
      <c r="A107" s="254" t="str">
        <f>A$106</f>
        <v>Research and Development</v>
      </c>
      <c r="B107" s="254" t="str">
        <f t="shared" ref="B107:B110" si="0">B$106</f>
        <v>Capital Cost Reduction</v>
      </c>
      <c r="C107" t="s">
        <v>276</v>
      </c>
      <c r="D107" s="254" t="str">
        <f t="shared" ref="D107:L110" si="1">D$106</f>
        <v>R&amp;D Capital Cost Reductions</v>
      </c>
      <c r="E107" t="s">
        <v>3185</v>
      </c>
      <c r="F107" s="402">
        <f t="shared" si="1"/>
        <v>0</v>
      </c>
      <c r="G107" s="402">
        <f t="shared" si="1"/>
        <v>0.4</v>
      </c>
      <c r="H107" s="402">
        <f t="shared" si="1"/>
        <v>0.01</v>
      </c>
      <c r="I107" s="254" t="str">
        <f t="shared" si="1"/>
        <v>% reduction in cost</v>
      </c>
      <c r="J107"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54" t="str">
        <f t="shared" si="1"/>
        <v>architectural-design.html#rnd</v>
      </c>
      <c r="L107" s="254" t="str">
        <f t="shared" si="1"/>
        <v>research-and-development.html</v>
      </c>
      <c r="M107" s="395"/>
    </row>
    <row r="108" spans="1:13" x14ac:dyDescent="0.25">
      <c r="A108" s="254" t="str">
        <f t="shared" ref="A108:A110" si="2">A$106</f>
        <v>Research and Development</v>
      </c>
      <c r="B108" s="254" t="str">
        <f t="shared" si="0"/>
        <v>Capital Cost Reduction</v>
      </c>
      <c r="C108" t="s">
        <v>277</v>
      </c>
      <c r="D108" s="254" t="str">
        <f t="shared" si="1"/>
        <v>R&amp;D Capital Cost Reductions</v>
      </c>
      <c r="E108" t="s">
        <v>3186</v>
      </c>
      <c r="F108" s="402">
        <f t="shared" si="1"/>
        <v>0</v>
      </c>
      <c r="G108" s="402">
        <f t="shared" si="1"/>
        <v>0.4</v>
      </c>
      <c r="H108" s="402">
        <f t="shared" si="1"/>
        <v>0.01</v>
      </c>
      <c r="I108" s="254" t="str">
        <f t="shared" si="1"/>
        <v>% reduction in cost</v>
      </c>
      <c r="J108"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54" t="str">
        <f t="shared" si="1"/>
        <v>architectural-design.html#rnd</v>
      </c>
      <c r="L108" s="254" t="str">
        <f t="shared" si="1"/>
        <v>research-and-development.html</v>
      </c>
      <c r="M108" s="395"/>
    </row>
    <row r="109" spans="1:13" x14ac:dyDescent="0.25">
      <c r="A109" s="254" t="str">
        <f t="shared" si="2"/>
        <v>Research and Development</v>
      </c>
      <c r="B109" s="254" t="str">
        <f t="shared" si="0"/>
        <v>Capital Cost Reduction</v>
      </c>
      <c r="C109" t="s">
        <v>278</v>
      </c>
      <c r="D109" s="254" t="str">
        <f t="shared" si="1"/>
        <v>R&amp;D Capital Cost Reductions</v>
      </c>
      <c r="E109" t="s">
        <v>3187</v>
      </c>
      <c r="F109" s="402">
        <f t="shared" si="1"/>
        <v>0</v>
      </c>
      <c r="G109" s="402">
        <f t="shared" si="1"/>
        <v>0.4</v>
      </c>
      <c r="H109" s="402">
        <f t="shared" si="1"/>
        <v>0.01</v>
      </c>
      <c r="I109" s="254" t="str">
        <f t="shared" si="1"/>
        <v>% reduction in cost</v>
      </c>
      <c r="J109"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4" t="str">
        <f t="shared" si="1"/>
        <v>architectural-design.html#rnd</v>
      </c>
      <c r="L109" s="254" t="str">
        <f t="shared" si="1"/>
        <v>research-and-development.html</v>
      </c>
      <c r="M109" s="395"/>
    </row>
    <row r="110" spans="1:13" x14ac:dyDescent="0.25">
      <c r="A110" s="254" t="str">
        <f t="shared" si="2"/>
        <v>Research and Development</v>
      </c>
      <c r="B110" s="254" t="str">
        <f t="shared" si="0"/>
        <v>Capital Cost Reduction</v>
      </c>
      <c r="C110" s="317" t="s">
        <v>279</v>
      </c>
      <c r="D110" s="254" t="str">
        <f t="shared" si="1"/>
        <v>R&amp;D Capital Cost Reductions</v>
      </c>
      <c r="E110" t="s">
        <v>3188</v>
      </c>
      <c r="F110" s="402">
        <f t="shared" si="1"/>
        <v>0</v>
      </c>
      <c r="G110" s="402">
        <f t="shared" si="1"/>
        <v>0.4</v>
      </c>
      <c r="H110" s="402">
        <f t="shared" si="1"/>
        <v>0.01</v>
      </c>
      <c r="I110" s="254" t="str">
        <f t="shared" si="1"/>
        <v>% reduction in cost</v>
      </c>
      <c r="J11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1"/>
        <v>architectural-design.html#rnd</v>
      </c>
      <c r="L110" s="254" t="str">
        <f t="shared" si="1"/>
        <v>research-and-development.html</v>
      </c>
      <c r="M110" s="395"/>
    </row>
    <row r="111" spans="1:13" x14ac:dyDescent="0.25">
      <c r="A111" s="317" t="s">
        <v>2635</v>
      </c>
      <c r="B111" s="317" t="s">
        <v>2777</v>
      </c>
      <c r="C111" t="s">
        <v>2778</v>
      </c>
      <c r="D111" s="317" t="s">
        <v>3731</v>
      </c>
      <c r="E111" s="390" t="s">
        <v>2780</v>
      </c>
      <c r="F111" s="13">
        <v>0</v>
      </c>
      <c r="G111" s="13">
        <v>1</v>
      </c>
      <c r="H111" s="394">
        <v>0.01</v>
      </c>
      <c r="I111" s="370" t="s">
        <v>30</v>
      </c>
      <c r="J111" s="370" t="s">
        <v>3360</v>
      </c>
      <c r="K111" s="314" t="s">
        <v>2783</v>
      </c>
      <c r="L111" s="314" t="s">
        <v>2782</v>
      </c>
      <c r="M111" s="396" t="s">
        <v>2781</v>
      </c>
    </row>
    <row r="112" spans="1:13" x14ac:dyDescent="0.25">
      <c r="A112" s="317" t="s">
        <v>2635</v>
      </c>
      <c r="B112" s="317" t="s">
        <v>3715</v>
      </c>
      <c r="C112" t="s">
        <v>3716</v>
      </c>
      <c r="D112" s="317" t="s">
        <v>3731</v>
      </c>
      <c r="E112" s="390" t="s">
        <v>3717</v>
      </c>
      <c r="F112" s="13">
        <v>0</v>
      </c>
      <c r="G112" s="13">
        <v>1</v>
      </c>
      <c r="H112" s="394">
        <v>0.01</v>
      </c>
      <c r="I112" s="370" t="s">
        <v>30</v>
      </c>
      <c r="J112" s="370" t="s">
        <v>3719</v>
      </c>
      <c r="K112" s="314"/>
      <c r="L112" s="314"/>
      <c r="M112" s="396" t="s">
        <v>3718</v>
      </c>
    </row>
    <row r="113" spans="1:12" x14ac:dyDescent="0.25">
      <c r="A113" t="s">
        <v>2635</v>
      </c>
      <c r="B113" s="184" t="s">
        <v>314</v>
      </c>
      <c r="C113" t="s">
        <v>280</v>
      </c>
      <c r="D113" t="s">
        <v>338</v>
      </c>
      <c r="E113" t="s">
        <v>2248</v>
      </c>
      <c r="F113" s="13">
        <v>0</v>
      </c>
      <c r="G113" s="13">
        <v>0.4</v>
      </c>
      <c r="H113" s="394">
        <v>0.01</v>
      </c>
      <c r="I113" s="370" t="s">
        <v>29</v>
      </c>
      <c r="J113" s="370" t="s">
        <v>3177</v>
      </c>
      <c r="K113" s="370" t="s">
        <v>238</v>
      </c>
      <c r="L113" s="314" t="s">
        <v>239</v>
      </c>
    </row>
    <row r="114" spans="1:12" x14ac:dyDescent="0.25">
      <c r="A114" s="254" t="str">
        <f>A$113</f>
        <v>Research and Development</v>
      </c>
      <c r="B114" s="254" t="str">
        <f>B$113</f>
        <v>Fuel Use Reduction</v>
      </c>
      <c r="C114" t="s">
        <v>281</v>
      </c>
      <c r="D114" s="254" t="str">
        <f t="shared" ref="D114:L117" si="3">D$113</f>
        <v>R&amp;D Fuel Use Reductions</v>
      </c>
      <c r="E114" t="s">
        <v>3189</v>
      </c>
      <c r="F114" s="261">
        <f t="shared" si="3"/>
        <v>0</v>
      </c>
      <c r="G114" s="261">
        <f t="shared" si="3"/>
        <v>0.4</v>
      </c>
      <c r="H114" s="261">
        <f t="shared" si="3"/>
        <v>0.01</v>
      </c>
      <c r="I114" s="254" t="str">
        <f t="shared" si="3"/>
        <v>% reduction in fuel use</v>
      </c>
      <c r="J114"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54" t="str">
        <f t="shared" si="3"/>
        <v>architectural-design.html#rnd</v>
      </c>
      <c r="L114" s="254" t="str">
        <f t="shared" si="3"/>
        <v>research-and-development.html</v>
      </c>
    </row>
    <row r="115" spans="1:12" x14ac:dyDescent="0.25">
      <c r="A115" s="254" t="str">
        <f t="shared" ref="A115:B117" si="4">A$113</f>
        <v>Research and Development</v>
      </c>
      <c r="B115" s="254" t="str">
        <f t="shared" si="4"/>
        <v>Fuel Use Reduction</v>
      </c>
      <c r="C115" t="s">
        <v>282</v>
      </c>
      <c r="D115" s="254" t="str">
        <f t="shared" si="3"/>
        <v>R&amp;D Fuel Use Reductions</v>
      </c>
      <c r="E115" t="s">
        <v>3190</v>
      </c>
      <c r="F115" s="261">
        <f t="shared" si="3"/>
        <v>0</v>
      </c>
      <c r="G115" s="261">
        <f t="shared" si="3"/>
        <v>0.4</v>
      </c>
      <c r="H115" s="261">
        <f t="shared" si="3"/>
        <v>0.01</v>
      </c>
      <c r="I115" s="254" t="str">
        <f t="shared" si="3"/>
        <v>% reduction in fuel use</v>
      </c>
      <c r="J115"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5" s="254" t="str">
        <f t="shared" si="3"/>
        <v>architectural-design.html#rnd</v>
      </c>
      <c r="L115" s="254" t="str">
        <f t="shared" si="3"/>
        <v>research-and-development.html</v>
      </c>
    </row>
    <row r="116" spans="1:12" x14ac:dyDescent="0.25">
      <c r="A116" s="254" t="str">
        <f t="shared" si="4"/>
        <v>Research and Development</v>
      </c>
      <c r="B116" s="254" t="str">
        <f t="shared" si="4"/>
        <v>Fuel Use Reduction</v>
      </c>
      <c r="C116" t="s">
        <v>283</v>
      </c>
      <c r="D116" s="254" t="str">
        <f t="shared" si="3"/>
        <v>R&amp;D Fuel Use Reductions</v>
      </c>
      <c r="E116" t="s">
        <v>3191</v>
      </c>
      <c r="F116" s="261">
        <f t="shared" si="3"/>
        <v>0</v>
      </c>
      <c r="G116" s="261">
        <f t="shared" si="3"/>
        <v>0.4</v>
      </c>
      <c r="H116" s="261">
        <f t="shared" si="3"/>
        <v>0.01</v>
      </c>
      <c r="I116" s="254" t="str">
        <f t="shared" si="3"/>
        <v>% reduction in fuel use</v>
      </c>
      <c r="J116"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6" s="254" t="str">
        <f t="shared" si="3"/>
        <v>architectural-design.html#rnd</v>
      </c>
      <c r="L116" s="254" t="str">
        <f t="shared" si="3"/>
        <v>research-and-development.html</v>
      </c>
    </row>
    <row r="117" spans="1:12" x14ac:dyDescent="0.25">
      <c r="A117" s="254" t="str">
        <f t="shared" si="4"/>
        <v>Research and Development</v>
      </c>
      <c r="B117" s="254" t="str">
        <f t="shared" si="4"/>
        <v>Fuel Use Reduction</v>
      </c>
      <c r="C117" t="s">
        <v>284</v>
      </c>
      <c r="D117" s="254" t="str">
        <f t="shared" si="3"/>
        <v>R&amp;D Fuel Use Reductions</v>
      </c>
      <c r="E117" t="s">
        <v>3192</v>
      </c>
      <c r="F117" s="261">
        <f t="shared" si="3"/>
        <v>0</v>
      </c>
      <c r="G117" s="261">
        <f t="shared" si="3"/>
        <v>0.4</v>
      </c>
      <c r="H117" s="261">
        <f t="shared" si="3"/>
        <v>0.01</v>
      </c>
      <c r="I117" s="254" t="str">
        <f t="shared" si="3"/>
        <v>% reduction in fuel use</v>
      </c>
      <c r="J117"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7" s="254" t="str">
        <f t="shared" si="3"/>
        <v>architectural-design.html#rnd</v>
      </c>
      <c r="L117" s="254" t="str">
        <f t="shared" si="3"/>
        <v>research-and-development.html</v>
      </c>
    </row>
    <row r="118" spans="1:12" ht="210" x14ac:dyDescent="0.25">
      <c r="A118" t="s">
        <v>2919</v>
      </c>
      <c r="B118" t="s">
        <v>2920</v>
      </c>
      <c r="C118" t="s">
        <v>2927</v>
      </c>
      <c r="D118" s="184"/>
      <c r="E118" t="s">
        <v>2952</v>
      </c>
      <c r="F118">
        <v>0</v>
      </c>
      <c r="G118">
        <v>10</v>
      </c>
      <c r="H118">
        <v>1</v>
      </c>
      <c r="I118" t="s">
        <v>2897</v>
      </c>
      <c r="J118" s="1" t="s">
        <v>3912</v>
      </c>
      <c r="K118" t="s">
        <v>2898</v>
      </c>
    </row>
    <row r="119" spans="1:12" x14ac:dyDescent="0.25">
      <c r="A119" t="s">
        <v>2919</v>
      </c>
      <c r="B119" t="s">
        <v>2921</v>
      </c>
      <c r="C119" t="s">
        <v>2928</v>
      </c>
      <c r="D119" s="184"/>
      <c r="E119" t="s">
        <v>2953</v>
      </c>
      <c r="F119">
        <v>0</v>
      </c>
      <c r="G119">
        <v>10</v>
      </c>
      <c r="H119">
        <v>1</v>
      </c>
      <c r="I119" t="s">
        <v>2897</v>
      </c>
      <c r="J119" s="254" t="str">
        <f>J$118</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4" t="str">
        <f t="shared" ref="K119:K128" si="5">K$118</f>
        <v>io-model.html</v>
      </c>
    </row>
    <row r="120" spans="1:12" x14ac:dyDescent="0.25">
      <c r="A120" t="s">
        <v>2919</v>
      </c>
      <c r="B120" t="s">
        <v>3412</v>
      </c>
      <c r="C120" t="s">
        <v>3587</v>
      </c>
      <c r="D120" s="184"/>
      <c r="E120" t="s">
        <v>2954</v>
      </c>
      <c r="F120">
        <v>0</v>
      </c>
      <c r="G120">
        <v>10</v>
      </c>
      <c r="H120">
        <v>1</v>
      </c>
      <c r="I120" t="s">
        <v>2897</v>
      </c>
      <c r="J120" s="254" t="str">
        <f t="shared" ref="J120:J128" si="6">J$118</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4" t="str">
        <f t="shared" si="5"/>
        <v>io-model.html</v>
      </c>
    </row>
    <row r="121" spans="1:12" x14ac:dyDescent="0.25">
      <c r="A121" t="s">
        <v>2919</v>
      </c>
      <c r="B121" t="s">
        <v>3909</v>
      </c>
      <c r="C121" t="s">
        <v>3910</v>
      </c>
      <c r="D121" s="184"/>
      <c r="E121" t="s">
        <v>3911</v>
      </c>
      <c r="F121">
        <v>0</v>
      </c>
      <c r="G121">
        <v>10</v>
      </c>
      <c r="H121">
        <v>1</v>
      </c>
      <c r="I121" t="s">
        <v>2897</v>
      </c>
      <c r="J12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4" t="str">
        <f t="shared" si="5"/>
        <v>io-model.html</v>
      </c>
    </row>
    <row r="122" spans="1:12" x14ac:dyDescent="0.25">
      <c r="A122" t="s">
        <v>2919</v>
      </c>
      <c r="B122" t="s">
        <v>2922</v>
      </c>
      <c r="C122" t="s">
        <v>2929</v>
      </c>
      <c r="D122" s="184"/>
      <c r="E122" t="s">
        <v>2955</v>
      </c>
      <c r="F122">
        <v>0</v>
      </c>
      <c r="G122">
        <v>10</v>
      </c>
      <c r="H122">
        <v>1</v>
      </c>
      <c r="I122" t="s">
        <v>2897</v>
      </c>
      <c r="J12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4" t="str">
        <f t="shared" si="5"/>
        <v>io-model.html</v>
      </c>
    </row>
    <row r="123" spans="1:12" x14ac:dyDescent="0.25">
      <c r="A123" t="s">
        <v>2919</v>
      </c>
      <c r="B123" t="s">
        <v>2923</v>
      </c>
      <c r="C123" t="s">
        <v>2930</v>
      </c>
      <c r="D123" s="184"/>
      <c r="E123" t="s">
        <v>2956</v>
      </c>
      <c r="F123">
        <v>0</v>
      </c>
      <c r="G123">
        <v>10</v>
      </c>
      <c r="H123">
        <v>1</v>
      </c>
      <c r="I123" t="s">
        <v>2897</v>
      </c>
      <c r="J12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4" t="str">
        <f t="shared" si="5"/>
        <v>io-model.html</v>
      </c>
    </row>
    <row r="124" spans="1:12" x14ac:dyDescent="0.25">
      <c r="A124" t="s">
        <v>2919</v>
      </c>
      <c r="B124" t="s">
        <v>252</v>
      </c>
      <c r="C124" t="s">
        <v>2931</v>
      </c>
      <c r="D124" s="184"/>
      <c r="E124" t="s">
        <v>2957</v>
      </c>
      <c r="F124">
        <v>0</v>
      </c>
      <c r="G124">
        <v>10</v>
      </c>
      <c r="H124">
        <v>1</v>
      </c>
      <c r="I124" t="s">
        <v>2897</v>
      </c>
      <c r="J12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4" t="str">
        <f t="shared" si="5"/>
        <v>io-model.html</v>
      </c>
    </row>
    <row r="125" spans="1:12" x14ac:dyDescent="0.25">
      <c r="A125" t="s">
        <v>2919</v>
      </c>
      <c r="B125" t="s">
        <v>2924</v>
      </c>
      <c r="C125" t="s">
        <v>2932</v>
      </c>
      <c r="D125" s="184"/>
      <c r="E125" t="s">
        <v>2958</v>
      </c>
      <c r="F125">
        <v>0</v>
      </c>
      <c r="G125">
        <v>10</v>
      </c>
      <c r="H125">
        <v>1</v>
      </c>
      <c r="I125" t="s">
        <v>2897</v>
      </c>
      <c r="J12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4" t="str">
        <f t="shared" si="5"/>
        <v>io-model.html</v>
      </c>
    </row>
    <row r="126" spans="1:12" x14ac:dyDescent="0.25">
      <c r="A126" t="s">
        <v>2919</v>
      </c>
      <c r="B126" t="s">
        <v>3588</v>
      </c>
      <c r="C126" t="s">
        <v>3589</v>
      </c>
      <c r="D126" s="184"/>
      <c r="E126" t="s">
        <v>3590</v>
      </c>
      <c r="F126">
        <v>0</v>
      </c>
      <c r="G126">
        <v>10</v>
      </c>
      <c r="H126">
        <v>1</v>
      </c>
      <c r="I126" t="s">
        <v>2897</v>
      </c>
      <c r="J12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254" t="str">
        <f t="shared" si="5"/>
        <v>io-model.html</v>
      </c>
    </row>
    <row r="127" spans="1:12" x14ac:dyDescent="0.25">
      <c r="A127" t="s">
        <v>2919</v>
      </c>
      <c r="B127" t="s">
        <v>2925</v>
      </c>
      <c r="C127" t="s">
        <v>2933</v>
      </c>
      <c r="D127" s="184"/>
      <c r="E127" t="s">
        <v>2959</v>
      </c>
      <c r="F127">
        <v>0</v>
      </c>
      <c r="G127">
        <v>10</v>
      </c>
      <c r="H127">
        <v>1</v>
      </c>
      <c r="I127" t="s">
        <v>2897</v>
      </c>
      <c r="J12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7" s="254" t="str">
        <f t="shared" si="5"/>
        <v>io-model.html</v>
      </c>
    </row>
    <row r="128" spans="1:12" x14ac:dyDescent="0.25">
      <c r="A128" t="s">
        <v>2919</v>
      </c>
      <c r="B128" t="s">
        <v>2926</v>
      </c>
      <c r="C128" t="s">
        <v>2934</v>
      </c>
      <c r="D128" s="184"/>
      <c r="E128" t="s">
        <v>2960</v>
      </c>
      <c r="F128">
        <v>0</v>
      </c>
      <c r="G128">
        <v>10</v>
      </c>
      <c r="H128">
        <v>1</v>
      </c>
      <c r="I128" t="s">
        <v>2897</v>
      </c>
      <c r="J12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8" s="254" t="str">
        <f t="shared" si="5"/>
        <v>io-model.html</v>
      </c>
    </row>
    <row r="129" spans="1:13" x14ac:dyDescent="0.25">
      <c r="A129" t="s">
        <v>2798</v>
      </c>
      <c r="B129" t="s">
        <v>2799</v>
      </c>
      <c r="C129" t="s">
        <v>3390</v>
      </c>
      <c r="D129" s="184"/>
      <c r="E129" t="s">
        <v>2800</v>
      </c>
      <c r="F129">
        <v>0</v>
      </c>
      <c r="G129">
        <v>1</v>
      </c>
      <c r="H129">
        <v>1</v>
      </c>
      <c r="I129" s="370" t="s">
        <v>26</v>
      </c>
      <c r="J129" t="s">
        <v>3391</v>
      </c>
      <c r="M129" s="403"/>
    </row>
    <row r="130" spans="1:13" x14ac:dyDescent="0.25">
      <c r="A130" t="s">
        <v>2798</v>
      </c>
      <c r="B130" t="s">
        <v>3255</v>
      </c>
      <c r="C130" t="s">
        <v>3253</v>
      </c>
      <c r="D130" s="184"/>
      <c r="E130" s="184"/>
      <c r="F130">
        <v>0</v>
      </c>
      <c r="G130">
        <v>1</v>
      </c>
      <c r="H130">
        <v>1</v>
      </c>
      <c r="I130" s="370" t="s">
        <v>26</v>
      </c>
      <c r="J130" t="s">
        <v>3254</v>
      </c>
    </row>
  </sheetData>
  <phoneticPr fontId="114" type="noConversion"/>
  <hyperlinks>
    <hyperlink ref="N80" r:id="rId1" display="https://www.fas.org/sgp/crs/misc/R40562.pdf, p.3, paragraph 1" xr:uid="{7CF34F3F-CA8F-4028-84E1-41FC3F30186E}"/>
    <hyperlink ref="M38" r:id="rId2" xr:uid="{CCD96C47-4318-492F-832D-59742BBFA55D}"/>
    <hyperlink ref="M63"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509"/>
  <sheetViews>
    <sheetView topLeftCell="A2446" zoomScale="70" zoomScaleNormal="70" workbookViewId="0">
      <selection activeCell="B2460" sqref="B2460"/>
    </sheetView>
  </sheetViews>
  <sheetFormatPr defaultColWidth="9.140625" defaultRowHeight="15" x14ac:dyDescent="0.25"/>
  <cols>
    <col min="1" max="1" width="30" style="1" customWidth="1"/>
    <col min="2" max="2" width="41.42578125" style="322"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140625" style="256" bestFit="1" customWidth="1"/>
    <col min="11" max="11" width="29.140625" style="1" customWidth="1"/>
    <col min="12" max="12" width="19" style="1" customWidth="1"/>
    <col min="13" max="14" width="19.140625" style="1" customWidth="1"/>
    <col min="15" max="15" width="28.42578125" style="1" customWidth="1"/>
    <col min="16" max="16" width="113.28515625" style="1" customWidth="1"/>
    <col min="17" max="17" width="53.42578125" style="1" customWidth="1"/>
    <col min="18" max="18" width="45.42578125" style="2" customWidth="1"/>
    <col min="19" max="16384" width="9.140625" style="1"/>
  </cols>
  <sheetData>
    <row r="1" spans="1:18" x14ac:dyDescent="0.25">
      <c r="A1" s="259" t="s">
        <v>3</v>
      </c>
      <c r="B1" s="321" t="s">
        <v>0</v>
      </c>
      <c r="C1" s="316" t="s">
        <v>1</v>
      </c>
      <c r="D1" s="257" t="s">
        <v>32</v>
      </c>
      <c r="E1" s="257" t="s">
        <v>33</v>
      </c>
      <c r="F1" s="257" t="s">
        <v>78</v>
      </c>
      <c r="G1" s="257" t="s">
        <v>79</v>
      </c>
      <c r="H1" s="258" t="s">
        <v>443</v>
      </c>
      <c r="I1" s="323" t="s">
        <v>64</v>
      </c>
      <c r="J1" s="260" t="s">
        <v>330</v>
      </c>
      <c r="K1" s="259" t="s">
        <v>2247</v>
      </c>
      <c r="L1" s="259" t="s">
        <v>65</v>
      </c>
      <c r="M1" s="259" t="s">
        <v>66</v>
      </c>
      <c r="N1" s="259" t="s">
        <v>77</v>
      </c>
      <c r="O1" s="259" t="s">
        <v>25</v>
      </c>
      <c r="P1" s="259" t="s">
        <v>2</v>
      </c>
      <c r="Q1" s="259" t="s">
        <v>427</v>
      </c>
      <c r="R1" s="259" t="s">
        <v>184</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2363</v>
      </c>
      <c r="D2" s="2" t="s">
        <v>34</v>
      </c>
      <c r="E2" s="2" t="s">
        <v>2208</v>
      </c>
      <c r="F2" s="2" t="s">
        <v>3426</v>
      </c>
      <c r="G2" s="2" t="s">
        <v>2407</v>
      </c>
      <c r="H2" s="47">
        <v>300</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34</v>
      </c>
      <c r="E3" s="2" t="s">
        <v>471</v>
      </c>
      <c r="F3" s="2" t="s">
        <v>3426</v>
      </c>
      <c r="G3" s="2" t="s">
        <v>471</v>
      </c>
      <c r="H3" s="47">
        <v>301</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2211</v>
      </c>
      <c r="F4" s="2" t="s">
        <v>3426</v>
      </c>
      <c r="G4" s="2" t="s">
        <v>2211</v>
      </c>
      <c r="H4" s="47">
        <v>302</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2213</v>
      </c>
      <c r="F5" s="2" t="s">
        <v>3426</v>
      </c>
      <c r="G5" s="2" t="s">
        <v>2213</v>
      </c>
      <c r="H5" s="47">
        <v>303</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2215</v>
      </c>
      <c r="F6" s="2" t="s">
        <v>3426</v>
      </c>
      <c r="G6" s="2" t="s">
        <v>2299</v>
      </c>
      <c r="H6" s="47">
        <v>304</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2216</v>
      </c>
      <c r="F7" s="2" t="s">
        <v>3426</v>
      </c>
      <c r="G7" s="2" t="s">
        <v>2216</v>
      </c>
      <c r="H7" s="47">
        <v>305</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2218</v>
      </c>
      <c r="F8" s="2" t="s">
        <v>3426</v>
      </c>
      <c r="G8" s="2" t="s">
        <v>2218</v>
      </c>
      <c r="H8" s="47">
        <v>306</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2220</v>
      </c>
      <c r="F9" s="2" t="s">
        <v>3426</v>
      </c>
      <c r="G9" s="2" t="s">
        <v>2220</v>
      </c>
      <c r="H9" s="47">
        <v>307</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2222</v>
      </c>
      <c r="F10" s="2" t="s">
        <v>3426</v>
      </c>
      <c r="G10" s="2" t="s">
        <v>2222</v>
      </c>
      <c r="H10" s="47">
        <v>308</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2224</v>
      </c>
      <c r="F11" s="2" t="s">
        <v>3426</v>
      </c>
      <c r="G11" s="2" t="s">
        <v>2224</v>
      </c>
      <c r="H11" s="47">
        <v>309</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2208</v>
      </c>
      <c r="F12" s="2" t="s">
        <v>3423</v>
      </c>
      <c r="G12" s="2" t="s">
        <v>2407</v>
      </c>
      <c r="H12" s="47">
        <v>310</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471</v>
      </c>
      <c r="F13" s="2" t="s">
        <v>3423</v>
      </c>
      <c r="G13" s="2" t="s">
        <v>471</v>
      </c>
      <c r="H13" s="47">
        <v>311</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2211</v>
      </c>
      <c r="F14" s="2" t="s">
        <v>3423</v>
      </c>
      <c r="G14" s="2" t="s">
        <v>2211</v>
      </c>
      <c r="H14" s="47">
        <v>312</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2213</v>
      </c>
      <c r="F15" s="2" t="s">
        <v>3423</v>
      </c>
      <c r="G15" s="2" t="s">
        <v>2213</v>
      </c>
      <c r="H15" s="47">
        <v>313</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2215</v>
      </c>
      <c r="F16" s="2" t="s">
        <v>3423</v>
      </c>
      <c r="G16" s="2" t="s">
        <v>2299</v>
      </c>
      <c r="H16" s="47">
        <v>314</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2216</v>
      </c>
      <c r="F17" s="2" t="s">
        <v>3423</v>
      </c>
      <c r="G17" s="2" t="s">
        <v>2216</v>
      </c>
      <c r="H17" s="47">
        <v>315</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2218</v>
      </c>
      <c r="F18" s="2" t="s">
        <v>3423</v>
      </c>
      <c r="G18" s="2" t="s">
        <v>2218</v>
      </c>
      <c r="H18" s="47">
        <v>316</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2220</v>
      </c>
      <c r="F19" s="2" t="s">
        <v>3423</v>
      </c>
      <c r="G19" s="2" t="s">
        <v>2220</v>
      </c>
      <c r="H19" s="47">
        <v>317</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2222</v>
      </c>
      <c r="F20" s="2" t="s">
        <v>3423</v>
      </c>
      <c r="G20" s="2" t="s">
        <v>2222</v>
      </c>
      <c r="H20" s="47">
        <v>318</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2224</v>
      </c>
      <c r="F21" s="2" t="s">
        <v>3423</v>
      </c>
      <c r="G21" s="2" t="s">
        <v>2224</v>
      </c>
      <c r="H21" s="47">
        <v>319</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2208</v>
      </c>
      <c r="F22" s="2" t="s">
        <v>3258</v>
      </c>
      <c r="G22" s="2" t="s">
        <v>2407</v>
      </c>
      <c r="H22" s="47">
        <v>320</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36</v>
      </c>
      <c r="E23" s="2" t="s">
        <v>471</v>
      </c>
      <c r="F23" s="2" t="s">
        <v>3258</v>
      </c>
      <c r="G23" s="2" t="s">
        <v>471</v>
      </c>
      <c r="H23" s="47">
        <v>321</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36</v>
      </c>
      <c r="E24" s="2" t="s">
        <v>2211</v>
      </c>
      <c r="F24" s="2" t="s">
        <v>3258</v>
      </c>
      <c r="G24" s="2" t="s">
        <v>2211</v>
      </c>
      <c r="H24" s="47">
        <v>322</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36</v>
      </c>
      <c r="E25" s="2" t="s">
        <v>2213</v>
      </c>
      <c r="F25" s="2" t="s">
        <v>3258</v>
      </c>
      <c r="G25" s="2" t="s">
        <v>2213</v>
      </c>
      <c r="H25" s="47">
        <v>323</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36</v>
      </c>
      <c r="E26" s="2" t="s">
        <v>2215</v>
      </c>
      <c r="F26" s="2" t="s">
        <v>3258</v>
      </c>
      <c r="G26" s="2" t="s">
        <v>2299</v>
      </c>
      <c r="H26" s="47">
        <v>324</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36</v>
      </c>
      <c r="E27" s="2" t="s">
        <v>2216</v>
      </c>
      <c r="F27" s="2" t="s">
        <v>3258</v>
      </c>
      <c r="G27" s="2" t="s">
        <v>2216</v>
      </c>
      <c r="H27" s="47">
        <v>325</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36</v>
      </c>
      <c r="E28" s="2" t="s">
        <v>2218</v>
      </c>
      <c r="F28" s="2" t="s">
        <v>3258</v>
      </c>
      <c r="G28" s="2" t="s">
        <v>2218</v>
      </c>
      <c r="H28" s="47">
        <v>326</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36</v>
      </c>
      <c r="E29" s="2" t="s">
        <v>2220</v>
      </c>
      <c r="F29" s="2" t="s">
        <v>3258</v>
      </c>
      <c r="G29" s="2" t="s">
        <v>2220</v>
      </c>
      <c r="H29" s="47">
        <v>327</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36</v>
      </c>
      <c r="E30" s="2" t="s">
        <v>2222</v>
      </c>
      <c r="F30" s="2" t="s">
        <v>3258</v>
      </c>
      <c r="G30" s="2" t="s">
        <v>2222</v>
      </c>
      <c r="H30" s="47">
        <v>328</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36</v>
      </c>
      <c r="E31" s="2" t="s">
        <v>2224</v>
      </c>
      <c r="F31" s="2" t="s">
        <v>3258</v>
      </c>
      <c r="G31" s="2" t="s">
        <v>2224</v>
      </c>
      <c r="H31" s="47">
        <v>329</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37</v>
      </c>
      <c r="E32" s="2" t="s">
        <v>2208</v>
      </c>
      <c r="F32" s="2" t="s">
        <v>3259</v>
      </c>
      <c r="G32" s="2" t="s">
        <v>2407</v>
      </c>
      <c r="H32" s="47">
        <v>330</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37</v>
      </c>
      <c r="E33" s="2" t="s">
        <v>471</v>
      </c>
      <c r="F33" s="2" t="s">
        <v>3259</v>
      </c>
      <c r="G33" s="2" t="s">
        <v>471</v>
      </c>
      <c r="H33" s="47">
        <v>331</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37</v>
      </c>
      <c r="E34" s="2" t="s">
        <v>2211</v>
      </c>
      <c r="F34" s="2" t="s">
        <v>3259</v>
      </c>
      <c r="G34" s="2" t="s">
        <v>2211</v>
      </c>
      <c r="H34" s="47">
        <v>332</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37</v>
      </c>
      <c r="E35" s="2" t="s">
        <v>2213</v>
      </c>
      <c r="F35" s="2" t="s">
        <v>3259</v>
      </c>
      <c r="G35" s="2" t="s">
        <v>2213</v>
      </c>
      <c r="H35" s="47">
        <v>333</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37</v>
      </c>
      <c r="E36" s="2" t="s">
        <v>2215</v>
      </c>
      <c r="F36" s="2" t="s">
        <v>3259</v>
      </c>
      <c r="G36" s="2" t="s">
        <v>2299</v>
      </c>
      <c r="H36" s="47">
        <v>334</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37</v>
      </c>
      <c r="E37" s="2" t="s">
        <v>2216</v>
      </c>
      <c r="F37" s="2" t="s">
        <v>3259</v>
      </c>
      <c r="G37" s="2" t="s">
        <v>2216</v>
      </c>
      <c r="H37" s="47">
        <v>335</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37</v>
      </c>
      <c r="E38" s="2" t="s">
        <v>2218</v>
      </c>
      <c r="F38" s="2" t="s">
        <v>3259</v>
      </c>
      <c r="G38" s="2" t="s">
        <v>2218</v>
      </c>
      <c r="H38" s="47">
        <v>336</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37</v>
      </c>
      <c r="E39" s="2" t="s">
        <v>2220</v>
      </c>
      <c r="F39" s="2" t="s">
        <v>3259</v>
      </c>
      <c r="G39" s="2" t="s">
        <v>2220</v>
      </c>
      <c r="H39" s="47">
        <v>337</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37</v>
      </c>
      <c r="E40" s="2" t="s">
        <v>2222</v>
      </c>
      <c r="F40" s="2" t="s">
        <v>3259</v>
      </c>
      <c r="G40" s="2" t="s">
        <v>2222</v>
      </c>
      <c r="H40" s="47">
        <v>338</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37</v>
      </c>
      <c r="E41" s="2" t="s">
        <v>2224</v>
      </c>
      <c r="F41" s="2" t="s">
        <v>3259</v>
      </c>
      <c r="G41" s="2" t="s">
        <v>2224</v>
      </c>
      <c r="H41" s="47">
        <v>339</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38</v>
      </c>
      <c r="E42" s="2" t="s">
        <v>2208</v>
      </c>
      <c r="F42" s="2" t="s">
        <v>3260</v>
      </c>
      <c r="G42" s="2" t="s">
        <v>2407</v>
      </c>
      <c r="H42" s="47">
        <v>340</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38</v>
      </c>
      <c r="E43" s="2" t="s">
        <v>471</v>
      </c>
      <c r="F43" s="2" t="s">
        <v>3260</v>
      </c>
      <c r="G43" s="2" t="s">
        <v>471</v>
      </c>
      <c r="H43" s="47">
        <v>341</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38</v>
      </c>
      <c r="E44" s="2" t="s">
        <v>2211</v>
      </c>
      <c r="F44" s="2" t="s">
        <v>3260</v>
      </c>
      <c r="G44" s="2" t="s">
        <v>2211</v>
      </c>
      <c r="H44" s="47">
        <v>342</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38</v>
      </c>
      <c r="E45" s="2" t="s">
        <v>2213</v>
      </c>
      <c r="F45" s="2" t="s">
        <v>3260</v>
      </c>
      <c r="G45" s="2" t="s">
        <v>2213</v>
      </c>
      <c r="H45" s="47">
        <v>343</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38</v>
      </c>
      <c r="E46" s="2" t="s">
        <v>2215</v>
      </c>
      <c r="F46" s="2" t="s">
        <v>3260</v>
      </c>
      <c r="G46" s="2" t="s">
        <v>2299</v>
      </c>
      <c r="H46" s="47">
        <v>344</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38</v>
      </c>
      <c r="E47" s="2" t="s">
        <v>2216</v>
      </c>
      <c r="F47" s="2" t="s">
        <v>3260</v>
      </c>
      <c r="G47" s="2" t="s">
        <v>2216</v>
      </c>
      <c r="H47" s="47">
        <v>345</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38</v>
      </c>
      <c r="E48" s="2" t="s">
        <v>2218</v>
      </c>
      <c r="F48" s="2" t="s">
        <v>3260</v>
      </c>
      <c r="G48" s="2" t="s">
        <v>2218</v>
      </c>
      <c r="H48" s="47">
        <v>346</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38</v>
      </c>
      <c r="E49" s="2" t="s">
        <v>2220</v>
      </c>
      <c r="F49" s="2" t="s">
        <v>3260</v>
      </c>
      <c r="G49" s="2" t="s">
        <v>2220</v>
      </c>
      <c r="H49" s="47">
        <v>347</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38</v>
      </c>
      <c r="E50" s="2" t="s">
        <v>2222</v>
      </c>
      <c r="F50" s="2" t="s">
        <v>3260</v>
      </c>
      <c r="G50" s="2" t="s">
        <v>2222</v>
      </c>
      <c r="H50" s="47">
        <v>348</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38</v>
      </c>
      <c r="E51" s="2" t="s">
        <v>2224</v>
      </c>
      <c r="F51" s="2" t="s">
        <v>3260</v>
      </c>
      <c r="G51" s="2" t="s">
        <v>2224</v>
      </c>
      <c r="H51" s="47">
        <v>349</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108</v>
      </c>
      <c r="E52" s="2" t="s">
        <v>2208</v>
      </c>
      <c r="F52" s="2" t="s">
        <v>3261</v>
      </c>
      <c r="G52" s="2" t="s">
        <v>2407</v>
      </c>
      <c r="H52" s="47">
        <v>350</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108</v>
      </c>
      <c r="E53" s="2" t="s">
        <v>471</v>
      </c>
      <c r="F53" s="2" t="s">
        <v>3261</v>
      </c>
      <c r="G53" s="2" t="s">
        <v>471</v>
      </c>
      <c r="H53" s="47">
        <v>351</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108</v>
      </c>
      <c r="E54" s="2" t="s">
        <v>2211</v>
      </c>
      <c r="F54" s="2" t="s">
        <v>3261</v>
      </c>
      <c r="G54" s="2" t="s">
        <v>2211</v>
      </c>
      <c r="H54" s="47">
        <v>352</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108</v>
      </c>
      <c r="E55" s="2" t="s">
        <v>2213</v>
      </c>
      <c r="F55" s="2" t="s">
        <v>3261</v>
      </c>
      <c r="G55" s="2" t="s">
        <v>2213</v>
      </c>
      <c r="H55" s="47">
        <v>353</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108</v>
      </c>
      <c r="E56" s="2" t="s">
        <v>2215</v>
      </c>
      <c r="F56" s="2" t="s">
        <v>3261</v>
      </c>
      <c r="G56" s="2" t="s">
        <v>2299</v>
      </c>
      <c r="H56" s="47">
        <v>354</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108</v>
      </c>
      <c r="E57" s="2" t="s">
        <v>2216</v>
      </c>
      <c r="F57" s="2" t="s">
        <v>3261</v>
      </c>
      <c r="G57" s="2" t="s">
        <v>2216</v>
      </c>
      <c r="H57" s="47">
        <v>355</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108</v>
      </c>
      <c r="E58" s="2" t="s">
        <v>2218</v>
      </c>
      <c r="F58" s="2" t="s">
        <v>3261</v>
      </c>
      <c r="G58" s="2" t="s">
        <v>2218</v>
      </c>
      <c r="H58" s="47">
        <v>356</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108</v>
      </c>
      <c r="E59" s="2" t="s">
        <v>2220</v>
      </c>
      <c r="F59" s="2" t="s">
        <v>3261</v>
      </c>
      <c r="G59" s="2" t="s">
        <v>2220</v>
      </c>
      <c r="H59" s="47">
        <v>357</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108</v>
      </c>
      <c r="E60" s="2" t="s">
        <v>2222</v>
      </c>
      <c r="F60" s="2" t="s">
        <v>3261</v>
      </c>
      <c r="G60" s="2" t="s">
        <v>2222</v>
      </c>
      <c r="H60" s="47">
        <v>358</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108</v>
      </c>
      <c r="E61" s="2" t="s">
        <v>2224</v>
      </c>
      <c r="F61" s="2" t="s">
        <v>3261</v>
      </c>
      <c r="G61" s="2" t="s">
        <v>2224</v>
      </c>
      <c r="H61" s="47">
        <v>359</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3433</v>
      </c>
      <c r="H62" s="47">
        <v>360</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-2</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represents increasing the deployment of EV charging stations, including DC Fast and Level 2 charging stations.  A negative value implies removing chargers relative to the Current Policies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3410</v>
      </c>
      <c r="D63" s="45" t="s">
        <v>34</v>
      </c>
      <c r="E63" s="45" t="s">
        <v>2232</v>
      </c>
      <c r="F63" s="2" t="s">
        <v>3265</v>
      </c>
      <c r="G63" s="45" t="s">
        <v>3416</v>
      </c>
      <c r="H63" s="47">
        <v>189</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34</v>
      </c>
      <c r="E64" s="2" t="s">
        <v>2233</v>
      </c>
      <c r="F64" s="2" t="s">
        <v>3265</v>
      </c>
      <c r="G64" s="2" t="s">
        <v>3417</v>
      </c>
      <c r="H64" s="43">
        <v>592</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34</v>
      </c>
      <c r="E65" s="2" t="s">
        <v>2234</v>
      </c>
      <c r="F65" s="2" t="s">
        <v>3265</v>
      </c>
      <c r="G65" s="2" t="s">
        <v>3418</v>
      </c>
      <c r="H65" s="43">
        <v>593</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34</v>
      </c>
      <c r="E66" s="2" t="s">
        <v>2235</v>
      </c>
      <c r="F66" s="2" t="s">
        <v>3265</v>
      </c>
      <c r="G66" s="2" t="s">
        <v>3419</v>
      </c>
      <c r="H66" s="43">
        <v>594</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34</v>
      </c>
      <c r="E67" s="2" t="s">
        <v>2236</v>
      </c>
      <c r="F67" s="2" t="s">
        <v>3265</v>
      </c>
      <c r="G67" s="2" t="s">
        <v>3420</v>
      </c>
      <c r="H67" s="43">
        <v>595</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34</v>
      </c>
      <c r="E68" s="2" t="s">
        <v>2485</v>
      </c>
      <c r="F68" s="2" t="s">
        <v>3265</v>
      </c>
      <c r="G68" s="2" t="s">
        <v>2485</v>
      </c>
      <c r="H68" s="43">
        <v>596</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34</v>
      </c>
      <c r="E69" s="2" t="s">
        <v>2484</v>
      </c>
      <c r="F69" s="2" t="s">
        <v>3265</v>
      </c>
      <c r="G69" s="2" t="s">
        <v>3421</v>
      </c>
      <c r="H69" s="43">
        <v>597</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35</v>
      </c>
      <c r="E70" s="45" t="s">
        <v>2232</v>
      </c>
      <c r="F70" s="2" t="s">
        <v>2325</v>
      </c>
      <c r="G70" s="45" t="s">
        <v>3416</v>
      </c>
      <c r="H70" s="43">
        <v>598</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35</v>
      </c>
      <c r="E71" s="2" t="s">
        <v>2233</v>
      </c>
      <c r="F71" s="2" t="s">
        <v>2325</v>
      </c>
      <c r="G71" s="2" t="s">
        <v>3417</v>
      </c>
      <c r="H71" s="43">
        <v>599</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35</v>
      </c>
      <c r="E72" s="2" t="s">
        <v>2234</v>
      </c>
      <c r="F72" s="2" t="s">
        <v>2325</v>
      </c>
      <c r="G72" s="2" t="s">
        <v>3418</v>
      </c>
      <c r="H72" s="43">
        <v>600</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35</v>
      </c>
      <c r="E73" s="2" t="s">
        <v>2235</v>
      </c>
      <c r="F73" s="2" t="s">
        <v>2325</v>
      </c>
      <c r="G73" s="2" t="s">
        <v>3419</v>
      </c>
      <c r="H73" s="43">
        <v>601</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35</v>
      </c>
      <c r="E74" s="2" t="s">
        <v>2236</v>
      </c>
      <c r="F74" s="2" t="s">
        <v>2325</v>
      </c>
      <c r="G74" s="2" t="s">
        <v>3420</v>
      </c>
      <c r="H74" s="43">
        <v>602</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35</v>
      </c>
      <c r="E75" s="2" t="s">
        <v>2485</v>
      </c>
      <c r="F75" s="2" t="s">
        <v>2325</v>
      </c>
      <c r="G75" s="2" t="s">
        <v>2485</v>
      </c>
      <c r="H75" s="43">
        <v>1656</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35</v>
      </c>
      <c r="E76" s="2" t="s">
        <v>2484</v>
      </c>
      <c r="F76" s="2" t="s">
        <v>2325</v>
      </c>
      <c r="G76" s="2" t="s">
        <v>3421</v>
      </c>
      <c r="H76" s="43">
        <v>1657</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36</v>
      </c>
      <c r="E77" s="45" t="s">
        <v>2232</v>
      </c>
      <c r="F77" s="2" t="s">
        <v>3262</v>
      </c>
      <c r="G77" s="45" t="s">
        <v>3416</v>
      </c>
      <c r="H77" s="43">
        <v>1658</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36</v>
      </c>
      <c r="E78" s="2" t="s">
        <v>2233</v>
      </c>
      <c r="F78" s="2" t="s">
        <v>3262</v>
      </c>
      <c r="G78" s="2" t="s">
        <v>3417</v>
      </c>
      <c r="H78" s="43">
        <v>1659</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36</v>
      </c>
      <c r="E79" s="2" t="s">
        <v>2234</v>
      </c>
      <c r="F79" s="2" t="s">
        <v>3262</v>
      </c>
      <c r="G79" s="2" t="s">
        <v>3418</v>
      </c>
      <c r="H79" s="43">
        <v>1660</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36</v>
      </c>
      <c r="E80" s="2" t="s">
        <v>2235</v>
      </c>
      <c r="F80" s="2" t="s">
        <v>3262</v>
      </c>
      <c r="G80" s="2" t="s">
        <v>3419</v>
      </c>
      <c r="H80" s="43">
        <v>1661</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36</v>
      </c>
      <c r="E81" s="2" t="s">
        <v>2236</v>
      </c>
      <c r="F81" s="2" t="s">
        <v>3262</v>
      </c>
      <c r="G81" s="2" t="s">
        <v>3420</v>
      </c>
      <c r="H81" s="43">
        <v>1662</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36</v>
      </c>
      <c r="E82" s="2" t="s">
        <v>2485</v>
      </c>
      <c r="F82" s="2" t="s">
        <v>3262</v>
      </c>
      <c r="G82" s="2" t="s">
        <v>2485</v>
      </c>
      <c r="H82" s="43">
        <v>1663</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36</v>
      </c>
      <c r="E83" s="2" t="s">
        <v>2484</v>
      </c>
      <c r="F83" s="2" t="s">
        <v>3262</v>
      </c>
      <c r="G83" s="2" t="s">
        <v>3421</v>
      </c>
      <c r="H83" s="43">
        <v>1664</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37</v>
      </c>
      <c r="E84" s="45" t="s">
        <v>2232</v>
      </c>
      <c r="F84" s="2" t="s">
        <v>82</v>
      </c>
      <c r="G84" s="45" t="s">
        <v>3416</v>
      </c>
      <c r="H84" s="43">
        <v>1665</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37</v>
      </c>
      <c r="E85" s="2" t="s">
        <v>2233</v>
      </c>
      <c r="F85" s="2" t="s">
        <v>82</v>
      </c>
      <c r="G85" s="2" t="s">
        <v>3417</v>
      </c>
      <c r="H85" s="43">
        <v>1666</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37</v>
      </c>
      <c r="E86" s="2" t="s">
        <v>2234</v>
      </c>
      <c r="F86" s="2" t="s">
        <v>82</v>
      </c>
      <c r="G86" s="2" t="s">
        <v>3418</v>
      </c>
      <c r="H86" s="43">
        <v>1667</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37</v>
      </c>
      <c r="E87" s="2" t="s">
        <v>2235</v>
      </c>
      <c r="F87" s="2" t="s">
        <v>82</v>
      </c>
      <c r="G87" s="2" t="s">
        <v>3419</v>
      </c>
      <c r="H87" s="43">
        <v>1668</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37</v>
      </c>
      <c r="E88" s="2" t="s">
        <v>2236</v>
      </c>
      <c r="F88" s="2" t="s">
        <v>82</v>
      </c>
      <c r="G88" s="2" t="s">
        <v>3420</v>
      </c>
      <c r="H88" s="43">
        <v>1669</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37</v>
      </c>
      <c r="E89" s="2" t="s">
        <v>2485</v>
      </c>
      <c r="F89" s="2" t="s">
        <v>82</v>
      </c>
      <c r="G89" s="2" t="s">
        <v>2485</v>
      </c>
      <c r="H89" s="43">
        <v>1670</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37</v>
      </c>
      <c r="E90" s="2" t="s">
        <v>2484</v>
      </c>
      <c r="F90" s="2" t="s">
        <v>82</v>
      </c>
      <c r="G90" s="2" t="s">
        <v>3421</v>
      </c>
      <c r="H90" s="43">
        <v>1671</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38</v>
      </c>
      <c r="E91" s="45" t="s">
        <v>2232</v>
      </c>
      <c r="F91" s="2" t="s">
        <v>3263</v>
      </c>
      <c r="G91" s="45" t="s">
        <v>3416</v>
      </c>
      <c r="H91" s="43">
        <v>1672</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38</v>
      </c>
      <c r="E92" s="2" t="s">
        <v>2233</v>
      </c>
      <c r="F92" s="2" t="s">
        <v>3263</v>
      </c>
      <c r="G92" s="2" t="s">
        <v>3417</v>
      </c>
      <c r="H92" s="43">
        <v>1673</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38</v>
      </c>
      <c r="E93" s="2" t="s">
        <v>2234</v>
      </c>
      <c r="F93" s="2" t="s">
        <v>3263</v>
      </c>
      <c r="G93" s="2" t="s">
        <v>3418</v>
      </c>
      <c r="H93" s="43">
        <v>1674</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38</v>
      </c>
      <c r="E94" s="2" t="s">
        <v>2235</v>
      </c>
      <c r="F94" s="2" t="s">
        <v>3263</v>
      </c>
      <c r="G94" s="2" t="s">
        <v>3419</v>
      </c>
      <c r="H94" s="43">
        <v>1675</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38</v>
      </c>
      <c r="E95" s="2" t="s">
        <v>2236</v>
      </c>
      <c r="F95" s="2" t="s">
        <v>3263</v>
      </c>
      <c r="G95" s="2" t="s">
        <v>3420</v>
      </c>
      <c r="H95" s="43">
        <v>1676</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38</v>
      </c>
      <c r="E96" s="2" t="s">
        <v>2485</v>
      </c>
      <c r="F96" s="2" t="s">
        <v>3263</v>
      </c>
      <c r="G96" s="2" t="s">
        <v>2485</v>
      </c>
      <c r="H96" s="43">
        <v>1677</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38</v>
      </c>
      <c r="E97" s="2" t="s">
        <v>2484</v>
      </c>
      <c r="F97" s="2" t="s">
        <v>3263</v>
      </c>
      <c r="G97" s="2" t="s">
        <v>3421</v>
      </c>
      <c r="H97" s="43">
        <v>1678</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108</v>
      </c>
      <c r="E98" s="45" t="s">
        <v>2232</v>
      </c>
      <c r="F98" s="2" t="s">
        <v>138</v>
      </c>
      <c r="G98" s="45" t="s">
        <v>3416</v>
      </c>
      <c r="H98" s="43">
        <v>1679</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108</v>
      </c>
      <c r="E99" s="2" t="s">
        <v>2233</v>
      </c>
      <c r="F99" s="2" t="s">
        <v>138</v>
      </c>
      <c r="G99" s="2" t="s">
        <v>3417</v>
      </c>
      <c r="H99" s="43">
        <v>1680</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108</v>
      </c>
      <c r="E100" s="2" t="s">
        <v>2234</v>
      </c>
      <c r="F100" s="2" t="s">
        <v>138</v>
      </c>
      <c r="G100" s="2" t="s">
        <v>3418</v>
      </c>
      <c r="H100" s="43">
        <v>1681</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108</v>
      </c>
      <c r="E101" s="2" t="s">
        <v>2235</v>
      </c>
      <c r="F101" s="2" t="s">
        <v>138</v>
      </c>
      <c r="G101" s="2" t="s">
        <v>3419</v>
      </c>
      <c r="H101" s="43">
        <v>1682</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108</v>
      </c>
      <c r="E102" s="2" t="s">
        <v>2236</v>
      </c>
      <c r="F102" s="2" t="s">
        <v>138</v>
      </c>
      <c r="G102" s="2" t="s">
        <v>3420</v>
      </c>
      <c r="H102" s="43">
        <v>1683</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108</v>
      </c>
      <c r="E103" s="2" t="s">
        <v>2485</v>
      </c>
      <c r="F103" s="2" t="s">
        <v>138</v>
      </c>
      <c r="G103" s="2" t="s">
        <v>2485</v>
      </c>
      <c r="H103" s="43">
        <v>1684</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108</v>
      </c>
      <c r="E104" s="2" t="s">
        <v>2484</v>
      </c>
      <c r="F104" s="2" t="s">
        <v>138</v>
      </c>
      <c r="G104" s="2" t="s">
        <v>3421</v>
      </c>
      <c r="H104" s="43">
        <v>1685</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3411</v>
      </c>
      <c r="D105" s="45" t="s">
        <v>34</v>
      </c>
      <c r="E105" s="45" t="s">
        <v>2232</v>
      </c>
      <c r="F105" s="2" t="s">
        <v>3427</v>
      </c>
      <c r="G105" s="45" t="s">
        <v>3416</v>
      </c>
      <c r="H105" s="43">
        <v>1686</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2233</v>
      </c>
      <c r="F106" s="2" t="s">
        <v>3427</v>
      </c>
      <c r="G106" s="2" t="s">
        <v>3417</v>
      </c>
      <c r="H106" s="43">
        <v>1687</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34</v>
      </c>
      <c r="E107" s="2" t="s">
        <v>2234</v>
      </c>
      <c r="F107" s="2" t="s">
        <v>3427</v>
      </c>
      <c r="G107" s="2" t="s">
        <v>3418</v>
      </c>
      <c r="H107" s="43">
        <v>1688</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34</v>
      </c>
      <c r="E108" s="2" t="s">
        <v>2235</v>
      </c>
      <c r="F108" s="2" t="s">
        <v>3427</v>
      </c>
      <c r="G108" s="2" t="s">
        <v>3419</v>
      </c>
      <c r="H108" s="43">
        <v>1689</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34</v>
      </c>
      <c r="E109" s="2" t="s">
        <v>2236</v>
      </c>
      <c r="F109" s="2" t="s">
        <v>3427</v>
      </c>
      <c r="G109" s="2" t="s">
        <v>3420</v>
      </c>
      <c r="H109" s="43">
        <v>1690</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34</v>
      </c>
      <c r="E110" s="2" t="s">
        <v>2485</v>
      </c>
      <c r="F110" s="2" t="s">
        <v>3427</v>
      </c>
      <c r="G110" s="2" t="s">
        <v>2485</v>
      </c>
      <c r="H110" s="43">
        <v>1691</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34</v>
      </c>
      <c r="E111" s="2" t="s">
        <v>2484</v>
      </c>
      <c r="F111" s="2" t="s">
        <v>3427</v>
      </c>
      <c r="G111" s="2" t="s">
        <v>3421</v>
      </c>
      <c r="H111" s="43">
        <v>1692</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35</v>
      </c>
      <c r="E112" s="45" t="s">
        <v>2232</v>
      </c>
      <c r="F112" s="2" t="s">
        <v>3424</v>
      </c>
      <c r="G112" s="45" t="s">
        <v>3416</v>
      </c>
      <c r="H112" s="43">
        <v>1693</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35</v>
      </c>
      <c r="E113" s="2" t="s">
        <v>2233</v>
      </c>
      <c r="F113" s="2" t="s">
        <v>3424</v>
      </c>
      <c r="G113" s="2" t="s">
        <v>3417</v>
      </c>
      <c r="H113" s="43">
        <v>1694</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35</v>
      </c>
      <c r="E114" s="2" t="s">
        <v>2234</v>
      </c>
      <c r="F114" s="2" t="s">
        <v>3424</v>
      </c>
      <c r="G114" s="2" t="s">
        <v>3418</v>
      </c>
      <c r="H114" s="43">
        <v>1695</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35</v>
      </c>
      <c r="E115" s="2" t="s">
        <v>2235</v>
      </c>
      <c r="F115" s="2" t="s">
        <v>3424</v>
      </c>
      <c r="G115" s="2" t="s">
        <v>3419</v>
      </c>
      <c r="H115" s="43">
        <v>1696</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35</v>
      </c>
      <c r="E116" s="2" t="s">
        <v>2236</v>
      </c>
      <c r="F116" s="2" t="s">
        <v>3424</v>
      </c>
      <c r="G116" s="2" t="s">
        <v>3420</v>
      </c>
      <c r="H116" s="43">
        <v>1697</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35</v>
      </c>
      <c r="E117" s="2" t="s">
        <v>2485</v>
      </c>
      <c r="F117" s="2" t="s">
        <v>3424</v>
      </c>
      <c r="G117" s="2" t="s">
        <v>2485</v>
      </c>
      <c r="H117" s="43">
        <v>1698</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35</v>
      </c>
      <c r="E118" s="2" t="s">
        <v>2484</v>
      </c>
      <c r="F118" s="2" t="s">
        <v>3424</v>
      </c>
      <c r="G118" s="2" t="s">
        <v>3421</v>
      </c>
      <c r="H118" s="43">
        <v>1699</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36</v>
      </c>
      <c r="E119" s="45" t="s">
        <v>2232</v>
      </c>
      <c r="F119" s="2" t="s">
        <v>3262</v>
      </c>
      <c r="G119" s="45" t="s">
        <v>3416</v>
      </c>
      <c r="H119" s="43">
        <v>1700</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36</v>
      </c>
      <c r="E120" s="2" t="s">
        <v>2233</v>
      </c>
      <c r="F120" s="2" t="s">
        <v>3262</v>
      </c>
      <c r="G120" s="2" t="s">
        <v>3417</v>
      </c>
      <c r="H120" s="43">
        <v>1701</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36</v>
      </c>
      <c r="E121" s="2" t="s">
        <v>2234</v>
      </c>
      <c r="F121" s="2" t="s">
        <v>3262</v>
      </c>
      <c r="G121" s="2" t="s">
        <v>3418</v>
      </c>
      <c r="H121" s="43">
        <v>1702</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36</v>
      </c>
      <c r="E122" s="2" t="s">
        <v>2235</v>
      </c>
      <c r="F122" s="2" t="s">
        <v>3262</v>
      </c>
      <c r="G122" s="2" t="s">
        <v>3419</v>
      </c>
      <c r="H122" s="43">
        <v>1703</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36</v>
      </c>
      <c r="E123" s="2" t="s">
        <v>2236</v>
      </c>
      <c r="F123" s="2" t="s">
        <v>3262</v>
      </c>
      <c r="G123" s="2" t="s">
        <v>3420</v>
      </c>
      <c r="H123" s="43">
        <v>1704</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36</v>
      </c>
      <c r="E124" s="2" t="s">
        <v>2485</v>
      </c>
      <c r="F124" s="2" t="s">
        <v>3262</v>
      </c>
      <c r="G124" s="2" t="s">
        <v>2485</v>
      </c>
      <c r="H124" s="43">
        <v>1705</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36</v>
      </c>
      <c r="E125" s="2" t="s">
        <v>2484</v>
      </c>
      <c r="F125" s="2" t="s">
        <v>3262</v>
      </c>
      <c r="G125" s="2" t="s">
        <v>3421</v>
      </c>
      <c r="H125" s="43">
        <v>1706</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37</v>
      </c>
      <c r="E126" s="45" t="s">
        <v>2232</v>
      </c>
      <c r="F126" s="2" t="s">
        <v>82</v>
      </c>
      <c r="G126" s="45" t="s">
        <v>3416</v>
      </c>
      <c r="H126" s="43">
        <v>1707</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37</v>
      </c>
      <c r="E127" s="2" t="s">
        <v>2233</v>
      </c>
      <c r="F127" s="2" t="s">
        <v>82</v>
      </c>
      <c r="G127" s="2" t="s">
        <v>3417</v>
      </c>
      <c r="H127" s="43">
        <v>1708</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37</v>
      </c>
      <c r="E128" s="2" t="s">
        <v>2234</v>
      </c>
      <c r="F128" s="2" t="s">
        <v>82</v>
      </c>
      <c r="G128" s="2" t="s">
        <v>3418</v>
      </c>
      <c r="H128" s="43">
        <v>1709</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37</v>
      </c>
      <c r="E129" s="2" t="s">
        <v>2235</v>
      </c>
      <c r="F129" s="2" t="s">
        <v>82</v>
      </c>
      <c r="G129" s="2" t="s">
        <v>3419</v>
      </c>
      <c r="H129" s="43">
        <v>1710</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37</v>
      </c>
      <c r="E130" s="2" t="s">
        <v>2236</v>
      </c>
      <c r="F130" s="2" t="s">
        <v>82</v>
      </c>
      <c r="G130" s="2" t="s">
        <v>3420</v>
      </c>
      <c r="H130" s="43">
        <v>1711</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37</v>
      </c>
      <c r="E131" s="2" t="s">
        <v>2485</v>
      </c>
      <c r="F131" s="2" t="s">
        <v>82</v>
      </c>
      <c r="G131" s="2" t="s">
        <v>2485</v>
      </c>
      <c r="H131" s="43">
        <v>1712</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37</v>
      </c>
      <c r="E132" s="2" t="s">
        <v>2484</v>
      </c>
      <c r="F132" s="2" t="s">
        <v>82</v>
      </c>
      <c r="G132" s="2" t="s">
        <v>3421</v>
      </c>
      <c r="H132" s="43">
        <v>1713</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38</v>
      </c>
      <c r="E133" s="45" t="s">
        <v>2232</v>
      </c>
      <c r="F133" s="2" t="s">
        <v>3264</v>
      </c>
      <c r="G133" s="45" t="s">
        <v>3416</v>
      </c>
      <c r="H133" s="43">
        <v>1714</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38</v>
      </c>
      <c r="E134" s="2" t="s">
        <v>2233</v>
      </c>
      <c r="F134" s="2" t="s">
        <v>3264</v>
      </c>
      <c r="G134" s="2" t="s">
        <v>3417</v>
      </c>
      <c r="H134" s="43">
        <v>1715</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38</v>
      </c>
      <c r="E135" s="2" t="s">
        <v>2234</v>
      </c>
      <c r="F135" s="2" t="s">
        <v>3264</v>
      </c>
      <c r="G135" s="2" t="s">
        <v>3418</v>
      </c>
      <c r="H135" s="43">
        <v>1716</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38</v>
      </c>
      <c r="E136" s="2" t="s">
        <v>2235</v>
      </c>
      <c r="F136" s="2" t="s">
        <v>3264</v>
      </c>
      <c r="G136" s="2" t="s">
        <v>3419</v>
      </c>
      <c r="H136" s="43">
        <v>1717</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38</v>
      </c>
      <c r="E137" s="2" t="s">
        <v>2236</v>
      </c>
      <c r="F137" s="2" t="s">
        <v>3264</v>
      </c>
      <c r="G137" s="2" t="s">
        <v>3420</v>
      </c>
      <c r="H137" s="43">
        <v>1718</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38</v>
      </c>
      <c r="E138" s="2" t="s">
        <v>2485</v>
      </c>
      <c r="F138" s="2" t="s">
        <v>3264</v>
      </c>
      <c r="G138" s="2" t="s">
        <v>2485</v>
      </c>
      <c r="H138" s="43">
        <v>1719</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38</v>
      </c>
      <c r="E139" s="2" t="s">
        <v>2484</v>
      </c>
      <c r="F139" s="2" t="s">
        <v>3264</v>
      </c>
      <c r="G139" s="2" t="s">
        <v>3421</v>
      </c>
      <c r="H139" s="43">
        <v>1720</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108</v>
      </c>
      <c r="E140" s="45" t="s">
        <v>2232</v>
      </c>
      <c r="F140" s="2" t="s">
        <v>138</v>
      </c>
      <c r="G140" s="45" t="s">
        <v>3416</v>
      </c>
      <c r="H140" s="43">
        <v>1721</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108</v>
      </c>
      <c r="E141" s="2" t="s">
        <v>2233</v>
      </c>
      <c r="F141" s="2" t="s">
        <v>138</v>
      </c>
      <c r="G141" s="2" t="s">
        <v>3417</v>
      </c>
      <c r="H141" s="43">
        <v>1722</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108</v>
      </c>
      <c r="E142" s="2" t="s">
        <v>2234</v>
      </c>
      <c r="F142" s="2" t="s">
        <v>138</v>
      </c>
      <c r="G142" s="2" t="s">
        <v>3418</v>
      </c>
      <c r="H142" s="43">
        <v>1723</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108</v>
      </c>
      <c r="E143" s="2" t="s">
        <v>2235</v>
      </c>
      <c r="F143" s="2" t="s">
        <v>138</v>
      </c>
      <c r="G143" s="2" t="s">
        <v>3419</v>
      </c>
      <c r="H143" s="43">
        <v>1724</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108</v>
      </c>
      <c r="E144" s="2" t="s">
        <v>2236</v>
      </c>
      <c r="F144" s="2" t="s">
        <v>138</v>
      </c>
      <c r="G144" s="2" t="s">
        <v>3420</v>
      </c>
      <c r="H144" s="43">
        <v>1725</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108</v>
      </c>
      <c r="E145" s="2" t="s">
        <v>2485</v>
      </c>
      <c r="F145" s="2" t="s">
        <v>138</v>
      </c>
      <c r="G145" s="2" t="s">
        <v>2485</v>
      </c>
      <c r="H145" s="43">
        <v>1726</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108</v>
      </c>
      <c r="E146" s="2" t="s">
        <v>2484</v>
      </c>
      <c r="F146" s="2" t="s">
        <v>138</v>
      </c>
      <c r="G146" s="2" t="s">
        <v>3421</v>
      </c>
      <c r="H146" s="43">
        <v>1727</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107</v>
      </c>
      <c r="D147" s="45"/>
      <c r="E147" s="45"/>
      <c r="F147" s="45"/>
      <c r="G147" s="45"/>
      <c r="H147" s="43">
        <v>1</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285</v>
      </c>
      <c r="D148" s="45" t="s">
        <v>42</v>
      </c>
      <c r="E148" s="45" t="s">
        <v>34</v>
      </c>
      <c r="F148" s="45" t="s">
        <v>80</v>
      </c>
      <c r="G148" s="2" t="s">
        <v>3265</v>
      </c>
      <c r="H148" s="43">
        <v>362</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39</v>
      </c>
      <c r="E149" s="45" t="s">
        <v>34</v>
      </c>
      <c r="F149" s="45" t="s">
        <v>81</v>
      </c>
      <c r="G149" s="2" t="s">
        <v>3427</v>
      </c>
      <c r="H149" s="43">
        <v>363</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42</v>
      </c>
      <c r="E150" s="45" t="s">
        <v>35</v>
      </c>
      <c r="F150" s="45" t="s">
        <v>80</v>
      </c>
      <c r="G150" s="2" t="s">
        <v>2325</v>
      </c>
      <c r="H150" s="43">
        <v>364</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39</v>
      </c>
      <c r="E151" s="45" t="s">
        <v>35</v>
      </c>
      <c r="F151" s="45" t="s">
        <v>81</v>
      </c>
      <c r="G151" s="2" t="s">
        <v>3424</v>
      </c>
      <c r="H151" s="43">
        <v>365</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42</v>
      </c>
      <c r="E152" s="45" t="s">
        <v>36</v>
      </c>
      <c r="F152" s="45" t="s">
        <v>80</v>
      </c>
      <c r="G152" s="2" t="s">
        <v>3262</v>
      </c>
      <c r="H152" s="43">
        <v>366</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39</v>
      </c>
      <c r="E153" s="45" t="s">
        <v>36</v>
      </c>
      <c r="F153" s="45" t="s">
        <v>81</v>
      </c>
      <c r="G153" s="2" t="s">
        <v>3262</v>
      </c>
      <c r="H153" s="43">
        <v>367</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42</v>
      </c>
      <c r="E154" s="45" t="s">
        <v>37</v>
      </c>
      <c r="F154" s="45" t="s">
        <v>80</v>
      </c>
      <c r="G154" s="2" t="s">
        <v>82</v>
      </c>
      <c r="H154" s="43">
        <v>368</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39</v>
      </c>
      <c r="E155" s="45" t="s">
        <v>37</v>
      </c>
      <c r="F155" s="45" t="s">
        <v>81</v>
      </c>
      <c r="G155" s="2" t="s">
        <v>82</v>
      </c>
      <c r="H155" s="43">
        <v>369</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42</v>
      </c>
      <c r="E156" s="45" t="s">
        <v>38</v>
      </c>
      <c r="F156" s="45" t="s">
        <v>80</v>
      </c>
      <c r="G156" s="2" t="s">
        <v>3263</v>
      </c>
      <c r="H156" s="43">
        <v>370</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39</v>
      </c>
      <c r="E157" s="45" t="s">
        <v>38</v>
      </c>
      <c r="F157" s="45" t="s">
        <v>81</v>
      </c>
      <c r="G157" s="2" t="s">
        <v>3264</v>
      </c>
      <c r="H157" s="43">
        <v>371</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42</v>
      </c>
      <c r="E158" s="45" t="s">
        <v>108</v>
      </c>
      <c r="F158" s="45" t="s">
        <v>80</v>
      </c>
      <c r="G158" s="2" t="s">
        <v>138</v>
      </c>
      <c r="H158" s="43">
        <v>372</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39</v>
      </c>
      <c r="E159" s="45" t="s">
        <v>108</v>
      </c>
      <c r="F159" s="45" t="s">
        <v>81</v>
      </c>
      <c r="G159" s="2" t="s">
        <v>138</v>
      </c>
      <c r="H159" s="43">
        <v>373</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452</v>
      </c>
      <c r="D160" s="45"/>
      <c r="E160" s="45"/>
      <c r="F160" s="45"/>
      <c r="G160" s="45"/>
      <c r="H160" s="47">
        <v>190</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3634</v>
      </c>
      <c r="D161" s="45"/>
      <c r="E161" s="45"/>
      <c r="F161" s="45"/>
      <c r="G161" s="45"/>
      <c r="H161" s="47">
        <v>2284</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2962</v>
      </c>
      <c r="D162" s="45" t="s">
        <v>42</v>
      </c>
      <c r="E162" s="45" t="s">
        <v>34</v>
      </c>
      <c r="F162" s="45" t="s">
        <v>80</v>
      </c>
      <c r="G162" s="2" t="s">
        <v>3265</v>
      </c>
      <c r="H162" s="43">
        <v>848</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42</v>
      </c>
      <c r="E163" s="45" t="s">
        <v>35</v>
      </c>
      <c r="F163" s="45" t="s">
        <v>80</v>
      </c>
      <c r="G163" s="2" t="s">
        <v>2325</v>
      </c>
      <c r="H163" s="43">
        <v>849</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42</v>
      </c>
      <c r="E164" s="45" t="s">
        <v>36</v>
      </c>
      <c r="F164" s="45" t="s">
        <v>80</v>
      </c>
      <c r="G164" s="2" t="s">
        <v>3262</v>
      </c>
      <c r="H164" s="43">
        <v>850</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42</v>
      </c>
      <c r="E165" s="45" t="s">
        <v>37</v>
      </c>
      <c r="F165" s="45" t="s">
        <v>80</v>
      </c>
      <c r="G165" s="45" t="s">
        <v>82</v>
      </c>
      <c r="H165" s="43">
        <v>851</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42</v>
      </c>
      <c r="E166" s="45" t="s">
        <v>38</v>
      </c>
      <c r="F166" s="45" t="s">
        <v>80</v>
      </c>
      <c r="G166" s="2" t="s">
        <v>3263</v>
      </c>
      <c r="H166" s="43">
        <v>852</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42</v>
      </c>
      <c r="E167" s="45" t="s">
        <v>108</v>
      </c>
      <c r="F167" s="45" t="s">
        <v>80</v>
      </c>
      <c r="G167" s="45" t="s">
        <v>138</v>
      </c>
      <c r="H167" s="43">
        <v>853</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39</v>
      </c>
      <c r="E168" s="45" t="s">
        <v>34</v>
      </c>
      <c r="F168" s="45" t="s">
        <v>81</v>
      </c>
      <c r="G168" s="2" t="s">
        <v>3427</v>
      </c>
      <c r="H168" s="43">
        <v>854</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39</v>
      </c>
      <c r="E169" s="45" t="s">
        <v>35</v>
      </c>
      <c r="F169" s="45" t="s">
        <v>81</v>
      </c>
      <c r="G169" s="2" t="s">
        <v>3424</v>
      </c>
      <c r="H169" s="43">
        <v>855</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39</v>
      </c>
      <c r="E170" s="45" t="s">
        <v>36</v>
      </c>
      <c r="F170" s="45" t="s">
        <v>81</v>
      </c>
      <c r="G170" s="2" t="s">
        <v>3262</v>
      </c>
      <c r="H170" s="43">
        <v>856</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39</v>
      </c>
      <c r="E171" s="45" t="s">
        <v>37</v>
      </c>
      <c r="F171" s="45" t="s">
        <v>81</v>
      </c>
      <c r="G171" s="45" t="s">
        <v>82</v>
      </c>
      <c r="H171" s="43">
        <v>857</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39</v>
      </c>
      <c r="E172" s="45" t="s">
        <v>38</v>
      </c>
      <c r="F172" s="45" t="s">
        <v>81</v>
      </c>
      <c r="G172" s="2" t="s">
        <v>3264</v>
      </c>
      <c r="H172" s="43">
        <v>858</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39</v>
      </c>
      <c r="E173" s="45" t="s">
        <v>108</v>
      </c>
      <c r="F173" s="45" t="s">
        <v>81</v>
      </c>
      <c r="G173" s="45" t="s">
        <v>138</v>
      </c>
      <c r="H173" s="43">
        <v>859</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e">
        <f>IF(ISBLANK(INDEX('Policy Characteristics'!A:A,MATCH($C174,'Policy Characteristics'!$C:$C,0))),"",INDEX('Policy Characteristics'!A:A,MATCH($C174,'Policy Characteristics'!$C:$C,0)))</f>
        <v>#N/A</v>
      </c>
      <c r="B174" s="262" t="e">
        <f>IF(ISBLANK(INDEX('Policy Characteristics'!B:B,MATCH($C174,'Policy Characteristics'!$C:$C,0))),"",INDEX('Policy Characteristics'!B:B,MATCH($C174,'Policy Characteristics'!$C:$C,0)))</f>
        <v>#N/A</v>
      </c>
      <c r="C174" s="317" t="s">
        <v>3400</v>
      </c>
      <c r="D174" s="45" t="s">
        <v>42</v>
      </c>
      <c r="E174" s="45" t="s">
        <v>34</v>
      </c>
      <c r="F174" s="45" t="s">
        <v>80</v>
      </c>
      <c r="G174" s="2" t="s">
        <v>3265</v>
      </c>
      <c r="H174" s="47">
        <v>186</v>
      </c>
      <c r="I174" s="324" t="s">
        <v>40</v>
      </c>
      <c r="J174" s="255" t="e">
        <f>IF(ISBLANK(INDEX('Policy Characteristics'!D:D,MATCH($C174,'Policy Characteristics'!$C:$C,0))),"",INDEX('Policy Characteristics'!D:D,MATCH($C174,'Policy Characteristics'!$C:$C,0)))</f>
        <v>#N/A</v>
      </c>
      <c r="K174" s="254" t="e">
        <f>IF(ISBLANK(INDEX('Policy Characteristics'!E:E,MATCH($C174,'Policy Characteristics'!$C:$C,0))),"",INDEX('Policy Characteristics'!E:E,MATCH($C174,'Policy Characteristics'!$C:$C,0)))</f>
        <v>#N/A</v>
      </c>
      <c r="L174" s="261" t="e">
        <f>IF(ISBLANK(INDEX('Policy Characteristics'!F:F,MATCH($C174,'Policy Characteristics'!$C:$C,0))),"",INDEX('Policy Characteristics'!F:F,MATCH($C174,'Policy Characteristics'!$C:$C,0)))</f>
        <v>#N/A</v>
      </c>
      <c r="M174" s="261" t="e">
        <f>IF(ISBLANK(INDEX('Policy Characteristics'!G:G,MATCH($C174,'Policy Characteristics'!$C:$C,0))),"",INDEX('Policy Characteristics'!G:G,MATCH($C174,'Policy Characteristics'!$C:$C,0)))</f>
        <v>#N/A</v>
      </c>
      <c r="N174" s="261" t="e">
        <f>IF(ISBLANK(INDEX('Policy Characteristics'!H:H,MATCH($C174,'Policy Characteristics'!$C:$C,0))),"",INDEX('Policy Characteristics'!H:H,MATCH($C174,'Policy Characteristics'!$C:$C,0)))</f>
        <v>#N/A</v>
      </c>
      <c r="O174" s="254" t="e">
        <f>IF(ISBLANK(INDEX('Policy Characteristics'!I:I,MATCH($C174,'Policy Characteristics'!$C:$C,0))),"",INDEX('Policy Characteristics'!I:I,MATCH($C174,'Policy Characteristics'!$C:$C,0)))</f>
        <v>#N/A</v>
      </c>
      <c r="P174" s="254" t="e">
        <f>IF(ISBLANK(INDEX('Policy Characteristics'!J:J,MATCH($C174,'Policy Characteristics'!$C:$C,0))),"",INDEX('Policy Characteristics'!J:J,MATCH($C174,'Policy Characteristics'!$C:$C,0)))</f>
        <v>#N/A</v>
      </c>
      <c r="Q174" s="254" t="e">
        <f>IF(ISBLANK(INDEX('Policy Characteristics'!K:K,MATCH($C174,'Policy Characteristics'!$C:$C,0))),"",INDEX('Policy Characteristics'!K:K,MATCH($C174,'Policy Characteristics'!$C:$C,0)))</f>
        <v>#N/A</v>
      </c>
      <c r="R174" s="254" t="e">
        <f>IF(ISBLANK(INDEX('Policy Characteristics'!L:L,MATCH($C174,'Policy Characteristics'!$C:$C,0))),"",INDEX('Policy Characteristics'!L:L,MATCH($C174,'Policy Characteristics'!$C:$C,0)))</f>
        <v>#N/A</v>
      </c>
    </row>
    <row r="175" spans="1:18" x14ac:dyDescent="0.25">
      <c r="A175" s="254" t="e">
        <f>IF(ISBLANK(INDEX('Policy Characteristics'!A:A,MATCH($C175,'Policy Characteristics'!$C:$C,0))),"",INDEX('Policy Characteristics'!A:A,MATCH($C175,'Policy Characteristics'!$C:$C,0)))</f>
        <v>#N/A</v>
      </c>
      <c r="B175" s="262" t="e">
        <f>IF(ISBLANK(INDEX('Policy Characteristics'!B:B,MATCH($C175,'Policy Characteristics'!$C:$C,0))),"",INDEX('Policy Characteristics'!B:B,MATCH($C175,'Policy Characteristics'!$C:$C,0)))</f>
        <v>#N/A</v>
      </c>
      <c r="C175" s="254" t="str">
        <f>C$174</f>
        <v>Minimum Required ZEV Sales Percentage</v>
      </c>
      <c r="D175" s="2" t="s">
        <v>39</v>
      </c>
      <c r="E175" s="2" t="s">
        <v>34</v>
      </c>
      <c r="F175" s="2" t="s">
        <v>81</v>
      </c>
      <c r="G175" s="2" t="s">
        <v>3427</v>
      </c>
      <c r="H175" s="47">
        <v>203</v>
      </c>
      <c r="I175" s="325" t="s">
        <v>40</v>
      </c>
      <c r="J175" s="255" t="e">
        <f>IF(ISBLANK(INDEX('Policy Characteristics'!D:D,MATCH($C175,'Policy Characteristics'!$C:$C,0))),"",INDEX('Policy Characteristics'!D:D,MATCH($C175,'Policy Characteristics'!$C:$C,0)))</f>
        <v>#N/A</v>
      </c>
      <c r="K175" s="254" t="e">
        <f>IF(ISBLANK(INDEX('Policy Characteristics'!E:E,MATCH($C175,'Policy Characteristics'!$C:$C,0))),"",INDEX('Policy Characteristics'!E:E,MATCH($C175,'Policy Characteristics'!$C:$C,0)))</f>
        <v>#N/A</v>
      </c>
      <c r="L175" s="261" t="e">
        <f>IF(ISBLANK(INDEX('Policy Characteristics'!F:F,MATCH($C175,'Policy Characteristics'!$C:$C,0))),"",INDEX('Policy Characteristics'!F:F,MATCH($C175,'Policy Characteristics'!$C:$C,0)))</f>
        <v>#N/A</v>
      </c>
      <c r="M175" s="261" t="e">
        <f>IF(ISBLANK(INDEX('Policy Characteristics'!G:G,MATCH($C175,'Policy Characteristics'!$C:$C,0))),"",INDEX('Policy Characteristics'!G:G,MATCH($C175,'Policy Characteristics'!$C:$C,0)))</f>
        <v>#N/A</v>
      </c>
      <c r="N175" s="261" t="e">
        <f>IF(ISBLANK(INDEX('Policy Characteristics'!H:H,MATCH($C175,'Policy Characteristics'!$C:$C,0))),"",INDEX('Policy Characteristics'!H:H,MATCH($C175,'Policy Characteristics'!$C:$C,0)))</f>
        <v>#N/A</v>
      </c>
      <c r="O175" s="254" t="e">
        <f>IF(ISBLANK(INDEX('Policy Characteristics'!I:I,MATCH($C175,'Policy Characteristics'!$C:$C,0))),"",INDEX('Policy Characteristics'!I:I,MATCH($C175,'Policy Characteristics'!$C:$C,0)))</f>
        <v>#N/A</v>
      </c>
      <c r="P175" s="254" t="e">
        <f>IF(ISBLANK(INDEX('Policy Characteristics'!J:J,MATCH($C175,'Policy Characteristics'!$C:$C,0))),"",INDEX('Policy Characteristics'!J:J,MATCH($C175,'Policy Characteristics'!$C:$C,0)))</f>
        <v>#N/A</v>
      </c>
      <c r="Q175" s="254" t="e">
        <f>IF(ISBLANK(INDEX('Policy Characteristics'!K:K,MATCH($C175,'Policy Characteristics'!$C:$C,0))),"",INDEX('Policy Characteristics'!K:K,MATCH($C175,'Policy Characteristics'!$C:$C,0)))</f>
        <v>#N/A</v>
      </c>
      <c r="R175" s="254" t="e">
        <f>IF(ISBLANK(INDEX('Policy Characteristics'!L:L,MATCH($C175,'Policy Characteristics'!$C:$C,0))),"",INDEX('Policy Characteristics'!L:L,MATCH($C175,'Policy Characteristics'!$C:$C,0)))</f>
        <v>#N/A</v>
      </c>
    </row>
    <row r="176" spans="1:18" x14ac:dyDescent="0.25">
      <c r="A176" s="254" t="e">
        <f>IF(ISBLANK(INDEX('Policy Characteristics'!A:A,MATCH($C176,'Policy Characteristics'!$C:$C,0))),"",INDEX('Policy Characteristics'!A:A,MATCH($C176,'Policy Characteristics'!$C:$C,0)))</f>
        <v>#N/A</v>
      </c>
      <c r="B176" s="262" t="e">
        <f>IF(ISBLANK(INDEX('Policy Characteristics'!B:B,MATCH($C176,'Policy Characteristics'!$C:$C,0))),"",INDEX('Policy Characteristics'!B:B,MATCH($C176,'Policy Characteristics'!$C:$C,0)))</f>
        <v>#N/A</v>
      </c>
      <c r="C176" s="254" t="str">
        <f t="shared" ref="C176:C185" si="9">C$174</f>
        <v>Minimum Required ZEV Sales Percentage</v>
      </c>
      <c r="D176" s="2" t="s">
        <v>42</v>
      </c>
      <c r="E176" s="2" t="s">
        <v>35</v>
      </c>
      <c r="F176" s="2" t="s">
        <v>80</v>
      </c>
      <c r="G176" s="2" t="s">
        <v>2325</v>
      </c>
      <c r="H176" s="47">
        <v>187</v>
      </c>
      <c r="I176" s="324" t="s">
        <v>40</v>
      </c>
      <c r="J176" s="255" t="e">
        <f>IF(ISBLANK(INDEX('Policy Characteristics'!D:D,MATCH($C176,'Policy Characteristics'!$C:$C,0))),"",INDEX('Policy Characteristics'!D:D,MATCH($C176,'Policy Characteristics'!$C:$C,0)))</f>
        <v>#N/A</v>
      </c>
      <c r="K176" s="254" t="e">
        <f>IF(ISBLANK(INDEX('Policy Characteristics'!E:E,MATCH($C176,'Policy Characteristics'!$C:$C,0))),"",INDEX('Policy Characteristics'!E:E,MATCH($C176,'Policy Characteristics'!$C:$C,0)))</f>
        <v>#N/A</v>
      </c>
      <c r="L176" s="261" t="e">
        <f>IF(ISBLANK(INDEX('Policy Characteristics'!F:F,MATCH($C176,'Policy Characteristics'!$C:$C,0))),"",INDEX('Policy Characteristics'!F:F,MATCH($C176,'Policy Characteristics'!$C:$C,0)))</f>
        <v>#N/A</v>
      </c>
      <c r="M176" s="261" t="e">
        <f>IF(ISBLANK(INDEX('Policy Characteristics'!G:G,MATCH($C176,'Policy Characteristics'!$C:$C,0))),"",INDEX('Policy Characteristics'!G:G,MATCH($C176,'Policy Characteristics'!$C:$C,0)))</f>
        <v>#N/A</v>
      </c>
      <c r="N176" s="261" t="e">
        <f>IF(ISBLANK(INDEX('Policy Characteristics'!H:H,MATCH($C176,'Policy Characteristics'!$C:$C,0))),"",INDEX('Policy Characteristics'!H:H,MATCH($C176,'Policy Characteristics'!$C:$C,0)))</f>
        <v>#N/A</v>
      </c>
      <c r="O176" s="254" t="e">
        <f>IF(ISBLANK(INDEX('Policy Characteristics'!I:I,MATCH($C176,'Policy Characteristics'!$C:$C,0))),"",INDEX('Policy Characteristics'!I:I,MATCH($C176,'Policy Characteristics'!$C:$C,0)))</f>
        <v>#N/A</v>
      </c>
      <c r="P176" s="254" t="e">
        <f>IF(ISBLANK(INDEX('Policy Characteristics'!J:J,MATCH($C176,'Policy Characteristics'!$C:$C,0))),"",INDEX('Policy Characteristics'!J:J,MATCH($C176,'Policy Characteristics'!$C:$C,0)))</f>
        <v>#N/A</v>
      </c>
      <c r="Q176" s="254" t="e">
        <f>IF(ISBLANK(INDEX('Policy Characteristics'!K:K,MATCH($C176,'Policy Characteristics'!$C:$C,0))),"",INDEX('Policy Characteristics'!K:K,MATCH($C176,'Policy Characteristics'!$C:$C,0)))</f>
        <v>#N/A</v>
      </c>
      <c r="R176" s="254" t="e">
        <f>IF(ISBLANK(INDEX('Policy Characteristics'!L:L,MATCH($C176,'Policy Characteristics'!$C:$C,0))),"",INDEX('Policy Characteristics'!L:L,MATCH($C176,'Policy Characteristics'!$C:$C,0)))</f>
        <v>#N/A</v>
      </c>
    </row>
    <row r="177" spans="1:18" x14ac:dyDescent="0.25">
      <c r="A177" s="254" t="e">
        <f>IF(ISBLANK(INDEX('Policy Characteristics'!A:A,MATCH($C177,'Policy Characteristics'!$C:$C,0))),"",INDEX('Policy Characteristics'!A:A,MATCH($C177,'Policy Characteristics'!$C:$C,0)))</f>
        <v>#N/A</v>
      </c>
      <c r="B177" s="262" t="e">
        <f>IF(ISBLANK(INDEX('Policy Characteristics'!B:B,MATCH($C177,'Policy Characteristics'!$C:$C,0))),"",INDEX('Policy Characteristics'!B:B,MATCH($C177,'Policy Characteristics'!$C:$C,0)))</f>
        <v>#N/A</v>
      </c>
      <c r="C177" s="254" t="str">
        <f t="shared" si="9"/>
        <v>Minimum Required ZEV Sales Percentage</v>
      </c>
      <c r="D177" s="2" t="s">
        <v>39</v>
      </c>
      <c r="E177" s="2" t="s">
        <v>35</v>
      </c>
      <c r="F177" s="2" t="s">
        <v>81</v>
      </c>
      <c r="G177" s="2" t="s">
        <v>3424</v>
      </c>
      <c r="H177" s="47">
        <v>191</v>
      </c>
      <c r="I177" s="324" t="s">
        <v>40</v>
      </c>
      <c r="J177" s="255" t="e">
        <f>IF(ISBLANK(INDEX('Policy Characteristics'!D:D,MATCH($C177,'Policy Characteristics'!$C:$C,0))),"",INDEX('Policy Characteristics'!D:D,MATCH($C177,'Policy Characteristics'!$C:$C,0)))</f>
        <v>#N/A</v>
      </c>
      <c r="K177" s="254" t="e">
        <f>IF(ISBLANK(INDEX('Policy Characteristics'!E:E,MATCH($C177,'Policy Characteristics'!$C:$C,0))),"",INDEX('Policy Characteristics'!E:E,MATCH($C177,'Policy Characteristics'!$C:$C,0)))</f>
        <v>#N/A</v>
      </c>
      <c r="L177" s="261" t="e">
        <f>IF(ISBLANK(INDEX('Policy Characteristics'!F:F,MATCH($C177,'Policy Characteristics'!$C:$C,0))),"",INDEX('Policy Characteristics'!F:F,MATCH($C177,'Policy Characteristics'!$C:$C,0)))</f>
        <v>#N/A</v>
      </c>
      <c r="M177" s="261" t="e">
        <f>IF(ISBLANK(INDEX('Policy Characteristics'!G:G,MATCH($C177,'Policy Characteristics'!$C:$C,0))),"",INDEX('Policy Characteristics'!G:G,MATCH($C177,'Policy Characteristics'!$C:$C,0)))</f>
        <v>#N/A</v>
      </c>
      <c r="N177" s="261" t="e">
        <f>IF(ISBLANK(INDEX('Policy Characteristics'!H:H,MATCH($C177,'Policy Characteristics'!$C:$C,0))),"",INDEX('Policy Characteristics'!H:H,MATCH($C177,'Policy Characteristics'!$C:$C,0)))</f>
        <v>#N/A</v>
      </c>
      <c r="O177" s="254" t="e">
        <f>IF(ISBLANK(INDEX('Policy Characteristics'!I:I,MATCH($C177,'Policy Characteristics'!$C:$C,0))),"",INDEX('Policy Characteristics'!I:I,MATCH($C177,'Policy Characteristics'!$C:$C,0)))</f>
        <v>#N/A</v>
      </c>
      <c r="P177" s="254" t="e">
        <f>IF(ISBLANK(INDEX('Policy Characteristics'!J:J,MATCH($C177,'Policy Characteristics'!$C:$C,0))),"",INDEX('Policy Characteristics'!J:J,MATCH($C177,'Policy Characteristics'!$C:$C,0)))</f>
        <v>#N/A</v>
      </c>
      <c r="Q177" s="254" t="e">
        <f>IF(ISBLANK(INDEX('Policy Characteristics'!K:K,MATCH($C177,'Policy Characteristics'!$C:$C,0))),"",INDEX('Policy Characteristics'!K:K,MATCH($C177,'Policy Characteristics'!$C:$C,0)))</f>
        <v>#N/A</v>
      </c>
      <c r="R177" s="254" t="e">
        <f>IF(ISBLANK(INDEX('Policy Characteristics'!L:L,MATCH($C177,'Policy Characteristics'!$C:$C,0))),"",INDEX('Policy Characteristics'!L:L,MATCH($C177,'Policy Characteristics'!$C:$C,0)))</f>
        <v>#N/A</v>
      </c>
    </row>
    <row r="178" spans="1:18" x14ac:dyDescent="0.25">
      <c r="A178" s="254" t="e">
        <f>IF(ISBLANK(INDEX('Policy Characteristics'!A:A,MATCH($C178,'Policy Characteristics'!$C:$C,0))),"",INDEX('Policy Characteristics'!A:A,MATCH($C178,'Policy Characteristics'!$C:$C,0)))</f>
        <v>#N/A</v>
      </c>
      <c r="B178" s="262" t="e">
        <f>IF(ISBLANK(INDEX('Policy Characteristics'!B:B,MATCH($C178,'Policy Characteristics'!$C:$C,0))),"",INDEX('Policy Characteristics'!B:B,MATCH($C178,'Policy Characteristics'!$C:$C,0)))</f>
        <v>#N/A</v>
      </c>
      <c r="C178" s="254" t="str">
        <f t="shared" si="9"/>
        <v>Minimum Required ZEV Sales Percentage</v>
      </c>
      <c r="D178" s="2" t="s">
        <v>42</v>
      </c>
      <c r="E178" s="2" t="s">
        <v>36</v>
      </c>
      <c r="F178" s="2" t="s">
        <v>80</v>
      </c>
      <c r="G178" s="2" t="s">
        <v>3262</v>
      </c>
      <c r="H178" s="47">
        <v>496</v>
      </c>
      <c r="I178" s="324" t="s">
        <v>41</v>
      </c>
      <c r="J178" s="255" t="e">
        <f>IF(ISBLANK(INDEX('Policy Characteristics'!D:D,MATCH($C178,'Policy Characteristics'!$C:$C,0))),"",INDEX('Policy Characteristics'!D:D,MATCH($C178,'Policy Characteristics'!$C:$C,0)))</f>
        <v>#N/A</v>
      </c>
      <c r="K178" s="254" t="e">
        <f>IF(ISBLANK(INDEX('Policy Characteristics'!E:E,MATCH($C178,'Policy Characteristics'!$C:$C,0))),"",INDEX('Policy Characteristics'!E:E,MATCH($C178,'Policy Characteristics'!$C:$C,0)))</f>
        <v>#N/A</v>
      </c>
      <c r="L178" s="261" t="e">
        <f>IF(ISBLANK(INDEX('Policy Characteristics'!F:F,MATCH($C178,'Policy Characteristics'!$C:$C,0))),"",INDEX('Policy Characteristics'!F:F,MATCH($C178,'Policy Characteristics'!$C:$C,0)))</f>
        <v>#N/A</v>
      </c>
      <c r="M178" s="261" t="e">
        <f>IF(ISBLANK(INDEX('Policy Characteristics'!G:G,MATCH($C178,'Policy Characteristics'!$C:$C,0))),"",INDEX('Policy Characteristics'!G:G,MATCH($C178,'Policy Characteristics'!$C:$C,0)))</f>
        <v>#N/A</v>
      </c>
      <c r="N178" s="261" t="e">
        <f>IF(ISBLANK(INDEX('Policy Characteristics'!H:H,MATCH($C178,'Policy Characteristics'!$C:$C,0))),"",INDEX('Policy Characteristics'!H:H,MATCH($C178,'Policy Characteristics'!$C:$C,0)))</f>
        <v>#N/A</v>
      </c>
      <c r="O178" s="254" t="e">
        <f>IF(ISBLANK(INDEX('Policy Characteristics'!I:I,MATCH($C178,'Policy Characteristics'!$C:$C,0))),"",INDEX('Policy Characteristics'!I:I,MATCH($C178,'Policy Characteristics'!$C:$C,0)))</f>
        <v>#N/A</v>
      </c>
      <c r="P178" s="254" t="e">
        <f>IF(ISBLANK(INDEX('Policy Characteristics'!J:J,MATCH($C178,'Policy Characteristics'!$C:$C,0))),"",INDEX('Policy Characteristics'!J:J,MATCH($C178,'Policy Characteristics'!$C:$C,0)))</f>
        <v>#N/A</v>
      </c>
      <c r="Q178" s="254" t="e">
        <f>IF(ISBLANK(INDEX('Policy Characteristics'!K:K,MATCH($C178,'Policy Characteristics'!$C:$C,0))),"",INDEX('Policy Characteristics'!K:K,MATCH($C178,'Policy Characteristics'!$C:$C,0)))</f>
        <v>#N/A</v>
      </c>
      <c r="R178" s="254" t="e">
        <f>IF(ISBLANK(INDEX('Policy Characteristics'!L:L,MATCH($C178,'Policy Characteristics'!$C:$C,0))),"",INDEX('Policy Characteristics'!L:L,MATCH($C178,'Policy Characteristics'!$C:$C,0)))</f>
        <v>#N/A</v>
      </c>
    </row>
    <row r="179" spans="1:18" x14ac:dyDescent="0.25">
      <c r="A179" s="254" t="e">
        <f>IF(ISBLANK(INDEX('Policy Characteristics'!A:A,MATCH($C179,'Policy Characteristics'!$C:$C,0))),"",INDEX('Policy Characteristics'!A:A,MATCH($C179,'Policy Characteristics'!$C:$C,0)))</f>
        <v>#N/A</v>
      </c>
      <c r="B179" s="262" t="e">
        <f>IF(ISBLANK(INDEX('Policy Characteristics'!B:B,MATCH($C179,'Policy Characteristics'!$C:$C,0))),"",INDEX('Policy Characteristics'!B:B,MATCH($C179,'Policy Characteristics'!$C:$C,0)))</f>
        <v>#N/A</v>
      </c>
      <c r="C179" s="254" t="str">
        <f t="shared" si="9"/>
        <v>Minimum Required ZEV Sales Percentage</v>
      </c>
      <c r="D179" s="2" t="s">
        <v>39</v>
      </c>
      <c r="E179" s="2" t="s">
        <v>36</v>
      </c>
      <c r="F179" s="2" t="s">
        <v>81</v>
      </c>
      <c r="G179" s="2" t="s">
        <v>3262</v>
      </c>
      <c r="H179" s="47">
        <v>497</v>
      </c>
      <c r="I179" s="324" t="s">
        <v>41</v>
      </c>
      <c r="J179" s="255" t="e">
        <f>IF(ISBLANK(INDEX('Policy Characteristics'!D:D,MATCH($C179,'Policy Characteristics'!$C:$C,0))),"",INDEX('Policy Characteristics'!D:D,MATCH($C179,'Policy Characteristics'!$C:$C,0)))</f>
        <v>#N/A</v>
      </c>
      <c r="K179" s="254" t="e">
        <f>IF(ISBLANK(INDEX('Policy Characteristics'!E:E,MATCH($C179,'Policy Characteristics'!$C:$C,0))),"",INDEX('Policy Characteristics'!E:E,MATCH($C179,'Policy Characteristics'!$C:$C,0)))</f>
        <v>#N/A</v>
      </c>
      <c r="L179" s="261" t="e">
        <f>IF(ISBLANK(INDEX('Policy Characteristics'!F:F,MATCH($C179,'Policy Characteristics'!$C:$C,0))),"",INDEX('Policy Characteristics'!F:F,MATCH($C179,'Policy Characteristics'!$C:$C,0)))</f>
        <v>#N/A</v>
      </c>
      <c r="M179" s="261" t="e">
        <f>IF(ISBLANK(INDEX('Policy Characteristics'!G:G,MATCH($C179,'Policy Characteristics'!$C:$C,0))),"",INDEX('Policy Characteristics'!G:G,MATCH($C179,'Policy Characteristics'!$C:$C,0)))</f>
        <v>#N/A</v>
      </c>
      <c r="N179" s="261" t="e">
        <f>IF(ISBLANK(INDEX('Policy Characteristics'!H:H,MATCH($C179,'Policy Characteristics'!$C:$C,0))),"",INDEX('Policy Characteristics'!H:H,MATCH($C179,'Policy Characteristics'!$C:$C,0)))</f>
        <v>#N/A</v>
      </c>
      <c r="O179" s="254" t="e">
        <f>IF(ISBLANK(INDEX('Policy Characteristics'!I:I,MATCH($C179,'Policy Characteristics'!$C:$C,0))),"",INDEX('Policy Characteristics'!I:I,MATCH($C179,'Policy Characteristics'!$C:$C,0)))</f>
        <v>#N/A</v>
      </c>
      <c r="P179" s="254" t="e">
        <f>IF(ISBLANK(INDEX('Policy Characteristics'!J:J,MATCH($C179,'Policy Characteristics'!$C:$C,0))),"",INDEX('Policy Characteristics'!J:J,MATCH($C179,'Policy Characteristics'!$C:$C,0)))</f>
        <v>#N/A</v>
      </c>
      <c r="Q179" s="254" t="e">
        <f>IF(ISBLANK(INDEX('Policy Characteristics'!K:K,MATCH($C179,'Policy Characteristics'!$C:$C,0))),"",INDEX('Policy Characteristics'!K:K,MATCH($C179,'Policy Characteristics'!$C:$C,0)))</f>
        <v>#N/A</v>
      </c>
      <c r="R179" s="254" t="e">
        <f>IF(ISBLANK(INDEX('Policy Characteristics'!L:L,MATCH($C179,'Policy Characteristics'!$C:$C,0))),"",INDEX('Policy Characteristics'!L:L,MATCH($C179,'Policy Characteristics'!$C:$C,0)))</f>
        <v>#N/A</v>
      </c>
    </row>
    <row r="180" spans="1:18" x14ac:dyDescent="0.25">
      <c r="A180" s="254" t="e">
        <f>IF(ISBLANK(INDEX('Policy Characteristics'!A:A,MATCH($C180,'Policy Characteristics'!$C:$C,0))),"",INDEX('Policy Characteristics'!A:A,MATCH($C180,'Policy Characteristics'!$C:$C,0)))</f>
        <v>#N/A</v>
      </c>
      <c r="B180" s="262" t="e">
        <f>IF(ISBLANK(INDEX('Policy Characteristics'!B:B,MATCH($C180,'Policy Characteristics'!$C:$C,0))),"",INDEX('Policy Characteristics'!B:B,MATCH($C180,'Policy Characteristics'!$C:$C,0)))</f>
        <v>#N/A</v>
      </c>
      <c r="C180" s="254" t="str">
        <f t="shared" si="9"/>
        <v>Minimum Required ZEV Sales Percentage</v>
      </c>
      <c r="D180" s="2" t="s">
        <v>42</v>
      </c>
      <c r="E180" s="2" t="s">
        <v>37</v>
      </c>
      <c r="F180" s="2" t="s">
        <v>80</v>
      </c>
      <c r="G180" s="2" t="s">
        <v>82</v>
      </c>
      <c r="H180" s="47">
        <v>498</v>
      </c>
      <c r="I180" s="324" t="s">
        <v>41</v>
      </c>
      <c r="J180" s="255" t="e">
        <f>IF(ISBLANK(INDEX('Policy Characteristics'!D:D,MATCH($C180,'Policy Characteristics'!$C:$C,0))),"",INDEX('Policy Characteristics'!D:D,MATCH($C180,'Policy Characteristics'!$C:$C,0)))</f>
        <v>#N/A</v>
      </c>
      <c r="K180" s="254" t="e">
        <f>IF(ISBLANK(INDEX('Policy Characteristics'!E:E,MATCH($C180,'Policy Characteristics'!$C:$C,0))),"",INDEX('Policy Characteristics'!E:E,MATCH($C180,'Policy Characteristics'!$C:$C,0)))</f>
        <v>#N/A</v>
      </c>
      <c r="L180" s="261" t="e">
        <f>IF(ISBLANK(INDEX('Policy Characteristics'!F:F,MATCH($C180,'Policy Characteristics'!$C:$C,0))),"",INDEX('Policy Characteristics'!F:F,MATCH($C180,'Policy Characteristics'!$C:$C,0)))</f>
        <v>#N/A</v>
      </c>
      <c r="M180" s="261" t="e">
        <f>IF(ISBLANK(INDEX('Policy Characteristics'!G:G,MATCH($C180,'Policy Characteristics'!$C:$C,0))),"",INDEX('Policy Characteristics'!G:G,MATCH($C180,'Policy Characteristics'!$C:$C,0)))</f>
        <v>#N/A</v>
      </c>
      <c r="N180" s="261" t="e">
        <f>IF(ISBLANK(INDEX('Policy Characteristics'!H:H,MATCH($C180,'Policy Characteristics'!$C:$C,0))),"",INDEX('Policy Characteristics'!H:H,MATCH($C180,'Policy Characteristics'!$C:$C,0)))</f>
        <v>#N/A</v>
      </c>
      <c r="O180" s="254" t="e">
        <f>IF(ISBLANK(INDEX('Policy Characteristics'!I:I,MATCH($C180,'Policy Characteristics'!$C:$C,0))),"",INDEX('Policy Characteristics'!I:I,MATCH($C180,'Policy Characteristics'!$C:$C,0)))</f>
        <v>#N/A</v>
      </c>
      <c r="P180" s="254" t="e">
        <f>IF(ISBLANK(INDEX('Policy Characteristics'!J:J,MATCH($C180,'Policy Characteristics'!$C:$C,0))),"",INDEX('Policy Characteristics'!J:J,MATCH($C180,'Policy Characteristics'!$C:$C,0)))</f>
        <v>#N/A</v>
      </c>
      <c r="Q180" s="254" t="e">
        <f>IF(ISBLANK(INDEX('Policy Characteristics'!K:K,MATCH($C180,'Policy Characteristics'!$C:$C,0))),"",INDEX('Policy Characteristics'!K:K,MATCH($C180,'Policy Characteristics'!$C:$C,0)))</f>
        <v>#N/A</v>
      </c>
      <c r="R180" s="254" t="e">
        <f>IF(ISBLANK(INDEX('Policy Characteristics'!L:L,MATCH($C180,'Policy Characteristics'!$C:$C,0))),"",INDEX('Policy Characteristics'!L:L,MATCH($C180,'Policy Characteristics'!$C:$C,0)))</f>
        <v>#N/A</v>
      </c>
    </row>
    <row r="181" spans="1:18" x14ac:dyDescent="0.25">
      <c r="A181" s="254" t="e">
        <f>IF(ISBLANK(INDEX('Policy Characteristics'!A:A,MATCH($C181,'Policy Characteristics'!$C:$C,0))),"",INDEX('Policy Characteristics'!A:A,MATCH($C181,'Policy Characteristics'!$C:$C,0)))</f>
        <v>#N/A</v>
      </c>
      <c r="B181" s="262" t="e">
        <f>IF(ISBLANK(INDEX('Policy Characteristics'!B:B,MATCH($C181,'Policy Characteristics'!$C:$C,0))),"",INDEX('Policy Characteristics'!B:B,MATCH($C181,'Policy Characteristics'!$C:$C,0)))</f>
        <v>#N/A</v>
      </c>
      <c r="C181" s="254" t="str">
        <f t="shared" si="9"/>
        <v>Minimum Required ZEV Sales Percentage</v>
      </c>
      <c r="D181" s="2" t="s">
        <v>39</v>
      </c>
      <c r="E181" s="2" t="s">
        <v>37</v>
      </c>
      <c r="F181" s="2" t="s">
        <v>81</v>
      </c>
      <c r="G181" s="2" t="s">
        <v>82</v>
      </c>
      <c r="H181" s="47">
        <v>499</v>
      </c>
      <c r="I181" s="324" t="s">
        <v>41</v>
      </c>
      <c r="J181" s="255" t="e">
        <f>IF(ISBLANK(INDEX('Policy Characteristics'!D:D,MATCH($C181,'Policy Characteristics'!$C:$C,0))),"",INDEX('Policy Characteristics'!D:D,MATCH($C181,'Policy Characteristics'!$C:$C,0)))</f>
        <v>#N/A</v>
      </c>
      <c r="K181" s="254" t="e">
        <f>IF(ISBLANK(INDEX('Policy Characteristics'!E:E,MATCH($C181,'Policy Characteristics'!$C:$C,0))),"",INDEX('Policy Characteristics'!E:E,MATCH($C181,'Policy Characteristics'!$C:$C,0)))</f>
        <v>#N/A</v>
      </c>
      <c r="L181" s="261" t="e">
        <f>IF(ISBLANK(INDEX('Policy Characteristics'!F:F,MATCH($C181,'Policy Characteristics'!$C:$C,0))),"",INDEX('Policy Characteristics'!F:F,MATCH($C181,'Policy Characteristics'!$C:$C,0)))</f>
        <v>#N/A</v>
      </c>
      <c r="M181" s="261" t="e">
        <f>IF(ISBLANK(INDEX('Policy Characteristics'!G:G,MATCH($C181,'Policy Characteristics'!$C:$C,0))),"",INDEX('Policy Characteristics'!G:G,MATCH($C181,'Policy Characteristics'!$C:$C,0)))</f>
        <v>#N/A</v>
      </c>
      <c r="N181" s="261" t="e">
        <f>IF(ISBLANK(INDEX('Policy Characteristics'!H:H,MATCH($C181,'Policy Characteristics'!$C:$C,0))),"",INDEX('Policy Characteristics'!H:H,MATCH($C181,'Policy Characteristics'!$C:$C,0)))</f>
        <v>#N/A</v>
      </c>
      <c r="O181" s="254" t="e">
        <f>IF(ISBLANK(INDEX('Policy Characteristics'!I:I,MATCH($C181,'Policy Characteristics'!$C:$C,0))),"",INDEX('Policy Characteristics'!I:I,MATCH($C181,'Policy Characteristics'!$C:$C,0)))</f>
        <v>#N/A</v>
      </c>
      <c r="P181" s="254" t="e">
        <f>IF(ISBLANK(INDEX('Policy Characteristics'!J:J,MATCH($C181,'Policy Characteristics'!$C:$C,0))),"",INDEX('Policy Characteristics'!J:J,MATCH($C181,'Policy Characteristics'!$C:$C,0)))</f>
        <v>#N/A</v>
      </c>
      <c r="Q181" s="254" t="e">
        <f>IF(ISBLANK(INDEX('Policy Characteristics'!K:K,MATCH($C181,'Policy Characteristics'!$C:$C,0))),"",INDEX('Policy Characteristics'!K:K,MATCH($C181,'Policy Characteristics'!$C:$C,0)))</f>
        <v>#N/A</v>
      </c>
      <c r="R181" s="254" t="e">
        <f>IF(ISBLANK(INDEX('Policy Characteristics'!L:L,MATCH($C181,'Policy Characteristics'!$C:$C,0))),"",INDEX('Policy Characteristics'!L:L,MATCH($C181,'Policy Characteristics'!$C:$C,0)))</f>
        <v>#N/A</v>
      </c>
    </row>
    <row r="182" spans="1:18" x14ac:dyDescent="0.25">
      <c r="A182" s="254" t="e">
        <f>IF(ISBLANK(INDEX('Policy Characteristics'!A:A,MATCH($C182,'Policy Characteristics'!$C:$C,0))),"",INDEX('Policy Characteristics'!A:A,MATCH($C182,'Policy Characteristics'!$C:$C,0)))</f>
        <v>#N/A</v>
      </c>
      <c r="B182" s="262" t="e">
        <f>IF(ISBLANK(INDEX('Policy Characteristics'!B:B,MATCH($C182,'Policy Characteristics'!$C:$C,0))),"",INDEX('Policy Characteristics'!B:B,MATCH($C182,'Policy Characteristics'!$C:$C,0)))</f>
        <v>#N/A</v>
      </c>
      <c r="C182" s="254" t="str">
        <f t="shared" si="9"/>
        <v>Minimum Required ZEV Sales Percentage</v>
      </c>
      <c r="D182" s="2" t="s">
        <v>42</v>
      </c>
      <c r="E182" s="2" t="s">
        <v>38</v>
      </c>
      <c r="F182" s="2" t="s">
        <v>80</v>
      </c>
      <c r="G182" s="2" t="s">
        <v>3263</v>
      </c>
      <c r="H182" s="47">
        <v>500</v>
      </c>
      <c r="I182" s="324" t="s">
        <v>41</v>
      </c>
      <c r="J182" s="255" t="e">
        <f>IF(ISBLANK(INDEX('Policy Characteristics'!D:D,MATCH($C182,'Policy Characteristics'!$C:$C,0))),"",INDEX('Policy Characteristics'!D:D,MATCH($C182,'Policy Characteristics'!$C:$C,0)))</f>
        <v>#N/A</v>
      </c>
      <c r="K182" s="254" t="e">
        <f>IF(ISBLANK(INDEX('Policy Characteristics'!E:E,MATCH($C182,'Policy Characteristics'!$C:$C,0))),"",INDEX('Policy Characteristics'!E:E,MATCH($C182,'Policy Characteristics'!$C:$C,0)))</f>
        <v>#N/A</v>
      </c>
      <c r="L182" s="261" t="e">
        <f>IF(ISBLANK(INDEX('Policy Characteristics'!F:F,MATCH($C182,'Policy Characteristics'!$C:$C,0))),"",INDEX('Policy Characteristics'!F:F,MATCH($C182,'Policy Characteristics'!$C:$C,0)))</f>
        <v>#N/A</v>
      </c>
      <c r="M182" s="261" t="e">
        <f>IF(ISBLANK(INDEX('Policy Characteristics'!G:G,MATCH($C182,'Policy Characteristics'!$C:$C,0))),"",INDEX('Policy Characteristics'!G:G,MATCH($C182,'Policy Characteristics'!$C:$C,0)))</f>
        <v>#N/A</v>
      </c>
      <c r="N182" s="261" t="e">
        <f>IF(ISBLANK(INDEX('Policy Characteristics'!H:H,MATCH($C182,'Policy Characteristics'!$C:$C,0))),"",INDEX('Policy Characteristics'!H:H,MATCH($C182,'Policy Characteristics'!$C:$C,0)))</f>
        <v>#N/A</v>
      </c>
      <c r="O182" s="254" t="e">
        <f>IF(ISBLANK(INDEX('Policy Characteristics'!I:I,MATCH($C182,'Policy Characteristics'!$C:$C,0))),"",INDEX('Policy Characteristics'!I:I,MATCH($C182,'Policy Characteristics'!$C:$C,0)))</f>
        <v>#N/A</v>
      </c>
      <c r="P182" s="254" t="e">
        <f>IF(ISBLANK(INDEX('Policy Characteristics'!J:J,MATCH($C182,'Policy Characteristics'!$C:$C,0))),"",INDEX('Policy Characteristics'!J:J,MATCH($C182,'Policy Characteristics'!$C:$C,0)))</f>
        <v>#N/A</v>
      </c>
      <c r="Q182" s="254" t="e">
        <f>IF(ISBLANK(INDEX('Policy Characteristics'!K:K,MATCH($C182,'Policy Characteristics'!$C:$C,0))),"",INDEX('Policy Characteristics'!K:K,MATCH($C182,'Policy Characteristics'!$C:$C,0)))</f>
        <v>#N/A</v>
      </c>
      <c r="R182" s="254" t="e">
        <f>IF(ISBLANK(INDEX('Policy Characteristics'!L:L,MATCH($C182,'Policy Characteristics'!$C:$C,0))),"",INDEX('Policy Characteristics'!L:L,MATCH($C182,'Policy Characteristics'!$C:$C,0)))</f>
        <v>#N/A</v>
      </c>
    </row>
    <row r="183" spans="1:18" x14ac:dyDescent="0.25">
      <c r="A183" s="254" t="e">
        <f>IF(ISBLANK(INDEX('Policy Characteristics'!A:A,MATCH($C183,'Policy Characteristics'!$C:$C,0))),"",INDEX('Policy Characteristics'!A:A,MATCH($C183,'Policy Characteristics'!$C:$C,0)))</f>
        <v>#N/A</v>
      </c>
      <c r="B183" s="262" t="e">
        <f>IF(ISBLANK(INDEX('Policy Characteristics'!B:B,MATCH($C183,'Policy Characteristics'!$C:$C,0))),"",INDEX('Policy Characteristics'!B:B,MATCH($C183,'Policy Characteristics'!$C:$C,0)))</f>
        <v>#N/A</v>
      </c>
      <c r="C183" s="254" t="str">
        <f t="shared" si="9"/>
        <v>Minimum Required ZEV Sales Percentage</v>
      </c>
      <c r="D183" s="2" t="s">
        <v>39</v>
      </c>
      <c r="E183" s="2" t="s">
        <v>38</v>
      </c>
      <c r="F183" s="2" t="s">
        <v>81</v>
      </c>
      <c r="G183" s="2" t="s">
        <v>3264</v>
      </c>
      <c r="H183" s="47">
        <v>501</v>
      </c>
      <c r="I183" s="324" t="s">
        <v>41</v>
      </c>
      <c r="J183" s="255" t="e">
        <f>IF(ISBLANK(INDEX('Policy Characteristics'!D:D,MATCH($C183,'Policy Characteristics'!$C:$C,0))),"",INDEX('Policy Characteristics'!D:D,MATCH($C183,'Policy Characteristics'!$C:$C,0)))</f>
        <v>#N/A</v>
      </c>
      <c r="K183" s="254" t="e">
        <f>IF(ISBLANK(INDEX('Policy Characteristics'!E:E,MATCH($C183,'Policy Characteristics'!$C:$C,0))),"",INDEX('Policy Characteristics'!E:E,MATCH($C183,'Policy Characteristics'!$C:$C,0)))</f>
        <v>#N/A</v>
      </c>
      <c r="L183" s="261" t="e">
        <f>IF(ISBLANK(INDEX('Policy Characteristics'!F:F,MATCH($C183,'Policy Characteristics'!$C:$C,0))),"",INDEX('Policy Characteristics'!F:F,MATCH($C183,'Policy Characteristics'!$C:$C,0)))</f>
        <v>#N/A</v>
      </c>
      <c r="M183" s="261" t="e">
        <f>IF(ISBLANK(INDEX('Policy Characteristics'!G:G,MATCH($C183,'Policy Characteristics'!$C:$C,0))),"",INDEX('Policy Characteristics'!G:G,MATCH($C183,'Policy Characteristics'!$C:$C,0)))</f>
        <v>#N/A</v>
      </c>
      <c r="N183" s="261" t="e">
        <f>IF(ISBLANK(INDEX('Policy Characteristics'!H:H,MATCH($C183,'Policy Characteristics'!$C:$C,0))),"",INDEX('Policy Characteristics'!H:H,MATCH($C183,'Policy Characteristics'!$C:$C,0)))</f>
        <v>#N/A</v>
      </c>
      <c r="O183" s="254" t="e">
        <f>IF(ISBLANK(INDEX('Policy Characteristics'!I:I,MATCH($C183,'Policy Characteristics'!$C:$C,0))),"",INDEX('Policy Characteristics'!I:I,MATCH($C183,'Policy Characteristics'!$C:$C,0)))</f>
        <v>#N/A</v>
      </c>
      <c r="P183" s="254" t="e">
        <f>IF(ISBLANK(INDEX('Policy Characteristics'!J:J,MATCH($C183,'Policy Characteristics'!$C:$C,0))),"",INDEX('Policy Characteristics'!J:J,MATCH($C183,'Policy Characteristics'!$C:$C,0)))</f>
        <v>#N/A</v>
      </c>
      <c r="Q183" s="254" t="e">
        <f>IF(ISBLANK(INDEX('Policy Characteristics'!K:K,MATCH($C183,'Policy Characteristics'!$C:$C,0))),"",INDEX('Policy Characteristics'!K:K,MATCH($C183,'Policy Characteristics'!$C:$C,0)))</f>
        <v>#N/A</v>
      </c>
      <c r="R183" s="254" t="e">
        <f>IF(ISBLANK(INDEX('Policy Characteristics'!L:L,MATCH($C183,'Policy Characteristics'!$C:$C,0))),"",INDEX('Policy Characteristics'!L:L,MATCH($C183,'Policy Characteristics'!$C:$C,0)))</f>
        <v>#N/A</v>
      </c>
    </row>
    <row r="184" spans="1:18" x14ac:dyDescent="0.25">
      <c r="A184" s="254" t="e">
        <f>IF(ISBLANK(INDEX('Policy Characteristics'!A:A,MATCH($C184,'Policy Characteristics'!$C:$C,0))),"",INDEX('Policy Characteristics'!A:A,MATCH($C184,'Policy Characteristics'!$C:$C,0)))</f>
        <v>#N/A</v>
      </c>
      <c r="B184" s="262" t="e">
        <f>IF(ISBLANK(INDEX('Policy Characteristics'!B:B,MATCH($C184,'Policy Characteristics'!$C:$C,0))),"",INDEX('Policy Characteristics'!B:B,MATCH($C184,'Policy Characteristics'!$C:$C,0)))</f>
        <v>#N/A</v>
      </c>
      <c r="C184" s="254" t="str">
        <f t="shared" si="9"/>
        <v>Minimum Required ZEV Sales Percentage</v>
      </c>
      <c r="D184" s="2" t="s">
        <v>42</v>
      </c>
      <c r="E184" s="2" t="s">
        <v>108</v>
      </c>
      <c r="F184" s="2" t="s">
        <v>80</v>
      </c>
      <c r="G184" s="2" t="s">
        <v>138</v>
      </c>
      <c r="H184" s="47">
        <v>188</v>
      </c>
      <c r="I184" s="324" t="s">
        <v>40</v>
      </c>
      <c r="J184" s="255" t="e">
        <f>IF(ISBLANK(INDEX('Policy Characteristics'!D:D,MATCH($C184,'Policy Characteristics'!$C:$C,0))),"",INDEX('Policy Characteristics'!D:D,MATCH($C184,'Policy Characteristics'!$C:$C,0)))</f>
        <v>#N/A</v>
      </c>
      <c r="K184" s="254" t="e">
        <f>IF(ISBLANK(INDEX('Policy Characteristics'!E:E,MATCH($C184,'Policy Characteristics'!$C:$C,0))),"",INDEX('Policy Characteristics'!E:E,MATCH($C184,'Policy Characteristics'!$C:$C,0)))</f>
        <v>#N/A</v>
      </c>
      <c r="L184" s="261" t="e">
        <f>IF(ISBLANK(INDEX('Policy Characteristics'!F:F,MATCH($C184,'Policy Characteristics'!$C:$C,0))),"",INDEX('Policy Characteristics'!F:F,MATCH($C184,'Policy Characteristics'!$C:$C,0)))</f>
        <v>#N/A</v>
      </c>
      <c r="M184" s="261" t="e">
        <f>IF(ISBLANK(INDEX('Policy Characteristics'!G:G,MATCH($C184,'Policy Characteristics'!$C:$C,0))),"",INDEX('Policy Characteristics'!G:G,MATCH($C184,'Policy Characteristics'!$C:$C,0)))</f>
        <v>#N/A</v>
      </c>
      <c r="N184" s="261" t="e">
        <f>IF(ISBLANK(INDEX('Policy Characteristics'!H:H,MATCH($C184,'Policy Characteristics'!$C:$C,0))),"",INDEX('Policy Characteristics'!H:H,MATCH($C184,'Policy Characteristics'!$C:$C,0)))</f>
        <v>#N/A</v>
      </c>
      <c r="O184" s="254" t="e">
        <f>IF(ISBLANK(INDEX('Policy Characteristics'!I:I,MATCH($C184,'Policy Characteristics'!$C:$C,0))),"",INDEX('Policy Characteristics'!I:I,MATCH($C184,'Policy Characteristics'!$C:$C,0)))</f>
        <v>#N/A</v>
      </c>
      <c r="P184" s="254" t="e">
        <f>IF(ISBLANK(INDEX('Policy Characteristics'!J:J,MATCH($C184,'Policy Characteristics'!$C:$C,0))),"",INDEX('Policy Characteristics'!J:J,MATCH($C184,'Policy Characteristics'!$C:$C,0)))</f>
        <v>#N/A</v>
      </c>
      <c r="Q184" s="254" t="e">
        <f>IF(ISBLANK(INDEX('Policy Characteristics'!K:K,MATCH($C184,'Policy Characteristics'!$C:$C,0))),"",INDEX('Policy Characteristics'!K:K,MATCH($C184,'Policy Characteristics'!$C:$C,0)))</f>
        <v>#N/A</v>
      </c>
      <c r="R184" s="254" t="e">
        <f>IF(ISBLANK(INDEX('Policy Characteristics'!L:L,MATCH($C184,'Policy Characteristics'!$C:$C,0))),"",INDEX('Policy Characteristics'!L:L,MATCH($C184,'Policy Characteristics'!$C:$C,0)))</f>
        <v>#N/A</v>
      </c>
    </row>
    <row r="185" spans="1:18" x14ac:dyDescent="0.25">
      <c r="A185" s="254" t="e">
        <f>IF(ISBLANK(INDEX('Policy Characteristics'!A:A,MATCH($C185,'Policy Characteristics'!$C:$C,0))),"",INDEX('Policy Characteristics'!A:A,MATCH($C185,'Policy Characteristics'!$C:$C,0)))</f>
        <v>#N/A</v>
      </c>
      <c r="B185" s="262" t="e">
        <f>IF(ISBLANK(INDEX('Policy Characteristics'!B:B,MATCH($C185,'Policy Characteristics'!$C:$C,0))),"",INDEX('Policy Characteristics'!B:B,MATCH($C185,'Policy Characteristics'!$C:$C,0)))</f>
        <v>#N/A</v>
      </c>
      <c r="C185" s="254" t="str">
        <f t="shared" si="9"/>
        <v>Minimum Required ZEV Sales Percentage</v>
      </c>
      <c r="D185" s="2" t="s">
        <v>39</v>
      </c>
      <c r="E185" s="2" t="s">
        <v>108</v>
      </c>
      <c r="F185" s="2" t="s">
        <v>81</v>
      </c>
      <c r="G185" s="2" t="s">
        <v>138</v>
      </c>
      <c r="H185" s="47">
        <v>591</v>
      </c>
      <c r="I185" s="325" t="s">
        <v>41</v>
      </c>
      <c r="J185" s="255" t="e">
        <f>IF(ISBLANK(INDEX('Policy Characteristics'!D:D,MATCH($C185,'Policy Characteristics'!$C:$C,0))),"",INDEX('Policy Characteristics'!D:D,MATCH($C185,'Policy Characteristics'!$C:$C,0)))</f>
        <v>#N/A</v>
      </c>
      <c r="K185" s="254" t="e">
        <f>IF(ISBLANK(INDEX('Policy Characteristics'!E:E,MATCH($C185,'Policy Characteristics'!$C:$C,0))),"",INDEX('Policy Characteristics'!E:E,MATCH($C185,'Policy Characteristics'!$C:$C,0)))</f>
        <v>#N/A</v>
      </c>
      <c r="L185" s="261" t="e">
        <f>IF(ISBLANK(INDEX('Policy Characteristics'!F:F,MATCH($C185,'Policy Characteristics'!$C:$C,0))),"",INDEX('Policy Characteristics'!F:F,MATCH($C185,'Policy Characteristics'!$C:$C,0)))</f>
        <v>#N/A</v>
      </c>
      <c r="M185" s="261" t="e">
        <f>IF(ISBLANK(INDEX('Policy Characteristics'!G:G,MATCH($C185,'Policy Characteristics'!$C:$C,0))),"",INDEX('Policy Characteristics'!G:G,MATCH($C185,'Policy Characteristics'!$C:$C,0)))</f>
        <v>#N/A</v>
      </c>
      <c r="N185" s="261" t="e">
        <f>IF(ISBLANK(INDEX('Policy Characteristics'!H:H,MATCH($C185,'Policy Characteristics'!$C:$C,0))),"",INDEX('Policy Characteristics'!H:H,MATCH($C185,'Policy Characteristics'!$C:$C,0)))</f>
        <v>#N/A</v>
      </c>
      <c r="O185" s="254" t="e">
        <f>IF(ISBLANK(INDEX('Policy Characteristics'!I:I,MATCH($C185,'Policy Characteristics'!$C:$C,0))),"",INDEX('Policy Characteristics'!I:I,MATCH($C185,'Policy Characteristics'!$C:$C,0)))</f>
        <v>#N/A</v>
      </c>
      <c r="P185" s="254" t="e">
        <f>IF(ISBLANK(INDEX('Policy Characteristics'!J:J,MATCH($C185,'Policy Characteristics'!$C:$C,0))),"",INDEX('Policy Characteristics'!J:J,MATCH($C185,'Policy Characteristics'!$C:$C,0)))</f>
        <v>#N/A</v>
      </c>
      <c r="Q185" s="254" t="e">
        <f>IF(ISBLANK(INDEX('Policy Characteristics'!K:K,MATCH($C185,'Policy Characteristics'!$C:$C,0))),"",INDEX('Policy Characteristics'!K:K,MATCH($C185,'Policy Characteristics'!$C:$C,0)))</f>
        <v>#N/A</v>
      </c>
      <c r="R185" s="254" t="e">
        <f>IF(ISBLANK(INDEX('Policy Characteristics'!L:L,MATCH($C185,'Policy Characteristics'!$C:$C,0))),"",INDEX('Policy Characteristics'!L:L,MATCH($C185,'Policy Characteristics'!$C:$C,0)))</f>
        <v>#N/A</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3406</v>
      </c>
      <c r="D186" s="45"/>
      <c r="E186" s="45"/>
      <c r="F186" s="45"/>
      <c r="G186" s="45"/>
      <c r="H186" s="43">
        <v>1655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3592</v>
      </c>
      <c r="H187" s="43">
        <v>2257</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Zero-Emission Vehicle Sales Standard by Subregion</v>
      </c>
      <c r="C188" s="317" t="s">
        <v>3784</v>
      </c>
      <c r="D188" s="45" t="s">
        <v>42</v>
      </c>
      <c r="E188" s="45" t="s">
        <v>34</v>
      </c>
      <c r="F188" s="45" t="s">
        <v>80</v>
      </c>
      <c r="G188" s="2" t="s">
        <v>3265</v>
      </c>
      <c r="H188" s="43">
        <v>2710</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Zero-Emission Vehicle Sales Standard by Subregion</v>
      </c>
      <c r="C189" s="254" t="str">
        <f>C188</f>
        <v>Boolean Use Non BAU Minimum Required ZEV Sales Percentage by Subregion</v>
      </c>
      <c r="D189" s="2" t="s">
        <v>39</v>
      </c>
      <c r="E189" s="2" t="s">
        <v>34</v>
      </c>
      <c r="F189" s="2" t="s">
        <v>81</v>
      </c>
      <c r="G189" s="2" t="s">
        <v>3427</v>
      </c>
      <c r="H189" s="43">
        <v>2711</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Zero-Emission Vehicle Sales Standard by Subregion</v>
      </c>
      <c r="C190" s="254" t="str">
        <f t="shared" ref="C190:C199" si="10">C189</f>
        <v>Boolean Use Non BAU Minimum Required ZEV Sales Percentage by Subregion</v>
      </c>
      <c r="D190" s="2" t="s">
        <v>42</v>
      </c>
      <c r="E190" s="2" t="s">
        <v>35</v>
      </c>
      <c r="F190" s="2" t="s">
        <v>80</v>
      </c>
      <c r="G190" s="2" t="s">
        <v>2325</v>
      </c>
      <c r="H190" s="43">
        <v>2712</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Zero-Emission Vehicle Sales Standard by Subregion</v>
      </c>
      <c r="C191" s="254" t="str">
        <f t="shared" si="10"/>
        <v>Boolean Use Non BAU Minimum Required ZEV Sales Percentage by Subregion</v>
      </c>
      <c r="D191" s="2" t="s">
        <v>39</v>
      </c>
      <c r="E191" s="2" t="s">
        <v>35</v>
      </c>
      <c r="F191" s="2" t="s">
        <v>81</v>
      </c>
      <c r="G191" s="2" t="s">
        <v>3424</v>
      </c>
      <c r="H191" s="43">
        <v>2713</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Zero-Emission Vehicle Sales Standard by Subregion</v>
      </c>
      <c r="C192" s="254" t="str">
        <f t="shared" si="10"/>
        <v>Boolean Use Non BAU Minimum Required ZEV Sales Percentage by Subregion</v>
      </c>
      <c r="D192" s="2" t="s">
        <v>42</v>
      </c>
      <c r="E192" s="2" t="s">
        <v>36</v>
      </c>
      <c r="F192" s="2" t="s">
        <v>80</v>
      </c>
      <c r="G192" s="2" t="s">
        <v>3262</v>
      </c>
      <c r="H192" s="43">
        <v>2714</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Zero-Emission Vehicle Sales Standard by Subregion</v>
      </c>
      <c r="C193" s="254" t="str">
        <f t="shared" si="10"/>
        <v>Boolean Use Non BAU Minimum Required ZEV Sales Percentage by Subregion</v>
      </c>
      <c r="D193" s="2" t="s">
        <v>39</v>
      </c>
      <c r="E193" s="2" t="s">
        <v>36</v>
      </c>
      <c r="F193" s="2" t="s">
        <v>81</v>
      </c>
      <c r="G193" s="2" t="s">
        <v>3262</v>
      </c>
      <c r="H193" s="43">
        <v>2715</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Zero-Emission Vehicle Sales Standard by Subregion</v>
      </c>
      <c r="C194" s="254" t="str">
        <f t="shared" si="10"/>
        <v>Boolean Use Non BAU Minimum Required ZEV Sales Percentage by Subregion</v>
      </c>
      <c r="D194" s="2" t="s">
        <v>42</v>
      </c>
      <c r="E194" s="2" t="s">
        <v>37</v>
      </c>
      <c r="F194" s="2" t="s">
        <v>80</v>
      </c>
      <c r="G194" s="2" t="s">
        <v>82</v>
      </c>
      <c r="H194" s="43">
        <v>2716</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Zero-Emission Vehicle Sales Standard by Subregion</v>
      </c>
      <c r="C195" s="254" t="str">
        <f t="shared" si="10"/>
        <v>Boolean Use Non BAU Minimum Required ZEV Sales Percentage by Subregion</v>
      </c>
      <c r="D195" s="2" t="s">
        <v>39</v>
      </c>
      <c r="E195" s="2" t="s">
        <v>37</v>
      </c>
      <c r="F195" s="2" t="s">
        <v>81</v>
      </c>
      <c r="G195" s="2" t="s">
        <v>82</v>
      </c>
      <c r="H195" s="43">
        <v>2717</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Zero-Emission Vehicle Sales Standard by Subregion</v>
      </c>
      <c r="C196" s="254" t="str">
        <f t="shared" si="10"/>
        <v>Boolean Use Non BAU Minimum Required ZEV Sales Percentage by Subregion</v>
      </c>
      <c r="D196" s="2" t="s">
        <v>42</v>
      </c>
      <c r="E196" s="2" t="s">
        <v>38</v>
      </c>
      <c r="F196" s="2" t="s">
        <v>80</v>
      </c>
      <c r="G196" s="2" t="s">
        <v>3263</v>
      </c>
      <c r="H196" s="43">
        <v>2718</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Zero-Emission Vehicle Sales Standard by Subregion</v>
      </c>
      <c r="C197" s="254" t="str">
        <f t="shared" si="10"/>
        <v>Boolean Use Non BAU Minimum Required ZEV Sales Percentage by Subregion</v>
      </c>
      <c r="D197" s="2" t="s">
        <v>39</v>
      </c>
      <c r="E197" s="2" t="s">
        <v>38</v>
      </c>
      <c r="F197" s="2" t="s">
        <v>81</v>
      </c>
      <c r="G197" s="2" t="s">
        <v>3264</v>
      </c>
      <c r="H197" s="43">
        <v>2719</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Zero-Emission Vehicle Sales Standard by Subregion</v>
      </c>
      <c r="C198" s="254" t="str">
        <f t="shared" si="10"/>
        <v>Boolean Use Non BAU Minimum Required ZEV Sales Percentage by Subregion</v>
      </c>
      <c r="D198" s="2" t="s">
        <v>42</v>
      </c>
      <c r="E198" s="2" t="s">
        <v>108</v>
      </c>
      <c r="F198" s="2" t="s">
        <v>80</v>
      </c>
      <c r="G198" s="2" t="s">
        <v>138</v>
      </c>
      <c r="H198" s="43">
        <v>2720</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Zero-Emission Vehicle Sales Standard by Subregion</v>
      </c>
      <c r="C199" s="254" t="str">
        <f t="shared" si="10"/>
        <v>Boolean Use Non BAU Minimum Required ZEV Sales Percentage by Subregion</v>
      </c>
      <c r="D199" s="2" t="s">
        <v>39</v>
      </c>
      <c r="E199" s="2" t="s">
        <v>108</v>
      </c>
      <c r="F199" s="2" t="s">
        <v>81</v>
      </c>
      <c r="G199" s="2" t="s">
        <v>138</v>
      </c>
      <c r="H199" s="43">
        <v>2721</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2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2463</v>
      </c>
      <c r="D200" s="45" t="s">
        <v>110</v>
      </c>
      <c r="E200" s="45" t="s">
        <v>265</v>
      </c>
      <c r="F200" s="45" t="s">
        <v>116</v>
      </c>
      <c r="G200" s="45" t="s">
        <v>269</v>
      </c>
      <c r="H200" s="43">
        <v>435</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111</v>
      </c>
      <c r="E201" s="45" t="s">
        <v>265</v>
      </c>
      <c r="F201" s="45" t="s">
        <v>117</v>
      </c>
      <c r="G201" s="45" t="s">
        <v>269</v>
      </c>
      <c r="H201" s="43">
        <v>436</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113</v>
      </c>
      <c r="E202" s="45" t="s">
        <v>265</v>
      </c>
      <c r="F202" s="45" t="s">
        <v>119</v>
      </c>
      <c r="G202" s="45" t="s">
        <v>269</v>
      </c>
      <c r="H202" s="43">
        <v>437</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114</v>
      </c>
      <c r="E203" s="45" t="s">
        <v>265</v>
      </c>
      <c r="F203" s="45" t="s">
        <v>120</v>
      </c>
      <c r="G203" s="45" t="s">
        <v>269</v>
      </c>
      <c r="H203" s="43">
        <v>438</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115</v>
      </c>
      <c r="E204" s="45" t="s">
        <v>265</v>
      </c>
      <c r="F204" s="45" t="s">
        <v>121</v>
      </c>
      <c r="G204" s="45" t="s">
        <v>269</v>
      </c>
      <c r="H204" s="43">
        <v>439</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110</v>
      </c>
      <c r="E205" s="45" t="s">
        <v>266</v>
      </c>
      <c r="F205" s="45" t="s">
        <v>116</v>
      </c>
      <c r="G205" s="45" t="s">
        <v>268</v>
      </c>
      <c r="H205" s="43">
        <v>440</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111</v>
      </c>
      <c r="E206" s="45" t="s">
        <v>266</v>
      </c>
      <c r="F206" s="45" t="s">
        <v>117</v>
      </c>
      <c r="G206" s="45" t="s">
        <v>268</v>
      </c>
      <c r="H206" s="43">
        <v>441</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113</v>
      </c>
      <c r="E207" s="45" t="s">
        <v>266</v>
      </c>
      <c r="F207" s="45" t="s">
        <v>119</v>
      </c>
      <c r="G207" s="45" t="s">
        <v>268</v>
      </c>
      <c r="H207" s="43">
        <v>442</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114</v>
      </c>
      <c r="E208" s="45" t="s">
        <v>266</v>
      </c>
      <c r="F208" s="45" t="s">
        <v>120</v>
      </c>
      <c r="G208" s="45" t="s">
        <v>268</v>
      </c>
      <c r="H208" s="43">
        <v>443</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115</v>
      </c>
      <c r="E209" s="45" t="s">
        <v>266</v>
      </c>
      <c r="F209" s="45" t="s">
        <v>121</v>
      </c>
      <c r="G209" s="45" t="s">
        <v>268</v>
      </c>
      <c r="H209" s="43">
        <v>444</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110</v>
      </c>
      <c r="E210" s="45" t="s">
        <v>267</v>
      </c>
      <c r="F210" s="45" t="s">
        <v>116</v>
      </c>
      <c r="G210" s="45" t="s">
        <v>159</v>
      </c>
      <c r="H210" s="43">
        <v>445</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111</v>
      </c>
      <c r="E211" s="45" t="s">
        <v>267</v>
      </c>
      <c r="F211" s="45" t="s">
        <v>117</v>
      </c>
      <c r="G211" s="45" t="s">
        <v>159</v>
      </c>
      <c r="H211" s="43">
        <v>446</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113</v>
      </c>
      <c r="E212" s="45" t="s">
        <v>267</v>
      </c>
      <c r="F212" s="45" t="s">
        <v>119</v>
      </c>
      <c r="G212" s="45" t="s">
        <v>159</v>
      </c>
      <c r="H212" s="43">
        <v>447</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114</v>
      </c>
      <c r="E213" s="45" t="s">
        <v>267</v>
      </c>
      <c r="F213" s="45" t="s">
        <v>120</v>
      </c>
      <c r="G213" s="45" t="s">
        <v>159</v>
      </c>
      <c r="H213" s="43">
        <v>448</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115</v>
      </c>
      <c r="E214" s="45" t="s">
        <v>267</v>
      </c>
      <c r="F214" s="45" t="s">
        <v>121</v>
      </c>
      <c r="G214" s="45" t="s">
        <v>159</v>
      </c>
      <c r="H214" s="43">
        <v>449</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286</v>
      </c>
      <c r="D215" s="45" t="s">
        <v>110</v>
      </c>
      <c r="E215" s="45" t="s">
        <v>265</v>
      </c>
      <c r="F215" s="45" t="s">
        <v>116</v>
      </c>
      <c r="G215" s="45" t="s">
        <v>269</v>
      </c>
      <c r="H215" s="43">
        <v>13</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111</v>
      </c>
      <c r="E216" s="45" t="s">
        <v>265</v>
      </c>
      <c r="F216" s="45" t="s">
        <v>117</v>
      </c>
      <c r="G216" s="45" t="s">
        <v>269</v>
      </c>
      <c r="H216" s="43">
        <v>14</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112</v>
      </c>
      <c r="E217" s="45" t="s">
        <v>265</v>
      </c>
      <c r="F217" s="45" t="s">
        <v>118</v>
      </c>
      <c r="G217" s="45" t="s">
        <v>269</v>
      </c>
      <c r="H217" s="43">
        <v>15</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113</v>
      </c>
      <c r="E218" s="45" t="s">
        <v>265</v>
      </c>
      <c r="F218" s="45" t="s">
        <v>119</v>
      </c>
      <c r="G218" s="45" t="s">
        <v>269</v>
      </c>
      <c r="H218" s="43">
        <v>16</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114</v>
      </c>
      <c r="E219" s="45" t="s">
        <v>265</v>
      </c>
      <c r="F219" s="45" t="s">
        <v>120</v>
      </c>
      <c r="G219" s="45" t="s">
        <v>269</v>
      </c>
      <c r="H219" s="43">
        <v>17</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115</v>
      </c>
      <c r="E220" s="45" t="s">
        <v>265</v>
      </c>
      <c r="F220" s="45" t="s">
        <v>121</v>
      </c>
      <c r="G220" s="45" t="s">
        <v>269</v>
      </c>
      <c r="H220" s="43">
        <v>18</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110</v>
      </c>
      <c r="E221" s="45" t="s">
        <v>266</v>
      </c>
      <c r="F221" s="45" t="s">
        <v>116</v>
      </c>
      <c r="G221" s="45" t="s">
        <v>268</v>
      </c>
      <c r="H221" s="43">
        <v>150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111</v>
      </c>
      <c r="E222" s="45" t="s">
        <v>266</v>
      </c>
      <c r="F222" s="45" t="s">
        <v>117</v>
      </c>
      <c r="G222" s="45" t="s">
        <v>268</v>
      </c>
      <c r="H222" s="43">
        <v>151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112</v>
      </c>
      <c r="E223" s="45" t="s">
        <v>266</v>
      </c>
      <c r="F223" s="45" t="s">
        <v>118</v>
      </c>
      <c r="G223" s="45" t="s">
        <v>268</v>
      </c>
      <c r="H223" s="43">
        <v>152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113</v>
      </c>
      <c r="E224" s="45" t="s">
        <v>266</v>
      </c>
      <c r="F224" s="45" t="s">
        <v>119</v>
      </c>
      <c r="G224" s="45" t="s">
        <v>268</v>
      </c>
      <c r="H224" s="43">
        <v>153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114</v>
      </c>
      <c r="E225" s="45" t="s">
        <v>266</v>
      </c>
      <c r="F225" s="45" t="s">
        <v>120</v>
      </c>
      <c r="G225" s="45" t="s">
        <v>268</v>
      </c>
      <c r="H225" s="43">
        <v>154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115</v>
      </c>
      <c r="E226" s="45" t="s">
        <v>266</v>
      </c>
      <c r="F226" s="45" t="s">
        <v>121</v>
      </c>
      <c r="G226" s="45" t="s">
        <v>268</v>
      </c>
      <c r="H226" s="43">
        <v>155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110</v>
      </c>
      <c r="E227" s="45" t="s">
        <v>267</v>
      </c>
      <c r="F227" s="45" t="s">
        <v>116</v>
      </c>
      <c r="G227" s="45" t="s">
        <v>159</v>
      </c>
      <c r="H227" s="43">
        <v>156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111</v>
      </c>
      <c r="E228" s="45" t="s">
        <v>267</v>
      </c>
      <c r="F228" s="45" t="s">
        <v>117</v>
      </c>
      <c r="G228" s="45" t="s">
        <v>159</v>
      </c>
      <c r="H228" s="43">
        <v>157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112</v>
      </c>
      <c r="E229" s="45" t="s">
        <v>267</v>
      </c>
      <c r="F229" s="45" t="s">
        <v>118</v>
      </c>
      <c r="G229" s="45" t="s">
        <v>159</v>
      </c>
      <c r="H229" s="43">
        <v>158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113</v>
      </c>
      <c r="E230" s="45" t="s">
        <v>267</v>
      </c>
      <c r="F230" s="45" t="s">
        <v>119</v>
      </c>
      <c r="G230" s="45" t="s">
        <v>159</v>
      </c>
      <c r="H230" s="43">
        <v>159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114</v>
      </c>
      <c r="E231" s="45" t="s">
        <v>267</v>
      </c>
      <c r="F231" s="45" t="s">
        <v>120</v>
      </c>
      <c r="G231" s="45" t="s">
        <v>159</v>
      </c>
      <c r="H231" s="43">
        <v>160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115</v>
      </c>
      <c r="E232" s="45" t="s">
        <v>267</v>
      </c>
      <c r="F232" s="45" t="s">
        <v>121</v>
      </c>
      <c r="G232" s="45" t="s">
        <v>159</v>
      </c>
      <c r="H232" s="43">
        <v>161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287</v>
      </c>
      <c r="D234" s="45"/>
      <c r="E234" s="45"/>
      <c r="F234" s="45"/>
      <c r="G234" s="45"/>
      <c r="H234" s="43">
        <v>146</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3428</v>
      </c>
      <c r="D235" s="45" t="s">
        <v>265</v>
      </c>
      <c r="E235" s="45"/>
      <c r="F235" s="45" t="s">
        <v>269</v>
      </c>
      <c r="G235" s="45"/>
      <c r="H235" s="43">
        <v>147</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266</v>
      </c>
      <c r="E236" s="45"/>
      <c r="F236" s="45" t="s">
        <v>268</v>
      </c>
      <c r="G236" s="45"/>
      <c r="H236" s="43">
        <v>1728</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267</v>
      </c>
      <c r="E237" s="45"/>
      <c r="F237" s="45" t="s">
        <v>159</v>
      </c>
      <c r="G237" s="45"/>
      <c r="H237" s="43">
        <v>1729</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3733</v>
      </c>
      <c r="D238" s="45" t="s">
        <v>265</v>
      </c>
      <c r="E238" s="45"/>
      <c r="F238" s="45" t="s">
        <v>269</v>
      </c>
      <c r="G238" s="45"/>
      <c r="H238" s="43">
        <v>2433</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266</v>
      </c>
      <c r="E239" s="45"/>
      <c r="F239" s="45" t="s">
        <v>268</v>
      </c>
      <c r="G239" s="45"/>
      <c r="H239" s="43">
        <v>2434</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267</v>
      </c>
      <c r="E240" s="45"/>
      <c r="F240" s="45" t="s">
        <v>159</v>
      </c>
      <c r="G240" s="45"/>
      <c r="H240" s="43">
        <v>2435</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3809</v>
      </c>
      <c r="D241" s="45" t="s">
        <v>265</v>
      </c>
      <c r="E241" s="45"/>
      <c r="F241" s="45" t="s">
        <v>269</v>
      </c>
      <c r="G241" s="45"/>
      <c r="H241" s="43">
        <v>2952</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c r="Q241" s="254"/>
      <c r="R241" s="254"/>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266</v>
      </c>
      <c r="E242" s="45"/>
      <c r="F242" s="45" t="s">
        <v>268</v>
      </c>
      <c r="G242" s="45"/>
      <c r="H242" s="43">
        <v>2953</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267</v>
      </c>
      <c r="E243" s="45"/>
      <c r="F243" s="45" t="s">
        <v>159</v>
      </c>
      <c r="G243" s="45"/>
      <c r="H243" s="43">
        <v>2954</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122</v>
      </c>
      <c r="D244" s="45"/>
      <c r="E244" s="45"/>
      <c r="F244" s="45"/>
      <c r="G244" s="45"/>
      <c r="H244" s="43">
        <v>20</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2439</v>
      </c>
      <c r="D245" s="45" t="s">
        <v>265</v>
      </c>
      <c r="E245" s="45"/>
      <c r="F245" s="45" t="s">
        <v>269</v>
      </c>
      <c r="G245" s="45"/>
      <c r="H245" s="43">
        <v>378</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266</v>
      </c>
      <c r="E246" s="45"/>
      <c r="F246" s="45" t="s">
        <v>268</v>
      </c>
      <c r="G246" s="45"/>
      <c r="H246" s="43">
        <v>379</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267</v>
      </c>
      <c r="E247" s="45"/>
      <c r="F247" s="45" t="s">
        <v>159</v>
      </c>
      <c r="G247" s="45"/>
      <c r="H247" s="43">
        <v>380</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110</v>
      </c>
      <c r="E248" s="45"/>
      <c r="F248" s="45" t="s">
        <v>116</v>
      </c>
      <c r="G248" s="45"/>
      <c r="H248" s="43">
        <v>27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111</v>
      </c>
      <c r="E249" s="45"/>
      <c r="F249" s="45" t="s">
        <v>117</v>
      </c>
      <c r="G249" s="45"/>
      <c r="H249" s="43">
        <v>28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112</v>
      </c>
      <c r="E250" s="45"/>
      <c r="F250" s="45" t="s">
        <v>118</v>
      </c>
      <c r="G250" s="45"/>
      <c r="H250" s="43">
        <v>605</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113</v>
      </c>
      <c r="E251" s="45"/>
      <c r="F251" s="45" t="s">
        <v>119</v>
      </c>
      <c r="G251" s="45"/>
      <c r="H251" s="43">
        <v>606</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114</v>
      </c>
      <c r="E252" s="45"/>
      <c r="F252" s="45" t="s">
        <v>120</v>
      </c>
      <c r="G252" s="45"/>
      <c r="H252" s="43">
        <v>29</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115</v>
      </c>
      <c r="E253" s="45"/>
      <c r="F253" s="45" t="s">
        <v>121</v>
      </c>
      <c r="G253" s="45"/>
      <c r="H253" s="43">
        <v>607</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2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316</v>
      </c>
      <c r="D254" s="45" t="s">
        <v>434</v>
      </c>
      <c r="E254" s="45"/>
      <c r="F254" s="45" t="s">
        <v>433</v>
      </c>
      <c r="G254" s="6"/>
      <c r="H254" s="47">
        <v>167</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3457</v>
      </c>
      <c r="E255" s="45"/>
      <c r="F255" s="6" t="s">
        <v>3395</v>
      </c>
      <c r="G255" s="45"/>
      <c r="H255" s="43">
        <v>168</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3458</v>
      </c>
      <c r="E256" s="45"/>
      <c r="F256" s="6" t="s">
        <v>3396</v>
      </c>
      <c r="G256" s="45"/>
      <c r="H256" s="43">
        <v>1746</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72</v>
      </c>
      <c r="E257" s="45"/>
      <c r="F257" s="6" t="s">
        <v>3468</v>
      </c>
      <c r="G257" s="45"/>
      <c r="H257" s="47">
        <v>169</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73</v>
      </c>
      <c r="E258" s="45"/>
      <c r="F258" s="6" t="s">
        <v>85</v>
      </c>
      <c r="G258" s="45"/>
      <c r="H258" s="43">
        <v>170</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435</v>
      </c>
      <c r="E259" s="45"/>
      <c r="F259" s="6" t="s">
        <v>438</v>
      </c>
      <c r="G259" s="45"/>
      <c r="H259" s="43">
        <v>608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74</v>
      </c>
      <c r="E260" s="45"/>
      <c r="F260" s="6" t="s">
        <v>86</v>
      </c>
      <c r="G260" s="45"/>
      <c r="H260" s="43">
        <v>609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75</v>
      </c>
      <c r="E261" s="45"/>
      <c r="F261" s="6" t="s">
        <v>87</v>
      </c>
      <c r="G261" s="45"/>
      <c r="H261" s="43">
        <v>610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76</v>
      </c>
      <c r="E262" s="45"/>
      <c r="F262" s="6" t="s">
        <v>88</v>
      </c>
      <c r="G262" s="45"/>
      <c r="H262" s="43">
        <v>611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2406</v>
      </c>
      <c r="E263" s="45"/>
      <c r="F263" s="6" t="s">
        <v>423</v>
      </c>
      <c r="G263" s="45"/>
      <c r="H263" s="43">
        <v>612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295</v>
      </c>
      <c r="E264" s="45"/>
      <c r="F264" s="6" t="s">
        <v>297</v>
      </c>
      <c r="G264" s="45"/>
      <c r="H264" s="43">
        <v>613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296</v>
      </c>
      <c r="E265" s="45"/>
      <c r="F265" s="6" t="s">
        <v>298</v>
      </c>
      <c r="G265" s="45"/>
      <c r="H265" s="43">
        <v>614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431</v>
      </c>
      <c r="E266" s="45"/>
      <c r="F266" s="6" t="s">
        <v>430</v>
      </c>
      <c r="G266" s="45"/>
      <c r="H266" s="43">
        <v>116</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440</v>
      </c>
      <c r="E267" s="45"/>
      <c r="F267" s="6" t="s">
        <v>441</v>
      </c>
      <c r="G267" s="45"/>
      <c r="H267" s="43">
        <v>615</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2724</v>
      </c>
      <c r="E268" s="45"/>
      <c r="F268" s="6" t="s">
        <v>2448</v>
      </c>
      <c r="G268" s="45"/>
      <c r="H268" s="43">
        <v>616</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2725</v>
      </c>
      <c r="E269" s="45"/>
      <c r="F269" s="6" t="s">
        <v>2568</v>
      </c>
      <c r="G269" s="45"/>
      <c r="H269" s="43">
        <v>617</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2726</v>
      </c>
      <c r="E270" s="45"/>
      <c r="F270" s="6" t="s">
        <v>2450</v>
      </c>
      <c r="G270" s="45"/>
      <c r="H270" s="43">
        <v>618</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3456</v>
      </c>
      <c r="E271" s="45"/>
      <c r="F271" s="6" t="s">
        <v>3463</v>
      </c>
      <c r="G271" s="45"/>
      <c r="H271" s="43">
        <v>1747</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3459</v>
      </c>
      <c r="E272" s="45"/>
      <c r="F272" s="6" t="s">
        <v>3464</v>
      </c>
      <c r="G272" s="45"/>
      <c r="H272" s="43">
        <v>1748</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3460</v>
      </c>
      <c r="E273" s="45"/>
      <c r="F273" s="6" t="s">
        <v>3465</v>
      </c>
      <c r="G273" s="45"/>
      <c r="H273" s="43">
        <v>1749</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3461</v>
      </c>
      <c r="E274" s="45"/>
      <c r="F274" s="6" t="s">
        <v>3466</v>
      </c>
      <c r="G274" s="45"/>
      <c r="H274" s="43">
        <v>1750</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3462</v>
      </c>
      <c r="E275" s="45"/>
      <c r="F275" s="6" t="s">
        <v>3467</v>
      </c>
      <c r="G275" s="45"/>
      <c r="H275" s="43">
        <v>1751</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3548</v>
      </c>
      <c r="E276" s="45"/>
      <c r="F276" s="6" t="s">
        <v>3546</v>
      </c>
      <c r="G276" s="45"/>
      <c r="H276" s="43">
        <v>1752</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3549</v>
      </c>
      <c r="E277" s="45"/>
      <c r="F277" s="6" t="s">
        <v>3547</v>
      </c>
      <c r="G277" s="45"/>
      <c r="H277" s="43">
        <v>2236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3737</v>
      </c>
      <c r="D278" s="45" t="s">
        <v>434</v>
      </c>
      <c r="E278" s="45"/>
      <c r="F278" s="45" t="s">
        <v>433</v>
      </c>
      <c r="G278" s="45"/>
      <c r="H278" s="43">
        <v>2436</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3457</v>
      </c>
      <c r="E279" s="45"/>
      <c r="F279" s="6" t="s">
        <v>3395</v>
      </c>
      <c r="G279" s="45"/>
      <c r="H279" s="43">
        <v>2437</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3458</v>
      </c>
      <c r="E280" s="45"/>
      <c r="F280" s="6" t="s">
        <v>3396</v>
      </c>
      <c r="G280" s="45"/>
      <c r="H280" s="43">
        <v>2438</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72</v>
      </c>
      <c r="E281" s="45"/>
      <c r="F281" s="6" t="s">
        <v>3468</v>
      </c>
      <c r="G281" s="45"/>
      <c r="H281" s="43">
        <v>2439</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73</v>
      </c>
      <c r="E282" s="45"/>
      <c r="F282" s="6" t="s">
        <v>85</v>
      </c>
      <c r="G282" s="45"/>
      <c r="H282" s="43">
        <v>2440</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435</v>
      </c>
      <c r="E283" s="45"/>
      <c r="F283" s="6" t="s">
        <v>438</v>
      </c>
      <c r="G283" s="45"/>
      <c r="H283" s="43">
        <v>2441</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74</v>
      </c>
      <c r="E284" s="45"/>
      <c r="F284" s="6" t="s">
        <v>86</v>
      </c>
      <c r="G284" s="45"/>
      <c r="H284" s="43">
        <v>2442</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75</v>
      </c>
      <c r="E285" s="45"/>
      <c r="F285" s="6" t="s">
        <v>87</v>
      </c>
      <c r="G285" s="45"/>
      <c r="H285" s="43">
        <v>2443</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76</v>
      </c>
      <c r="E286" s="45"/>
      <c r="F286" s="6" t="s">
        <v>88</v>
      </c>
      <c r="G286" s="45"/>
      <c r="H286" s="43">
        <v>2444</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2406</v>
      </c>
      <c r="E287" s="45"/>
      <c r="F287" s="6" t="s">
        <v>423</v>
      </c>
      <c r="G287" s="45"/>
      <c r="H287" s="43">
        <v>2445</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295</v>
      </c>
      <c r="E288" s="45"/>
      <c r="F288" s="6" t="s">
        <v>297</v>
      </c>
      <c r="G288" s="45"/>
      <c r="H288" s="43">
        <v>2446</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296</v>
      </c>
      <c r="E289" s="45"/>
      <c r="F289" s="6" t="s">
        <v>298</v>
      </c>
      <c r="G289" s="45"/>
      <c r="H289" s="43">
        <v>2447</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431</v>
      </c>
      <c r="E290" s="45"/>
      <c r="F290" s="6" t="s">
        <v>430</v>
      </c>
      <c r="G290" s="45"/>
      <c r="H290" s="43">
        <v>2448</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440</v>
      </c>
      <c r="E291" s="45"/>
      <c r="F291" s="6" t="s">
        <v>441</v>
      </c>
      <c r="G291" s="45"/>
      <c r="H291" s="43">
        <v>2449</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2724</v>
      </c>
      <c r="E292" s="45"/>
      <c r="F292" s="6" t="s">
        <v>2448</v>
      </c>
      <c r="G292" s="45"/>
      <c r="H292" s="43">
        <v>2450</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2725</v>
      </c>
      <c r="E293" s="45"/>
      <c r="F293" s="6" t="s">
        <v>2568</v>
      </c>
      <c r="G293" s="45"/>
      <c r="H293" s="43">
        <v>2451</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2726</v>
      </c>
      <c r="E294" s="45"/>
      <c r="F294" s="6" t="s">
        <v>2450</v>
      </c>
      <c r="G294" s="45"/>
      <c r="H294" s="43">
        <v>2452</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3456</v>
      </c>
      <c r="E295" s="45"/>
      <c r="F295" s="6" t="s">
        <v>3463</v>
      </c>
      <c r="G295" s="45"/>
      <c r="H295" s="43">
        <v>2453</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3459</v>
      </c>
      <c r="E296" s="45"/>
      <c r="F296" s="6" t="s">
        <v>3464</v>
      </c>
      <c r="G296" s="45"/>
      <c r="H296" s="43">
        <v>2454</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3460</v>
      </c>
      <c r="E297" s="45"/>
      <c r="F297" s="6" t="s">
        <v>3465</v>
      </c>
      <c r="G297" s="45"/>
      <c r="H297" s="43">
        <v>2455</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3461</v>
      </c>
      <c r="E298" s="45"/>
      <c r="F298" s="6" t="s">
        <v>3466</v>
      </c>
      <c r="G298" s="45"/>
      <c r="H298" s="43">
        <v>2456</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3462</v>
      </c>
      <c r="E299" s="45"/>
      <c r="F299" s="6" t="s">
        <v>3467</v>
      </c>
      <c r="G299" s="45"/>
      <c r="H299" s="43">
        <v>2457</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3548</v>
      </c>
      <c r="E300" s="45"/>
      <c r="F300" s="6" t="s">
        <v>3546</v>
      </c>
      <c r="G300" s="45"/>
      <c r="H300" s="43">
        <v>2458</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3549</v>
      </c>
      <c r="E301" s="45"/>
      <c r="F301" s="6" t="s">
        <v>3547</v>
      </c>
      <c r="G301" s="45"/>
      <c r="H301" s="43">
        <v>2459</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2716</v>
      </c>
      <c r="D302" s="45"/>
      <c r="E302" s="45"/>
      <c r="F302" s="45"/>
      <c r="G302" s="45"/>
      <c r="H302" s="43">
        <v>508</v>
      </c>
      <c r="I302" s="324" t="s">
        <v>40</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43% in 2023, matching the BAU share of clean electricity in that year. If you set this policy to a value less than 100%, you should be sure to adjust the 2023 implementation schedule value accordingly. For example, if your chosen lever setting is 80%, the fraction of policy achieved in 2023 should be 43% * 80% (or 34.4%),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30"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3511</v>
      </c>
      <c r="D303" s="45"/>
      <c r="E303" s="45"/>
      <c r="F303" s="45"/>
      <c r="G303" s="45"/>
      <c r="H303" s="43">
        <v>2234</v>
      </c>
      <c r="I303" s="324" t="s">
        <v>41</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3724</v>
      </c>
      <c r="D304" s="45"/>
      <c r="E304" s="45"/>
      <c r="F304" s="45"/>
      <c r="G304" s="45"/>
      <c r="H304" s="43">
        <v>2285</v>
      </c>
      <c r="I304" s="324" t="s">
        <v>40</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259</v>
      </c>
      <c r="D305" s="6"/>
      <c r="E305" s="6"/>
      <c r="F305" s="6"/>
      <c r="G305" s="6"/>
      <c r="H305" s="47">
        <v>148</v>
      </c>
      <c r="I305" s="324" t="s">
        <v>40</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258</v>
      </c>
      <c r="D306" s="45" t="s">
        <v>434</v>
      </c>
      <c r="E306" s="45"/>
      <c r="F306" s="45" t="s">
        <v>433</v>
      </c>
      <c r="G306" s="6"/>
      <c r="H306" s="47">
        <v>149</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20">C$306</f>
        <v>Percent Change in Electricity Imports</v>
      </c>
      <c r="D307" s="6" t="s">
        <v>3457</v>
      </c>
      <c r="E307" s="45"/>
      <c r="F307" s="6" t="s">
        <v>3395</v>
      </c>
      <c r="G307" s="6"/>
      <c r="H307" s="47">
        <v>526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20"/>
        <v>Percent Change in Electricity Imports</v>
      </c>
      <c r="D308" s="6" t="s">
        <v>3458</v>
      </c>
      <c r="E308" s="45"/>
      <c r="F308" s="6" t="s">
        <v>3396</v>
      </c>
      <c r="G308" s="6"/>
      <c r="H308" s="47">
        <v>1753</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72</v>
      </c>
      <c r="E309" s="45"/>
      <c r="F309" s="6" t="s">
        <v>3468</v>
      </c>
      <c r="G309" s="6"/>
      <c r="H309" s="47">
        <v>527</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73</v>
      </c>
      <c r="E310" s="45"/>
      <c r="F310" s="6" t="s">
        <v>85</v>
      </c>
      <c r="G310" s="6"/>
      <c r="H310" s="47">
        <v>528</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435</v>
      </c>
      <c r="E311" s="45"/>
      <c r="F311" s="6" t="s">
        <v>438</v>
      </c>
      <c r="G311" s="6"/>
      <c r="H311" s="47">
        <v>529</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74</v>
      </c>
      <c r="E312" s="45"/>
      <c r="F312" s="6" t="s">
        <v>86</v>
      </c>
      <c r="G312" s="6"/>
      <c r="H312" s="47">
        <v>530</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75</v>
      </c>
      <c r="E313" s="45"/>
      <c r="F313" s="6" t="s">
        <v>87</v>
      </c>
      <c r="G313" s="6"/>
      <c r="H313" s="47">
        <v>531</v>
      </c>
      <c r="I313" s="324" t="s">
        <v>41</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76</v>
      </c>
      <c r="E314" s="45"/>
      <c r="F314" s="6" t="s">
        <v>88</v>
      </c>
      <c r="G314" s="6"/>
      <c r="H314" s="47">
        <v>532</v>
      </c>
      <c r="I314" s="324" t="s">
        <v>40</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2406</v>
      </c>
      <c r="E315" s="45"/>
      <c r="F315" s="6" t="s">
        <v>423</v>
      </c>
      <c r="G315" s="6"/>
      <c r="H315" s="47">
        <v>533</v>
      </c>
      <c r="I315" s="324" t="s">
        <v>41</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295</v>
      </c>
      <c r="E316" s="45"/>
      <c r="F316" s="6" t="s">
        <v>297</v>
      </c>
      <c r="G316" s="6"/>
      <c r="H316" s="47">
        <v>534</v>
      </c>
      <c r="I316" s="324" t="s">
        <v>40</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296</v>
      </c>
      <c r="E317" s="45"/>
      <c r="F317" s="6" t="s">
        <v>298</v>
      </c>
      <c r="G317" s="6"/>
      <c r="H317" s="47">
        <v>535</v>
      </c>
      <c r="I317" s="324" t="s">
        <v>41</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431</v>
      </c>
      <c r="E318" s="45"/>
      <c r="F318" s="6" t="s">
        <v>430</v>
      </c>
      <c r="G318" s="6"/>
      <c r="H318" s="47">
        <v>536</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440</v>
      </c>
      <c r="E319" s="45"/>
      <c r="F319" s="6" t="s">
        <v>441</v>
      </c>
      <c r="G319" s="6"/>
      <c r="H319" s="47">
        <v>537</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2724</v>
      </c>
      <c r="E320" s="45"/>
      <c r="F320" s="6" t="s">
        <v>2448</v>
      </c>
      <c r="G320" s="6"/>
      <c r="H320" s="47">
        <v>538</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2725</v>
      </c>
      <c r="E321" s="45"/>
      <c r="F321" s="6" t="s">
        <v>2568</v>
      </c>
      <c r="G321" s="6"/>
      <c r="H321" s="47">
        <v>539</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2726</v>
      </c>
      <c r="E322" s="45"/>
      <c r="F322" s="6" t="s">
        <v>2450</v>
      </c>
      <c r="G322" s="6"/>
      <c r="H322" s="47">
        <v>540</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3456</v>
      </c>
      <c r="E323" s="45"/>
      <c r="F323" s="6" t="s">
        <v>3463</v>
      </c>
      <c r="G323" s="6"/>
      <c r="H323" s="47">
        <v>1754</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3459</v>
      </c>
      <c r="E324" s="45"/>
      <c r="F324" s="6" t="s">
        <v>3464</v>
      </c>
      <c r="G324" s="6"/>
      <c r="H324" s="47">
        <v>1755</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3460</v>
      </c>
      <c r="E325" s="45"/>
      <c r="F325" s="6" t="s">
        <v>3465</v>
      </c>
      <c r="G325" s="6"/>
      <c r="H325" s="47">
        <v>1756</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3461</v>
      </c>
      <c r="E326" s="45"/>
      <c r="F326" s="6" t="s">
        <v>3466</v>
      </c>
      <c r="G326" s="6"/>
      <c r="H326" s="47">
        <v>1757</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3462</v>
      </c>
      <c r="E327" s="45"/>
      <c r="F327" s="6" t="s">
        <v>3467</v>
      </c>
      <c r="G327" s="6"/>
      <c r="H327" s="47">
        <v>1758</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3548</v>
      </c>
      <c r="E328" s="45"/>
      <c r="F328" s="6" t="s">
        <v>3546</v>
      </c>
      <c r="G328" s="6"/>
      <c r="H328" s="47">
        <v>1759</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3549</v>
      </c>
      <c r="E329" s="45"/>
      <c r="F329" s="6" t="s">
        <v>3547</v>
      </c>
      <c r="G329" s="6"/>
      <c r="H329" s="47">
        <v>2237</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288</v>
      </c>
      <c r="D330" s="45"/>
      <c r="E330" s="45"/>
      <c r="F330" s="45"/>
      <c r="G330" s="45"/>
      <c r="H330" s="43">
        <v>619</v>
      </c>
      <c r="I330" s="324" t="s">
        <v>41</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3451</v>
      </c>
      <c r="D331" s="45" t="s">
        <v>434</v>
      </c>
      <c r="E331" s="45"/>
      <c r="F331" s="45" t="s">
        <v>433</v>
      </c>
      <c r="G331" s="6"/>
      <c r="H331" s="43">
        <v>1730</v>
      </c>
      <c r="I331" s="325" t="s">
        <v>41</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1">$C$331</f>
        <v>Percentage Decrease in Cost of Capital for Power Plants</v>
      </c>
      <c r="D332" s="6" t="s">
        <v>3457</v>
      </c>
      <c r="E332" s="45"/>
      <c r="F332" s="6" t="s">
        <v>3395</v>
      </c>
      <c r="G332" s="6"/>
      <c r="H332" s="43">
        <v>1731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1"/>
        <v>Percentage Decrease in Cost of Capital for Power Plants</v>
      </c>
      <c r="D333" s="6" t="s">
        <v>3458</v>
      </c>
      <c r="E333" s="45"/>
      <c r="F333" s="6" t="s">
        <v>3396</v>
      </c>
      <c r="G333" s="6"/>
      <c r="H333" s="43">
        <v>1803</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72</v>
      </c>
      <c r="E334" s="45"/>
      <c r="F334" s="6" t="s">
        <v>3468</v>
      </c>
      <c r="G334" s="6"/>
      <c r="H334" s="43">
        <v>1732</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73</v>
      </c>
      <c r="E335" s="45"/>
      <c r="F335" s="6" t="s">
        <v>85</v>
      </c>
      <c r="G335" s="6"/>
      <c r="H335" s="43">
        <v>1733</v>
      </c>
      <c r="I335" s="325" t="s">
        <v>40</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435</v>
      </c>
      <c r="E336" s="45"/>
      <c r="F336" s="6" t="s">
        <v>438</v>
      </c>
      <c r="G336" s="6"/>
      <c r="H336" s="43">
        <v>1734</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74</v>
      </c>
      <c r="E337" s="45"/>
      <c r="F337" s="6" t="s">
        <v>86</v>
      </c>
      <c r="G337" s="6"/>
      <c r="H337" s="43">
        <v>1735</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75</v>
      </c>
      <c r="E338" s="45"/>
      <c r="F338" s="6" t="s">
        <v>87</v>
      </c>
      <c r="G338" s="6"/>
      <c r="H338" s="43">
        <v>1736</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76</v>
      </c>
      <c r="E339" s="45"/>
      <c r="F339" s="6" t="s">
        <v>88</v>
      </c>
      <c r="G339" s="6"/>
      <c r="H339" s="43">
        <v>1737</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2406</v>
      </c>
      <c r="E340" s="45"/>
      <c r="F340" s="6" t="s">
        <v>423</v>
      </c>
      <c r="G340" s="6"/>
      <c r="H340" s="43">
        <v>1738</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295</v>
      </c>
      <c r="E341" s="45"/>
      <c r="F341" s="6" t="s">
        <v>297</v>
      </c>
      <c r="G341" s="6"/>
      <c r="H341" s="43">
        <v>1739</v>
      </c>
      <c r="I341" s="325" t="s">
        <v>41</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296</v>
      </c>
      <c r="E342" s="45"/>
      <c r="F342" s="6" t="s">
        <v>298</v>
      </c>
      <c r="G342" s="6"/>
      <c r="H342" s="43">
        <v>1740</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431</v>
      </c>
      <c r="E343" s="45"/>
      <c r="F343" s="6" t="s">
        <v>430</v>
      </c>
      <c r="G343" s="6"/>
      <c r="H343" s="43">
        <v>1741</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440</v>
      </c>
      <c r="E344" s="45"/>
      <c r="F344" s="6" t="s">
        <v>441</v>
      </c>
      <c r="G344" s="6"/>
      <c r="H344" s="43">
        <v>1742</v>
      </c>
      <c r="I344" s="325" t="s">
        <v>40</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2724</v>
      </c>
      <c r="E345" s="45"/>
      <c r="F345" s="6" t="s">
        <v>2448</v>
      </c>
      <c r="G345" s="6"/>
      <c r="H345" s="43">
        <v>1743</v>
      </c>
      <c r="I345" s="325" t="s">
        <v>41</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2725</v>
      </c>
      <c r="E346" s="45"/>
      <c r="F346" s="6" t="s">
        <v>2568</v>
      </c>
      <c r="G346" s="6"/>
      <c r="H346" s="43">
        <v>1744</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2726</v>
      </c>
      <c r="E347" s="45"/>
      <c r="F347" s="6" t="s">
        <v>2450</v>
      </c>
      <c r="G347" s="6"/>
      <c r="H347" s="43">
        <v>1745</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3456</v>
      </c>
      <c r="E348" s="45"/>
      <c r="F348" s="6" t="s">
        <v>3463</v>
      </c>
      <c r="G348" s="6"/>
      <c r="H348" s="43">
        <v>1804</v>
      </c>
      <c r="I348" s="325" t="s">
        <v>40</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3459</v>
      </c>
      <c r="E349" s="45"/>
      <c r="F349" s="6" t="s">
        <v>3464</v>
      </c>
      <c r="G349" s="6"/>
      <c r="H349" s="43">
        <v>1805</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3460</v>
      </c>
      <c r="E350" s="45"/>
      <c r="F350" s="6" t="s">
        <v>3465</v>
      </c>
      <c r="G350" s="6"/>
      <c r="H350" s="43">
        <v>1806</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3461</v>
      </c>
      <c r="E351" s="45"/>
      <c r="F351" s="6" t="s">
        <v>3466</v>
      </c>
      <c r="G351" s="6"/>
      <c r="H351" s="43">
        <v>1807</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3462</v>
      </c>
      <c r="E352" s="45"/>
      <c r="F352" s="6" t="s">
        <v>3467</v>
      </c>
      <c r="G352" s="6"/>
      <c r="H352" s="43">
        <v>1808</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3548</v>
      </c>
      <c r="E353" s="45"/>
      <c r="F353" s="6" t="s">
        <v>3546</v>
      </c>
      <c r="G353" s="6"/>
      <c r="H353" s="43">
        <v>1809</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3549</v>
      </c>
      <c r="E354" s="45"/>
      <c r="F354" s="6" t="s">
        <v>3547</v>
      </c>
      <c r="G354" s="6"/>
      <c r="H354" s="43">
        <v>2238</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24</v>
      </c>
      <c r="D355" s="45"/>
      <c r="E355" s="45"/>
      <c r="F355" s="45"/>
      <c r="G355" s="45"/>
      <c r="H355" s="43">
        <v>30</v>
      </c>
      <c r="I355" s="324" t="s">
        <v>40</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123</v>
      </c>
      <c r="D356" s="45" t="s">
        <v>434</v>
      </c>
      <c r="E356" s="45"/>
      <c r="F356" s="45" t="s">
        <v>433</v>
      </c>
      <c r="G356" s="45"/>
      <c r="H356" s="43">
        <v>31</v>
      </c>
      <c r="I356" s="324" t="s">
        <v>40</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123</v>
      </c>
      <c r="D357" s="6" t="s">
        <v>3457</v>
      </c>
      <c r="E357" s="45"/>
      <c r="F357" s="6" t="s">
        <v>3395</v>
      </c>
      <c r="G357" s="45"/>
      <c r="H357" s="43">
        <v>1760</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2">C$356</f>
        <v>Annual Additional Capacity Retired due to Early Retirement Policy</v>
      </c>
      <c r="D358" s="6" t="s">
        <v>3458</v>
      </c>
      <c r="E358" s="45"/>
      <c r="F358" s="6" t="s">
        <v>3396</v>
      </c>
      <c r="G358" s="45"/>
      <c r="H358" s="43">
        <v>620</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2"/>
        <v>Annual Additional Capacity Retired due to Early Retirement Policy</v>
      </c>
      <c r="D359" s="6" t="s">
        <v>72</v>
      </c>
      <c r="E359" s="45"/>
      <c r="F359" s="6" t="s">
        <v>3468</v>
      </c>
      <c r="G359" s="45"/>
      <c r="H359" s="43">
        <v>32</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73</v>
      </c>
      <c r="E360" s="45"/>
      <c r="F360" s="6" t="s">
        <v>85</v>
      </c>
      <c r="G360" s="45"/>
      <c r="H360" s="43">
        <v>621</v>
      </c>
      <c r="I360" s="324" t="s">
        <v>41</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435</v>
      </c>
      <c r="E361" s="45"/>
      <c r="F361" s="6" t="s">
        <v>438</v>
      </c>
      <c r="G361" s="45"/>
      <c r="H361" s="43">
        <v>622</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74</v>
      </c>
      <c r="E362" s="45"/>
      <c r="F362" s="6" t="s">
        <v>86</v>
      </c>
      <c r="G362" s="45"/>
      <c r="H362" s="43">
        <v>623</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75</v>
      </c>
      <c r="E363" s="45"/>
      <c r="F363" s="6" t="s">
        <v>87</v>
      </c>
      <c r="G363" s="45"/>
      <c r="H363" s="43">
        <v>624</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76</v>
      </c>
      <c r="E364" s="45"/>
      <c r="F364" s="6" t="s">
        <v>88</v>
      </c>
      <c r="G364" s="45"/>
      <c r="H364" s="43">
        <v>625</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2406</v>
      </c>
      <c r="E365" s="45"/>
      <c r="F365" s="6" t="s">
        <v>423</v>
      </c>
      <c r="G365" s="45"/>
      <c r="H365" s="43">
        <v>626</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295</v>
      </c>
      <c r="E366" s="45"/>
      <c r="F366" s="6" t="s">
        <v>297</v>
      </c>
      <c r="G366" s="45"/>
      <c r="H366" s="43">
        <v>627</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296</v>
      </c>
      <c r="E367" s="45"/>
      <c r="F367" s="6" t="s">
        <v>298</v>
      </c>
      <c r="G367" s="45"/>
      <c r="H367" s="43">
        <v>628</v>
      </c>
      <c r="I367" s="324" t="s">
        <v>40</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431</v>
      </c>
      <c r="E368" s="45"/>
      <c r="F368" s="6" t="s">
        <v>430</v>
      </c>
      <c r="G368" s="45"/>
      <c r="H368" s="43">
        <v>590</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440</v>
      </c>
      <c r="E369" s="45"/>
      <c r="F369" s="6" t="s">
        <v>441</v>
      </c>
      <c r="G369" s="45"/>
      <c r="H369" s="43">
        <v>629</v>
      </c>
      <c r="I369" s="324" t="s">
        <v>41</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2724</v>
      </c>
      <c r="E370" s="45"/>
      <c r="F370" s="6" t="s">
        <v>2448</v>
      </c>
      <c r="G370" s="45"/>
      <c r="H370" s="43">
        <v>630</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2725</v>
      </c>
      <c r="E371" s="45"/>
      <c r="F371" s="6" t="s">
        <v>2568</v>
      </c>
      <c r="G371" s="45"/>
      <c r="H371" s="43">
        <v>631</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2726</v>
      </c>
      <c r="E372" s="45"/>
      <c r="F372" s="6" t="s">
        <v>2450</v>
      </c>
      <c r="G372" s="45"/>
      <c r="H372" s="43">
        <v>632</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3456</v>
      </c>
      <c r="E373" s="45"/>
      <c r="F373" s="6" t="s">
        <v>3463</v>
      </c>
      <c r="G373" s="45"/>
      <c r="H373" s="43">
        <v>1761</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3459</v>
      </c>
      <c r="E374" s="45"/>
      <c r="F374" s="6" t="s">
        <v>3464</v>
      </c>
      <c r="G374" s="45"/>
      <c r="H374" s="43">
        <v>1762</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3460</v>
      </c>
      <c r="E375" s="45"/>
      <c r="F375" s="6" t="s">
        <v>3465</v>
      </c>
      <c r="G375" s="45"/>
      <c r="H375" s="43">
        <v>1763</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3461</v>
      </c>
      <c r="E376" s="45"/>
      <c r="F376" s="6" t="s">
        <v>3466</v>
      </c>
      <c r="G376" s="45"/>
      <c r="H376" s="43">
        <v>1764</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3462</v>
      </c>
      <c r="E377" s="45"/>
      <c r="F377" s="6" t="s">
        <v>3467</v>
      </c>
      <c r="G377" s="45"/>
      <c r="H377" s="43">
        <v>1765</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3548</v>
      </c>
      <c r="E378" s="45"/>
      <c r="F378" s="6" t="s">
        <v>3546</v>
      </c>
      <c r="G378" s="45"/>
      <c r="H378" s="43">
        <v>1766</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3549</v>
      </c>
      <c r="E379" s="45"/>
      <c r="F379" s="6" t="s">
        <v>3547</v>
      </c>
      <c r="G379" s="45"/>
      <c r="H379" s="43">
        <v>2239</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Minimum Annual Grid Battery Additions</v>
      </c>
      <c r="C380" t="s">
        <v>3875</v>
      </c>
      <c r="D380" s="6"/>
      <c r="E380" s="45"/>
      <c r="F380" s="6"/>
      <c r="G380" s="45"/>
      <c r="H380" s="43">
        <v>3223</v>
      </c>
      <c r="I380" s="324" t="s">
        <v>40</v>
      </c>
      <c r="J380" s="255" t="str">
        <f>IF(ISBLANK(INDEX('Policy Characteristics'!D:D,MATCH($C380,'Policy Characteristics'!$C:$C,0))),"",INDEX('Policy Characteristics'!D:D,MATCH($C380,'Policy Characteristics'!$C:$C,0)))</f>
        <v>Grid Battery Construction</v>
      </c>
      <c r="K380" s="254" t="str">
        <f>IF(ISBLANK(INDEX('Policy Characteristics'!E:E,MATCH($C380,'Policy Characteristics'!$C:$C,0))),"",INDEX('Policy Characteristics'!E:E,MATCH($C380,'Policy Characteristics'!$C:$C,0)))</f>
        <v>elec min grid battery additions</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500000</v>
      </c>
      <c r="N380" s="254">
        <f>IF(ISBLANK(INDEX('Policy Characteristics'!H:H,MATCH($C380,'Policy Characteristics'!$C:$C,0))),"",INDEX('Policy Characteristics'!H:H,MATCH($C380,'Policy Characteristics'!$C:$C,0)))</f>
        <v>1000</v>
      </c>
      <c r="O380" s="254" t="str">
        <f>IF(ISBLANK(INDEX('Policy Characteristics'!I:I,MATCH($C380,'Policy Characteristics'!$C:$C,0))),"",INDEX('Policy Characteristics'!I:I,MATCH($C380,'Policy Characteristics'!$C:$C,0)))</f>
        <v>MWh/year</v>
      </c>
      <c r="P380" s="254" t="str">
        <f>IF(ISBLANK(INDEX('Policy Characteristics'!J:J,MATCH($C380,'Policy Characteristics'!$C:$C,0))),"",INDEX('Policy Characteristics'!J:J,MATCH($C380,'Policy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2991</v>
      </c>
      <c r="D381" s="45" t="s">
        <v>434</v>
      </c>
      <c r="E381" s="45"/>
      <c r="F381" s="45" t="s">
        <v>433</v>
      </c>
      <c r="G381" s="45"/>
      <c r="H381" s="43">
        <v>860</v>
      </c>
      <c r="I381" s="324" t="s">
        <v>40</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3">C$381</f>
        <v>Boolean Use Non BAU Capacity Retirement Schedule</v>
      </c>
      <c r="D382" s="6" t="s">
        <v>3457</v>
      </c>
      <c r="E382" s="45"/>
      <c r="F382" s="6" t="s">
        <v>3395</v>
      </c>
      <c r="G382" s="45"/>
      <c r="H382" s="43">
        <v>861</v>
      </c>
      <c r="I382" s="324" t="s">
        <v>41</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3458</v>
      </c>
      <c r="E383" s="45"/>
      <c r="F383" s="6" t="s">
        <v>3396</v>
      </c>
      <c r="G383" s="45"/>
      <c r="H383" s="43">
        <v>1767</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72</v>
      </c>
      <c r="E384" s="45"/>
      <c r="F384" s="6" t="s">
        <v>3468</v>
      </c>
      <c r="G384" s="45"/>
      <c r="H384" s="43">
        <v>862</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73</v>
      </c>
      <c r="E385" s="45"/>
      <c r="F385" s="6" t="s">
        <v>85</v>
      </c>
      <c r="G385" s="45"/>
      <c r="H385" s="43">
        <v>863</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435</v>
      </c>
      <c r="E386" s="45"/>
      <c r="F386" s="6" t="s">
        <v>438</v>
      </c>
      <c r="G386" s="45"/>
      <c r="H386" s="43">
        <v>864</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74</v>
      </c>
      <c r="E387" s="45"/>
      <c r="F387" s="6" t="s">
        <v>86</v>
      </c>
      <c r="G387" s="45"/>
      <c r="H387" s="43">
        <v>865</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75</v>
      </c>
      <c r="E388" s="45"/>
      <c r="F388" s="6" t="s">
        <v>87</v>
      </c>
      <c r="G388" s="45"/>
      <c r="H388" s="43">
        <v>866</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76</v>
      </c>
      <c r="E389" s="45"/>
      <c r="F389" s="6" t="s">
        <v>88</v>
      </c>
      <c r="G389" s="45"/>
      <c r="H389" s="43">
        <v>867</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2406</v>
      </c>
      <c r="E390" s="45"/>
      <c r="F390" s="6" t="s">
        <v>423</v>
      </c>
      <c r="G390" s="45"/>
      <c r="H390" s="43">
        <v>868</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295</v>
      </c>
      <c r="E391" s="45"/>
      <c r="F391" s="6" t="s">
        <v>297</v>
      </c>
      <c r="G391" s="45"/>
      <c r="H391" s="43">
        <v>869</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296</v>
      </c>
      <c r="E392" s="45"/>
      <c r="F392" s="6" t="s">
        <v>298</v>
      </c>
      <c r="G392" s="45"/>
      <c r="H392" s="43">
        <v>870</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431</v>
      </c>
      <c r="E393" s="45"/>
      <c r="F393" s="6" t="s">
        <v>430</v>
      </c>
      <c r="G393" s="45"/>
      <c r="H393" s="43">
        <v>871</v>
      </c>
      <c r="I393" s="324" t="s">
        <v>40</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440</v>
      </c>
      <c r="E394" s="45"/>
      <c r="F394" s="6" t="s">
        <v>441</v>
      </c>
      <c r="G394" s="45"/>
      <c r="H394" s="43">
        <v>872</v>
      </c>
      <c r="I394" s="324" t="s">
        <v>41</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2724</v>
      </c>
      <c r="E395" s="45"/>
      <c r="F395" s="6" t="s">
        <v>2448</v>
      </c>
      <c r="G395" s="45"/>
      <c r="H395" s="43">
        <v>873</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2725</v>
      </c>
      <c r="E396" s="45"/>
      <c r="F396" s="6" t="s">
        <v>2568</v>
      </c>
      <c r="G396" s="45"/>
      <c r="H396" s="43">
        <v>874</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2726</v>
      </c>
      <c r="E397" s="45"/>
      <c r="F397" s="6" t="s">
        <v>2450</v>
      </c>
      <c r="G397" s="45"/>
      <c r="H397" s="43">
        <v>875</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3456</v>
      </c>
      <c r="E398" s="45"/>
      <c r="F398" s="6" t="s">
        <v>3463</v>
      </c>
      <c r="G398" s="45"/>
      <c r="H398" s="43">
        <v>1768</v>
      </c>
      <c r="I398" s="324" t="s">
        <v>40</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3459</v>
      </c>
      <c r="E399" s="45"/>
      <c r="F399" s="6" t="s">
        <v>3464</v>
      </c>
      <c r="G399" s="45"/>
      <c r="H399" s="43">
        <v>1769</v>
      </c>
      <c r="I399" s="324" t="s">
        <v>41</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3460</v>
      </c>
      <c r="E400" s="45"/>
      <c r="F400" s="6" t="s">
        <v>3465</v>
      </c>
      <c r="G400" s="45"/>
      <c r="H400" s="43">
        <v>1770</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3461</v>
      </c>
      <c r="E401" s="45"/>
      <c r="F401" s="6" t="s">
        <v>3466</v>
      </c>
      <c r="G401" s="45"/>
      <c r="H401" s="43">
        <v>1771</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3462</v>
      </c>
      <c r="E402" s="45"/>
      <c r="F402" s="6" t="s">
        <v>3467</v>
      </c>
      <c r="G402" s="45"/>
      <c r="H402" s="43">
        <v>1772</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3548</v>
      </c>
      <c r="E403" s="45"/>
      <c r="F403" s="6" t="s">
        <v>3546</v>
      </c>
      <c r="G403" s="45"/>
      <c r="H403" s="43">
        <v>1773</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3"/>
        <v>Boolean Use Non BAU Capacity Retirement Schedule</v>
      </c>
      <c r="D404" s="6" t="s">
        <v>3549</v>
      </c>
      <c r="E404" s="45"/>
      <c r="F404" s="6" t="s">
        <v>3547</v>
      </c>
      <c r="G404" s="45"/>
      <c r="H404" s="43">
        <v>2240</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4" s="254"/>
      <c r="R404" s="254"/>
    </row>
    <row r="405" spans="1:18" s="4" customFormat="1"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125</v>
      </c>
      <c r="D405" s="45" t="s">
        <v>434</v>
      </c>
      <c r="E405" s="45"/>
      <c r="F405" s="45" t="s">
        <v>433</v>
      </c>
      <c r="G405" s="45"/>
      <c r="H405" s="43">
        <v>633</v>
      </c>
      <c r="I405" s="324" t="s">
        <v>41</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4">C$405</f>
        <v>Boolean Use Non BAU Mandated Capacity Construction Schedule</v>
      </c>
      <c r="D406" s="6" t="s">
        <v>3457</v>
      </c>
      <c r="E406" s="45"/>
      <c r="F406" s="6" t="s">
        <v>3395</v>
      </c>
      <c r="G406" s="45"/>
      <c r="H406" s="43">
        <v>634</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3458</v>
      </c>
      <c r="E407" s="45"/>
      <c r="F407" s="6" t="s">
        <v>3396</v>
      </c>
      <c r="G407" s="45"/>
      <c r="H407" s="43">
        <v>1774</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72</v>
      </c>
      <c r="E408" s="45"/>
      <c r="F408" s="6" t="s">
        <v>3468</v>
      </c>
      <c r="G408" s="45"/>
      <c r="H408" s="43">
        <v>635</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73</v>
      </c>
      <c r="E409" s="45"/>
      <c r="F409" s="6" t="s">
        <v>85</v>
      </c>
      <c r="G409" s="45"/>
      <c r="H409" s="43">
        <v>636</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435</v>
      </c>
      <c r="E410" s="45"/>
      <c r="F410" s="6" t="s">
        <v>438</v>
      </c>
      <c r="G410" s="45"/>
      <c r="H410" s="43">
        <v>637</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74</v>
      </c>
      <c r="E411" s="45"/>
      <c r="F411" s="6" t="s">
        <v>86</v>
      </c>
      <c r="G411" s="45"/>
      <c r="H411" s="43">
        <v>638</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75</v>
      </c>
      <c r="E412" s="45"/>
      <c r="F412" s="6" t="s">
        <v>87</v>
      </c>
      <c r="G412" s="45"/>
      <c r="H412" s="43">
        <v>639</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76</v>
      </c>
      <c r="E413" s="45"/>
      <c r="F413" s="6" t="s">
        <v>88</v>
      </c>
      <c r="G413" s="45"/>
      <c r="H413" s="43">
        <v>640</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2406</v>
      </c>
      <c r="E414" s="45"/>
      <c r="F414" s="6" t="s">
        <v>423</v>
      </c>
      <c r="G414" s="45"/>
      <c r="H414" s="43">
        <v>641</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295</v>
      </c>
      <c r="E415" s="45"/>
      <c r="F415" s="6" t="s">
        <v>297</v>
      </c>
      <c r="G415" s="45"/>
      <c r="H415" s="43">
        <v>642</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296</v>
      </c>
      <c r="E416" s="45"/>
      <c r="F416" s="6" t="s">
        <v>298</v>
      </c>
      <c r="G416" s="45"/>
      <c r="H416" s="43">
        <v>643</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431</v>
      </c>
      <c r="E417" s="45"/>
      <c r="F417" s="6" t="s">
        <v>430</v>
      </c>
      <c r="G417" s="45"/>
      <c r="H417" s="43">
        <v>644</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440</v>
      </c>
      <c r="E418" s="45"/>
      <c r="F418" s="6" t="s">
        <v>441</v>
      </c>
      <c r="G418" s="45"/>
      <c r="H418" s="43">
        <v>645</v>
      </c>
      <c r="I418" s="324" t="s">
        <v>40</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2724</v>
      </c>
      <c r="E419" s="45"/>
      <c r="F419" s="6" t="s">
        <v>2448</v>
      </c>
      <c r="G419" s="45"/>
      <c r="H419" s="43">
        <v>646</v>
      </c>
      <c r="I419" s="324" t="s">
        <v>41</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2725</v>
      </c>
      <c r="E420" s="45"/>
      <c r="F420" s="6" t="s">
        <v>2568</v>
      </c>
      <c r="G420" s="45"/>
      <c r="H420" s="43">
        <v>647</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2726</v>
      </c>
      <c r="E421" s="45"/>
      <c r="F421" s="6" t="s">
        <v>2450</v>
      </c>
      <c r="G421" s="45"/>
      <c r="H421" s="43">
        <v>648</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3456</v>
      </c>
      <c r="E422" s="45"/>
      <c r="F422" s="6" t="s">
        <v>3463</v>
      </c>
      <c r="G422" s="45"/>
      <c r="H422" s="43">
        <v>1775</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3459</v>
      </c>
      <c r="E423" s="45"/>
      <c r="F423" s="6" t="s">
        <v>3464</v>
      </c>
      <c r="G423" s="45"/>
      <c r="H423" s="43">
        <v>1776</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3460</v>
      </c>
      <c r="E424" s="45"/>
      <c r="F424" s="6" t="s">
        <v>3465</v>
      </c>
      <c r="G424" s="45"/>
      <c r="H424" s="43">
        <v>1777</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3461</v>
      </c>
      <c r="E425" s="45"/>
      <c r="F425" s="6" t="s">
        <v>3466</v>
      </c>
      <c r="G425" s="45"/>
      <c r="H425" s="43">
        <v>1778</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3462</v>
      </c>
      <c r="E426" s="45"/>
      <c r="F426" s="6" t="s">
        <v>3467</v>
      </c>
      <c r="G426" s="45"/>
      <c r="H426" s="43">
        <v>1779</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3548</v>
      </c>
      <c r="E427" s="45"/>
      <c r="F427" s="6" t="s">
        <v>3546</v>
      </c>
      <c r="G427" s="45"/>
      <c r="H427" s="43">
        <v>1780</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4"/>
        <v>Boolean Use Non BAU Mandated Capacity Construction Schedule</v>
      </c>
      <c r="D428" s="6" t="s">
        <v>3549</v>
      </c>
      <c r="E428" s="45"/>
      <c r="F428" s="6" t="s">
        <v>3547</v>
      </c>
      <c r="G428" s="45"/>
      <c r="H428" s="43">
        <v>2241</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c r="R428" s="254"/>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3691</v>
      </c>
      <c r="D429" s="45" t="s">
        <v>434</v>
      </c>
      <c r="E429" s="45"/>
      <c r="F429" s="45" t="s">
        <v>433</v>
      </c>
      <c r="G429" s="45"/>
      <c r="H429" s="43">
        <v>2289</v>
      </c>
      <c r="I429" s="324" t="s">
        <v>41</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GHG standards for power plants). This policy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3457</v>
      </c>
      <c r="E430" s="45"/>
      <c r="F430" s="6" t="s">
        <v>3395</v>
      </c>
      <c r="G430" s="45"/>
      <c r="H430" s="43">
        <v>2290</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GHG standards for power plants). This policy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5">$C$429</f>
        <v>Boolean Use Non BAU Mandated Capacity Retrofit Schedule</v>
      </c>
      <c r="D431" s="6" t="s">
        <v>3458</v>
      </c>
      <c r="E431" s="45"/>
      <c r="F431" s="6" t="s">
        <v>3396</v>
      </c>
      <c r="G431" s="45"/>
      <c r="H431" s="43">
        <v>2291</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GHG standards for power plants). This policy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72</v>
      </c>
      <c r="E432" s="45"/>
      <c r="F432" s="6" t="s">
        <v>3468</v>
      </c>
      <c r="G432" s="45"/>
      <c r="H432" s="43">
        <v>2292</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GHG standards for power plants). This policy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73</v>
      </c>
      <c r="E433" s="45"/>
      <c r="F433" s="6" t="s">
        <v>85</v>
      </c>
      <c r="G433" s="45"/>
      <c r="H433" s="43">
        <v>2293</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GHG standards for power plants). This policy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435</v>
      </c>
      <c r="E434" s="45"/>
      <c r="F434" s="6" t="s">
        <v>438</v>
      </c>
      <c r="G434" s="45"/>
      <c r="H434" s="43">
        <v>2294</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GHG standards for power plants). This policy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74</v>
      </c>
      <c r="E435" s="45"/>
      <c r="F435" s="6" t="s">
        <v>86</v>
      </c>
      <c r="G435" s="45"/>
      <c r="H435" s="43">
        <v>2295</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GHG standards for power plants). This policy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75</v>
      </c>
      <c r="E436" s="45"/>
      <c r="F436" s="6" t="s">
        <v>87</v>
      </c>
      <c r="G436" s="45"/>
      <c r="H436" s="43">
        <v>2296</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GHG standards for power plants). This policy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76</v>
      </c>
      <c r="E437" s="45"/>
      <c r="F437" s="6" t="s">
        <v>88</v>
      </c>
      <c r="G437" s="45"/>
      <c r="H437" s="43">
        <v>2297</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GHG standards for power plants). This policy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2406</v>
      </c>
      <c r="E438" s="45"/>
      <c r="F438" s="6" t="s">
        <v>423</v>
      </c>
      <c r="G438" s="45"/>
      <c r="H438" s="43">
        <v>2298</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GHG standards for power plants). This policy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295</v>
      </c>
      <c r="E439" s="45"/>
      <c r="F439" s="6" t="s">
        <v>297</v>
      </c>
      <c r="G439" s="45"/>
      <c r="H439" s="43">
        <v>2299</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GHG standards for power plants). This policy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296</v>
      </c>
      <c r="E440" s="45"/>
      <c r="F440" s="6" t="s">
        <v>298</v>
      </c>
      <c r="G440" s="45"/>
      <c r="H440" s="43">
        <v>2300</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GHG standards for power plants). This policy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431</v>
      </c>
      <c r="E441" s="45"/>
      <c r="F441" s="6" t="s">
        <v>430</v>
      </c>
      <c r="G441" s="45"/>
      <c r="H441" s="43">
        <v>2301</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GHG standards for power plants). This policy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440</v>
      </c>
      <c r="E442" s="45"/>
      <c r="F442" s="6" t="s">
        <v>441</v>
      </c>
      <c r="G442" s="45"/>
      <c r="H442" s="43">
        <v>2302</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GHG standards for power plants). This policy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2724</v>
      </c>
      <c r="E443" s="45"/>
      <c r="F443" s="6" t="s">
        <v>2448</v>
      </c>
      <c r="G443" s="45"/>
      <c r="H443" s="43">
        <v>2303</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GHG standards for power plants). This policy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2725</v>
      </c>
      <c r="E444" s="45"/>
      <c r="F444" s="6" t="s">
        <v>2568</v>
      </c>
      <c r="G444" s="45"/>
      <c r="H444" s="43">
        <v>2304</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GHG standards for power plants). This policy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2726</v>
      </c>
      <c r="E445" s="45"/>
      <c r="F445" s="6" t="s">
        <v>2450</v>
      </c>
      <c r="G445" s="45"/>
      <c r="H445" s="43">
        <v>2305</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GHG standards for power plants). This policy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3456</v>
      </c>
      <c r="E446" s="45"/>
      <c r="F446" s="6" t="s">
        <v>3463</v>
      </c>
      <c r="G446" s="45"/>
      <c r="H446" s="43">
        <v>2306</v>
      </c>
      <c r="I446" s="324" t="s">
        <v>40</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GHG standards for power plants). This policy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3459</v>
      </c>
      <c r="E447" s="45"/>
      <c r="F447" s="6" t="s">
        <v>3464</v>
      </c>
      <c r="G447" s="45"/>
      <c r="H447" s="43">
        <v>2307</v>
      </c>
      <c r="I447" s="324" t="s">
        <v>41</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GHG standards for power plants). This policy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3460</v>
      </c>
      <c r="E448" s="45"/>
      <c r="F448" s="6" t="s">
        <v>3465</v>
      </c>
      <c r="G448" s="45"/>
      <c r="H448" s="43">
        <v>2308</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GHG standards for power plants). This policy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3461</v>
      </c>
      <c r="E449" s="45"/>
      <c r="F449" s="6" t="s">
        <v>3466</v>
      </c>
      <c r="G449" s="45"/>
      <c r="H449" s="43">
        <v>2309</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GHG standards for power plants). This policy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3462</v>
      </c>
      <c r="E450" s="45"/>
      <c r="F450" s="6" t="s">
        <v>3467</v>
      </c>
      <c r="G450" s="45"/>
      <c r="H450" s="43">
        <v>2310</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GHG standards for power plants). This policy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3548</v>
      </c>
      <c r="E451" s="45"/>
      <c r="F451" s="6" t="s">
        <v>3546</v>
      </c>
      <c r="G451" s="45"/>
      <c r="H451" s="43">
        <v>2311</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GHG standards for power plants). This policy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5"/>
        <v>Boolean Use Non BAU Mandated Capacity Retrofit Schedule</v>
      </c>
      <c r="D452" s="6" t="s">
        <v>3549</v>
      </c>
      <c r="E452" s="45"/>
      <c r="F452" s="6" t="s">
        <v>3547</v>
      </c>
      <c r="G452" s="45"/>
      <c r="H452" s="43">
        <v>2312</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GHG standards for power plants). This policy assumes those retrofits do not happen.</v>
      </c>
      <c r="Q452" s="254"/>
      <c r="R452" s="254"/>
    </row>
    <row r="453" spans="1:18" s="2"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Reduce Plant Downtime</v>
      </c>
      <c r="C453" s="1" t="s">
        <v>244</v>
      </c>
      <c r="D453" s="45" t="s">
        <v>434</v>
      </c>
      <c r="E453" s="45"/>
      <c r="F453" s="45" t="s">
        <v>433</v>
      </c>
      <c r="G453" s="6"/>
      <c r="H453" s="47">
        <v>652</v>
      </c>
      <c r="I453" s="325" t="s">
        <v>41</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Reduce Plant Downtime</v>
      </c>
      <c r="C454" s="318" t="str">
        <f>$C$453</f>
        <v>Percentage Reduction in Plant Downtime</v>
      </c>
      <c r="D454" s="6" t="s">
        <v>3457</v>
      </c>
      <c r="E454" s="45"/>
      <c r="F454" s="6" t="s">
        <v>3395</v>
      </c>
      <c r="G454" s="6"/>
      <c r="H454" s="47">
        <v>654</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Reduce Plant Downtime</v>
      </c>
      <c r="C455" s="318" t="str">
        <f t="shared" ref="C455:C476" si="26">$C$453</f>
        <v>Percentage Reduction in Plant Downtime</v>
      </c>
      <c r="D455" s="6" t="s">
        <v>3458</v>
      </c>
      <c r="E455" s="45"/>
      <c r="F455" s="6" t="s">
        <v>3396</v>
      </c>
      <c r="G455" s="6"/>
      <c r="H455" s="47">
        <v>1781</v>
      </c>
      <c r="I455" s="325" t="s">
        <v>40</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Reduce Plant Downtime</v>
      </c>
      <c r="C456" s="318" t="str">
        <f t="shared" si="26"/>
        <v>Percentage Reduction in Plant Downtime</v>
      </c>
      <c r="D456" s="6" t="s">
        <v>72</v>
      </c>
      <c r="E456" s="45"/>
      <c r="F456" s="6" t="s">
        <v>3468</v>
      </c>
      <c r="G456" s="6"/>
      <c r="H456" s="47">
        <v>657</v>
      </c>
      <c r="I456" s="325" t="s">
        <v>41</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Reduce Plant Downtime</v>
      </c>
      <c r="C457" s="318" t="str">
        <f t="shared" si="26"/>
        <v>Percentage Reduction in Plant Downtime</v>
      </c>
      <c r="D457" s="6" t="s">
        <v>73</v>
      </c>
      <c r="E457" s="45"/>
      <c r="F457" s="6" t="s">
        <v>85</v>
      </c>
      <c r="G457" s="6"/>
      <c r="H457" s="47">
        <v>660</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Reduce Plant Downtime</v>
      </c>
      <c r="C458" s="318" t="str">
        <f t="shared" si="26"/>
        <v>Percentage Reduction in Plant Downtime</v>
      </c>
      <c r="D458" s="6" t="s">
        <v>435</v>
      </c>
      <c r="E458" s="45"/>
      <c r="F458" s="6" t="s">
        <v>438</v>
      </c>
      <c r="G458" s="6"/>
      <c r="H458" s="47">
        <v>143</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Reduce Plant Downtime</v>
      </c>
      <c r="C459" s="318" t="str">
        <f t="shared" si="26"/>
        <v>Percentage Reduction in Plant Downtime</v>
      </c>
      <c r="D459" s="6" t="s">
        <v>74</v>
      </c>
      <c r="E459" s="45"/>
      <c r="F459" s="6" t="s">
        <v>86</v>
      </c>
      <c r="G459" s="6"/>
      <c r="H459" s="47">
        <v>144</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Reduce Plant Downtime</v>
      </c>
      <c r="C460" s="318" t="str">
        <f t="shared" si="26"/>
        <v>Percentage Reduction in Plant Downtime</v>
      </c>
      <c r="D460" s="6" t="s">
        <v>75</v>
      </c>
      <c r="E460" s="45"/>
      <c r="F460" s="6" t="s">
        <v>87</v>
      </c>
      <c r="G460" s="6"/>
      <c r="H460" s="47">
        <v>667</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Reduce Plant Downtime</v>
      </c>
      <c r="C461" s="318" t="str">
        <f t="shared" si="26"/>
        <v>Percentage Reduction in Plant Downtime</v>
      </c>
      <c r="D461" s="6" t="s">
        <v>76</v>
      </c>
      <c r="E461" s="45"/>
      <c r="F461" s="6" t="s">
        <v>88</v>
      </c>
      <c r="G461" s="6"/>
      <c r="H461" s="47">
        <v>670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Reduce Plant Downtime</v>
      </c>
      <c r="C462" s="318" t="str">
        <f t="shared" si="26"/>
        <v>Percentage Reduction in Plant Downtime</v>
      </c>
      <c r="D462" s="6" t="s">
        <v>2406</v>
      </c>
      <c r="E462" s="45"/>
      <c r="F462" s="6" t="s">
        <v>423</v>
      </c>
      <c r="G462" s="6"/>
      <c r="H462" s="47">
        <v>673</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Reduce Plant Downtime</v>
      </c>
      <c r="C463" s="318" t="str">
        <f t="shared" si="26"/>
        <v>Percentage Reduction in Plant Downtime</v>
      </c>
      <c r="D463" s="6" t="s">
        <v>295</v>
      </c>
      <c r="E463" s="45"/>
      <c r="F463" s="6" t="s">
        <v>297</v>
      </c>
      <c r="G463" s="6"/>
      <c r="H463" s="47">
        <v>676</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Reduce Plant Downtime</v>
      </c>
      <c r="C464" s="318" t="str">
        <f t="shared" si="26"/>
        <v>Percentage Reduction in Plant Downtime</v>
      </c>
      <c r="D464" s="6" t="s">
        <v>296</v>
      </c>
      <c r="E464" s="45"/>
      <c r="F464" s="6" t="s">
        <v>298</v>
      </c>
      <c r="G464" s="6"/>
      <c r="H464" s="47">
        <v>679</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Reduce Plant Downtime</v>
      </c>
      <c r="C465" s="318" t="str">
        <f t="shared" si="26"/>
        <v>Percentage Reduction in Plant Downtime</v>
      </c>
      <c r="D465" s="6" t="s">
        <v>431</v>
      </c>
      <c r="E465" s="45"/>
      <c r="F465" s="6" t="s">
        <v>430</v>
      </c>
      <c r="G465" s="6"/>
      <c r="H465" s="47">
        <v>182</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Reduce Plant Downtime</v>
      </c>
      <c r="C466" s="318" t="str">
        <f t="shared" si="26"/>
        <v>Percentage Reduction in Plant Downtime</v>
      </c>
      <c r="D466" s="6" t="s">
        <v>440</v>
      </c>
      <c r="E466" s="45"/>
      <c r="F466" s="6" t="s">
        <v>441</v>
      </c>
      <c r="H466" s="47">
        <v>684</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Reduce Plant Downtime</v>
      </c>
      <c r="C467" s="318" t="str">
        <f t="shared" si="26"/>
        <v>Percentage Reduction in Plant Downtime</v>
      </c>
      <c r="D467" s="6" t="s">
        <v>2724</v>
      </c>
      <c r="E467" s="45"/>
      <c r="F467" s="6" t="s">
        <v>2448</v>
      </c>
      <c r="G467" s="6"/>
      <c r="H467" s="47">
        <v>687</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Reduce Plant Downtime</v>
      </c>
      <c r="C468" s="318" t="str">
        <f t="shared" si="26"/>
        <v>Percentage Reduction in Plant Downtime</v>
      </c>
      <c r="D468" s="6" t="s">
        <v>2725</v>
      </c>
      <c r="E468" s="45"/>
      <c r="F468" s="6" t="s">
        <v>2568</v>
      </c>
      <c r="G468" s="6"/>
      <c r="H468" s="47">
        <v>690</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Reduce Plant Downtime</v>
      </c>
      <c r="C469" s="318" t="str">
        <f t="shared" si="26"/>
        <v>Percentage Reduction in Plant Downtime</v>
      </c>
      <c r="D469" s="6" t="s">
        <v>2726</v>
      </c>
      <c r="E469" s="45"/>
      <c r="F469" s="6" t="s">
        <v>2450</v>
      </c>
      <c r="G469" s="6"/>
      <c r="H469" s="47">
        <v>1782</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Reduce Plant Downtime</v>
      </c>
      <c r="C470" s="318" t="str">
        <f t="shared" si="26"/>
        <v>Percentage Reduction in Plant Downtime</v>
      </c>
      <c r="D470" s="6" t="s">
        <v>3456</v>
      </c>
      <c r="E470" s="45"/>
      <c r="F470" s="6" t="s">
        <v>3463</v>
      </c>
      <c r="G470" s="6"/>
      <c r="H470" s="47">
        <v>1783</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Reduce Plant Downtime</v>
      </c>
      <c r="C471" s="318" t="str">
        <f t="shared" si="26"/>
        <v>Percentage Reduction in Plant Downtime</v>
      </c>
      <c r="D471" s="6" t="s">
        <v>3459</v>
      </c>
      <c r="E471" s="45"/>
      <c r="F471" s="6" t="s">
        <v>3464</v>
      </c>
      <c r="G471" s="6"/>
      <c r="H471" s="47">
        <v>1784</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Reduce Plant Downtime</v>
      </c>
      <c r="C472" s="318" t="str">
        <f t="shared" si="26"/>
        <v>Percentage Reduction in Plant Downtime</v>
      </c>
      <c r="D472" s="6" t="s">
        <v>3460</v>
      </c>
      <c r="E472" s="45"/>
      <c r="F472" s="6" t="s">
        <v>3465</v>
      </c>
      <c r="G472" s="6"/>
      <c r="H472" s="47">
        <v>1785</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Reduce Plant Downtime</v>
      </c>
      <c r="C473" s="318" t="str">
        <f t="shared" si="26"/>
        <v>Percentage Reduction in Plant Downtime</v>
      </c>
      <c r="D473" s="6" t="s">
        <v>3461</v>
      </c>
      <c r="E473" s="45"/>
      <c r="F473" s="6" t="s">
        <v>3466</v>
      </c>
      <c r="G473" s="6"/>
      <c r="H473" s="47">
        <v>1786</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Reduce Plant Downtime</v>
      </c>
      <c r="C474" s="318" t="str">
        <f t="shared" si="26"/>
        <v>Percentage Reduction in Plant Downtime</v>
      </c>
      <c r="D474" s="6" t="s">
        <v>3462</v>
      </c>
      <c r="E474" s="45"/>
      <c r="F474" s="6" t="s">
        <v>3467</v>
      </c>
      <c r="G474" s="6"/>
      <c r="H474" s="47">
        <v>1787</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Reduce Plant Downtime</v>
      </c>
      <c r="C475" s="318" t="str">
        <f t="shared" si="26"/>
        <v>Percentage Reduction in Plant Downtime</v>
      </c>
      <c r="D475" s="6" t="s">
        <v>3548</v>
      </c>
      <c r="E475" s="45"/>
      <c r="F475" s="6" t="s">
        <v>3546</v>
      </c>
      <c r="G475" s="6"/>
      <c r="H475" s="47">
        <v>1788</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Reduce Plant Downtime</v>
      </c>
      <c r="C476" s="318" t="str">
        <f t="shared" si="26"/>
        <v>Percentage Reduction in Plant Downtime</v>
      </c>
      <c r="D476" s="6" t="s">
        <v>3549</v>
      </c>
      <c r="E476" s="45"/>
      <c r="F476" s="6" t="s">
        <v>3547</v>
      </c>
      <c r="G476" s="6"/>
      <c r="H476" s="47">
        <v>2242</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6" s="254" t="str">
        <f>IF(ISBLANK(INDEX('Policy Characteristics'!K:K,MATCH($C476,'Policy Characteristics'!$C:$C,0))),"",INDEX('Policy Characteristics'!K:K,MATCH($C476,'Policy Characteristics'!$C:$C,0)))</f>
        <v>electricity-sector-main.html#red-downtime</v>
      </c>
      <c r="R476" s="254"/>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2304</v>
      </c>
      <c r="D477" s="6" t="s">
        <v>435</v>
      </c>
      <c r="E477" s="6"/>
      <c r="F477" s="6" t="s">
        <v>438</v>
      </c>
      <c r="G477" s="6"/>
      <c r="H477" s="47">
        <v>194</v>
      </c>
      <c r="I477" s="325" t="s">
        <v>40</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7">C$477</f>
        <v>Percent Reduction in Soft Costs of Capacity Construction</v>
      </c>
      <c r="D478" s="6" t="s">
        <v>74</v>
      </c>
      <c r="E478" s="6"/>
      <c r="F478" s="6" t="s">
        <v>86</v>
      </c>
      <c r="G478" s="6"/>
      <c r="H478" s="47">
        <v>195</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7"/>
        <v>Percent Reduction in Soft Costs of Capacity Construction</v>
      </c>
      <c r="D479" s="6" t="s">
        <v>440</v>
      </c>
      <c r="E479" s="6"/>
      <c r="F479" s="6" t="s">
        <v>441</v>
      </c>
      <c r="G479" s="6"/>
      <c r="H479" s="47">
        <v>196</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270</v>
      </c>
      <c r="D480" s="6"/>
      <c r="E480" s="6"/>
      <c r="F480" s="6"/>
      <c r="G480" s="6"/>
      <c r="H480" s="47">
        <v>145</v>
      </c>
      <c r="I480" s="325" t="s">
        <v>40</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2764</v>
      </c>
      <c r="D481" s="45" t="s">
        <v>434</v>
      </c>
      <c r="E481" s="45"/>
      <c r="F481" s="45" t="s">
        <v>433</v>
      </c>
      <c r="G481" s="6"/>
      <c r="H481" s="47">
        <v>691</v>
      </c>
      <c r="I481" s="325" t="s">
        <v>41</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3457</v>
      </c>
      <c r="E482" s="45"/>
      <c r="F482" s="6" t="s">
        <v>3395</v>
      </c>
      <c r="G482" s="6"/>
      <c r="H482" s="47">
        <v>692</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8">C$481</f>
        <v>Perc Subsidy for Elec Capacity Construction</v>
      </c>
      <c r="D483" s="6" t="s">
        <v>3458</v>
      </c>
      <c r="E483" s="45"/>
      <c r="F483" s="6" t="s">
        <v>3396</v>
      </c>
      <c r="G483" s="6"/>
      <c r="H483" s="47">
        <v>1789</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72</v>
      </c>
      <c r="E484" s="45"/>
      <c r="F484" s="6" t="s">
        <v>3468</v>
      </c>
      <c r="G484" s="6"/>
      <c r="H484" s="47">
        <v>517</v>
      </c>
      <c r="I484" s="325" t="s">
        <v>40</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73</v>
      </c>
      <c r="E485" s="45"/>
      <c r="F485" s="6" t="s">
        <v>85</v>
      </c>
      <c r="G485" s="6"/>
      <c r="H485" s="47">
        <v>693</v>
      </c>
      <c r="I485" s="325" t="s">
        <v>41</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435</v>
      </c>
      <c r="E486" s="45"/>
      <c r="F486" s="6" t="s">
        <v>438</v>
      </c>
      <c r="G486" s="6"/>
      <c r="H486" s="47">
        <v>518</v>
      </c>
      <c r="I486" s="325" t="s">
        <v>40</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74</v>
      </c>
      <c r="E487" s="45"/>
      <c r="F487" s="6" t="s">
        <v>86</v>
      </c>
      <c r="G487" s="6"/>
      <c r="H487" s="47">
        <v>519</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75</v>
      </c>
      <c r="E488" s="45"/>
      <c r="F488" s="6" t="s">
        <v>87</v>
      </c>
      <c r="G488" s="6"/>
      <c r="H488" s="47">
        <v>520</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76</v>
      </c>
      <c r="E489" s="45"/>
      <c r="F489" s="6" t="s">
        <v>88</v>
      </c>
      <c r="G489" s="6"/>
      <c r="H489" s="47">
        <v>521</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2406</v>
      </c>
      <c r="E490" s="45"/>
      <c r="F490" s="6" t="s">
        <v>423</v>
      </c>
      <c r="G490" s="6"/>
      <c r="H490" s="47">
        <v>1598</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295</v>
      </c>
      <c r="E491" s="45"/>
      <c r="F491" s="6" t="s">
        <v>297</v>
      </c>
      <c r="G491" s="6"/>
      <c r="H491" s="47">
        <v>1599</v>
      </c>
      <c r="I491" s="325" t="s">
        <v>41</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296</v>
      </c>
      <c r="E492" s="45"/>
      <c r="F492" s="6" t="s">
        <v>298</v>
      </c>
      <c r="G492" s="6"/>
      <c r="H492" s="47">
        <v>1600</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431</v>
      </c>
      <c r="E493" s="45"/>
      <c r="F493" s="6" t="s">
        <v>430</v>
      </c>
      <c r="G493" s="6"/>
      <c r="H493" s="47">
        <v>694</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440</v>
      </c>
      <c r="E494" s="45"/>
      <c r="F494" s="6" t="s">
        <v>441</v>
      </c>
      <c r="H494" s="47">
        <v>522</v>
      </c>
      <c r="I494" s="325" t="s">
        <v>40</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2724</v>
      </c>
      <c r="E495" s="45"/>
      <c r="F495" s="6" t="s">
        <v>2448</v>
      </c>
      <c r="G495" s="6"/>
      <c r="H495" s="47">
        <v>695</v>
      </c>
      <c r="I495" s="325" t="s">
        <v>41</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2725</v>
      </c>
      <c r="E496" s="45"/>
      <c r="F496" s="6" t="s">
        <v>2568</v>
      </c>
      <c r="G496" s="6"/>
      <c r="H496" s="47">
        <v>696</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2726</v>
      </c>
      <c r="E497" s="45"/>
      <c r="F497" s="6" t="s">
        <v>2450</v>
      </c>
      <c r="G497" s="6"/>
      <c r="H497" s="47">
        <v>697</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3456</v>
      </c>
      <c r="E498" s="45"/>
      <c r="F498" s="6" t="s">
        <v>3463</v>
      </c>
      <c r="G498" s="6"/>
      <c r="H498" s="47">
        <v>1790</v>
      </c>
      <c r="I498" s="325" t="s">
        <v>40</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3459</v>
      </c>
      <c r="E499" s="45"/>
      <c r="F499" s="6" t="s">
        <v>3464</v>
      </c>
      <c r="G499" s="6"/>
      <c r="H499" s="47">
        <v>1791</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3460</v>
      </c>
      <c r="E500" s="45"/>
      <c r="F500" s="6" t="s">
        <v>3465</v>
      </c>
      <c r="G500" s="6"/>
      <c r="H500" s="47">
        <v>1792</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3461</v>
      </c>
      <c r="E501" s="45"/>
      <c r="F501" s="6" t="s">
        <v>3466</v>
      </c>
      <c r="G501" s="6"/>
      <c r="H501" s="47">
        <v>1793</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3462</v>
      </c>
      <c r="E502" s="45"/>
      <c r="F502" s="6" t="s">
        <v>3467</v>
      </c>
      <c r="G502" s="6"/>
      <c r="H502" s="47">
        <v>1794</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3548</v>
      </c>
      <c r="E503" s="45"/>
      <c r="F503" s="6" t="s">
        <v>3546</v>
      </c>
      <c r="G503" s="6"/>
      <c r="H503" s="47">
        <v>1795</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8"/>
        <v>Perc Subsidy for Elec Capacity Construction</v>
      </c>
      <c r="D504" s="6" t="s">
        <v>3549</v>
      </c>
      <c r="E504" s="45"/>
      <c r="F504" s="6" t="s">
        <v>3547</v>
      </c>
      <c r="G504" s="6"/>
      <c r="H504" s="47">
        <v>2243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126</v>
      </c>
      <c r="D505" s="45" t="s">
        <v>434</v>
      </c>
      <c r="E505" s="45"/>
      <c r="F505" s="45" t="s">
        <v>433</v>
      </c>
      <c r="G505" s="314"/>
      <c r="H505" s="43">
        <v>1564</v>
      </c>
      <c r="I505" s="325" t="s">
        <v>41</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9">$C$505</f>
        <v>Subsidy for Elec Production by Fuel</v>
      </c>
      <c r="D506" s="6" t="s">
        <v>3457</v>
      </c>
      <c r="E506" s="45"/>
      <c r="F506" s="6" t="s">
        <v>3395</v>
      </c>
      <c r="G506" s="314"/>
      <c r="H506" s="43">
        <v>1566</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3458</v>
      </c>
      <c r="E507" s="45"/>
      <c r="F507" s="6" t="s">
        <v>3396</v>
      </c>
      <c r="G507" s="314"/>
      <c r="H507" s="43">
        <v>1796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72</v>
      </c>
      <c r="E508" s="45"/>
      <c r="F508" s="6" t="s">
        <v>3468</v>
      </c>
      <c r="G508" s="314"/>
      <c r="H508" s="43">
        <v>1568</v>
      </c>
      <c r="I508" s="324" t="s">
        <v>40</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73</v>
      </c>
      <c r="E509" s="45"/>
      <c r="F509" s="6" t="s">
        <v>85</v>
      </c>
      <c r="G509" s="314"/>
      <c r="H509" s="43">
        <v>1570</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435</v>
      </c>
      <c r="E510" s="45"/>
      <c r="F510" s="6" t="s">
        <v>438</v>
      </c>
      <c r="G510" s="314"/>
      <c r="H510" s="43">
        <v>1572</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74</v>
      </c>
      <c r="E511" s="45"/>
      <c r="F511" s="6" t="s">
        <v>86</v>
      </c>
      <c r="G511" s="314"/>
      <c r="H511" s="43">
        <v>1574</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75</v>
      </c>
      <c r="E512" s="45"/>
      <c r="F512" s="6" t="s">
        <v>87</v>
      </c>
      <c r="G512" s="314"/>
      <c r="H512" s="43">
        <v>1576</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76</v>
      </c>
      <c r="E513" s="45"/>
      <c r="F513" s="6" t="s">
        <v>88</v>
      </c>
      <c r="G513" s="314"/>
      <c r="H513" s="43">
        <v>1578</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2406</v>
      </c>
      <c r="E514" s="45"/>
      <c r="F514" s="6" t="s">
        <v>423</v>
      </c>
      <c r="G514" s="314"/>
      <c r="H514" s="43">
        <v>1591</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295</v>
      </c>
      <c r="E515" s="45"/>
      <c r="F515" s="6" t="s">
        <v>297</v>
      </c>
      <c r="G515" s="314"/>
      <c r="H515" s="43">
        <v>1594</v>
      </c>
      <c r="I515" s="325" t="s">
        <v>41</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296</v>
      </c>
      <c r="E516" s="45"/>
      <c r="F516" s="6" t="s">
        <v>298</v>
      </c>
      <c r="G516" s="314"/>
      <c r="H516" s="43">
        <v>1597</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431</v>
      </c>
      <c r="E517" s="45"/>
      <c r="F517" s="6" t="s">
        <v>430</v>
      </c>
      <c r="G517" s="314"/>
      <c r="H517" s="43">
        <v>1580</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440</v>
      </c>
      <c r="E518" s="45"/>
      <c r="F518" s="6" t="s">
        <v>441</v>
      </c>
      <c r="G518" s="314"/>
      <c r="H518" s="43">
        <v>1582</v>
      </c>
      <c r="I518" s="324" t="s">
        <v>40</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2724</v>
      </c>
      <c r="E519" s="45"/>
      <c r="F519" s="6" t="s">
        <v>2448</v>
      </c>
      <c r="G519" s="314"/>
      <c r="H519" s="43">
        <v>1584</v>
      </c>
      <c r="I519" s="325" t="s">
        <v>41</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2725</v>
      </c>
      <c r="E520" s="45"/>
      <c r="F520" s="6" t="s">
        <v>2568</v>
      </c>
      <c r="G520" s="314"/>
      <c r="H520" s="43">
        <v>1586</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2726</v>
      </c>
      <c r="E521" s="45"/>
      <c r="F521" s="6" t="s">
        <v>2450</v>
      </c>
      <c r="G521" s="314"/>
      <c r="H521" s="43">
        <v>1588</v>
      </c>
      <c r="I521" s="325" t="s">
        <v>40</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3456</v>
      </c>
      <c r="E522" s="45"/>
      <c r="F522" s="6" t="s">
        <v>3463</v>
      </c>
      <c r="G522" s="314"/>
      <c r="H522" s="43">
        <v>1797</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3459</v>
      </c>
      <c r="E523" s="45"/>
      <c r="F523" s="6" t="s">
        <v>3464</v>
      </c>
      <c r="G523" s="314"/>
      <c r="H523" s="43">
        <v>1798</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3460</v>
      </c>
      <c r="E524" s="45"/>
      <c r="F524" s="6" t="s">
        <v>3465</v>
      </c>
      <c r="G524" s="314"/>
      <c r="H524" s="43">
        <v>1799</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3461</v>
      </c>
      <c r="E525" s="45"/>
      <c r="F525" s="6" t="s">
        <v>3466</v>
      </c>
      <c r="G525" s="314"/>
      <c r="H525" s="43">
        <v>1800</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3462</v>
      </c>
      <c r="E526" s="45"/>
      <c r="F526" s="6" t="s">
        <v>3467</v>
      </c>
      <c r="G526" s="314"/>
      <c r="H526" s="43">
        <v>1801</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3548</v>
      </c>
      <c r="E527" s="45"/>
      <c r="F527" s="6" t="s">
        <v>3546</v>
      </c>
      <c r="G527" s="314"/>
      <c r="H527" s="43">
        <v>1802</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9"/>
        <v>Subsidy for Elec Production by Fuel</v>
      </c>
      <c r="D528" s="6" t="s">
        <v>3549</v>
      </c>
      <c r="E528" s="45"/>
      <c r="F528" s="6" t="s">
        <v>3547</v>
      </c>
      <c r="G528" s="314"/>
      <c r="H528" s="43">
        <v>2244</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3541</v>
      </c>
      <c r="D529" s="6"/>
      <c r="E529" s="45"/>
      <c r="F529" s="6"/>
      <c r="G529" s="6"/>
      <c r="H529" s="43">
        <v>2235</v>
      </c>
      <c r="I529" s="325" t="s">
        <v>40</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Production</v>
      </c>
      <c r="C530" t="s">
        <v>3902</v>
      </c>
      <c r="D530" s="6"/>
      <c r="E530" s="45"/>
      <c r="F530" s="6"/>
      <c r="G530" s="6"/>
      <c r="H530" s="43">
        <v>3256</v>
      </c>
      <c r="I530" s="325" t="s">
        <v>40</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production subsidy</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5</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ht="30"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Output</v>
      </c>
      <c r="C531" s="1" t="s">
        <v>3595</v>
      </c>
      <c r="D531" s="6"/>
      <c r="E531" s="45"/>
      <c r="F531" s="6"/>
      <c r="G531" s="6"/>
      <c r="H531" s="43">
        <v>2258</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subsidy per output</v>
      </c>
      <c r="L531" s="368">
        <f>IF(ISBLANK(INDEX('Policy Characteristics'!F:F,MATCH($C531,'Policy Characteristics'!$C:$C,0))),"",INDEX('Policy Characteristics'!F:F,MATCH($C531,'Policy Characteristics'!$C:$C,0)))</f>
        <v>-100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5</v>
      </c>
      <c r="O531" s="254" t="str">
        <f>IF(ISBLANK(INDEX('Policy Characteristics'!I:I,MATCH($C531,'Policy Characteristics'!$C:$C,0))),"",INDEX('Policy Characteristics'!I:I,MATCH($C531,'Policy Characteristics'!$C:$C,0)))</f>
        <v>$ / MWh</v>
      </c>
      <c r="P531" s="254" t="str">
        <f>IF(ISBLANK(INDEX('Policy Characteristics'!J:J,MATCH($C531,'Policy Characteristics'!$C:$C,0))),"",INDEX('Policy Characteristics'!J:J,MATCH($C531,'Policy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1" s="254" t="str">
        <f>IF(ISBLANK(INDEX('Policy Characteristics'!K:K,MATCH($C531,'Policy Characteristics'!$C:$C,0))),"",INDEX('Policy Characteristics'!K:K,MATCH($C531,'Policy Characteristics'!$C:$C,0)))</f>
        <v/>
      </c>
      <c r="R531" s="254"/>
      <c r="S531" s="314"/>
    </row>
    <row r="532" spans="1:19" ht="30"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3599</v>
      </c>
      <c r="D532" s="6"/>
      <c r="E532" s="45"/>
      <c r="F532" s="6"/>
      <c r="G532" s="6"/>
      <c r="H532" s="43">
        <v>2259</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3605</v>
      </c>
      <c r="D533" s="45" t="s">
        <v>434</v>
      </c>
      <c r="F533" s="45" t="s">
        <v>433</v>
      </c>
      <c r="H533" s="43">
        <v>2260</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5</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3457</v>
      </c>
      <c r="F534" s="6" t="s">
        <v>3395</v>
      </c>
      <c r="H534" s="43">
        <v>2261</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5</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30">$C$533</f>
        <v>Additional Subsidy for Elec CCS</v>
      </c>
      <c r="D535" s="6" t="s">
        <v>3458</v>
      </c>
      <c r="F535" s="6" t="s">
        <v>3396</v>
      </c>
      <c r="H535" s="43">
        <v>2262</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5</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72</v>
      </c>
      <c r="F536" s="6" t="s">
        <v>3468</v>
      </c>
      <c r="H536" s="43">
        <v>2263</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5</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73</v>
      </c>
      <c r="F537" s="6" t="s">
        <v>85</v>
      </c>
      <c r="H537" s="43">
        <v>2264</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5</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435</v>
      </c>
      <c r="F538" s="6" t="s">
        <v>438</v>
      </c>
      <c r="H538" s="43">
        <v>2265</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5</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74</v>
      </c>
      <c r="F539" s="6" t="s">
        <v>86</v>
      </c>
      <c r="H539" s="43">
        <v>2266</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5</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75</v>
      </c>
      <c r="F540" s="6" t="s">
        <v>87</v>
      </c>
      <c r="H540" s="43">
        <v>2267</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5</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76</v>
      </c>
      <c r="F541" s="6" t="s">
        <v>88</v>
      </c>
      <c r="H541" s="43">
        <v>2268</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5</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2406</v>
      </c>
      <c r="F542" s="6" t="s">
        <v>423</v>
      </c>
      <c r="H542" s="43">
        <v>2269</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5</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295</v>
      </c>
      <c r="F543" s="6" t="s">
        <v>297</v>
      </c>
      <c r="H543" s="43">
        <v>2270</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5</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296</v>
      </c>
      <c r="F544" s="6" t="s">
        <v>298</v>
      </c>
      <c r="H544" s="43">
        <v>2271</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5</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431</v>
      </c>
      <c r="F545" s="6" t="s">
        <v>430</v>
      </c>
      <c r="H545" s="43">
        <v>2272</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5</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440</v>
      </c>
      <c r="F546" s="6" t="s">
        <v>441</v>
      </c>
      <c r="H546" s="43">
        <v>2273</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5</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2724</v>
      </c>
      <c r="F547" s="6" t="s">
        <v>2448</v>
      </c>
      <c r="H547" s="43">
        <v>2274</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5</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2725</v>
      </c>
      <c r="F548" s="6" t="s">
        <v>2568</v>
      </c>
      <c r="H548" s="43">
        <v>2275</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5</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2726</v>
      </c>
      <c r="F549" s="6" t="s">
        <v>2450</v>
      </c>
      <c r="H549" s="43">
        <v>2276</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5</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3456</v>
      </c>
      <c r="F550" s="6" t="s">
        <v>3463</v>
      </c>
      <c r="H550" s="43">
        <v>2277</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5</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3459</v>
      </c>
      <c r="F551" s="6" t="s">
        <v>3464</v>
      </c>
      <c r="H551" s="43">
        <v>2278</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5</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3460</v>
      </c>
      <c r="F552" s="6" t="s">
        <v>3465</v>
      </c>
      <c r="H552" s="43">
        <v>2279</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5</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3461</v>
      </c>
      <c r="F553" s="6" t="s">
        <v>3466</v>
      </c>
      <c r="H553" s="43">
        <v>2280</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5</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3462</v>
      </c>
      <c r="F554" s="6" t="s">
        <v>3467</v>
      </c>
      <c r="H554" s="43">
        <v>2281</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5</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0"/>
        <v>Additional Subsidy for Elec CCS</v>
      </c>
      <c r="D555" s="6" t="s">
        <v>3548</v>
      </c>
      <c r="F555" s="6" t="s">
        <v>3546</v>
      </c>
      <c r="H555" s="43">
        <v>2282</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5</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30"/>
        <v>Additional Subsidy for Elec CCS</v>
      </c>
      <c r="D556" s="6" t="s">
        <v>3549</v>
      </c>
      <c r="F556" s="6" t="s">
        <v>3547</v>
      </c>
      <c r="H556" s="43">
        <v>2283</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5</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2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3880</v>
      </c>
      <c r="D557" s="6"/>
      <c r="F557" s="6"/>
      <c r="H557" s="43">
        <v>3224</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2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345</v>
      </c>
      <c r="D558" s="370"/>
      <c r="E558" s="370"/>
      <c r="F558" s="370"/>
      <c r="G558" s="370"/>
      <c r="H558" s="20">
        <v>649</v>
      </c>
      <c r="I558" s="413" t="s">
        <v>3897</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3156</v>
      </c>
      <c r="D559" s="45" t="s">
        <v>3033</v>
      </c>
      <c r="E559" s="6"/>
      <c r="F559" t="s">
        <v>3058</v>
      </c>
      <c r="G559" s="45"/>
      <c r="H559" s="43">
        <v>1537</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3034</v>
      </c>
      <c r="E560" s="6"/>
      <c r="F560" t="s">
        <v>2735</v>
      </c>
      <c r="G560" s="46"/>
      <c r="H560" s="43">
        <v>1538</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1">C$559</f>
        <v>Fraction of Imported Industrial Outputs Shifted to In Region Suppliers</v>
      </c>
      <c r="D561" s="6" t="s">
        <v>3035</v>
      </c>
      <c r="E561" s="6"/>
      <c r="F561" t="s">
        <v>2999</v>
      </c>
      <c r="G561" s="46"/>
      <c r="H561" s="43">
        <v>1539</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3036</v>
      </c>
      <c r="E562" s="6"/>
      <c r="F562" t="s">
        <v>3000</v>
      </c>
      <c r="G562" s="46"/>
      <c r="H562" s="43">
        <v>1540</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3037</v>
      </c>
      <c r="E563" s="6"/>
      <c r="F563" t="s">
        <v>3001</v>
      </c>
      <c r="G563" s="46"/>
      <c r="H563" s="43">
        <v>1541</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3038</v>
      </c>
      <c r="E564" s="6"/>
      <c r="F564" t="s">
        <v>3002</v>
      </c>
      <c r="G564" s="46"/>
      <c r="H564" s="43">
        <v>1542</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3039</v>
      </c>
      <c r="E565" s="6"/>
      <c r="F565" t="s">
        <v>3003</v>
      </c>
      <c r="G565" s="46"/>
      <c r="H565" s="43">
        <v>1543</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3040</v>
      </c>
      <c r="E566" s="6"/>
      <c r="F566" t="s">
        <v>3004</v>
      </c>
      <c r="G566" s="46"/>
      <c r="H566" s="43">
        <v>1544</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3041</v>
      </c>
      <c r="E567" s="6"/>
      <c r="F567" t="s">
        <v>3005</v>
      </c>
      <c r="G567" s="46"/>
      <c r="H567" s="43">
        <v>1545</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3042</v>
      </c>
      <c r="E568" s="6"/>
      <c r="F568" t="s">
        <v>2555</v>
      </c>
      <c r="G568" s="46"/>
      <c r="H568" s="43">
        <v>1546</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3043</v>
      </c>
      <c r="E569" s="6"/>
      <c r="F569" t="s">
        <v>3006</v>
      </c>
      <c r="G569" s="46"/>
      <c r="H569" s="43">
        <v>1547</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3044</v>
      </c>
      <c r="E570" s="6"/>
      <c r="F570" t="s">
        <v>3007</v>
      </c>
      <c r="G570" s="46"/>
      <c r="H570" s="43">
        <v>1548</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3045</v>
      </c>
      <c r="E571" s="6"/>
      <c r="F571" t="s">
        <v>3008</v>
      </c>
      <c r="G571" s="46"/>
      <c r="H571" s="43">
        <v>1549</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3046</v>
      </c>
      <c r="E572" s="6"/>
      <c r="F572" t="s">
        <v>2556</v>
      </c>
      <c r="G572" s="46"/>
      <c r="H572" s="43">
        <v>1550</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3047</v>
      </c>
      <c r="E573" s="6"/>
      <c r="F573" t="s">
        <v>3009</v>
      </c>
      <c r="G573" s="46"/>
      <c r="H573" s="43">
        <v>1551</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3048</v>
      </c>
      <c r="E574" s="6"/>
      <c r="F574" t="s">
        <v>3010</v>
      </c>
      <c r="G574" s="46"/>
      <c r="H574" s="43">
        <v>1552</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3049</v>
      </c>
      <c r="E575" s="6"/>
      <c r="F575" t="s">
        <v>3011</v>
      </c>
      <c r="G575" s="46"/>
      <c r="H575" s="43">
        <v>1553</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3050</v>
      </c>
      <c r="E576" s="6"/>
      <c r="F576" t="s">
        <v>3012</v>
      </c>
      <c r="G576" s="46"/>
      <c r="H576" s="43">
        <v>1554</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3051</v>
      </c>
      <c r="E577" s="6"/>
      <c r="F577" t="s">
        <v>3013</v>
      </c>
      <c r="G577" s="46"/>
      <c r="H577" s="43">
        <v>1555</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3052</v>
      </c>
      <c r="E578" s="6"/>
      <c r="F578" t="s">
        <v>3014</v>
      </c>
      <c r="G578" s="46"/>
      <c r="H578" s="43">
        <v>1556</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3053</v>
      </c>
      <c r="E579" s="6"/>
      <c r="F579" t="s">
        <v>3015</v>
      </c>
      <c r="G579" s="46"/>
      <c r="H579" s="43">
        <v>1557</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1"/>
        <v>Fraction of Imported Industrial Outputs Shifted to In Region Suppliers</v>
      </c>
      <c r="D580" s="6" t="s">
        <v>3054</v>
      </c>
      <c r="E580" s="6"/>
      <c r="F580" t="s">
        <v>3016</v>
      </c>
      <c r="G580" s="46"/>
      <c r="H580" s="43">
        <v>1558</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1"/>
        <v>Fraction of Imported Industrial Outputs Shifted to In Region Suppliers</v>
      </c>
      <c r="D581" s="6" t="s">
        <v>3055</v>
      </c>
      <c r="E581" s="6"/>
      <c r="F581" t="s">
        <v>3017</v>
      </c>
      <c r="G581" s="46"/>
      <c r="H581" s="43">
        <v>1559</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1"/>
        <v>Fraction of Imported Industrial Outputs Shifted to In Region Suppliers</v>
      </c>
      <c r="D582" s="6" t="s">
        <v>3056</v>
      </c>
      <c r="E582" s="6"/>
      <c r="F582" t="s">
        <v>3059</v>
      </c>
      <c r="G582" s="46"/>
      <c r="H582" s="43">
        <v>1560</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1"/>
        <v>Fraction of Imported Industrial Outputs Shifted to In Region Suppliers</v>
      </c>
      <c r="D583" s="6" t="s">
        <v>3057</v>
      </c>
      <c r="E583" s="6"/>
      <c r="F583" t="s">
        <v>3018</v>
      </c>
      <c r="G583" s="46"/>
      <c r="H583" s="43">
        <v>1561</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2993</v>
      </c>
      <c r="D584" s="45" t="s">
        <v>3033</v>
      </c>
      <c r="E584" s="6" t="s">
        <v>2996</v>
      </c>
      <c r="F584" t="s">
        <v>3058</v>
      </c>
      <c r="G584" s="45" t="s">
        <v>2997</v>
      </c>
      <c r="H584" s="43">
        <v>908</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32">C$584</f>
        <v>Industry Sector Fraction of Potential Additional CCS Achieved</v>
      </c>
      <c r="D585" s="45" t="s">
        <v>3033</v>
      </c>
      <c r="E585" s="6" t="s">
        <v>2508</v>
      </c>
      <c r="F585" t="s">
        <v>3058</v>
      </c>
      <c r="G585" s="45" t="s">
        <v>2998</v>
      </c>
      <c r="H585" s="43">
        <v>909</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3034</v>
      </c>
      <c r="E586" s="6" t="s">
        <v>2996</v>
      </c>
      <c r="F586" t="s">
        <v>2735</v>
      </c>
      <c r="G586" s="45" t="s">
        <v>2997</v>
      </c>
      <c r="H586" s="43">
        <v>910</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3034</v>
      </c>
      <c r="E587" s="6" t="s">
        <v>2508</v>
      </c>
      <c r="F587" t="s">
        <v>2735</v>
      </c>
      <c r="G587" s="45" t="s">
        <v>2998</v>
      </c>
      <c r="H587" s="43">
        <v>911</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3035</v>
      </c>
      <c r="E588" s="6" t="s">
        <v>2996</v>
      </c>
      <c r="F588" t="s">
        <v>2999</v>
      </c>
      <c r="G588" s="45" t="s">
        <v>2997</v>
      </c>
      <c r="H588" s="43">
        <v>912</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3035</v>
      </c>
      <c r="E589" s="6" t="s">
        <v>2508</v>
      </c>
      <c r="F589" t="s">
        <v>2999</v>
      </c>
      <c r="G589" s="45" t="s">
        <v>2998</v>
      </c>
      <c r="H589" s="43">
        <v>913</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3036</v>
      </c>
      <c r="E590" s="6" t="s">
        <v>2996</v>
      </c>
      <c r="F590" t="s">
        <v>3000</v>
      </c>
      <c r="G590" s="45" t="s">
        <v>2997</v>
      </c>
      <c r="H590" s="43">
        <v>914</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3036</v>
      </c>
      <c r="E591" s="6" t="s">
        <v>2508</v>
      </c>
      <c r="F591" t="s">
        <v>3000</v>
      </c>
      <c r="G591" s="45" t="s">
        <v>2998</v>
      </c>
      <c r="H591" s="43">
        <v>915</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3037</v>
      </c>
      <c r="E592" s="6" t="s">
        <v>2996</v>
      </c>
      <c r="F592" t="s">
        <v>3001</v>
      </c>
      <c r="G592" s="45" t="s">
        <v>2997</v>
      </c>
      <c r="H592" s="43">
        <v>916</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3037</v>
      </c>
      <c r="E593" s="6" t="s">
        <v>2508</v>
      </c>
      <c r="F593" t="s">
        <v>3001</v>
      </c>
      <c r="G593" s="45" t="s">
        <v>2998</v>
      </c>
      <c r="H593" s="43">
        <v>917</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3038</v>
      </c>
      <c r="E594" s="6" t="s">
        <v>2996</v>
      </c>
      <c r="F594" t="s">
        <v>3002</v>
      </c>
      <c r="G594" s="45" t="s">
        <v>2997</v>
      </c>
      <c r="H594" s="43">
        <v>918</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3038</v>
      </c>
      <c r="E595" s="6" t="s">
        <v>2508</v>
      </c>
      <c r="F595" t="s">
        <v>3002</v>
      </c>
      <c r="G595" s="45" t="s">
        <v>2998</v>
      </c>
      <c r="H595" s="43">
        <v>919</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3039</v>
      </c>
      <c r="E596" s="6" t="s">
        <v>2996</v>
      </c>
      <c r="F596" t="s">
        <v>3003</v>
      </c>
      <c r="G596" s="45" t="s">
        <v>2997</v>
      </c>
      <c r="H596" s="43">
        <v>920</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2"/>
        <v>Industry Sector Fraction of Potential Additional CCS Achieved</v>
      </c>
      <c r="D597" s="6" t="s">
        <v>3039</v>
      </c>
      <c r="E597" s="6" t="s">
        <v>2508</v>
      </c>
      <c r="F597" t="s">
        <v>3003</v>
      </c>
      <c r="G597" s="45" t="s">
        <v>2998</v>
      </c>
      <c r="H597" s="43">
        <v>921</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2"/>
        <v>Industry Sector Fraction of Potential Additional CCS Achieved</v>
      </c>
      <c r="D598" s="6" t="s">
        <v>3040</v>
      </c>
      <c r="E598" s="6" t="s">
        <v>2996</v>
      </c>
      <c r="F598" t="s">
        <v>3004</v>
      </c>
      <c r="G598" s="45" t="s">
        <v>2997</v>
      </c>
      <c r="H598" s="43">
        <v>922</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2"/>
        <v>Industry Sector Fraction of Potential Additional CCS Achieved</v>
      </c>
      <c r="D599" s="6" t="s">
        <v>3040</v>
      </c>
      <c r="E599" s="6" t="s">
        <v>2508</v>
      </c>
      <c r="F599" t="s">
        <v>3004</v>
      </c>
      <c r="G599" s="45" t="s">
        <v>2998</v>
      </c>
      <c r="H599" s="43">
        <v>923</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2"/>
        <v>Industry Sector Fraction of Potential Additional CCS Achieved</v>
      </c>
      <c r="D600" s="6" t="s">
        <v>3041</v>
      </c>
      <c r="E600" s="6" t="s">
        <v>2996</v>
      </c>
      <c r="F600" t="s">
        <v>3005</v>
      </c>
      <c r="G600" s="45" t="s">
        <v>2997</v>
      </c>
      <c r="H600" s="43">
        <v>924</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33">C$584</f>
        <v>Industry Sector Fraction of Potential Additional CCS Achieved</v>
      </c>
      <c r="D601" s="6" t="s">
        <v>3041</v>
      </c>
      <c r="E601" s="6" t="s">
        <v>2508</v>
      </c>
      <c r="F601" t="s">
        <v>3005</v>
      </c>
      <c r="G601" s="45" t="s">
        <v>2998</v>
      </c>
      <c r="H601" s="43">
        <v>925</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3042</v>
      </c>
      <c r="E602" s="6" t="s">
        <v>2996</v>
      </c>
      <c r="F602" t="s">
        <v>2555</v>
      </c>
      <c r="G602" s="45" t="s">
        <v>2997</v>
      </c>
      <c r="H602" s="43">
        <v>926</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3042</v>
      </c>
      <c r="E603" s="6" t="s">
        <v>2508</v>
      </c>
      <c r="F603" t="s">
        <v>2555</v>
      </c>
      <c r="G603" s="45" t="s">
        <v>2998</v>
      </c>
      <c r="H603" s="43">
        <v>927</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3043</v>
      </c>
      <c r="E604" s="6" t="s">
        <v>2996</v>
      </c>
      <c r="F604" t="s">
        <v>3006</v>
      </c>
      <c r="G604" s="45" t="s">
        <v>2997</v>
      </c>
      <c r="H604" s="43">
        <v>928</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3043</v>
      </c>
      <c r="E605" s="6" t="s">
        <v>2508</v>
      </c>
      <c r="F605" t="s">
        <v>3006</v>
      </c>
      <c r="G605" s="45" t="s">
        <v>2998</v>
      </c>
      <c r="H605" s="43">
        <v>929</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3044</v>
      </c>
      <c r="E606" s="6" t="s">
        <v>2996</v>
      </c>
      <c r="F606" t="s">
        <v>3007</v>
      </c>
      <c r="G606" s="45" t="s">
        <v>2997</v>
      </c>
      <c r="H606" s="43">
        <v>930</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3044</v>
      </c>
      <c r="E607" s="6" t="s">
        <v>2508</v>
      </c>
      <c r="F607" t="s">
        <v>3007</v>
      </c>
      <c r="G607" s="45" t="s">
        <v>2998</v>
      </c>
      <c r="H607" s="43">
        <v>931</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3045</v>
      </c>
      <c r="E608" s="6" t="s">
        <v>2996</v>
      </c>
      <c r="F608" t="s">
        <v>3008</v>
      </c>
      <c r="G608" s="45" t="s">
        <v>2997</v>
      </c>
      <c r="H608" s="43">
        <v>932</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3045</v>
      </c>
      <c r="E609" s="6" t="s">
        <v>2508</v>
      </c>
      <c r="F609" t="s">
        <v>3008</v>
      </c>
      <c r="G609" s="45" t="s">
        <v>2998</v>
      </c>
      <c r="H609" s="43">
        <v>933</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3046</v>
      </c>
      <c r="E610" s="6" t="s">
        <v>2996</v>
      </c>
      <c r="F610" t="s">
        <v>2556</v>
      </c>
      <c r="G610" s="45" t="s">
        <v>2997</v>
      </c>
      <c r="H610" s="43">
        <v>934</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3046</v>
      </c>
      <c r="E611" s="6" t="s">
        <v>2508</v>
      </c>
      <c r="F611" t="s">
        <v>2556</v>
      </c>
      <c r="G611" s="45" t="s">
        <v>2998</v>
      </c>
      <c r="H611" s="43">
        <v>935</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3047</v>
      </c>
      <c r="E612" s="6" t="s">
        <v>2996</v>
      </c>
      <c r="F612" t="s">
        <v>3009</v>
      </c>
      <c r="G612" s="45" t="s">
        <v>2997</v>
      </c>
      <c r="H612" s="43">
        <v>936</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3047</v>
      </c>
      <c r="E613" s="6" t="s">
        <v>2508</v>
      </c>
      <c r="F613" t="s">
        <v>3009</v>
      </c>
      <c r="G613" s="45" t="s">
        <v>2998</v>
      </c>
      <c r="H613" s="43">
        <v>937</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3048</v>
      </c>
      <c r="E614" s="6" t="s">
        <v>2996</v>
      </c>
      <c r="F614" t="s">
        <v>3010</v>
      </c>
      <c r="G614" s="45" t="s">
        <v>2997</v>
      </c>
      <c r="H614" s="43">
        <v>938</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3048</v>
      </c>
      <c r="E615" s="6" t="s">
        <v>2508</v>
      </c>
      <c r="F615" t="s">
        <v>3010</v>
      </c>
      <c r="G615" s="45" t="s">
        <v>2998</v>
      </c>
      <c r="H615" s="43">
        <v>939</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3049</v>
      </c>
      <c r="E616" s="6" t="s">
        <v>2996</v>
      </c>
      <c r="F616" t="s">
        <v>3011</v>
      </c>
      <c r="G616" s="45" t="s">
        <v>2997</v>
      </c>
      <c r="H616" s="43">
        <v>940</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3049</v>
      </c>
      <c r="E617" s="6" t="s">
        <v>2508</v>
      </c>
      <c r="F617" t="s">
        <v>3011</v>
      </c>
      <c r="G617" s="45" t="s">
        <v>2998</v>
      </c>
      <c r="H617" s="43">
        <v>941</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3050</v>
      </c>
      <c r="E618" s="6" t="s">
        <v>2996</v>
      </c>
      <c r="F618" t="s">
        <v>3012</v>
      </c>
      <c r="G618" s="45" t="s">
        <v>2997</v>
      </c>
      <c r="H618" s="43">
        <v>942</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3050</v>
      </c>
      <c r="E619" s="6" t="s">
        <v>2508</v>
      </c>
      <c r="F619" t="s">
        <v>3012</v>
      </c>
      <c r="G619" s="45" t="s">
        <v>2998</v>
      </c>
      <c r="H619" s="43">
        <v>943</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3051</v>
      </c>
      <c r="E620" s="6" t="s">
        <v>2996</v>
      </c>
      <c r="F620" t="s">
        <v>3013</v>
      </c>
      <c r="G620" s="45" t="s">
        <v>2997</v>
      </c>
      <c r="H620" s="43">
        <v>944</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3051</v>
      </c>
      <c r="E621" s="6" t="s">
        <v>2508</v>
      </c>
      <c r="F621" t="s">
        <v>3013</v>
      </c>
      <c r="G621" s="45" t="s">
        <v>2998</v>
      </c>
      <c r="H621" s="43">
        <v>945</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3052</v>
      </c>
      <c r="E622" s="6" t="s">
        <v>2996</v>
      </c>
      <c r="F622" t="s">
        <v>3014</v>
      </c>
      <c r="G622" s="45" t="s">
        <v>2997</v>
      </c>
      <c r="H622" s="43">
        <v>946</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3052</v>
      </c>
      <c r="E623" s="6" t="s">
        <v>2508</v>
      </c>
      <c r="F623" t="s">
        <v>3014</v>
      </c>
      <c r="G623" s="45" t="s">
        <v>2998</v>
      </c>
      <c r="H623" s="43">
        <v>947</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3053</v>
      </c>
      <c r="E624" s="6" t="s">
        <v>2996</v>
      </c>
      <c r="F624" t="s">
        <v>3015</v>
      </c>
      <c r="G624" s="45" t="s">
        <v>2997</v>
      </c>
      <c r="H624" s="43">
        <v>948</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3053</v>
      </c>
      <c r="E625" s="6" t="s">
        <v>2508</v>
      </c>
      <c r="F625" t="s">
        <v>3015</v>
      </c>
      <c r="G625" s="45" t="s">
        <v>2998</v>
      </c>
      <c r="H625" s="43">
        <v>949</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3054</v>
      </c>
      <c r="E626" s="6" t="s">
        <v>2996</v>
      </c>
      <c r="F626" t="s">
        <v>3016</v>
      </c>
      <c r="G626" s="45" t="s">
        <v>2997</v>
      </c>
      <c r="H626" s="43">
        <v>950</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3054</v>
      </c>
      <c r="E627" s="6" t="s">
        <v>2508</v>
      </c>
      <c r="F627" t="s">
        <v>3016</v>
      </c>
      <c r="G627" s="45" t="s">
        <v>2998</v>
      </c>
      <c r="H627" s="43">
        <v>951</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3055</v>
      </c>
      <c r="E628" s="6" t="s">
        <v>2996</v>
      </c>
      <c r="F628" t="s">
        <v>3017</v>
      </c>
      <c r="G628" s="45" t="s">
        <v>2997</v>
      </c>
      <c r="H628" s="43">
        <v>952</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3055</v>
      </c>
      <c r="E629" s="6" t="s">
        <v>2508</v>
      </c>
      <c r="F629" t="s">
        <v>3017</v>
      </c>
      <c r="G629" s="45" t="s">
        <v>2998</v>
      </c>
      <c r="H629" s="43">
        <v>953</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3"/>
        <v>Industry Sector Fraction of Potential Additional CCS Achieved</v>
      </c>
      <c r="D630" s="6" t="s">
        <v>3056</v>
      </c>
      <c r="E630" s="6" t="s">
        <v>2996</v>
      </c>
      <c r="F630" t="s">
        <v>3059</v>
      </c>
      <c r="G630" s="45" t="s">
        <v>2997</v>
      </c>
      <c r="H630" s="43">
        <v>954</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33"/>
        <v>Industry Sector Fraction of Potential Additional CCS Achieved</v>
      </c>
      <c r="D631" s="6" t="s">
        <v>3056</v>
      </c>
      <c r="E631" s="6" t="s">
        <v>2508</v>
      </c>
      <c r="F631" t="s">
        <v>3059</v>
      </c>
      <c r="G631" s="45" t="s">
        <v>2998</v>
      </c>
      <c r="H631" s="43">
        <v>955</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33"/>
        <v>Industry Sector Fraction of Potential Additional CCS Achieved</v>
      </c>
      <c r="D632" s="6" t="s">
        <v>3057</v>
      </c>
      <c r="E632" s="6" t="s">
        <v>2996</v>
      </c>
      <c r="F632" t="s">
        <v>3018</v>
      </c>
      <c r="G632" s="45" t="s">
        <v>2997</v>
      </c>
      <c r="H632" s="43">
        <v>956</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33"/>
        <v>Industry Sector Fraction of Potential Additional CCS Achieved</v>
      </c>
      <c r="D633" s="6" t="s">
        <v>3057</v>
      </c>
      <c r="E633" s="6" t="s">
        <v>2508</v>
      </c>
      <c r="F633" t="s">
        <v>3018</v>
      </c>
      <c r="G633" s="45" t="s">
        <v>2998</v>
      </c>
      <c r="H633" s="43">
        <v>957</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3885</v>
      </c>
      <c r="D634" s="6"/>
      <c r="E634" s="6"/>
      <c r="F634"/>
      <c r="G634" s="45"/>
      <c r="H634" s="43">
        <v>3225</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3798</v>
      </c>
      <c r="D635" s="45" t="s">
        <v>3033</v>
      </c>
      <c r="E635" s="6"/>
      <c r="F635" t="s">
        <v>3058</v>
      </c>
      <c r="G635" s="45"/>
      <c r="H635" s="43">
        <v>2926</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3034</v>
      </c>
      <c r="E636" s="6"/>
      <c r="F636" t="s">
        <v>2735</v>
      </c>
      <c r="G636" s="45"/>
      <c r="H636" s="43">
        <v>2927</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9" si="34">$C$635</f>
        <v>Boolean Use Non BAU Industry CCS Subsidies</v>
      </c>
      <c r="D637" s="6" t="s">
        <v>3035</v>
      </c>
      <c r="E637" s="6"/>
      <c r="F637" t="s">
        <v>2999</v>
      </c>
      <c r="G637" s="45"/>
      <c r="H637" s="43">
        <v>2928</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3036</v>
      </c>
      <c r="E638" s="6"/>
      <c r="F638" t="s">
        <v>3000</v>
      </c>
      <c r="G638" s="45"/>
      <c r="H638" s="43">
        <v>2929</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3037</v>
      </c>
      <c r="E639" s="6"/>
      <c r="F639" t="s">
        <v>3001</v>
      </c>
      <c r="G639" s="45"/>
      <c r="H639" s="43">
        <v>2930</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3038</v>
      </c>
      <c r="E640" s="6"/>
      <c r="F640" t="s">
        <v>3002</v>
      </c>
      <c r="G640" s="45"/>
      <c r="H640" s="43">
        <v>2931</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3039</v>
      </c>
      <c r="E641" s="6"/>
      <c r="F641" t="s">
        <v>3003</v>
      </c>
      <c r="G641" s="45"/>
      <c r="H641" s="43">
        <v>2932</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3040</v>
      </c>
      <c r="E642" s="6"/>
      <c r="F642" t="s">
        <v>3004</v>
      </c>
      <c r="G642" s="45"/>
      <c r="H642" s="43">
        <v>2933</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3041</v>
      </c>
      <c r="E643" s="6"/>
      <c r="F643" t="s">
        <v>3005</v>
      </c>
      <c r="G643" s="45"/>
      <c r="H643" s="43">
        <v>2934</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3042</v>
      </c>
      <c r="E644" s="6"/>
      <c r="F644" t="s">
        <v>2555</v>
      </c>
      <c r="G644" s="45"/>
      <c r="H644" s="43">
        <v>2935</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3043</v>
      </c>
      <c r="E645" s="6"/>
      <c r="F645" t="s">
        <v>3006</v>
      </c>
      <c r="G645" s="45"/>
      <c r="H645" s="43">
        <v>2936</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3044</v>
      </c>
      <c r="E646" s="6"/>
      <c r="F646" t="s">
        <v>3007</v>
      </c>
      <c r="G646" s="45"/>
      <c r="H646" s="43">
        <v>2937</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3045</v>
      </c>
      <c r="E647" s="6"/>
      <c r="F647" t="s">
        <v>3008</v>
      </c>
      <c r="G647" s="45"/>
      <c r="H647" s="43">
        <v>2938</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3046</v>
      </c>
      <c r="E648" s="6"/>
      <c r="F648" t="s">
        <v>2556</v>
      </c>
      <c r="G648" s="45"/>
      <c r="H648" s="43">
        <v>2939</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 t="shared" si="34"/>
        <v>Boolean Use Non BAU Industry CCS Subsidies</v>
      </c>
      <c r="D649" s="6" t="s">
        <v>3047</v>
      </c>
      <c r="E649" s="6"/>
      <c r="F649" t="s">
        <v>3009</v>
      </c>
      <c r="G649" s="45"/>
      <c r="H649" s="43">
        <v>2940</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3048</v>
      </c>
      <c r="E650" s="6"/>
      <c r="F650" t="s">
        <v>3010</v>
      </c>
      <c r="G650" s="45"/>
      <c r="H650" s="43">
        <v>2941</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3049</v>
      </c>
      <c r="E651" s="6"/>
      <c r="F651" t="s">
        <v>3011</v>
      </c>
      <c r="G651" s="45"/>
      <c r="H651" s="43">
        <v>2942</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3050</v>
      </c>
      <c r="E652" s="6"/>
      <c r="F652" t="s">
        <v>3012</v>
      </c>
      <c r="G652" s="45"/>
      <c r="H652" s="43">
        <v>2943</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3051</v>
      </c>
      <c r="E653" s="6"/>
      <c r="F653" t="s">
        <v>3013</v>
      </c>
      <c r="G653" s="45"/>
      <c r="H653" s="43">
        <v>2944</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3052</v>
      </c>
      <c r="E654" s="6"/>
      <c r="F654" t="s">
        <v>3014</v>
      </c>
      <c r="G654" s="45"/>
      <c r="H654" s="43">
        <v>2945</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4"/>
        <v>Boolean Use Non BAU Industry CCS Subsidies</v>
      </c>
      <c r="D655" s="6" t="s">
        <v>3053</v>
      </c>
      <c r="E655" s="6"/>
      <c r="F655" t="s">
        <v>3015</v>
      </c>
      <c r="G655" s="45"/>
      <c r="H655" s="43">
        <v>2946</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34"/>
        <v>Boolean Use Non BAU Industry CCS Subsidies</v>
      </c>
      <c r="D656" s="6" t="s">
        <v>3054</v>
      </c>
      <c r="E656" s="6"/>
      <c r="F656" t="s">
        <v>3016</v>
      </c>
      <c r="G656" s="45"/>
      <c r="H656" s="43">
        <v>2947</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34"/>
        <v>Boolean Use Non BAU Industry CCS Subsidies</v>
      </c>
      <c r="D657" s="6" t="s">
        <v>3055</v>
      </c>
      <c r="E657" s="6"/>
      <c r="F657" t="s">
        <v>3017</v>
      </c>
      <c r="G657" s="45"/>
      <c r="H657" s="43">
        <v>2948</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34"/>
        <v>Boolean Use Non BAU Industry CCS Subsidies</v>
      </c>
      <c r="D658" s="6" t="s">
        <v>3056</v>
      </c>
      <c r="E658" s="6"/>
      <c r="F658" t="s">
        <v>3059</v>
      </c>
      <c r="G658" s="45"/>
      <c r="H658" s="43">
        <v>2949</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 t="shared" si="34"/>
        <v>Boolean Use Non BAU Industry CCS Subsidies</v>
      </c>
      <c r="D659" s="6" t="s">
        <v>3057</v>
      </c>
      <c r="E659" s="6"/>
      <c r="F659" t="s">
        <v>3018</v>
      </c>
      <c r="G659" s="45"/>
      <c r="H659" s="43">
        <v>2950</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customFormat="1"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Non BAU Industry CCS Subsidy</v>
      </c>
      <c r="C660" t="s">
        <v>3798</v>
      </c>
      <c r="D660" s="45" t="s">
        <v>3033</v>
      </c>
      <c r="E660" s="6"/>
      <c r="F660" t="s">
        <v>3058</v>
      </c>
      <c r="H660" s="43">
        <v>3231</v>
      </c>
      <c r="I660" s="324" t="s">
        <v>40</v>
      </c>
      <c r="J660" s="255" t="str">
        <f>IF(ISBLANK(INDEX('Policy Characteristics'!D:D,MATCH($C660,'Policy Characteristics'!$C:$C,0))),"",INDEX('Policy Characteristics'!D:D,MATCH($C660,'Policy Characteristics'!$C:$C,0)))</f>
        <v>Industry CCS</v>
      </c>
      <c r="K660" s="254" t="str">
        <f>IF(ISBLANK(INDEX('Policy Characteristics'!E:E,MATCH($C660,'Policy Characteristics'!$C:$C,0))),"",INDEX('Policy Characteristics'!E:E,MATCH($C660,'Policy Characteristics'!$C:$C,0)))</f>
        <v>indst non BAU CCS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1</v>
      </c>
      <c r="O660" s="254" t="str">
        <f>IF(ISBLANK(INDEX('Policy Characteristics'!I:I,MATCH($C660,'Policy Characteristics'!$C:$C,0))),"",INDEX('Policy Characteristics'!I:I,MATCH($C660,'Policy Characteristics'!$C:$C,0)))</f>
        <v>on/off</v>
      </c>
      <c r="P660" s="254" t="str">
        <f>IF(ISBLANK(INDEX('Policy Characteristics'!J:J,MATCH($C660,'Policy Characteristics'!$C:$C,0))),"",INDEX('Policy Characteristics'!J:J,MATCH($C660,'Policy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60" s="254" t="str">
        <f>IF(ISBLANK(INDEX('Policy Characteristics'!K:K,MATCH($C660,'Policy Characteristics'!$C:$C,0))),"",INDEX('Policy Characteristics'!K:K,MATCH($C660,'Policy Characteristics'!$C:$C,0)))</f>
        <v>ccs.html#ccs</v>
      </c>
      <c r="R660" s="254" t="str">
        <f>IF(ISBLANK(INDEX('Policy Characteristics'!L:L,MATCH($C660,'Policy Characteristics'!$C:$C,0))),"",INDEX('Policy Characteristics'!L:L,MATCH($C660,'Policy Characteristics'!$C:$C,0)))</f>
        <v>carbon-capture-and-sequestration.html</v>
      </c>
    </row>
    <row r="661" spans="1:18" customFormat="1"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Carbon Capture and Sequestration</v>
      </c>
      <c r="C661" s="254" t="str">
        <f>$C$632</f>
        <v>Industry Sector Fraction of Potential Additional CCS Achieved</v>
      </c>
      <c r="D661" s="6" t="s">
        <v>3034</v>
      </c>
      <c r="E661" s="6"/>
      <c r="F661" t="s">
        <v>2735</v>
      </c>
      <c r="H661" s="43">
        <v>3232</v>
      </c>
      <c r="I661" s="324" t="s">
        <v>40</v>
      </c>
      <c r="J661" s="255" t="str">
        <f>IF(ISBLANK(INDEX('Policy Characteristics'!D:D,MATCH($C661,'Policy Characteristics'!$C:$C,0))),"",INDEX('Policy Characteristics'!D:D,MATCH($C661,'Policy Characteristics'!$C:$C,0)))</f>
        <v>Industry CCS</v>
      </c>
      <c r="K661" s="254" t="str">
        <f>IF(ISBLANK(INDEX('Policy Characteristics'!E:E,MATCH($C661,'Policy Characteristics'!$C:$C,0))),"",INDEX('Policy Characteristics'!E:E,MATCH($C661,'Policy Characteristics'!$C:$C,0)))</f>
        <v>indst CCS</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1</v>
      </c>
      <c r="N661" s="261">
        <f>IF(ISBLANK(INDEX('Policy Characteristics'!H:H,MATCH($C661,'Policy Characteristics'!$C:$C,0))),"",INDEX('Policy Characteristics'!H:H,MATCH($C661,'Policy Characteristics'!$C:$C,0)))</f>
        <v>0.01</v>
      </c>
      <c r="O661" s="254" t="str">
        <f>IF(ISBLANK(INDEX('Policy Characteristics'!I:I,MATCH($C661,'Policy Characteristics'!$C:$C,0))),"",INDEX('Policy Characteristics'!I:I,MATCH($C661,'Policy Characteristics'!$C:$C,0)))</f>
        <v>% of CO2 captured</v>
      </c>
      <c r="P661" s="254" t="str">
        <f>IF(ISBLANK(INDEX('Policy Characteristics'!J:J,MATCH($C661,'Policy Characteristics'!$C:$C,0))),"",INDEX('Policy Characteristics'!J:J,MATCH($C661,'Policy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1" s="254" t="str">
        <f>IF(ISBLANK(INDEX('Policy Characteristics'!K:K,MATCH($C661,'Policy Characteristics'!$C:$C,0))),"",INDEX('Policy Characteristics'!K:K,MATCH($C661,'Policy Characteristics'!$C:$C,0)))</f>
        <v>ccs.html#ccs</v>
      </c>
      <c r="R661" s="254" t="str">
        <f>IF(ISBLANK(INDEX('Policy Characteristics'!L:L,MATCH($C661,'Policy Characteristics'!$C:$C,0))),"",INDEX('Policy Characteristics'!L:L,MATCH($C661,'Policy Characteristics'!$C:$C,0)))</f>
        <v>carbon-capture-and-sequestration.html</v>
      </c>
    </row>
    <row r="662" spans="1:18" customFormat="1"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Carbon Capture and Sequestration</v>
      </c>
      <c r="C662" s="254" t="str">
        <f t="shared" ref="C662:C684" si="35">$C$632</f>
        <v>Industry Sector Fraction of Potential Additional CCS Achieved</v>
      </c>
      <c r="D662" s="6" t="s">
        <v>3035</v>
      </c>
      <c r="E662" s="6"/>
      <c r="F662" t="s">
        <v>2999</v>
      </c>
      <c r="H662" s="43">
        <v>3233</v>
      </c>
      <c r="I662" s="324" t="s">
        <v>40</v>
      </c>
      <c r="J662" s="255" t="str">
        <f>IF(ISBLANK(INDEX('Policy Characteristics'!D:D,MATCH($C662,'Policy Characteristics'!$C:$C,0))),"",INDEX('Policy Characteristics'!D:D,MATCH($C662,'Policy Characteristics'!$C:$C,0)))</f>
        <v>Industry CCS</v>
      </c>
      <c r="K662" s="254" t="str">
        <f>IF(ISBLANK(INDEX('Policy Characteristics'!E:E,MATCH($C662,'Policy Characteristics'!$C:$C,0))),"",INDEX('Policy Characteristics'!E:E,MATCH($C662,'Policy Characteristics'!$C:$C,0)))</f>
        <v>indst CCS</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1</v>
      </c>
      <c r="N662" s="261">
        <f>IF(ISBLANK(INDEX('Policy Characteristics'!H:H,MATCH($C662,'Policy Characteristics'!$C:$C,0))),"",INDEX('Policy Characteristics'!H:H,MATCH($C662,'Policy Characteristics'!$C:$C,0)))</f>
        <v>0.01</v>
      </c>
      <c r="O662" s="254" t="str">
        <f>IF(ISBLANK(INDEX('Policy Characteristics'!I:I,MATCH($C662,'Policy Characteristics'!$C:$C,0))),"",INDEX('Policy Characteristics'!I:I,MATCH($C662,'Policy Characteristics'!$C:$C,0)))</f>
        <v>% of CO2 captured</v>
      </c>
      <c r="P662" s="254" t="str">
        <f>IF(ISBLANK(INDEX('Policy Characteristics'!J:J,MATCH($C662,'Policy Characteristics'!$C:$C,0))),"",INDEX('Policy Characteristics'!J:J,MATCH($C662,'Policy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2" s="254" t="str">
        <f>IF(ISBLANK(INDEX('Policy Characteristics'!K:K,MATCH($C662,'Policy Characteristics'!$C:$C,0))),"",INDEX('Policy Characteristics'!K:K,MATCH($C662,'Policy Characteristics'!$C:$C,0)))</f>
        <v>ccs.html#ccs</v>
      </c>
      <c r="R662" s="254" t="str">
        <f>IF(ISBLANK(INDEX('Policy Characteristics'!L:L,MATCH($C662,'Policy Characteristics'!$C:$C,0))),"",INDEX('Policy Characteristics'!L:L,MATCH($C662,'Policy Characteristics'!$C:$C,0)))</f>
        <v>carbon-capture-and-sequestration.html</v>
      </c>
    </row>
    <row r="663" spans="1:18" customFormat="1"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Carbon Capture and Sequestration</v>
      </c>
      <c r="C663" s="254" t="str">
        <f t="shared" si="35"/>
        <v>Industry Sector Fraction of Potential Additional CCS Achieved</v>
      </c>
      <c r="D663" s="6" t="s">
        <v>3036</v>
      </c>
      <c r="E663" s="6"/>
      <c r="F663" t="s">
        <v>3000</v>
      </c>
      <c r="H663" s="43">
        <v>3234</v>
      </c>
      <c r="I663" s="324" t="s">
        <v>40</v>
      </c>
      <c r="J663" s="255" t="str">
        <f>IF(ISBLANK(INDEX('Policy Characteristics'!D:D,MATCH($C663,'Policy Characteristics'!$C:$C,0))),"",INDEX('Policy Characteristics'!D:D,MATCH($C663,'Policy Characteristics'!$C:$C,0)))</f>
        <v>Industry CCS</v>
      </c>
      <c r="K663" s="254" t="str">
        <f>IF(ISBLANK(INDEX('Policy Characteristics'!E:E,MATCH($C663,'Policy Characteristics'!$C:$C,0))),"",INDEX('Policy Characteristics'!E:E,MATCH($C663,'Policy Characteristics'!$C:$C,0)))</f>
        <v>indst CCS</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1</v>
      </c>
      <c r="N663" s="261">
        <f>IF(ISBLANK(INDEX('Policy Characteristics'!H:H,MATCH($C663,'Policy Characteristics'!$C:$C,0))),"",INDEX('Policy Characteristics'!H:H,MATCH($C663,'Policy Characteristics'!$C:$C,0)))</f>
        <v>0.01</v>
      </c>
      <c r="O663" s="254" t="str">
        <f>IF(ISBLANK(INDEX('Policy Characteristics'!I:I,MATCH($C663,'Policy Characteristics'!$C:$C,0))),"",INDEX('Policy Characteristics'!I:I,MATCH($C663,'Policy Characteristics'!$C:$C,0)))</f>
        <v>% of CO2 captured</v>
      </c>
      <c r="P663" s="254" t="str">
        <f>IF(ISBLANK(INDEX('Policy Characteristics'!J:J,MATCH($C663,'Policy Characteristics'!$C:$C,0))),"",INDEX('Policy Characteristics'!J:J,MATCH($C663,'Policy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3" s="254" t="str">
        <f>IF(ISBLANK(INDEX('Policy Characteristics'!K:K,MATCH($C663,'Policy Characteristics'!$C:$C,0))),"",INDEX('Policy Characteristics'!K:K,MATCH($C663,'Policy Characteristics'!$C:$C,0)))</f>
        <v>ccs.html#ccs</v>
      </c>
      <c r="R663" s="254" t="str">
        <f>IF(ISBLANK(INDEX('Policy Characteristics'!L:L,MATCH($C663,'Policy Characteristics'!$C:$C,0))),"",INDEX('Policy Characteristics'!L:L,MATCH($C663,'Policy Characteristics'!$C:$C,0)))</f>
        <v>carbon-capture-and-sequestration.html</v>
      </c>
    </row>
    <row r="664" spans="1:18" customFormat="1"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Carbon Capture and Sequestration</v>
      </c>
      <c r="C664" s="254" t="str">
        <f t="shared" si="35"/>
        <v>Industry Sector Fraction of Potential Additional CCS Achieved</v>
      </c>
      <c r="D664" s="6" t="s">
        <v>3037</v>
      </c>
      <c r="E664" s="6"/>
      <c r="F664" t="s">
        <v>3001</v>
      </c>
      <c r="H664" s="43">
        <v>3235</v>
      </c>
      <c r="I664" s="324" t="s">
        <v>40</v>
      </c>
      <c r="J664" s="255" t="str">
        <f>IF(ISBLANK(INDEX('Policy Characteristics'!D:D,MATCH($C664,'Policy Characteristics'!$C:$C,0))),"",INDEX('Policy Characteristics'!D:D,MATCH($C664,'Policy Characteristics'!$C:$C,0)))</f>
        <v>Industry CCS</v>
      </c>
      <c r="K664" s="254" t="str">
        <f>IF(ISBLANK(INDEX('Policy Characteristics'!E:E,MATCH($C664,'Policy Characteristics'!$C:$C,0))),"",INDEX('Policy Characteristics'!E:E,MATCH($C664,'Policy Characteristics'!$C:$C,0)))</f>
        <v>indst CCS</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1</v>
      </c>
      <c r="N664" s="261">
        <f>IF(ISBLANK(INDEX('Policy Characteristics'!H:H,MATCH($C664,'Policy Characteristics'!$C:$C,0))),"",INDEX('Policy Characteristics'!H:H,MATCH($C664,'Policy Characteristics'!$C:$C,0)))</f>
        <v>0.01</v>
      </c>
      <c r="O664" s="254" t="str">
        <f>IF(ISBLANK(INDEX('Policy Characteristics'!I:I,MATCH($C664,'Policy Characteristics'!$C:$C,0))),"",INDEX('Policy Characteristics'!I:I,MATCH($C664,'Policy Characteristics'!$C:$C,0)))</f>
        <v>% of CO2 captured</v>
      </c>
      <c r="P664" s="254" t="str">
        <f>IF(ISBLANK(INDEX('Policy Characteristics'!J:J,MATCH($C664,'Policy Characteristics'!$C:$C,0))),"",INDEX('Policy Characteristics'!J:J,MATCH($C664,'Policy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4" s="254" t="str">
        <f>IF(ISBLANK(INDEX('Policy Characteristics'!K:K,MATCH($C664,'Policy Characteristics'!$C:$C,0))),"",INDEX('Policy Characteristics'!K:K,MATCH($C664,'Policy Characteristics'!$C:$C,0)))</f>
        <v>ccs.html#ccs</v>
      </c>
      <c r="R664" s="254" t="str">
        <f>IF(ISBLANK(INDEX('Policy Characteristics'!L:L,MATCH($C664,'Policy Characteristics'!$C:$C,0))),"",INDEX('Policy Characteristics'!L:L,MATCH($C664,'Policy Characteristics'!$C:$C,0)))</f>
        <v>carbon-capture-and-sequestration.html</v>
      </c>
    </row>
    <row r="665" spans="1:18" customFormat="1"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Carbon Capture and Sequestration</v>
      </c>
      <c r="C665" s="254" t="str">
        <f t="shared" si="35"/>
        <v>Industry Sector Fraction of Potential Additional CCS Achieved</v>
      </c>
      <c r="D665" s="6" t="s">
        <v>3038</v>
      </c>
      <c r="E665" s="6"/>
      <c r="F665" t="s">
        <v>3002</v>
      </c>
      <c r="H665" s="43">
        <v>3236</v>
      </c>
      <c r="I665" s="324" t="s">
        <v>40</v>
      </c>
      <c r="J665" s="255" t="str">
        <f>IF(ISBLANK(INDEX('Policy Characteristics'!D:D,MATCH($C665,'Policy Characteristics'!$C:$C,0))),"",INDEX('Policy Characteristics'!D:D,MATCH($C665,'Policy Characteristics'!$C:$C,0)))</f>
        <v>Industry CCS</v>
      </c>
      <c r="K665" s="254" t="str">
        <f>IF(ISBLANK(INDEX('Policy Characteristics'!E:E,MATCH($C665,'Policy Characteristics'!$C:$C,0))),"",INDEX('Policy Characteristics'!E:E,MATCH($C665,'Policy Characteristics'!$C:$C,0)))</f>
        <v>indst CCS</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1</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CO2 captured</v>
      </c>
      <c r="P665" s="254" t="str">
        <f>IF(ISBLANK(INDEX('Policy Characteristics'!J:J,MATCH($C665,'Policy Characteristics'!$C:$C,0))),"",INDEX('Policy Characteristics'!J:J,MATCH($C665,'Policy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5" s="254" t="str">
        <f>IF(ISBLANK(INDEX('Policy Characteristics'!K:K,MATCH($C665,'Policy Characteristics'!$C:$C,0))),"",INDEX('Policy Characteristics'!K:K,MATCH($C665,'Policy Characteristics'!$C:$C,0)))</f>
        <v>ccs.html#ccs</v>
      </c>
      <c r="R665" s="254" t="str">
        <f>IF(ISBLANK(INDEX('Policy Characteristics'!L:L,MATCH($C665,'Policy Characteristics'!$C:$C,0))),"",INDEX('Policy Characteristics'!L:L,MATCH($C665,'Policy Characteristics'!$C:$C,0)))</f>
        <v>carbon-capture-and-sequestration.html</v>
      </c>
    </row>
    <row r="666" spans="1:18" customFormat="1"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Carbon Capture and Sequestration</v>
      </c>
      <c r="C666" s="254" t="str">
        <f t="shared" si="35"/>
        <v>Industry Sector Fraction of Potential Additional CCS Achieved</v>
      </c>
      <c r="D666" s="6" t="s">
        <v>3039</v>
      </c>
      <c r="E666" s="6"/>
      <c r="F666" t="s">
        <v>3003</v>
      </c>
      <c r="H666" s="43">
        <v>3237</v>
      </c>
      <c r="I666" s="324" t="s">
        <v>40</v>
      </c>
      <c r="J666" s="255" t="str">
        <f>IF(ISBLANK(INDEX('Policy Characteristics'!D:D,MATCH($C666,'Policy Characteristics'!$C:$C,0))),"",INDEX('Policy Characteristics'!D:D,MATCH($C666,'Policy Characteristics'!$C:$C,0)))</f>
        <v>Industry CCS</v>
      </c>
      <c r="K666" s="254" t="str">
        <f>IF(ISBLANK(INDEX('Policy Characteristics'!E:E,MATCH($C666,'Policy Characteristics'!$C:$C,0))),"",INDEX('Policy Characteristics'!E:E,MATCH($C666,'Policy Characteristics'!$C:$C,0)))</f>
        <v>indst CCS</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1</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CO2 captured</v>
      </c>
      <c r="P666" s="254" t="str">
        <f>IF(ISBLANK(INDEX('Policy Characteristics'!J:J,MATCH($C666,'Policy Characteristics'!$C:$C,0))),"",INDEX('Policy Characteristics'!J:J,MATCH($C666,'Policy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6" s="254" t="str">
        <f>IF(ISBLANK(INDEX('Policy Characteristics'!K:K,MATCH($C666,'Policy Characteristics'!$C:$C,0))),"",INDEX('Policy Characteristics'!K:K,MATCH($C666,'Policy Characteristics'!$C:$C,0)))</f>
        <v>ccs.html#ccs</v>
      </c>
      <c r="R666" s="254" t="str">
        <f>IF(ISBLANK(INDEX('Policy Characteristics'!L:L,MATCH($C666,'Policy Characteristics'!$C:$C,0))),"",INDEX('Policy Characteristics'!L:L,MATCH($C666,'Policy Characteristics'!$C:$C,0)))</f>
        <v>carbon-capture-and-sequestration.html</v>
      </c>
    </row>
    <row r="667" spans="1:18" customFormat="1"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Carbon Capture and Sequestration</v>
      </c>
      <c r="C667" s="254" t="str">
        <f t="shared" si="35"/>
        <v>Industry Sector Fraction of Potential Additional CCS Achieved</v>
      </c>
      <c r="D667" s="6" t="s">
        <v>3040</v>
      </c>
      <c r="E667" s="6"/>
      <c r="F667" t="s">
        <v>3004</v>
      </c>
      <c r="H667" s="43">
        <v>3238</v>
      </c>
      <c r="I667" s="324" t="s">
        <v>40</v>
      </c>
      <c r="J667" s="255" t="str">
        <f>IF(ISBLANK(INDEX('Policy Characteristics'!D:D,MATCH($C667,'Policy Characteristics'!$C:$C,0))),"",INDEX('Policy Characteristics'!D:D,MATCH($C667,'Policy Characteristics'!$C:$C,0)))</f>
        <v>Industry CCS</v>
      </c>
      <c r="K667" s="254" t="str">
        <f>IF(ISBLANK(INDEX('Policy Characteristics'!E:E,MATCH($C667,'Policy Characteristics'!$C:$C,0))),"",INDEX('Policy Characteristics'!E:E,MATCH($C667,'Policy Characteristics'!$C:$C,0)))</f>
        <v>indst CCS</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1</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CO2 captured</v>
      </c>
      <c r="P667" s="254" t="str">
        <f>IF(ISBLANK(INDEX('Policy Characteristics'!J:J,MATCH($C667,'Policy Characteristics'!$C:$C,0))),"",INDEX('Policy Characteristics'!J:J,MATCH($C667,'Policy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7" s="254" t="str">
        <f>IF(ISBLANK(INDEX('Policy Characteristics'!K:K,MATCH($C667,'Policy Characteristics'!$C:$C,0))),"",INDEX('Policy Characteristics'!K:K,MATCH($C667,'Policy Characteristics'!$C:$C,0)))</f>
        <v>ccs.html#ccs</v>
      </c>
      <c r="R667" s="254" t="str">
        <f>IF(ISBLANK(INDEX('Policy Characteristics'!L:L,MATCH($C667,'Policy Characteristics'!$C:$C,0))),"",INDEX('Policy Characteristics'!L:L,MATCH($C667,'Policy Characteristics'!$C:$C,0)))</f>
        <v>carbon-capture-and-sequestration.html</v>
      </c>
    </row>
    <row r="668" spans="1:18" customFormat="1"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Carbon Capture and Sequestration</v>
      </c>
      <c r="C668" s="254" t="str">
        <f t="shared" si="35"/>
        <v>Industry Sector Fraction of Potential Additional CCS Achieved</v>
      </c>
      <c r="D668" s="6" t="s">
        <v>3041</v>
      </c>
      <c r="E668" s="6"/>
      <c r="F668" t="s">
        <v>3005</v>
      </c>
      <c r="H668" s="43">
        <v>3239</v>
      </c>
      <c r="I668" s="324" t="s">
        <v>40</v>
      </c>
      <c r="J668" s="255" t="str">
        <f>IF(ISBLANK(INDEX('Policy Characteristics'!D:D,MATCH($C668,'Policy Characteristics'!$C:$C,0))),"",INDEX('Policy Characteristics'!D:D,MATCH($C668,'Policy Characteristics'!$C:$C,0)))</f>
        <v>Industry CCS</v>
      </c>
      <c r="K668" s="254" t="str">
        <f>IF(ISBLANK(INDEX('Policy Characteristics'!E:E,MATCH($C668,'Policy Characteristics'!$C:$C,0))),"",INDEX('Policy Characteristics'!E:E,MATCH($C668,'Policy Characteristics'!$C:$C,0)))</f>
        <v>indst CCS</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1</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CO2 captured</v>
      </c>
      <c r="P668" s="254" t="str">
        <f>IF(ISBLANK(INDEX('Policy Characteristics'!J:J,MATCH($C668,'Policy Characteristics'!$C:$C,0))),"",INDEX('Policy Characteristics'!J:J,MATCH($C668,'Policy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8" s="254" t="str">
        <f>IF(ISBLANK(INDEX('Policy Characteristics'!K:K,MATCH($C668,'Policy Characteristics'!$C:$C,0))),"",INDEX('Policy Characteristics'!K:K,MATCH($C668,'Policy Characteristics'!$C:$C,0)))</f>
        <v>ccs.html#ccs</v>
      </c>
      <c r="R668" s="254" t="str">
        <f>IF(ISBLANK(INDEX('Policy Characteristics'!L:L,MATCH($C668,'Policy Characteristics'!$C:$C,0))),"",INDEX('Policy Characteristics'!L:L,MATCH($C668,'Policy Characteristics'!$C:$C,0)))</f>
        <v>carbon-capture-and-sequestration.html</v>
      </c>
    </row>
    <row r="669" spans="1:18" customFormat="1" x14ac:dyDescent="0.2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Carbon Capture and Sequestration</v>
      </c>
      <c r="C669" s="254" t="str">
        <f t="shared" si="35"/>
        <v>Industry Sector Fraction of Potential Additional CCS Achieved</v>
      </c>
      <c r="D669" s="6" t="s">
        <v>3042</v>
      </c>
      <c r="E669" s="6"/>
      <c r="F669" t="s">
        <v>2555</v>
      </c>
      <c r="H669" s="43">
        <v>3240</v>
      </c>
      <c r="I669" s="324" t="s">
        <v>40</v>
      </c>
      <c r="J669" s="255" t="str">
        <f>IF(ISBLANK(INDEX('Policy Characteristics'!D:D,MATCH($C669,'Policy Characteristics'!$C:$C,0))),"",INDEX('Policy Characteristics'!D:D,MATCH($C669,'Policy Characteristics'!$C:$C,0)))</f>
        <v>Industry CCS</v>
      </c>
      <c r="K669" s="254" t="str">
        <f>IF(ISBLANK(INDEX('Policy Characteristics'!E:E,MATCH($C669,'Policy Characteristics'!$C:$C,0))),"",INDEX('Policy Characteristics'!E:E,MATCH($C669,'Policy Characteristics'!$C:$C,0)))</f>
        <v>indst CCS</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of CO2 captured</v>
      </c>
      <c r="P669" s="254" t="str">
        <f>IF(ISBLANK(INDEX('Policy Characteristics'!J:J,MATCH($C669,'Policy Characteristics'!$C:$C,0))),"",INDEX('Policy Characteristics'!J:J,MATCH($C669,'Policy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9" s="254" t="str">
        <f>IF(ISBLANK(INDEX('Policy Characteristics'!K:K,MATCH($C669,'Policy Characteristics'!$C:$C,0))),"",INDEX('Policy Characteristics'!K:K,MATCH($C669,'Policy Characteristics'!$C:$C,0)))</f>
        <v>ccs.html#ccs</v>
      </c>
      <c r="R669" s="254" t="str">
        <f>IF(ISBLANK(INDEX('Policy Characteristics'!L:L,MATCH($C669,'Policy Characteristics'!$C:$C,0))),"",INDEX('Policy Characteristics'!L:L,MATCH($C669,'Policy Characteristics'!$C:$C,0)))</f>
        <v>carbon-capture-and-sequestration.html</v>
      </c>
    </row>
    <row r="670" spans="1:18" customFormat="1" x14ac:dyDescent="0.2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Carbon Capture and Sequestration</v>
      </c>
      <c r="C670" s="254" t="str">
        <f t="shared" si="35"/>
        <v>Industry Sector Fraction of Potential Additional CCS Achieved</v>
      </c>
      <c r="D670" s="6" t="s">
        <v>3043</v>
      </c>
      <c r="E670" s="6"/>
      <c r="F670" t="s">
        <v>3006</v>
      </c>
      <c r="H670" s="43">
        <v>3241</v>
      </c>
      <c r="I670" s="324" t="s">
        <v>40</v>
      </c>
      <c r="J670" s="255" t="str">
        <f>IF(ISBLANK(INDEX('Policy Characteristics'!D:D,MATCH($C670,'Policy Characteristics'!$C:$C,0))),"",INDEX('Policy Characteristics'!D:D,MATCH($C670,'Policy Characteristics'!$C:$C,0)))</f>
        <v>Industry CCS</v>
      </c>
      <c r="K670" s="254" t="str">
        <f>IF(ISBLANK(INDEX('Policy Characteristics'!E:E,MATCH($C670,'Policy Characteristics'!$C:$C,0))),"",INDEX('Policy Characteristics'!E:E,MATCH($C670,'Policy Characteristics'!$C:$C,0)))</f>
        <v>indst CCS</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of CO2 captured</v>
      </c>
      <c r="P670" s="254" t="str">
        <f>IF(ISBLANK(INDEX('Policy Characteristics'!J:J,MATCH($C670,'Policy Characteristics'!$C:$C,0))),"",INDEX('Policy Characteristics'!J:J,MATCH($C670,'Policy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0" s="254" t="str">
        <f>IF(ISBLANK(INDEX('Policy Characteristics'!K:K,MATCH($C670,'Policy Characteristics'!$C:$C,0))),"",INDEX('Policy Characteristics'!K:K,MATCH($C670,'Policy Characteristics'!$C:$C,0)))</f>
        <v>ccs.html#ccs</v>
      </c>
      <c r="R670" s="254" t="str">
        <f>IF(ISBLANK(INDEX('Policy Characteristics'!L:L,MATCH($C670,'Policy Characteristics'!$C:$C,0))),"",INDEX('Policy Characteristics'!L:L,MATCH($C670,'Policy Characteristics'!$C:$C,0)))</f>
        <v>carbon-capture-and-sequestration.html</v>
      </c>
    </row>
    <row r="671" spans="1:18" customFormat="1" x14ac:dyDescent="0.2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Carbon Capture and Sequestration</v>
      </c>
      <c r="C671" s="254" t="str">
        <f t="shared" si="35"/>
        <v>Industry Sector Fraction of Potential Additional CCS Achieved</v>
      </c>
      <c r="D671" s="6" t="s">
        <v>3044</v>
      </c>
      <c r="E671" s="6"/>
      <c r="F671" t="s">
        <v>3007</v>
      </c>
      <c r="H671" s="43">
        <v>3242</v>
      </c>
      <c r="I671" s="324" t="s">
        <v>40</v>
      </c>
      <c r="J671" s="255" t="str">
        <f>IF(ISBLANK(INDEX('Policy Characteristics'!D:D,MATCH($C671,'Policy Characteristics'!$C:$C,0))),"",INDEX('Policy Characteristics'!D:D,MATCH($C671,'Policy Characteristics'!$C:$C,0)))</f>
        <v>Industry CCS</v>
      </c>
      <c r="K671" s="254" t="str">
        <f>IF(ISBLANK(INDEX('Policy Characteristics'!E:E,MATCH($C671,'Policy Characteristics'!$C:$C,0))),"",INDEX('Policy Characteristics'!E:E,MATCH($C671,'Policy Characteristics'!$C:$C,0)))</f>
        <v>indst CCS</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of CO2 captured</v>
      </c>
      <c r="P671" s="254" t="str">
        <f>IF(ISBLANK(INDEX('Policy Characteristics'!J:J,MATCH($C671,'Policy Characteristics'!$C:$C,0))),"",INDEX('Policy Characteristics'!J:J,MATCH($C671,'Policy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1" s="254" t="str">
        <f>IF(ISBLANK(INDEX('Policy Characteristics'!K:K,MATCH($C671,'Policy Characteristics'!$C:$C,0))),"",INDEX('Policy Characteristics'!K:K,MATCH($C671,'Policy Characteristics'!$C:$C,0)))</f>
        <v>ccs.html#ccs</v>
      </c>
      <c r="R671" s="254" t="str">
        <f>IF(ISBLANK(INDEX('Policy Characteristics'!L:L,MATCH($C671,'Policy Characteristics'!$C:$C,0))),"",INDEX('Policy Characteristics'!L:L,MATCH($C671,'Policy Characteristics'!$C:$C,0)))</f>
        <v>carbon-capture-and-sequestration.html</v>
      </c>
    </row>
    <row r="672" spans="1:18" customFormat="1" x14ac:dyDescent="0.2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Carbon Capture and Sequestration</v>
      </c>
      <c r="C672" s="254" t="str">
        <f t="shared" si="35"/>
        <v>Industry Sector Fraction of Potential Additional CCS Achieved</v>
      </c>
      <c r="D672" s="6" t="s">
        <v>3045</v>
      </c>
      <c r="E672" s="6"/>
      <c r="F672" t="s">
        <v>3008</v>
      </c>
      <c r="H672" s="43">
        <v>3243</v>
      </c>
      <c r="I672" s="324" t="s">
        <v>40</v>
      </c>
      <c r="J672" s="255" t="str">
        <f>IF(ISBLANK(INDEX('Policy Characteristics'!D:D,MATCH($C672,'Policy Characteristics'!$C:$C,0))),"",INDEX('Policy Characteristics'!D:D,MATCH($C672,'Policy Characteristics'!$C:$C,0)))</f>
        <v>Industry CCS</v>
      </c>
      <c r="K672" s="254" t="str">
        <f>IF(ISBLANK(INDEX('Policy Characteristics'!E:E,MATCH($C672,'Policy Characteristics'!$C:$C,0))),"",INDEX('Policy Characteristics'!E:E,MATCH($C672,'Policy Characteristics'!$C:$C,0)))</f>
        <v>indst CCS</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of CO2 captured</v>
      </c>
      <c r="P672" s="254" t="str">
        <f>IF(ISBLANK(INDEX('Policy Characteristics'!J:J,MATCH($C672,'Policy Characteristics'!$C:$C,0))),"",INDEX('Policy Characteristics'!J:J,MATCH($C672,'Policy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2" s="254" t="str">
        <f>IF(ISBLANK(INDEX('Policy Characteristics'!K:K,MATCH($C672,'Policy Characteristics'!$C:$C,0))),"",INDEX('Policy Characteristics'!K:K,MATCH($C672,'Policy Characteristics'!$C:$C,0)))</f>
        <v>ccs.html#ccs</v>
      </c>
      <c r="R672" s="254" t="str">
        <f>IF(ISBLANK(INDEX('Policy Characteristics'!L:L,MATCH($C672,'Policy Characteristics'!$C:$C,0))),"",INDEX('Policy Characteristics'!L:L,MATCH($C672,'Policy Characteristics'!$C:$C,0)))</f>
        <v>carbon-capture-and-sequestration.html</v>
      </c>
    </row>
    <row r="673" spans="1:18" customFormat="1" x14ac:dyDescent="0.2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Carbon Capture and Sequestration</v>
      </c>
      <c r="C673" s="254" t="str">
        <f t="shared" si="35"/>
        <v>Industry Sector Fraction of Potential Additional CCS Achieved</v>
      </c>
      <c r="D673" s="6" t="s">
        <v>3046</v>
      </c>
      <c r="E673" s="6"/>
      <c r="F673" t="s">
        <v>2556</v>
      </c>
      <c r="H673" s="43">
        <v>3244</v>
      </c>
      <c r="I673" s="324" t="s">
        <v>40</v>
      </c>
      <c r="J673" s="255" t="str">
        <f>IF(ISBLANK(INDEX('Policy Characteristics'!D:D,MATCH($C673,'Policy Characteristics'!$C:$C,0))),"",INDEX('Policy Characteristics'!D:D,MATCH($C673,'Policy Characteristics'!$C:$C,0)))</f>
        <v>Industry CCS</v>
      </c>
      <c r="K673" s="254" t="str">
        <f>IF(ISBLANK(INDEX('Policy Characteristics'!E:E,MATCH($C673,'Policy Characteristics'!$C:$C,0))),"",INDEX('Policy Characteristics'!E:E,MATCH($C673,'Policy Characteristics'!$C:$C,0)))</f>
        <v>indst CCS</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of CO2 captured</v>
      </c>
      <c r="P673" s="254" t="str">
        <f>IF(ISBLANK(INDEX('Policy Characteristics'!J:J,MATCH($C673,'Policy Characteristics'!$C:$C,0))),"",INDEX('Policy Characteristics'!J:J,MATCH($C673,'Policy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3" s="254" t="str">
        <f>IF(ISBLANK(INDEX('Policy Characteristics'!K:K,MATCH($C673,'Policy Characteristics'!$C:$C,0))),"",INDEX('Policy Characteristics'!K:K,MATCH($C673,'Policy Characteristics'!$C:$C,0)))</f>
        <v>ccs.html#ccs</v>
      </c>
      <c r="R673" s="254" t="str">
        <f>IF(ISBLANK(INDEX('Policy Characteristics'!L:L,MATCH($C673,'Policy Characteristics'!$C:$C,0))),"",INDEX('Policy Characteristics'!L:L,MATCH($C673,'Policy Characteristics'!$C:$C,0)))</f>
        <v>carbon-capture-and-sequestration.html</v>
      </c>
    </row>
    <row r="674" spans="1:18" customFormat="1" x14ac:dyDescent="0.2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Carbon Capture and Sequestration</v>
      </c>
      <c r="C674" s="254" t="str">
        <f t="shared" si="35"/>
        <v>Industry Sector Fraction of Potential Additional CCS Achieved</v>
      </c>
      <c r="D674" s="6" t="s">
        <v>3047</v>
      </c>
      <c r="E674" s="6"/>
      <c r="F674" t="s">
        <v>3009</v>
      </c>
      <c r="H674" s="43">
        <v>3245</v>
      </c>
      <c r="I674" s="324" t="s">
        <v>40</v>
      </c>
      <c r="J674" s="255" t="str">
        <f>IF(ISBLANK(INDEX('Policy Characteristics'!D:D,MATCH($C674,'Policy Characteristics'!$C:$C,0))),"",INDEX('Policy Characteristics'!D:D,MATCH($C674,'Policy Characteristics'!$C:$C,0)))</f>
        <v>Industry CCS</v>
      </c>
      <c r="K674" s="254" t="str">
        <f>IF(ISBLANK(INDEX('Policy Characteristics'!E:E,MATCH($C674,'Policy Characteristics'!$C:$C,0))),"",INDEX('Policy Characteristics'!E:E,MATCH($C674,'Policy Characteristics'!$C:$C,0)))</f>
        <v>indst CCS</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of CO2 captured</v>
      </c>
      <c r="P674" s="254" t="str">
        <f>IF(ISBLANK(INDEX('Policy Characteristics'!J:J,MATCH($C674,'Policy Characteristics'!$C:$C,0))),"",INDEX('Policy Characteristics'!J:J,MATCH($C674,'Policy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4" s="254" t="str">
        <f>IF(ISBLANK(INDEX('Policy Characteristics'!K:K,MATCH($C674,'Policy Characteristics'!$C:$C,0))),"",INDEX('Policy Characteristics'!K:K,MATCH($C674,'Policy Characteristics'!$C:$C,0)))</f>
        <v>ccs.html#ccs</v>
      </c>
      <c r="R674" s="254" t="str">
        <f>IF(ISBLANK(INDEX('Policy Characteristics'!L:L,MATCH($C674,'Policy Characteristics'!$C:$C,0))),"",INDEX('Policy Characteristics'!L:L,MATCH($C674,'Policy Characteristics'!$C:$C,0)))</f>
        <v>carbon-capture-and-sequestration.html</v>
      </c>
    </row>
    <row r="675" spans="1:18" customFormat="1" x14ac:dyDescent="0.2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Carbon Capture and Sequestration</v>
      </c>
      <c r="C675" s="254" t="str">
        <f t="shared" si="35"/>
        <v>Industry Sector Fraction of Potential Additional CCS Achieved</v>
      </c>
      <c r="D675" s="6" t="s">
        <v>3048</v>
      </c>
      <c r="E675" s="6"/>
      <c r="F675" t="s">
        <v>3010</v>
      </c>
      <c r="H675" s="43">
        <v>3246</v>
      </c>
      <c r="I675" s="324" t="s">
        <v>40</v>
      </c>
      <c r="J675" s="255" t="str">
        <f>IF(ISBLANK(INDEX('Policy Characteristics'!D:D,MATCH($C675,'Policy Characteristics'!$C:$C,0))),"",INDEX('Policy Characteristics'!D:D,MATCH($C675,'Policy Characteristics'!$C:$C,0)))</f>
        <v>Industry CCS</v>
      </c>
      <c r="K675" s="254" t="str">
        <f>IF(ISBLANK(INDEX('Policy Characteristics'!E:E,MATCH($C675,'Policy Characteristics'!$C:$C,0))),"",INDEX('Policy Characteristics'!E:E,MATCH($C675,'Policy Characteristics'!$C:$C,0)))</f>
        <v>indst CCS</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of CO2 captured</v>
      </c>
      <c r="P675" s="254" t="str">
        <f>IF(ISBLANK(INDEX('Policy Characteristics'!J:J,MATCH($C675,'Policy Characteristics'!$C:$C,0))),"",INDEX('Policy Characteristics'!J:J,MATCH($C675,'Policy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5" s="254" t="str">
        <f>IF(ISBLANK(INDEX('Policy Characteristics'!K:K,MATCH($C675,'Policy Characteristics'!$C:$C,0))),"",INDEX('Policy Characteristics'!K:K,MATCH($C675,'Policy Characteristics'!$C:$C,0)))</f>
        <v>ccs.html#ccs</v>
      </c>
      <c r="R675" s="254" t="str">
        <f>IF(ISBLANK(INDEX('Policy Characteristics'!L:L,MATCH($C675,'Policy Characteristics'!$C:$C,0))),"",INDEX('Policy Characteristics'!L:L,MATCH($C675,'Policy Characteristics'!$C:$C,0)))</f>
        <v>carbon-capture-and-sequestration.html</v>
      </c>
    </row>
    <row r="676" spans="1:18" customFormat="1" x14ac:dyDescent="0.2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Carbon Capture and Sequestration</v>
      </c>
      <c r="C676" s="254" t="str">
        <f t="shared" si="35"/>
        <v>Industry Sector Fraction of Potential Additional CCS Achieved</v>
      </c>
      <c r="D676" s="6" t="s">
        <v>3049</v>
      </c>
      <c r="E676" s="6"/>
      <c r="F676" t="s">
        <v>3011</v>
      </c>
      <c r="H676" s="43">
        <v>3247</v>
      </c>
      <c r="I676" s="324" t="s">
        <v>40</v>
      </c>
      <c r="J676" s="255" t="str">
        <f>IF(ISBLANK(INDEX('Policy Characteristics'!D:D,MATCH($C676,'Policy Characteristics'!$C:$C,0))),"",INDEX('Policy Characteristics'!D:D,MATCH($C676,'Policy Characteristics'!$C:$C,0)))</f>
        <v>Industry CCS</v>
      </c>
      <c r="K676" s="254" t="str">
        <f>IF(ISBLANK(INDEX('Policy Characteristics'!E:E,MATCH($C676,'Policy Characteristics'!$C:$C,0))),"",INDEX('Policy Characteristics'!E:E,MATCH($C676,'Policy Characteristics'!$C:$C,0)))</f>
        <v>indst CCS</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of CO2 captured</v>
      </c>
      <c r="P676" s="254" t="str">
        <f>IF(ISBLANK(INDEX('Policy Characteristics'!J:J,MATCH($C676,'Policy Characteristics'!$C:$C,0))),"",INDEX('Policy Characteristics'!J:J,MATCH($C676,'Policy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6" s="254" t="str">
        <f>IF(ISBLANK(INDEX('Policy Characteristics'!K:K,MATCH($C676,'Policy Characteristics'!$C:$C,0))),"",INDEX('Policy Characteristics'!K:K,MATCH($C676,'Policy Characteristics'!$C:$C,0)))</f>
        <v>ccs.html#ccs</v>
      </c>
      <c r="R676" s="254" t="str">
        <f>IF(ISBLANK(INDEX('Policy Characteristics'!L:L,MATCH($C676,'Policy Characteristics'!$C:$C,0))),"",INDEX('Policy Characteristics'!L:L,MATCH($C676,'Policy Characteristics'!$C:$C,0)))</f>
        <v>carbon-capture-and-sequestration.html</v>
      </c>
    </row>
    <row r="677" spans="1:18" customFormat="1" x14ac:dyDescent="0.2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Carbon Capture and Sequestration</v>
      </c>
      <c r="C677" s="254" t="str">
        <f t="shared" si="35"/>
        <v>Industry Sector Fraction of Potential Additional CCS Achieved</v>
      </c>
      <c r="D677" s="6" t="s">
        <v>3050</v>
      </c>
      <c r="E677" s="6"/>
      <c r="F677" t="s">
        <v>3012</v>
      </c>
      <c r="H677" s="43">
        <v>3248</v>
      </c>
      <c r="I677" s="324" t="s">
        <v>40</v>
      </c>
      <c r="J677" s="255" t="str">
        <f>IF(ISBLANK(INDEX('Policy Characteristics'!D:D,MATCH($C677,'Policy Characteristics'!$C:$C,0))),"",INDEX('Policy Characteristics'!D:D,MATCH($C677,'Policy Characteristics'!$C:$C,0)))</f>
        <v>Industry CCS</v>
      </c>
      <c r="K677" s="254" t="str">
        <f>IF(ISBLANK(INDEX('Policy Characteristics'!E:E,MATCH($C677,'Policy Characteristics'!$C:$C,0))),"",INDEX('Policy Characteristics'!E:E,MATCH($C677,'Policy Characteristics'!$C:$C,0)))</f>
        <v>indst CCS</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of CO2 captured</v>
      </c>
      <c r="P677" s="254" t="str">
        <f>IF(ISBLANK(INDEX('Policy Characteristics'!J:J,MATCH($C677,'Policy Characteristics'!$C:$C,0))),"",INDEX('Policy Characteristics'!J:J,MATCH($C677,'Policy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7" s="254" t="str">
        <f>IF(ISBLANK(INDEX('Policy Characteristics'!K:K,MATCH($C677,'Policy Characteristics'!$C:$C,0))),"",INDEX('Policy Characteristics'!K:K,MATCH($C677,'Policy Characteristics'!$C:$C,0)))</f>
        <v>ccs.html#ccs</v>
      </c>
      <c r="R677" s="254" t="str">
        <f>IF(ISBLANK(INDEX('Policy Characteristics'!L:L,MATCH($C677,'Policy Characteristics'!$C:$C,0))),"",INDEX('Policy Characteristics'!L:L,MATCH($C677,'Policy Characteristics'!$C:$C,0)))</f>
        <v>carbon-capture-and-sequestration.html</v>
      </c>
    </row>
    <row r="678" spans="1:18" customFormat="1" x14ac:dyDescent="0.2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Carbon Capture and Sequestration</v>
      </c>
      <c r="C678" s="254" t="str">
        <f t="shared" si="35"/>
        <v>Industry Sector Fraction of Potential Additional CCS Achieved</v>
      </c>
      <c r="D678" s="6" t="s">
        <v>3051</v>
      </c>
      <c r="E678" s="6"/>
      <c r="F678" t="s">
        <v>3013</v>
      </c>
      <c r="H678" s="43">
        <v>3249</v>
      </c>
      <c r="I678" s="324" t="s">
        <v>40</v>
      </c>
      <c r="J678" s="255" t="str">
        <f>IF(ISBLANK(INDEX('Policy Characteristics'!D:D,MATCH($C678,'Policy Characteristics'!$C:$C,0))),"",INDEX('Policy Characteristics'!D:D,MATCH($C678,'Policy Characteristics'!$C:$C,0)))</f>
        <v>Industry CCS</v>
      </c>
      <c r="K678" s="254" t="str">
        <f>IF(ISBLANK(INDEX('Policy Characteristics'!E:E,MATCH($C678,'Policy Characteristics'!$C:$C,0))),"",INDEX('Policy Characteristics'!E:E,MATCH($C678,'Policy Characteristics'!$C:$C,0)))</f>
        <v>indst CCS</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of CO2 captured</v>
      </c>
      <c r="P678" s="254" t="str">
        <f>IF(ISBLANK(INDEX('Policy Characteristics'!J:J,MATCH($C678,'Policy Characteristics'!$C:$C,0))),"",INDEX('Policy Characteristics'!J:J,MATCH($C678,'Policy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8" s="254" t="str">
        <f>IF(ISBLANK(INDEX('Policy Characteristics'!K:K,MATCH($C678,'Policy Characteristics'!$C:$C,0))),"",INDEX('Policy Characteristics'!K:K,MATCH($C678,'Policy Characteristics'!$C:$C,0)))</f>
        <v>ccs.html#ccs</v>
      </c>
      <c r="R678" s="254" t="str">
        <f>IF(ISBLANK(INDEX('Policy Characteristics'!L:L,MATCH($C678,'Policy Characteristics'!$C:$C,0))),"",INDEX('Policy Characteristics'!L:L,MATCH($C678,'Policy Characteristics'!$C:$C,0)))</f>
        <v>carbon-capture-and-sequestration.html</v>
      </c>
    </row>
    <row r="679" spans="1:18" customFormat="1" x14ac:dyDescent="0.2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Carbon Capture and Sequestration</v>
      </c>
      <c r="C679" s="254" t="str">
        <f t="shared" si="35"/>
        <v>Industry Sector Fraction of Potential Additional CCS Achieved</v>
      </c>
      <c r="D679" s="6" t="s">
        <v>3052</v>
      </c>
      <c r="E679" s="6"/>
      <c r="F679" t="s">
        <v>3014</v>
      </c>
      <c r="H679" s="43">
        <v>3250</v>
      </c>
      <c r="I679" s="324" t="s">
        <v>40</v>
      </c>
      <c r="J679" s="255" t="str">
        <f>IF(ISBLANK(INDEX('Policy Characteristics'!D:D,MATCH($C679,'Policy Characteristics'!$C:$C,0))),"",INDEX('Policy Characteristics'!D:D,MATCH($C679,'Policy Characteristics'!$C:$C,0)))</f>
        <v>Industry CCS</v>
      </c>
      <c r="K679" s="254" t="str">
        <f>IF(ISBLANK(INDEX('Policy Characteristics'!E:E,MATCH($C679,'Policy Characteristics'!$C:$C,0))),"",INDEX('Policy Characteristics'!E:E,MATCH($C679,'Policy Characteristics'!$C:$C,0)))</f>
        <v>indst CCS</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of CO2 captured</v>
      </c>
      <c r="P679" s="254" t="str">
        <f>IF(ISBLANK(INDEX('Policy Characteristics'!J:J,MATCH($C679,'Policy Characteristics'!$C:$C,0))),"",INDEX('Policy Characteristics'!J:J,MATCH($C679,'Policy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9" s="254" t="str">
        <f>IF(ISBLANK(INDEX('Policy Characteristics'!K:K,MATCH($C679,'Policy Characteristics'!$C:$C,0))),"",INDEX('Policy Characteristics'!K:K,MATCH($C679,'Policy Characteristics'!$C:$C,0)))</f>
        <v>ccs.html#ccs</v>
      </c>
      <c r="R679" s="254" t="str">
        <f>IF(ISBLANK(INDEX('Policy Characteristics'!L:L,MATCH($C679,'Policy Characteristics'!$C:$C,0))),"",INDEX('Policy Characteristics'!L:L,MATCH($C679,'Policy Characteristics'!$C:$C,0)))</f>
        <v>carbon-capture-and-sequestration.html</v>
      </c>
    </row>
    <row r="680" spans="1:18" customFormat="1" x14ac:dyDescent="0.2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Carbon Capture and Sequestration</v>
      </c>
      <c r="C680" s="254" t="str">
        <f t="shared" si="35"/>
        <v>Industry Sector Fraction of Potential Additional CCS Achieved</v>
      </c>
      <c r="D680" s="6" t="s">
        <v>3053</v>
      </c>
      <c r="E680" s="6"/>
      <c r="F680" t="s">
        <v>3015</v>
      </c>
      <c r="H680" s="43">
        <v>3251</v>
      </c>
      <c r="I680" s="324" t="s">
        <v>40</v>
      </c>
      <c r="J680" s="255" t="str">
        <f>IF(ISBLANK(INDEX('Policy Characteristics'!D:D,MATCH($C680,'Policy Characteristics'!$C:$C,0))),"",INDEX('Policy Characteristics'!D:D,MATCH($C680,'Policy Characteristics'!$C:$C,0)))</f>
        <v>Industry CCS</v>
      </c>
      <c r="K680" s="254" t="str">
        <f>IF(ISBLANK(INDEX('Policy Characteristics'!E:E,MATCH($C680,'Policy Characteristics'!$C:$C,0))),"",INDEX('Policy Characteristics'!E:E,MATCH($C680,'Policy Characteristics'!$C:$C,0)))</f>
        <v>indst CCS</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of CO2 captured</v>
      </c>
      <c r="P680" s="254" t="str">
        <f>IF(ISBLANK(INDEX('Policy Characteristics'!J:J,MATCH($C680,'Policy Characteristics'!$C:$C,0))),"",INDEX('Policy Characteristics'!J:J,MATCH($C680,'Policy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0" s="254" t="str">
        <f>IF(ISBLANK(INDEX('Policy Characteristics'!K:K,MATCH($C680,'Policy Characteristics'!$C:$C,0))),"",INDEX('Policy Characteristics'!K:K,MATCH($C680,'Policy Characteristics'!$C:$C,0)))</f>
        <v>ccs.html#ccs</v>
      </c>
      <c r="R680" s="254" t="str">
        <f>IF(ISBLANK(INDEX('Policy Characteristics'!L:L,MATCH($C680,'Policy Characteristics'!$C:$C,0))),"",INDEX('Policy Characteristics'!L:L,MATCH($C680,'Policy Characteristics'!$C:$C,0)))</f>
        <v>carbon-capture-and-sequestration.html</v>
      </c>
    </row>
    <row r="681" spans="1:18" customFormat="1" x14ac:dyDescent="0.2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Carbon Capture and Sequestration</v>
      </c>
      <c r="C681" s="254" t="str">
        <f t="shared" si="35"/>
        <v>Industry Sector Fraction of Potential Additional CCS Achieved</v>
      </c>
      <c r="D681" s="6" t="s">
        <v>3054</v>
      </c>
      <c r="E681" s="6"/>
      <c r="F681" t="s">
        <v>3016</v>
      </c>
      <c r="H681" s="43">
        <v>3252</v>
      </c>
      <c r="I681" s="324" t="s">
        <v>40</v>
      </c>
      <c r="J681" s="255" t="str">
        <f>IF(ISBLANK(INDEX('Policy Characteristics'!D:D,MATCH($C681,'Policy Characteristics'!$C:$C,0))),"",INDEX('Policy Characteristics'!D:D,MATCH($C681,'Policy Characteristics'!$C:$C,0)))</f>
        <v>Industry CCS</v>
      </c>
      <c r="K681" s="254" t="str">
        <f>IF(ISBLANK(INDEX('Policy Characteristics'!E:E,MATCH($C681,'Policy Characteristics'!$C:$C,0))),"",INDEX('Policy Characteristics'!E:E,MATCH($C681,'Policy Characteristics'!$C:$C,0)))</f>
        <v>indst CCS</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of CO2 captured</v>
      </c>
      <c r="P681" s="254" t="str">
        <f>IF(ISBLANK(INDEX('Policy Characteristics'!J:J,MATCH($C681,'Policy Characteristics'!$C:$C,0))),"",INDEX('Policy Characteristics'!J:J,MATCH($C681,'Policy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1" s="254" t="str">
        <f>IF(ISBLANK(INDEX('Policy Characteristics'!K:K,MATCH($C681,'Policy Characteristics'!$C:$C,0))),"",INDEX('Policy Characteristics'!K:K,MATCH($C681,'Policy Characteristics'!$C:$C,0)))</f>
        <v>ccs.html#ccs</v>
      </c>
      <c r="R681" s="254" t="str">
        <f>IF(ISBLANK(INDEX('Policy Characteristics'!L:L,MATCH($C681,'Policy Characteristics'!$C:$C,0))),"",INDEX('Policy Characteristics'!L:L,MATCH($C681,'Policy Characteristics'!$C:$C,0)))</f>
        <v>carbon-capture-and-sequestration.html</v>
      </c>
    </row>
    <row r="682" spans="1:18" customFormat="1" x14ac:dyDescent="0.2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Carbon Capture and Sequestration</v>
      </c>
      <c r="C682" s="254" t="str">
        <f t="shared" si="35"/>
        <v>Industry Sector Fraction of Potential Additional CCS Achieved</v>
      </c>
      <c r="D682" s="6" t="s">
        <v>3055</v>
      </c>
      <c r="E682" s="6"/>
      <c r="F682" t="s">
        <v>3017</v>
      </c>
      <c r="H682" s="43">
        <v>3253</v>
      </c>
      <c r="I682" s="324" t="s">
        <v>40</v>
      </c>
      <c r="J682" s="255" t="str">
        <f>IF(ISBLANK(INDEX('Policy Characteristics'!D:D,MATCH($C682,'Policy Characteristics'!$C:$C,0))),"",INDEX('Policy Characteristics'!D:D,MATCH($C682,'Policy Characteristics'!$C:$C,0)))</f>
        <v>Industry CCS</v>
      </c>
      <c r="K682" s="254" t="str">
        <f>IF(ISBLANK(INDEX('Policy Characteristics'!E:E,MATCH($C682,'Policy Characteristics'!$C:$C,0))),"",INDEX('Policy Characteristics'!E:E,MATCH($C682,'Policy Characteristics'!$C:$C,0)))</f>
        <v>indst CCS</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of CO2 captured</v>
      </c>
      <c r="P682" s="254" t="str">
        <f>IF(ISBLANK(INDEX('Policy Characteristics'!J:J,MATCH($C682,'Policy Characteristics'!$C:$C,0))),"",INDEX('Policy Characteristics'!J:J,MATCH($C682,'Policy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2" s="254" t="str">
        <f>IF(ISBLANK(INDEX('Policy Characteristics'!K:K,MATCH($C682,'Policy Characteristics'!$C:$C,0))),"",INDEX('Policy Characteristics'!K:K,MATCH($C682,'Policy Characteristics'!$C:$C,0)))</f>
        <v>ccs.html#ccs</v>
      </c>
      <c r="R682" s="254" t="str">
        <f>IF(ISBLANK(INDEX('Policy Characteristics'!L:L,MATCH($C682,'Policy Characteristics'!$C:$C,0))),"",INDEX('Policy Characteristics'!L:L,MATCH($C682,'Policy Characteristics'!$C:$C,0)))</f>
        <v>carbon-capture-and-sequestration.html</v>
      </c>
    </row>
    <row r="683" spans="1:18" customFormat="1" x14ac:dyDescent="0.2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Carbon Capture and Sequestration</v>
      </c>
      <c r="C683" s="254" t="str">
        <f t="shared" si="35"/>
        <v>Industry Sector Fraction of Potential Additional CCS Achieved</v>
      </c>
      <c r="D683" s="6" t="s">
        <v>3056</v>
      </c>
      <c r="E683" s="6"/>
      <c r="F683" t="s">
        <v>3059</v>
      </c>
      <c r="H683" s="43">
        <v>3254</v>
      </c>
      <c r="I683" s="324" t="s">
        <v>40</v>
      </c>
      <c r="J683" s="255" t="str">
        <f>IF(ISBLANK(INDEX('Policy Characteristics'!D:D,MATCH($C683,'Policy Characteristics'!$C:$C,0))),"",INDEX('Policy Characteristics'!D:D,MATCH($C683,'Policy Characteristics'!$C:$C,0)))</f>
        <v>Industry CCS</v>
      </c>
      <c r="K683" s="254" t="str">
        <f>IF(ISBLANK(INDEX('Policy Characteristics'!E:E,MATCH($C683,'Policy Characteristics'!$C:$C,0))),"",INDEX('Policy Characteristics'!E:E,MATCH($C683,'Policy Characteristics'!$C:$C,0)))</f>
        <v>indst CCS</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of CO2 captured</v>
      </c>
      <c r="P683" s="254" t="str">
        <f>IF(ISBLANK(INDEX('Policy Characteristics'!J:J,MATCH($C683,'Policy Characteristics'!$C:$C,0))),"",INDEX('Policy Characteristics'!J:J,MATCH($C683,'Policy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3" s="254" t="str">
        <f>IF(ISBLANK(INDEX('Policy Characteristics'!K:K,MATCH($C683,'Policy Characteristics'!$C:$C,0))),"",INDEX('Policy Characteristics'!K:K,MATCH($C683,'Policy Characteristics'!$C:$C,0)))</f>
        <v>ccs.html#ccs</v>
      </c>
      <c r="R683" s="254" t="str">
        <f>IF(ISBLANK(INDEX('Policy Characteristics'!L:L,MATCH($C683,'Policy Characteristics'!$C:$C,0))),"",INDEX('Policy Characteristics'!L:L,MATCH($C683,'Policy Characteristics'!$C:$C,0)))</f>
        <v>carbon-capture-and-sequestration.html</v>
      </c>
    </row>
    <row r="684" spans="1:18" customFormat="1" x14ac:dyDescent="0.2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Carbon Capture and Sequestration</v>
      </c>
      <c r="C684" s="254" t="str">
        <f t="shared" si="35"/>
        <v>Industry Sector Fraction of Potential Additional CCS Achieved</v>
      </c>
      <c r="D684" s="6" t="s">
        <v>3057</v>
      </c>
      <c r="E684" s="6"/>
      <c r="F684" t="s">
        <v>3018</v>
      </c>
      <c r="H684" s="43">
        <v>3255</v>
      </c>
      <c r="I684" s="324" t="s">
        <v>40</v>
      </c>
      <c r="J684" s="255" t="str">
        <f>IF(ISBLANK(INDEX('Policy Characteristics'!D:D,MATCH($C684,'Policy Characteristics'!$C:$C,0))),"",INDEX('Policy Characteristics'!D:D,MATCH($C684,'Policy Characteristics'!$C:$C,0)))</f>
        <v>Industry CCS</v>
      </c>
      <c r="K684" s="254" t="str">
        <f>IF(ISBLANK(INDEX('Policy Characteristics'!E:E,MATCH($C684,'Policy Characteristics'!$C:$C,0))),"",INDEX('Policy Characteristics'!E:E,MATCH($C684,'Policy Characteristics'!$C:$C,0)))</f>
        <v>indst CCS</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of CO2 captured</v>
      </c>
      <c r="P684" s="254" t="str">
        <f>IF(ISBLANK(INDEX('Policy Characteristics'!J:J,MATCH($C684,'Policy Characteristics'!$C:$C,0))),"",INDEX('Policy Characteristics'!J:J,MATCH($C684,'Policy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4" s="254" t="str">
        <f>IF(ISBLANK(INDEX('Policy Characteristics'!K:K,MATCH($C684,'Policy Characteristics'!$C:$C,0))),"",INDEX('Policy Characteristics'!K:K,MATCH($C684,'Policy Characteristics'!$C:$C,0)))</f>
        <v>ccs.html#ccs</v>
      </c>
      <c r="R684" s="254" t="str">
        <f>IF(ISBLANK(INDEX('Policy Characteristics'!L:L,MATCH($C684,'Policy Characteristics'!$C:$C,0))),"",INDEX('Policy Characteristics'!L:L,MATCH($C684,'Policy Characteristics'!$C:$C,0)))</f>
        <v>carbon-capture-and-sequestration.html</v>
      </c>
    </row>
    <row r="685" spans="1:18" x14ac:dyDescent="0.2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Cement Clinker Substitution</v>
      </c>
      <c r="C685" t="s">
        <v>2744</v>
      </c>
      <c r="D685" s="45"/>
      <c r="E685" s="45"/>
      <c r="F685" s="45"/>
      <c r="G685" s="45"/>
      <c r="H685" s="43">
        <v>43</v>
      </c>
      <c r="I685" s="324" t="s">
        <v>40</v>
      </c>
      <c r="J685" s="255" t="str">
        <f>IF(ISBLANK(INDEX('Policy Characteristics'!D:D,MATCH($C685,'Policy Characteristics'!$C:$C,0))),"",INDEX('Policy Characteristics'!D:D,MATCH($C685,'Policy Characteristics'!$C:$C,0)))</f>
        <v>Cement Clinker Substitution</v>
      </c>
      <c r="K685" s="254" t="str">
        <f>IF(ISBLANK(INDEX('Policy Characteristics'!E:E,MATCH($C685,'Policy Characteristics'!$C:$C,0))),"",INDEX('Policy Characteristics'!E:E,MATCH($C685,'Policy Characteristics'!$C:$C,0)))</f>
        <v>indst cement measures</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of potential achieved</v>
      </c>
      <c r="P685" s="254" t="str">
        <f>IF(ISBLANK(INDEX('Policy Characteristics'!J:J,MATCH($C685,'Policy Characteristics'!$C:$C,0))),"",INDEX('Policy Characteristics'!J:J,MATCH($C685,'Policy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5" s="254" t="str">
        <f>IF(ISBLANK(INDEX('Policy Characteristics'!K:K,MATCH($C685,'Policy Characteristics'!$C:$C,0))),"",INDEX('Policy Characteristics'!K:K,MATCH($C685,'Policy Characteristics'!$C:$C,0)))</f>
        <v>industry-ag-main.html#clinker</v>
      </c>
      <c r="R685" s="254" t="str">
        <f>IF(ISBLANK(INDEX('Policy Characteristics'!L:L,MATCH($C685,'Policy Characteristics'!$C:$C,0))),"",INDEX('Policy Characteristics'!L:L,MATCH($C685,'Policy Characteristics'!$C:$C,0)))</f>
        <v>cement-clinker-substitution.html</v>
      </c>
    </row>
    <row r="686" spans="1:18" x14ac:dyDescent="0.2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Clean Industrial Heat PTC</v>
      </c>
      <c r="C686" t="s">
        <v>3890</v>
      </c>
      <c r="D686" s="45" t="s">
        <v>3483</v>
      </c>
      <c r="E686" s="45"/>
      <c r="F686" s="45"/>
      <c r="G686" s="45"/>
      <c r="H686" s="43">
        <v>2722</v>
      </c>
      <c r="I686" s="324" t="s">
        <v>40</v>
      </c>
      <c r="J686" s="255" t="str">
        <f>IF(ISBLANK(INDEX('Policy Characteristics'!D:D,MATCH($C686,'Policy Characteristics'!$C:$C,0))),"",INDEX('Policy Characteristics'!D:D,MATCH($C686,'Policy Characteristics'!$C:$C,0)))</f>
        <v>Clean Industrial Heat PTC</v>
      </c>
      <c r="K686" s="254" t="str">
        <f>IF(ISBLANK(INDEX('Policy Characteristics'!E:E,MATCH($C686,'Policy Characteristics'!$C:$C,0))),"",INDEX('Policy Characteristics'!E:E,MATCH($C686,'Policy Characteristics'!$C:$C,0)))</f>
        <v>indst clean heat PTC</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20</v>
      </c>
      <c r="N686" s="261">
        <f>IF(ISBLANK(INDEX('Policy Characteristics'!H:H,MATCH($C686,'Policy Characteristics'!$C:$C,0))),"",INDEX('Policy Characteristics'!H:H,MATCH($C686,'Policy Characteristics'!$C:$C,0)))</f>
        <v>1</v>
      </c>
      <c r="O686" s="254" t="str">
        <f>IF(ISBLANK(INDEX('Policy Characteristics'!I:I,MATCH($C686,'Policy Characteristics'!$C:$C,0))),"",INDEX('Policy Characteristics'!I:I,MATCH($C686,'Policy Characteristics'!$C:$C,0)))</f>
        <v>$ / million BTU</v>
      </c>
      <c r="P686" s="254" t="str">
        <f>IF(ISBLANK(INDEX('Policy Characteristics'!J:J,MATCH($C686,'Policy Characteristics'!$C:$C,0))),"",INDEX('Policy Characteristics'!J:J,MATCH($C686,'Policy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2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Clean Industrial Heat PTC</v>
      </c>
      <c r="C687" s="254" t="str">
        <f t="shared" ref="C687:C688" si="36">C$686</f>
        <v>Subsidy for Clean Industrial Heat Production</v>
      </c>
      <c r="D687" s="45" t="s">
        <v>3484</v>
      </c>
      <c r="E687" s="45"/>
      <c r="F687" s="45"/>
      <c r="G687" s="45"/>
      <c r="H687" s="43">
        <v>2723</v>
      </c>
      <c r="I687" s="324" t="s">
        <v>40</v>
      </c>
      <c r="J687" s="255" t="str">
        <f>IF(ISBLANK(INDEX('Policy Characteristics'!D:D,MATCH($C687,'Policy Characteristics'!$C:$C,0))),"",INDEX('Policy Characteristics'!D:D,MATCH($C687,'Policy Characteristics'!$C:$C,0)))</f>
        <v>Clean Industrial Heat PTC</v>
      </c>
      <c r="K687" s="254" t="str">
        <f>IF(ISBLANK(INDEX('Policy Characteristics'!E:E,MATCH($C687,'Policy Characteristics'!$C:$C,0))),"",INDEX('Policy Characteristics'!E:E,MATCH($C687,'Policy Characteristics'!$C:$C,0)))</f>
        <v>indst clean heat PTC</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20</v>
      </c>
      <c r="N687" s="261">
        <f>IF(ISBLANK(INDEX('Policy Characteristics'!H:H,MATCH($C687,'Policy Characteristics'!$C:$C,0))),"",INDEX('Policy Characteristics'!H:H,MATCH($C687,'Policy Characteristics'!$C:$C,0)))</f>
        <v>1</v>
      </c>
      <c r="O687" s="254" t="str">
        <f>IF(ISBLANK(INDEX('Policy Characteristics'!I:I,MATCH($C687,'Policy Characteristics'!$C:$C,0))),"",INDEX('Policy Characteristics'!I:I,MATCH($C687,'Policy Characteristics'!$C:$C,0)))</f>
        <v>$ / million BTU</v>
      </c>
      <c r="P687" s="254" t="str">
        <f>IF(ISBLANK(INDEX('Policy Characteristics'!J:J,MATCH($C687,'Policy Characteristics'!$C:$C,0))),"",INDEX('Policy Characteristics'!J:J,MATCH($C687,'Policy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2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Clean Industrial Heat PTC</v>
      </c>
      <c r="C688" s="254" t="str">
        <f t="shared" si="36"/>
        <v>Subsidy for Clean Industrial Heat Production</v>
      </c>
      <c r="D688" s="45" t="s">
        <v>3485</v>
      </c>
      <c r="E688" s="45"/>
      <c r="F688" s="45"/>
      <c r="G688" s="45"/>
      <c r="H688" s="43">
        <v>2724</v>
      </c>
      <c r="I688" s="324" t="s">
        <v>40</v>
      </c>
      <c r="J688" s="255" t="str">
        <f>IF(ISBLANK(INDEX('Policy Characteristics'!D:D,MATCH($C688,'Policy Characteristics'!$C:$C,0))),"",INDEX('Policy Characteristics'!D:D,MATCH($C688,'Policy Characteristics'!$C:$C,0)))</f>
        <v>Clean Industrial Heat PTC</v>
      </c>
      <c r="K688" s="254" t="str">
        <f>IF(ISBLANK(INDEX('Policy Characteristics'!E:E,MATCH($C688,'Policy Characteristics'!$C:$C,0))),"",INDEX('Policy Characteristics'!E:E,MATCH($C688,'Policy Characteristics'!$C:$C,0)))</f>
        <v>indst clean heat PTC</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20</v>
      </c>
      <c r="N688" s="261">
        <f>IF(ISBLANK(INDEX('Policy Characteristics'!H:H,MATCH($C688,'Policy Characteristics'!$C:$C,0))),"",INDEX('Policy Characteristics'!H:H,MATCH($C688,'Policy Characteristics'!$C:$C,0)))</f>
        <v>1</v>
      </c>
      <c r="O688" s="254" t="str">
        <f>IF(ISBLANK(INDEX('Policy Characteristics'!I:I,MATCH($C688,'Policy Characteristics'!$C:$C,0))),"",INDEX('Policy Characteristics'!I:I,MATCH($C688,'Policy Characteristics'!$C:$C,0)))</f>
        <v>$ / million BTU</v>
      </c>
      <c r="P688" s="254" t="str">
        <f>IF(ISBLANK(INDEX('Policy Characteristics'!J:J,MATCH($C688,'Policy Characteristics'!$C:$C,0))),"",INDEX('Policy Characteristics'!J:J,MATCH($C688,'Policy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2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Clean Industrial Heat PTC</v>
      </c>
      <c r="C689" s="254" t="str">
        <f>C$686</f>
        <v>Subsidy for Clean Industrial Heat Production</v>
      </c>
      <c r="D689" s="45" t="s">
        <v>3486</v>
      </c>
      <c r="E689" s="45"/>
      <c r="F689" s="45"/>
      <c r="G689" s="45"/>
      <c r="H689" s="43">
        <v>2725</v>
      </c>
      <c r="I689" s="324" t="s">
        <v>40</v>
      </c>
      <c r="J689" s="255" t="str">
        <f>IF(ISBLANK(INDEX('Policy Characteristics'!D:D,MATCH($C689,'Policy Characteristics'!$C:$C,0))),"",INDEX('Policy Characteristics'!D:D,MATCH($C689,'Policy Characteristics'!$C:$C,0)))</f>
        <v>Clean Industrial Heat PTC</v>
      </c>
      <c r="K689" s="254" t="str">
        <f>IF(ISBLANK(INDEX('Policy Characteristics'!E:E,MATCH($C689,'Policy Characteristics'!$C:$C,0))),"",INDEX('Policy Characteristics'!E:E,MATCH($C689,'Policy Characteristics'!$C:$C,0)))</f>
        <v>indst clean heat PTC</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20</v>
      </c>
      <c r="N689" s="261">
        <f>IF(ISBLANK(INDEX('Policy Characteristics'!H:H,MATCH($C689,'Policy Characteristics'!$C:$C,0))),"",INDEX('Policy Characteristics'!H:H,MATCH($C689,'Policy Characteristics'!$C:$C,0)))</f>
        <v>1</v>
      </c>
      <c r="O689" s="254" t="str">
        <f>IF(ISBLANK(INDEX('Policy Characteristics'!I:I,MATCH($C689,'Policy Characteristics'!$C:$C,0))),"",INDEX('Policy Characteristics'!I:I,MATCH($C689,'Policy Characteristics'!$C:$C,0)))</f>
        <v>$ / million BTU</v>
      </c>
      <c r="P689" s="254" t="str">
        <f>IF(ISBLANK(INDEX('Policy Characteristics'!J:J,MATCH($C689,'Policy Characteristics'!$C:$C,0))),"",INDEX('Policy Characteristics'!J:J,MATCH($C689,'Policy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2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Clean Industrial Heat ITC</v>
      </c>
      <c r="C690" t="s">
        <v>3891</v>
      </c>
      <c r="D690" s="45" t="s">
        <v>3483</v>
      </c>
      <c r="E690" s="45"/>
      <c r="F690" s="45"/>
      <c r="G690" s="45"/>
      <c r="H690" s="43">
        <v>3227</v>
      </c>
      <c r="I690" s="324" t="s">
        <v>40</v>
      </c>
      <c r="J690" s="255" t="str">
        <f>IF(ISBLANK(INDEX('Policy Characteristics'!D:D,MATCH($C690,'Policy Characteristics'!$C:$C,0))),"",INDEX('Policy Characteristics'!D:D,MATCH($C690,'Policy Characteristics'!$C:$C,0)))</f>
        <v>Clean Industrial Heat ITC</v>
      </c>
      <c r="K690" s="254" t="str">
        <f>IF(ISBLANK(INDEX('Policy Characteristics'!E:E,MATCH($C690,'Policy Characteristics'!$C:$C,0))),"",INDEX('Policy Characteristics'!E:E,MATCH($C690,'Policy Characteristics'!$C:$C,0)))</f>
        <v>indst clean heat ITC</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0.95</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of equipment cost</v>
      </c>
      <c r="P690" s="254" t="str">
        <f>IF(ISBLANK(INDEX('Policy Characteristics'!J:J,MATCH($C690,'Policy Characteristics'!$C:$C,0))),"",INDEX('Policy Characteristics'!J:J,MATCH($C690,'Policy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x14ac:dyDescent="0.2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Clean Industrial Heat ITC</v>
      </c>
      <c r="C691" s="254" t="str">
        <f>$C$690</f>
        <v>Perc Subsidy for Clean Industrial Heat Equipment</v>
      </c>
      <c r="D691" s="45" t="s">
        <v>3484</v>
      </c>
      <c r="E691" s="45"/>
      <c r="F691" s="45"/>
      <c r="G691" s="45"/>
      <c r="H691" s="43">
        <v>3228</v>
      </c>
      <c r="I691" s="324" t="s">
        <v>40</v>
      </c>
      <c r="J691" s="255" t="str">
        <f>IF(ISBLANK(INDEX('Policy Characteristics'!D:D,MATCH($C691,'Policy Characteristics'!$C:$C,0))),"",INDEX('Policy Characteristics'!D:D,MATCH($C691,'Policy Characteristics'!$C:$C,0)))</f>
        <v>Clean Industrial Heat ITC</v>
      </c>
      <c r="K691" s="254" t="str">
        <f>IF(ISBLANK(INDEX('Policy Characteristics'!E:E,MATCH($C691,'Policy Characteristics'!$C:$C,0))),"",INDEX('Policy Characteristics'!E:E,MATCH($C691,'Policy Characteristics'!$C:$C,0)))</f>
        <v>indst clean heat ITC</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0.95</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of equipment cost</v>
      </c>
      <c r="P691" s="254" t="str">
        <f>IF(ISBLANK(INDEX('Policy Characteristics'!J:J,MATCH($C691,'Policy Characteristics'!$C:$C,0))),"",INDEX('Policy Characteristics'!J:J,MATCH($C691,'Policy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2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Clean Industrial Heat ITC</v>
      </c>
      <c r="C692" s="254" t="str">
        <f t="shared" ref="C692" si="37">$C$690</f>
        <v>Perc Subsidy for Clean Industrial Heat Equipment</v>
      </c>
      <c r="D692" s="45" t="s">
        <v>3485</v>
      </c>
      <c r="E692" s="45"/>
      <c r="F692" s="45"/>
      <c r="G692" s="45"/>
      <c r="H692" s="43">
        <v>3229</v>
      </c>
      <c r="I692" s="324" t="s">
        <v>40</v>
      </c>
      <c r="J692" s="255" t="str">
        <f>IF(ISBLANK(INDEX('Policy Characteristics'!D:D,MATCH($C692,'Policy Characteristics'!$C:$C,0))),"",INDEX('Policy Characteristics'!D:D,MATCH($C692,'Policy Characteristics'!$C:$C,0)))</f>
        <v>Clean Industrial Heat ITC</v>
      </c>
      <c r="K692" s="254" t="str">
        <f>IF(ISBLANK(INDEX('Policy Characteristics'!E:E,MATCH($C692,'Policy Characteristics'!$C:$C,0))),"",INDEX('Policy Characteristics'!E:E,MATCH($C692,'Policy Characteristics'!$C:$C,0)))</f>
        <v>indst clean heat ITC</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0.95</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of equipment cost</v>
      </c>
      <c r="P692" s="254" t="str">
        <f>IF(ISBLANK(INDEX('Policy Characteristics'!J:J,MATCH($C692,'Policy Characteristics'!$C:$C,0))),"",INDEX('Policy Characteristics'!J:J,MATCH($C692,'Policy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2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Clean Industrial Heat ITC</v>
      </c>
      <c r="C693" s="254" t="str">
        <f>$C$690</f>
        <v>Perc Subsidy for Clean Industrial Heat Equipment</v>
      </c>
      <c r="D693" s="45" t="s">
        <v>3486</v>
      </c>
      <c r="E693" s="45"/>
      <c r="F693" s="45"/>
      <c r="G693" s="45"/>
      <c r="H693" s="43">
        <v>3230</v>
      </c>
      <c r="I693" s="324" t="s">
        <v>40</v>
      </c>
      <c r="J693" s="255" t="str">
        <f>IF(ISBLANK(INDEX('Policy Characteristics'!D:D,MATCH($C693,'Policy Characteristics'!$C:$C,0))),"",INDEX('Policy Characteristics'!D:D,MATCH($C693,'Policy Characteristics'!$C:$C,0)))</f>
        <v>Clean Industrial Heat ITC</v>
      </c>
      <c r="K693" s="254" t="str">
        <f>IF(ISBLANK(INDEX('Policy Characteristics'!E:E,MATCH($C693,'Policy Characteristics'!$C:$C,0))),"",INDEX('Policy Characteristics'!E:E,MATCH($C693,'Policy Characteristics'!$C:$C,0)))</f>
        <v>indst clean heat ITC</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0.95</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of equipment cost</v>
      </c>
      <c r="P693" s="254" t="str">
        <f>IF(ISBLANK(INDEX('Policy Characteristics'!J:J,MATCH($C693,'Policy Characteristics'!$C:$C,0))),"",INDEX('Policy Characteristics'!J:J,MATCH($C693,'Policy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2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t="s">
        <v>3793</v>
      </c>
      <c r="D694" s="45" t="s">
        <v>3033</v>
      </c>
      <c r="E694" s="1" t="s">
        <v>3483</v>
      </c>
      <c r="F694" t="s">
        <v>3058</v>
      </c>
      <c r="G694" t="s">
        <v>3490</v>
      </c>
      <c r="H694" s="43">
        <v>2726</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2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C$694</f>
        <v>Percentage Decrease in Cost of Capital for Clean Industrial Equipment</v>
      </c>
      <c r="D695" s="6" t="s">
        <v>3034</v>
      </c>
      <c r="E695" s="1" t="s">
        <v>3483</v>
      </c>
      <c r="F695" t="s">
        <v>2735</v>
      </c>
      <c r="G695" t="s">
        <v>3490</v>
      </c>
      <c r="H695" s="43">
        <v>2727</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2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ref="C696:C759" si="38">C$694</f>
        <v>Percentage Decrease in Cost of Capital for Clean Industrial Equipment</v>
      </c>
      <c r="D696" s="6" t="s">
        <v>3035</v>
      </c>
      <c r="E696" s="1" t="s">
        <v>3483</v>
      </c>
      <c r="F696" t="s">
        <v>2999</v>
      </c>
      <c r="G696" t="s">
        <v>3490</v>
      </c>
      <c r="H696" s="43">
        <v>2728</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2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38"/>
        <v>Percentage Decrease in Cost of Capital for Clean Industrial Equipment</v>
      </c>
      <c r="D697" s="6" t="s">
        <v>3036</v>
      </c>
      <c r="E697" s="1" t="s">
        <v>3483</v>
      </c>
      <c r="F697" t="s">
        <v>3000</v>
      </c>
      <c r="G697" t="s">
        <v>3490</v>
      </c>
      <c r="H697" s="43">
        <v>2729</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2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38"/>
        <v>Percentage Decrease in Cost of Capital for Clean Industrial Equipment</v>
      </c>
      <c r="D698" s="6" t="s">
        <v>3037</v>
      </c>
      <c r="E698" s="1" t="s">
        <v>3483</v>
      </c>
      <c r="F698" t="s">
        <v>3001</v>
      </c>
      <c r="G698" t="s">
        <v>3490</v>
      </c>
      <c r="H698" s="43">
        <v>2730</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2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38"/>
        <v>Percentage Decrease in Cost of Capital for Clean Industrial Equipment</v>
      </c>
      <c r="D699" s="6" t="s">
        <v>3038</v>
      </c>
      <c r="E699" s="1" t="s">
        <v>3483</v>
      </c>
      <c r="F699" t="s">
        <v>3002</v>
      </c>
      <c r="G699" t="s">
        <v>3490</v>
      </c>
      <c r="H699" s="43">
        <v>2731</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2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38"/>
        <v>Percentage Decrease in Cost of Capital for Clean Industrial Equipment</v>
      </c>
      <c r="D700" s="6" t="s">
        <v>3039</v>
      </c>
      <c r="E700" s="1" t="s">
        <v>3483</v>
      </c>
      <c r="F700" t="s">
        <v>3003</v>
      </c>
      <c r="G700" t="s">
        <v>3490</v>
      </c>
      <c r="H700" s="43">
        <v>2732</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2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 t="shared" si="38"/>
        <v>Percentage Decrease in Cost of Capital for Clean Industrial Equipment</v>
      </c>
      <c r="D701" s="6" t="s">
        <v>3040</v>
      </c>
      <c r="E701" s="1" t="s">
        <v>3483</v>
      </c>
      <c r="F701" t="s">
        <v>3004</v>
      </c>
      <c r="G701" t="s">
        <v>3490</v>
      </c>
      <c r="H701" s="43">
        <v>2733</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2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38"/>
        <v>Percentage Decrease in Cost of Capital for Clean Industrial Equipment</v>
      </c>
      <c r="D702" s="6" t="s">
        <v>3041</v>
      </c>
      <c r="E702" s="1" t="s">
        <v>3483</v>
      </c>
      <c r="F702" t="s">
        <v>3005</v>
      </c>
      <c r="G702" t="s">
        <v>3490</v>
      </c>
      <c r="H702" s="43">
        <v>2734</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2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38"/>
        <v>Percentage Decrease in Cost of Capital for Clean Industrial Equipment</v>
      </c>
      <c r="D703" s="6" t="s">
        <v>3042</v>
      </c>
      <c r="E703" s="1" t="s">
        <v>3483</v>
      </c>
      <c r="F703" t="s">
        <v>2555</v>
      </c>
      <c r="G703" t="s">
        <v>3490</v>
      </c>
      <c r="H703" s="43">
        <v>2735</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2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38"/>
        <v>Percentage Decrease in Cost of Capital for Clean Industrial Equipment</v>
      </c>
      <c r="D704" s="6" t="s">
        <v>3043</v>
      </c>
      <c r="E704" s="1" t="s">
        <v>3483</v>
      </c>
      <c r="F704" t="s">
        <v>3006</v>
      </c>
      <c r="G704" t="s">
        <v>3490</v>
      </c>
      <c r="H704" s="43">
        <v>2736</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2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38"/>
        <v>Percentage Decrease in Cost of Capital for Clean Industrial Equipment</v>
      </c>
      <c r="D705" s="6" t="s">
        <v>3044</v>
      </c>
      <c r="E705" s="1" t="s">
        <v>3483</v>
      </c>
      <c r="F705" t="s">
        <v>3007</v>
      </c>
      <c r="G705" t="s">
        <v>3490</v>
      </c>
      <c r="H705" s="43">
        <v>2737</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x14ac:dyDescent="0.2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38"/>
        <v>Percentage Decrease in Cost of Capital for Clean Industrial Equipment</v>
      </c>
      <c r="D706" s="6" t="s">
        <v>3045</v>
      </c>
      <c r="E706" s="1" t="s">
        <v>3483</v>
      </c>
      <c r="F706" t="s">
        <v>3008</v>
      </c>
      <c r="G706" t="s">
        <v>3490</v>
      </c>
      <c r="H706" s="43">
        <v>2738</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2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38"/>
        <v>Percentage Decrease in Cost of Capital for Clean Industrial Equipment</v>
      </c>
      <c r="D707" s="6" t="s">
        <v>3046</v>
      </c>
      <c r="E707" s="1" t="s">
        <v>3483</v>
      </c>
      <c r="F707" t="s">
        <v>2556</v>
      </c>
      <c r="G707" t="s">
        <v>3490</v>
      </c>
      <c r="H707" s="43">
        <v>2739</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2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38"/>
        <v>Percentage Decrease in Cost of Capital for Clean Industrial Equipment</v>
      </c>
      <c r="D708" s="6" t="s">
        <v>3047</v>
      </c>
      <c r="E708" s="1" t="s">
        <v>3483</v>
      </c>
      <c r="F708" t="s">
        <v>3009</v>
      </c>
      <c r="G708" t="s">
        <v>3490</v>
      </c>
      <c r="H708" s="43">
        <v>2740</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x14ac:dyDescent="0.2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38"/>
        <v>Percentage Decrease in Cost of Capital for Clean Industrial Equipment</v>
      </c>
      <c r="D709" s="6" t="s">
        <v>3048</v>
      </c>
      <c r="E709" s="1" t="s">
        <v>3483</v>
      </c>
      <c r="F709" t="s">
        <v>3010</v>
      </c>
      <c r="G709" t="s">
        <v>3490</v>
      </c>
      <c r="H709" s="43">
        <v>2741</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2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38"/>
        <v>Percentage Decrease in Cost of Capital for Clean Industrial Equipment</v>
      </c>
      <c r="D710" s="6" t="s">
        <v>3049</v>
      </c>
      <c r="E710" s="1" t="s">
        <v>3483</v>
      </c>
      <c r="F710" t="s">
        <v>3011</v>
      </c>
      <c r="G710" t="s">
        <v>3490</v>
      </c>
      <c r="H710" s="43">
        <v>2742</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2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38"/>
        <v>Percentage Decrease in Cost of Capital for Clean Industrial Equipment</v>
      </c>
      <c r="D711" s="6" t="s">
        <v>3050</v>
      </c>
      <c r="E711" s="1" t="s">
        <v>3483</v>
      </c>
      <c r="F711" t="s">
        <v>3012</v>
      </c>
      <c r="G711" t="s">
        <v>3490</v>
      </c>
      <c r="H711" s="43">
        <v>2743</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2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38"/>
        <v>Percentage Decrease in Cost of Capital for Clean Industrial Equipment</v>
      </c>
      <c r="D712" s="6" t="s">
        <v>3051</v>
      </c>
      <c r="E712" s="1" t="s">
        <v>3483</v>
      </c>
      <c r="F712" t="s">
        <v>3013</v>
      </c>
      <c r="G712" t="s">
        <v>3490</v>
      </c>
      <c r="H712" s="43">
        <v>2744</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2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38"/>
        <v>Percentage Decrease in Cost of Capital for Clean Industrial Equipment</v>
      </c>
      <c r="D713" s="6" t="s">
        <v>3052</v>
      </c>
      <c r="E713" s="1" t="s">
        <v>3483</v>
      </c>
      <c r="F713" t="s">
        <v>3014</v>
      </c>
      <c r="G713" t="s">
        <v>3490</v>
      </c>
      <c r="H713" s="43">
        <v>2745</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2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38"/>
        <v>Percentage Decrease in Cost of Capital for Clean Industrial Equipment</v>
      </c>
      <c r="D714" s="6" t="s">
        <v>3053</v>
      </c>
      <c r="E714" s="1" t="s">
        <v>3483</v>
      </c>
      <c r="F714" t="s">
        <v>3015</v>
      </c>
      <c r="G714" t="s">
        <v>3490</v>
      </c>
      <c r="H714" s="43">
        <v>2746</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2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38"/>
        <v>Percentage Decrease in Cost of Capital for Clean Industrial Equipment</v>
      </c>
      <c r="D715" s="6" t="s">
        <v>3054</v>
      </c>
      <c r="E715" s="1" t="s">
        <v>3483</v>
      </c>
      <c r="F715" t="s">
        <v>3016</v>
      </c>
      <c r="G715" t="s">
        <v>3490</v>
      </c>
      <c r="H715" s="43">
        <v>2747</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x14ac:dyDescent="0.2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38"/>
        <v>Percentage Decrease in Cost of Capital for Clean Industrial Equipment</v>
      </c>
      <c r="D716" s="6" t="s">
        <v>3055</v>
      </c>
      <c r="E716" s="1" t="s">
        <v>3483</v>
      </c>
      <c r="F716" t="s">
        <v>3017</v>
      </c>
      <c r="G716" t="s">
        <v>3490</v>
      </c>
      <c r="H716" s="43">
        <v>2748</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2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38"/>
        <v>Percentage Decrease in Cost of Capital for Clean Industrial Equipment</v>
      </c>
      <c r="D717" s="6" t="s">
        <v>3056</v>
      </c>
      <c r="E717" s="1" t="s">
        <v>3483</v>
      </c>
      <c r="F717" t="s">
        <v>3059</v>
      </c>
      <c r="G717" t="s">
        <v>3490</v>
      </c>
      <c r="H717" s="43">
        <v>2749</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2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38"/>
        <v>Percentage Decrease in Cost of Capital for Clean Industrial Equipment</v>
      </c>
      <c r="D718" s="6" t="s">
        <v>3057</v>
      </c>
      <c r="E718" s="1" t="s">
        <v>3483</v>
      </c>
      <c r="F718" t="s">
        <v>3018</v>
      </c>
      <c r="G718" t="s">
        <v>3490</v>
      </c>
      <c r="H718" s="43">
        <v>2750</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2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38"/>
        <v>Percentage Decrease in Cost of Capital for Clean Industrial Equipment</v>
      </c>
      <c r="D719" s="45" t="s">
        <v>3033</v>
      </c>
      <c r="E719" s="1" t="s">
        <v>3484</v>
      </c>
      <c r="F719" t="s">
        <v>3058</v>
      </c>
      <c r="G719" t="s">
        <v>3491</v>
      </c>
      <c r="H719" s="43">
        <v>2751</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2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38"/>
        <v>Percentage Decrease in Cost of Capital for Clean Industrial Equipment</v>
      </c>
      <c r="D720" s="6" t="s">
        <v>3034</v>
      </c>
      <c r="E720" s="1" t="s">
        <v>3484</v>
      </c>
      <c r="F720" t="s">
        <v>2735</v>
      </c>
      <c r="G720" t="s">
        <v>3491</v>
      </c>
      <c r="H720" s="43">
        <v>2752</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2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38"/>
        <v>Percentage Decrease in Cost of Capital for Clean Industrial Equipment</v>
      </c>
      <c r="D721" s="6" t="s">
        <v>3035</v>
      </c>
      <c r="E721" s="1" t="s">
        <v>3484</v>
      </c>
      <c r="F721" t="s">
        <v>2999</v>
      </c>
      <c r="G721" t="s">
        <v>3491</v>
      </c>
      <c r="H721" s="43">
        <v>2753</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2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38"/>
        <v>Percentage Decrease in Cost of Capital for Clean Industrial Equipment</v>
      </c>
      <c r="D722" s="6" t="s">
        <v>3036</v>
      </c>
      <c r="E722" s="1" t="s">
        <v>3484</v>
      </c>
      <c r="F722" t="s">
        <v>3000</v>
      </c>
      <c r="G722" t="s">
        <v>3491</v>
      </c>
      <c r="H722" s="43">
        <v>2754</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2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38"/>
        <v>Percentage Decrease in Cost of Capital for Clean Industrial Equipment</v>
      </c>
      <c r="D723" s="6" t="s">
        <v>3037</v>
      </c>
      <c r="E723" s="1" t="s">
        <v>3484</v>
      </c>
      <c r="F723" t="s">
        <v>3001</v>
      </c>
      <c r="G723" t="s">
        <v>3491</v>
      </c>
      <c r="H723" s="43">
        <v>2755</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2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38"/>
        <v>Percentage Decrease in Cost of Capital for Clean Industrial Equipment</v>
      </c>
      <c r="D724" s="6" t="s">
        <v>3038</v>
      </c>
      <c r="E724" s="1" t="s">
        <v>3484</v>
      </c>
      <c r="F724" t="s">
        <v>3002</v>
      </c>
      <c r="G724" t="s">
        <v>3491</v>
      </c>
      <c r="H724" s="43">
        <v>2756</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2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38"/>
        <v>Percentage Decrease in Cost of Capital for Clean Industrial Equipment</v>
      </c>
      <c r="D725" s="6" t="s">
        <v>3039</v>
      </c>
      <c r="E725" s="1" t="s">
        <v>3484</v>
      </c>
      <c r="F725" t="s">
        <v>3003</v>
      </c>
      <c r="G725" t="s">
        <v>3491</v>
      </c>
      <c r="H725" s="43">
        <v>2757</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2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38"/>
        <v>Percentage Decrease in Cost of Capital for Clean Industrial Equipment</v>
      </c>
      <c r="D726" s="6" t="s">
        <v>3040</v>
      </c>
      <c r="E726" s="1" t="s">
        <v>3484</v>
      </c>
      <c r="F726" t="s">
        <v>3004</v>
      </c>
      <c r="G726" t="s">
        <v>3491</v>
      </c>
      <c r="H726" s="43">
        <v>2758</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2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38"/>
        <v>Percentage Decrease in Cost of Capital for Clean Industrial Equipment</v>
      </c>
      <c r="D727" s="6" t="s">
        <v>3041</v>
      </c>
      <c r="E727" s="1" t="s">
        <v>3484</v>
      </c>
      <c r="F727" t="s">
        <v>3005</v>
      </c>
      <c r="G727" t="s">
        <v>3491</v>
      </c>
      <c r="H727" s="43">
        <v>2759</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2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38"/>
        <v>Percentage Decrease in Cost of Capital for Clean Industrial Equipment</v>
      </c>
      <c r="D728" s="6" t="s">
        <v>3042</v>
      </c>
      <c r="E728" s="1" t="s">
        <v>3484</v>
      </c>
      <c r="F728" t="s">
        <v>2555</v>
      </c>
      <c r="G728" t="s">
        <v>3491</v>
      </c>
      <c r="H728" s="43">
        <v>2760</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2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38"/>
        <v>Percentage Decrease in Cost of Capital for Clean Industrial Equipment</v>
      </c>
      <c r="D729" s="6" t="s">
        <v>3043</v>
      </c>
      <c r="E729" s="1" t="s">
        <v>3484</v>
      </c>
      <c r="F729" t="s">
        <v>3006</v>
      </c>
      <c r="G729" t="s">
        <v>3491</v>
      </c>
      <c r="H729" s="43">
        <v>2761</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2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38"/>
        <v>Percentage Decrease in Cost of Capital for Clean Industrial Equipment</v>
      </c>
      <c r="D730" s="6" t="s">
        <v>3044</v>
      </c>
      <c r="E730" s="1" t="s">
        <v>3484</v>
      </c>
      <c r="F730" t="s">
        <v>3007</v>
      </c>
      <c r="G730" t="s">
        <v>3491</v>
      </c>
      <c r="H730" s="43">
        <v>2762</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x14ac:dyDescent="0.2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38"/>
        <v>Percentage Decrease in Cost of Capital for Clean Industrial Equipment</v>
      </c>
      <c r="D731" s="6" t="s">
        <v>3045</v>
      </c>
      <c r="E731" s="1" t="s">
        <v>3484</v>
      </c>
      <c r="F731" t="s">
        <v>3008</v>
      </c>
      <c r="G731" t="s">
        <v>3491</v>
      </c>
      <c r="H731" s="43">
        <v>2763</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2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38"/>
        <v>Percentage Decrease in Cost of Capital for Clean Industrial Equipment</v>
      </c>
      <c r="D732" s="6" t="s">
        <v>3046</v>
      </c>
      <c r="E732" s="1" t="s">
        <v>3484</v>
      </c>
      <c r="F732" t="s">
        <v>2556</v>
      </c>
      <c r="G732" t="s">
        <v>3491</v>
      </c>
      <c r="H732" s="43">
        <v>2764</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2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38"/>
        <v>Percentage Decrease in Cost of Capital for Clean Industrial Equipment</v>
      </c>
      <c r="D733" s="6" t="s">
        <v>3047</v>
      </c>
      <c r="E733" s="1" t="s">
        <v>3484</v>
      </c>
      <c r="F733" t="s">
        <v>3009</v>
      </c>
      <c r="G733" t="s">
        <v>3491</v>
      </c>
      <c r="H733" s="43">
        <v>2765</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x14ac:dyDescent="0.2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38"/>
        <v>Percentage Decrease in Cost of Capital for Clean Industrial Equipment</v>
      </c>
      <c r="D734" s="6" t="s">
        <v>3048</v>
      </c>
      <c r="E734" s="1" t="s">
        <v>3484</v>
      </c>
      <c r="F734" t="s">
        <v>3010</v>
      </c>
      <c r="G734" t="s">
        <v>3491</v>
      </c>
      <c r="H734" s="43">
        <v>2766</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2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si="38"/>
        <v>Percentage Decrease in Cost of Capital for Clean Industrial Equipment</v>
      </c>
      <c r="D735" s="6" t="s">
        <v>3049</v>
      </c>
      <c r="E735" s="1" t="s">
        <v>3484</v>
      </c>
      <c r="F735" t="s">
        <v>3011</v>
      </c>
      <c r="G735" t="s">
        <v>3491</v>
      </c>
      <c r="H735" s="43">
        <v>2767</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2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38"/>
        <v>Percentage Decrease in Cost of Capital for Clean Industrial Equipment</v>
      </c>
      <c r="D736" s="6" t="s">
        <v>3050</v>
      </c>
      <c r="E736" s="1" t="s">
        <v>3484</v>
      </c>
      <c r="F736" t="s">
        <v>3012</v>
      </c>
      <c r="G736" t="s">
        <v>3491</v>
      </c>
      <c r="H736" s="43">
        <v>2768</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2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38"/>
        <v>Percentage Decrease in Cost of Capital for Clean Industrial Equipment</v>
      </c>
      <c r="D737" s="6" t="s">
        <v>3051</v>
      </c>
      <c r="E737" s="1" t="s">
        <v>3484</v>
      </c>
      <c r="F737" t="s">
        <v>3013</v>
      </c>
      <c r="G737" t="s">
        <v>3491</v>
      </c>
      <c r="H737" s="43">
        <v>2769</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2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38"/>
        <v>Percentage Decrease in Cost of Capital for Clean Industrial Equipment</v>
      </c>
      <c r="D738" s="6" t="s">
        <v>3052</v>
      </c>
      <c r="E738" s="1" t="s">
        <v>3484</v>
      </c>
      <c r="F738" t="s">
        <v>3014</v>
      </c>
      <c r="G738" t="s">
        <v>3491</v>
      </c>
      <c r="H738" s="43">
        <v>2770</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2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38"/>
        <v>Percentage Decrease in Cost of Capital for Clean Industrial Equipment</v>
      </c>
      <c r="D739" s="6" t="s">
        <v>3053</v>
      </c>
      <c r="E739" s="1" t="s">
        <v>3484</v>
      </c>
      <c r="F739" t="s">
        <v>3015</v>
      </c>
      <c r="G739" t="s">
        <v>3491</v>
      </c>
      <c r="H739" s="43">
        <v>2771</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2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38"/>
        <v>Percentage Decrease in Cost of Capital for Clean Industrial Equipment</v>
      </c>
      <c r="D740" s="6" t="s">
        <v>3054</v>
      </c>
      <c r="E740" s="1" t="s">
        <v>3484</v>
      </c>
      <c r="F740" t="s">
        <v>3016</v>
      </c>
      <c r="G740" t="s">
        <v>3491</v>
      </c>
      <c r="H740" s="43">
        <v>2772</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x14ac:dyDescent="0.2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38"/>
        <v>Percentage Decrease in Cost of Capital for Clean Industrial Equipment</v>
      </c>
      <c r="D741" s="6" t="s">
        <v>3055</v>
      </c>
      <c r="E741" s="1" t="s">
        <v>3484</v>
      </c>
      <c r="F741" t="s">
        <v>3017</v>
      </c>
      <c r="G741" t="s">
        <v>3491</v>
      </c>
      <c r="H741" s="43">
        <v>2773</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2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38"/>
        <v>Percentage Decrease in Cost of Capital for Clean Industrial Equipment</v>
      </c>
      <c r="D742" s="6" t="s">
        <v>3056</v>
      </c>
      <c r="E742" s="1" t="s">
        <v>3484</v>
      </c>
      <c r="F742" t="s">
        <v>3059</v>
      </c>
      <c r="G742" t="s">
        <v>3491</v>
      </c>
      <c r="H742" s="43">
        <v>2774</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2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38"/>
        <v>Percentage Decrease in Cost of Capital for Clean Industrial Equipment</v>
      </c>
      <c r="D743" s="6" t="s">
        <v>3057</v>
      </c>
      <c r="E743" s="1" t="s">
        <v>3484</v>
      </c>
      <c r="F743" t="s">
        <v>3018</v>
      </c>
      <c r="G743" t="s">
        <v>3491</v>
      </c>
      <c r="H743" s="43">
        <v>2775</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2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38"/>
        <v>Percentage Decrease in Cost of Capital for Clean Industrial Equipment</v>
      </c>
      <c r="D744" s="45" t="s">
        <v>3033</v>
      </c>
      <c r="E744" s="1" t="s">
        <v>3485</v>
      </c>
      <c r="F744" t="s">
        <v>3058</v>
      </c>
      <c r="G744" t="s">
        <v>3492</v>
      </c>
      <c r="H744" s="43">
        <v>2776</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2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38"/>
        <v>Percentage Decrease in Cost of Capital for Clean Industrial Equipment</v>
      </c>
      <c r="D745" s="6" t="s">
        <v>3034</v>
      </c>
      <c r="E745" s="1" t="s">
        <v>3485</v>
      </c>
      <c r="F745" t="s">
        <v>2735</v>
      </c>
      <c r="G745" t="s">
        <v>3492</v>
      </c>
      <c r="H745" s="43">
        <v>2777</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2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38"/>
        <v>Percentage Decrease in Cost of Capital for Clean Industrial Equipment</v>
      </c>
      <c r="D746" s="6" t="s">
        <v>3035</v>
      </c>
      <c r="E746" s="1" t="s">
        <v>3485</v>
      </c>
      <c r="F746" t="s">
        <v>2999</v>
      </c>
      <c r="G746" t="s">
        <v>3492</v>
      </c>
      <c r="H746" s="43">
        <v>2778</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2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38"/>
        <v>Percentage Decrease in Cost of Capital for Clean Industrial Equipment</v>
      </c>
      <c r="D747" s="6" t="s">
        <v>3036</v>
      </c>
      <c r="E747" s="1" t="s">
        <v>3485</v>
      </c>
      <c r="F747" t="s">
        <v>3000</v>
      </c>
      <c r="G747" t="s">
        <v>3492</v>
      </c>
      <c r="H747" s="43">
        <v>2779</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2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38"/>
        <v>Percentage Decrease in Cost of Capital for Clean Industrial Equipment</v>
      </c>
      <c r="D748" s="6" t="s">
        <v>3037</v>
      </c>
      <c r="E748" s="1" t="s">
        <v>3485</v>
      </c>
      <c r="F748" t="s">
        <v>3001</v>
      </c>
      <c r="G748" t="s">
        <v>3492</v>
      </c>
      <c r="H748" s="43">
        <v>2780</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2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38"/>
        <v>Percentage Decrease in Cost of Capital for Clean Industrial Equipment</v>
      </c>
      <c r="D749" s="6" t="s">
        <v>3038</v>
      </c>
      <c r="E749" s="1" t="s">
        <v>3485</v>
      </c>
      <c r="F749" t="s">
        <v>3002</v>
      </c>
      <c r="G749" t="s">
        <v>3492</v>
      </c>
      <c r="H749" s="43">
        <v>2781</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2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38"/>
        <v>Percentage Decrease in Cost of Capital for Clean Industrial Equipment</v>
      </c>
      <c r="D750" s="6" t="s">
        <v>3039</v>
      </c>
      <c r="E750" s="1" t="s">
        <v>3485</v>
      </c>
      <c r="F750" t="s">
        <v>3003</v>
      </c>
      <c r="G750" t="s">
        <v>3492</v>
      </c>
      <c r="H750" s="43">
        <v>2782</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2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38"/>
        <v>Percentage Decrease in Cost of Capital for Clean Industrial Equipment</v>
      </c>
      <c r="D751" s="6" t="s">
        <v>3040</v>
      </c>
      <c r="E751" s="1" t="s">
        <v>3485</v>
      </c>
      <c r="F751" t="s">
        <v>3004</v>
      </c>
      <c r="G751" t="s">
        <v>3492</v>
      </c>
      <c r="H751" s="43">
        <v>2783</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2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38"/>
        <v>Percentage Decrease in Cost of Capital for Clean Industrial Equipment</v>
      </c>
      <c r="D752" s="6" t="s">
        <v>3041</v>
      </c>
      <c r="E752" s="1" t="s">
        <v>3485</v>
      </c>
      <c r="F752" t="s">
        <v>3005</v>
      </c>
      <c r="G752" t="s">
        <v>3492</v>
      </c>
      <c r="H752" s="43">
        <v>2784</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2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38"/>
        <v>Percentage Decrease in Cost of Capital for Clean Industrial Equipment</v>
      </c>
      <c r="D753" s="6" t="s">
        <v>3042</v>
      </c>
      <c r="E753" s="1" t="s">
        <v>3485</v>
      </c>
      <c r="F753" t="s">
        <v>2555</v>
      </c>
      <c r="G753" t="s">
        <v>3492</v>
      </c>
      <c r="H753" s="43">
        <v>2785</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2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38"/>
        <v>Percentage Decrease in Cost of Capital for Clean Industrial Equipment</v>
      </c>
      <c r="D754" s="6" t="s">
        <v>3043</v>
      </c>
      <c r="E754" s="1" t="s">
        <v>3485</v>
      </c>
      <c r="F754" t="s">
        <v>3006</v>
      </c>
      <c r="G754" t="s">
        <v>3492</v>
      </c>
      <c r="H754" s="43">
        <v>2786</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2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38"/>
        <v>Percentage Decrease in Cost of Capital for Clean Industrial Equipment</v>
      </c>
      <c r="D755" s="6" t="s">
        <v>3044</v>
      </c>
      <c r="E755" s="1" t="s">
        <v>3485</v>
      </c>
      <c r="F755" t="s">
        <v>3007</v>
      </c>
      <c r="G755" t="s">
        <v>3492</v>
      </c>
      <c r="H755" s="43">
        <v>2787</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x14ac:dyDescent="0.2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38"/>
        <v>Percentage Decrease in Cost of Capital for Clean Industrial Equipment</v>
      </c>
      <c r="D756" s="6" t="s">
        <v>3045</v>
      </c>
      <c r="E756" s="1" t="s">
        <v>3485</v>
      </c>
      <c r="F756" t="s">
        <v>3008</v>
      </c>
      <c r="G756" t="s">
        <v>3492</v>
      </c>
      <c r="H756" s="43">
        <v>2788</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2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38"/>
        <v>Percentage Decrease in Cost of Capital for Clean Industrial Equipment</v>
      </c>
      <c r="D757" s="6" t="s">
        <v>3046</v>
      </c>
      <c r="E757" s="1" t="s">
        <v>3485</v>
      </c>
      <c r="F757" t="s">
        <v>2556</v>
      </c>
      <c r="G757" t="s">
        <v>3492</v>
      </c>
      <c r="H757" s="43">
        <v>2789</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2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38"/>
        <v>Percentage Decrease in Cost of Capital for Clean Industrial Equipment</v>
      </c>
      <c r="D758" s="6" t="s">
        <v>3047</v>
      </c>
      <c r="E758" s="1" t="s">
        <v>3485</v>
      </c>
      <c r="F758" t="s">
        <v>3009</v>
      </c>
      <c r="G758" t="s">
        <v>3492</v>
      </c>
      <c r="H758" s="43">
        <v>2790</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x14ac:dyDescent="0.2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38"/>
        <v>Percentage Decrease in Cost of Capital for Clean Industrial Equipment</v>
      </c>
      <c r="D759" s="6" t="s">
        <v>3048</v>
      </c>
      <c r="E759" s="1" t="s">
        <v>3485</v>
      </c>
      <c r="F759" t="s">
        <v>3010</v>
      </c>
      <c r="G759" t="s">
        <v>3492</v>
      </c>
      <c r="H759" s="43">
        <v>2791</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2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ref="C760:C823" si="39">C$694</f>
        <v>Percentage Decrease in Cost of Capital for Clean Industrial Equipment</v>
      </c>
      <c r="D760" s="6" t="s">
        <v>3049</v>
      </c>
      <c r="E760" s="1" t="s">
        <v>3485</v>
      </c>
      <c r="F760" t="s">
        <v>3011</v>
      </c>
      <c r="G760" t="s">
        <v>3492</v>
      </c>
      <c r="H760" s="43">
        <v>2792</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2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39"/>
        <v>Percentage Decrease in Cost of Capital for Clean Industrial Equipment</v>
      </c>
      <c r="D761" s="6" t="s">
        <v>3050</v>
      </c>
      <c r="E761" s="1" t="s">
        <v>3485</v>
      </c>
      <c r="F761" t="s">
        <v>3012</v>
      </c>
      <c r="G761" t="s">
        <v>3492</v>
      </c>
      <c r="H761" s="43">
        <v>2793</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2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39"/>
        <v>Percentage Decrease in Cost of Capital for Clean Industrial Equipment</v>
      </c>
      <c r="D762" s="6" t="s">
        <v>3051</v>
      </c>
      <c r="E762" s="1" t="s">
        <v>3485</v>
      </c>
      <c r="F762" t="s">
        <v>3013</v>
      </c>
      <c r="G762" t="s">
        <v>3492</v>
      </c>
      <c r="H762" s="43">
        <v>2794</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2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39"/>
        <v>Percentage Decrease in Cost of Capital for Clean Industrial Equipment</v>
      </c>
      <c r="D763" s="6" t="s">
        <v>3052</v>
      </c>
      <c r="E763" s="1" t="s">
        <v>3485</v>
      </c>
      <c r="F763" t="s">
        <v>3014</v>
      </c>
      <c r="G763" t="s">
        <v>3492</v>
      </c>
      <c r="H763" s="43">
        <v>2795</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2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39"/>
        <v>Percentage Decrease in Cost of Capital for Clean Industrial Equipment</v>
      </c>
      <c r="D764" s="6" t="s">
        <v>3053</v>
      </c>
      <c r="E764" s="1" t="s">
        <v>3485</v>
      </c>
      <c r="F764" t="s">
        <v>3015</v>
      </c>
      <c r="G764" t="s">
        <v>3492</v>
      </c>
      <c r="H764" s="43">
        <v>2796</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2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39"/>
        <v>Percentage Decrease in Cost of Capital for Clean Industrial Equipment</v>
      </c>
      <c r="D765" s="6" t="s">
        <v>3054</v>
      </c>
      <c r="E765" s="1" t="s">
        <v>3485</v>
      </c>
      <c r="F765" t="s">
        <v>3016</v>
      </c>
      <c r="G765" t="s">
        <v>3492</v>
      </c>
      <c r="H765" s="43">
        <v>2797</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x14ac:dyDescent="0.2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39"/>
        <v>Percentage Decrease in Cost of Capital for Clean Industrial Equipment</v>
      </c>
      <c r="D766" s="6" t="s">
        <v>3055</v>
      </c>
      <c r="E766" s="1" t="s">
        <v>3485</v>
      </c>
      <c r="F766" t="s">
        <v>3017</v>
      </c>
      <c r="G766" t="s">
        <v>3492</v>
      </c>
      <c r="H766" s="43">
        <v>2798</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2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39"/>
        <v>Percentage Decrease in Cost of Capital for Clean Industrial Equipment</v>
      </c>
      <c r="D767" s="6" t="s">
        <v>3056</v>
      </c>
      <c r="E767" s="1" t="s">
        <v>3485</v>
      </c>
      <c r="F767" t="s">
        <v>3059</v>
      </c>
      <c r="G767" t="s">
        <v>3492</v>
      </c>
      <c r="H767" s="43">
        <v>2799</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2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39"/>
        <v>Percentage Decrease in Cost of Capital for Clean Industrial Equipment</v>
      </c>
      <c r="D768" s="6" t="s">
        <v>3057</v>
      </c>
      <c r="E768" s="1" t="s">
        <v>3485</v>
      </c>
      <c r="F768" t="s">
        <v>3018</v>
      </c>
      <c r="G768" t="s">
        <v>3492</v>
      </c>
      <c r="H768" s="43">
        <v>2800</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2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39"/>
        <v>Percentage Decrease in Cost of Capital for Clean Industrial Equipment</v>
      </c>
      <c r="D769" s="45" t="s">
        <v>3033</v>
      </c>
      <c r="E769" s="1" t="s">
        <v>3486</v>
      </c>
      <c r="F769" t="s">
        <v>3058</v>
      </c>
      <c r="G769" t="s">
        <v>3493</v>
      </c>
      <c r="H769" s="43">
        <v>2801</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2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39"/>
        <v>Percentage Decrease in Cost of Capital for Clean Industrial Equipment</v>
      </c>
      <c r="D770" s="6" t="s">
        <v>3034</v>
      </c>
      <c r="E770" s="1" t="s">
        <v>3486</v>
      </c>
      <c r="F770" t="s">
        <v>2735</v>
      </c>
      <c r="G770" t="s">
        <v>3493</v>
      </c>
      <c r="H770" s="43">
        <v>2802</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2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39"/>
        <v>Percentage Decrease in Cost of Capital for Clean Industrial Equipment</v>
      </c>
      <c r="D771" s="6" t="s">
        <v>3035</v>
      </c>
      <c r="E771" s="1" t="s">
        <v>3486</v>
      </c>
      <c r="F771" t="s">
        <v>2999</v>
      </c>
      <c r="G771" t="s">
        <v>3493</v>
      </c>
      <c r="H771" s="43">
        <v>2803</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2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39"/>
        <v>Percentage Decrease in Cost of Capital for Clean Industrial Equipment</v>
      </c>
      <c r="D772" s="6" t="s">
        <v>3036</v>
      </c>
      <c r="E772" s="1" t="s">
        <v>3486</v>
      </c>
      <c r="F772" t="s">
        <v>3000</v>
      </c>
      <c r="G772" t="s">
        <v>3493</v>
      </c>
      <c r="H772" s="43">
        <v>2804</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2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39"/>
        <v>Percentage Decrease in Cost of Capital for Clean Industrial Equipment</v>
      </c>
      <c r="D773" s="6" t="s">
        <v>3037</v>
      </c>
      <c r="E773" s="1" t="s">
        <v>3486</v>
      </c>
      <c r="F773" t="s">
        <v>3001</v>
      </c>
      <c r="G773" t="s">
        <v>3493</v>
      </c>
      <c r="H773" s="43">
        <v>2805</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2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39"/>
        <v>Percentage Decrease in Cost of Capital for Clean Industrial Equipment</v>
      </c>
      <c r="D774" s="6" t="s">
        <v>3038</v>
      </c>
      <c r="E774" s="1" t="s">
        <v>3486</v>
      </c>
      <c r="F774" t="s">
        <v>3002</v>
      </c>
      <c r="G774" t="s">
        <v>3493</v>
      </c>
      <c r="H774" s="43">
        <v>2806</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2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39"/>
        <v>Percentage Decrease in Cost of Capital for Clean Industrial Equipment</v>
      </c>
      <c r="D775" s="6" t="s">
        <v>3039</v>
      </c>
      <c r="E775" s="1" t="s">
        <v>3486</v>
      </c>
      <c r="F775" t="s">
        <v>3003</v>
      </c>
      <c r="G775" t="s">
        <v>3493</v>
      </c>
      <c r="H775" s="43">
        <v>2807</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2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39"/>
        <v>Percentage Decrease in Cost of Capital for Clean Industrial Equipment</v>
      </c>
      <c r="D776" s="6" t="s">
        <v>3040</v>
      </c>
      <c r="E776" s="1" t="s">
        <v>3486</v>
      </c>
      <c r="F776" t="s">
        <v>3004</v>
      </c>
      <c r="G776" t="s">
        <v>3493</v>
      </c>
      <c r="H776" s="43">
        <v>2808</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2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39"/>
        <v>Percentage Decrease in Cost of Capital for Clean Industrial Equipment</v>
      </c>
      <c r="D777" s="6" t="s">
        <v>3041</v>
      </c>
      <c r="E777" s="1" t="s">
        <v>3486</v>
      </c>
      <c r="F777" t="s">
        <v>3005</v>
      </c>
      <c r="G777" t="s">
        <v>3493</v>
      </c>
      <c r="H777" s="43">
        <v>2809</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2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39"/>
        <v>Percentage Decrease in Cost of Capital for Clean Industrial Equipment</v>
      </c>
      <c r="D778" s="6" t="s">
        <v>3042</v>
      </c>
      <c r="E778" s="1" t="s">
        <v>3486</v>
      </c>
      <c r="F778" t="s">
        <v>2555</v>
      </c>
      <c r="G778" t="s">
        <v>3493</v>
      </c>
      <c r="H778" s="43">
        <v>2810</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2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39"/>
        <v>Percentage Decrease in Cost of Capital for Clean Industrial Equipment</v>
      </c>
      <c r="D779" s="6" t="s">
        <v>3043</v>
      </c>
      <c r="E779" s="1" t="s">
        <v>3486</v>
      </c>
      <c r="F779" t="s">
        <v>3006</v>
      </c>
      <c r="G779" t="s">
        <v>3493</v>
      </c>
      <c r="H779" s="43">
        <v>2811</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2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39"/>
        <v>Percentage Decrease in Cost of Capital for Clean Industrial Equipment</v>
      </c>
      <c r="D780" s="6" t="s">
        <v>3044</v>
      </c>
      <c r="E780" s="1" t="s">
        <v>3486</v>
      </c>
      <c r="F780" t="s">
        <v>3007</v>
      </c>
      <c r="G780" t="s">
        <v>3493</v>
      </c>
      <c r="H780" s="43">
        <v>2812</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x14ac:dyDescent="0.2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39"/>
        <v>Percentage Decrease in Cost of Capital for Clean Industrial Equipment</v>
      </c>
      <c r="D781" s="6" t="s">
        <v>3045</v>
      </c>
      <c r="E781" s="1" t="s">
        <v>3486</v>
      </c>
      <c r="F781" t="s">
        <v>3008</v>
      </c>
      <c r="G781" t="s">
        <v>3493</v>
      </c>
      <c r="H781" s="43">
        <v>2813</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2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39"/>
        <v>Percentage Decrease in Cost of Capital for Clean Industrial Equipment</v>
      </c>
      <c r="D782" s="6" t="s">
        <v>3046</v>
      </c>
      <c r="E782" s="1" t="s">
        <v>3486</v>
      </c>
      <c r="F782" t="s">
        <v>2556</v>
      </c>
      <c r="G782" t="s">
        <v>3493</v>
      </c>
      <c r="H782" s="43">
        <v>2814</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2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39"/>
        <v>Percentage Decrease in Cost of Capital for Clean Industrial Equipment</v>
      </c>
      <c r="D783" s="6" t="s">
        <v>3047</v>
      </c>
      <c r="E783" s="1" t="s">
        <v>3486</v>
      </c>
      <c r="F783" t="s">
        <v>3009</v>
      </c>
      <c r="G783" t="s">
        <v>3493</v>
      </c>
      <c r="H783" s="43">
        <v>2815</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x14ac:dyDescent="0.2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39"/>
        <v>Percentage Decrease in Cost of Capital for Clean Industrial Equipment</v>
      </c>
      <c r="D784" s="6" t="s">
        <v>3048</v>
      </c>
      <c r="E784" s="1" t="s">
        <v>3486</v>
      </c>
      <c r="F784" t="s">
        <v>3010</v>
      </c>
      <c r="G784" t="s">
        <v>3493</v>
      </c>
      <c r="H784" s="43">
        <v>2816</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2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39"/>
        <v>Percentage Decrease in Cost of Capital for Clean Industrial Equipment</v>
      </c>
      <c r="D785" s="6" t="s">
        <v>3049</v>
      </c>
      <c r="E785" s="1" t="s">
        <v>3486</v>
      </c>
      <c r="F785" t="s">
        <v>3011</v>
      </c>
      <c r="G785" t="s">
        <v>3493</v>
      </c>
      <c r="H785" s="43">
        <v>2817</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2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39"/>
        <v>Percentage Decrease in Cost of Capital for Clean Industrial Equipment</v>
      </c>
      <c r="D786" s="6" t="s">
        <v>3050</v>
      </c>
      <c r="E786" s="1" t="s">
        <v>3486</v>
      </c>
      <c r="F786" t="s">
        <v>3012</v>
      </c>
      <c r="G786" t="s">
        <v>3493</v>
      </c>
      <c r="H786" s="43">
        <v>2818</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2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39"/>
        <v>Percentage Decrease in Cost of Capital for Clean Industrial Equipment</v>
      </c>
      <c r="D787" s="6" t="s">
        <v>3051</v>
      </c>
      <c r="E787" s="1" t="s">
        <v>3486</v>
      </c>
      <c r="F787" t="s">
        <v>3013</v>
      </c>
      <c r="G787" t="s">
        <v>3493</v>
      </c>
      <c r="H787" s="43">
        <v>2819</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2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39"/>
        <v>Percentage Decrease in Cost of Capital for Clean Industrial Equipment</v>
      </c>
      <c r="D788" s="6" t="s">
        <v>3052</v>
      </c>
      <c r="E788" s="1" t="s">
        <v>3486</v>
      </c>
      <c r="F788" t="s">
        <v>3014</v>
      </c>
      <c r="G788" t="s">
        <v>3493</v>
      </c>
      <c r="H788" s="43">
        <v>2820</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2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39"/>
        <v>Percentage Decrease in Cost of Capital for Clean Industrial Equipment</v>
      </c>
      <c r="D789" s="6" t="s">
        <v>3053</v>
      </c>
      <c r="E789" s="1" t="s">
        <v>3486</v>
      </c>
      <c r="F789" t="s">
        <v>3015</v>
      </c>
      <c r="G789" t="s">
        <v>3493</v>
      </c>
      <c r="H789" s="43">
        <v>2821</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2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39"/>
        <v>Percentage Decrease in Cost of Capital for Clean Industrial Equipment</v>
      </c>
      <c r="D790" s="6" t="s">
        <v>3054</v>
      </c>
      <c r="E790" s="1" t="s">
        <v>3486</v>
      </c>
      <c r="F790" t="s">
        <v>3016</v>
      </c>
      <c r="G790" t="s">
        <v>3493</v>
      </c>
      <c r="H790" s="43">
        <v>2822</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x14ac:dyDescent="0.2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39"/>
        <v>Percentage Decrease in Cost of Capital for Clean Industrial Equipment</v>
      </c>
      <c r="D791" s="6" t="s">
        <v>3055</v>
      </c>
      <c r="E791" s="1" t="s">
        <v>3486</v>
      </c>
      <c r="F791" t="s">
        <v>3017</v>
      </c>
      <c r="G791" t="s">
        <v>3493</v>
      </c>
      <c r="H791" s="43">
        <v>2823</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2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39"/>
        <v>Percentage Decrease in Cost of Capital for Clean Industrial Equipment</v>
      </c>
      <c r="D792" s="6" t="s">
        <v>3056</v>
      </c>
      <c r="E792" s="1" t="s">
        <v>3486</v>
      </c>
      <c r="F792" t="s">
        <v>3059</v>
      </c>
      <c r="G792" t="s">
        <v>3493</v>
      </c>
      <c r="H792" s="43">
        <v>2824</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2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39"/>
        <v>Percentage Decrease in Cost of Capital for Clean Industrial Equipment</v>
      </c>
      <c r="D793" s="6" t="s">
        <v>3057</v>
      </c>
      <c r="E793" s="1" t="s">
        <v>3486</v>
      </c>
      <c r="F793" t="s">
        <v>3018</v>
      </c>
      <c r="G793" t="s">
        <v>3493</v>
      </c>
      <c r="H793" s="43">
        <v>2825</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2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39"/>
        <v>Percentage Decrease in Cost of Capital for Clean Industrial Equipment</v>
      </c>
      <c r="D794" s="45" t="s">
        <v>3033</v>
      </c>
      <c r="E794" s="1" t="s">
        <v>3487</v>
      </c>
      <c r="F794" t="s">
        <v>3058</v>
      </c>
      <c r="G794" t="s">
        <v>3494</v>
      </c>
      <c r="H794" s="43">
        <v>2826</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2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39"/>
        <v>Percentage Decrease in Cost of Capital for Clean Industrial Equipment</v>
      </c>
      <c r="D795" s="6" t="s">
        <v>3034</v>
      </c>
      <c r="E795" s="1" t="s">
        <v>3487</v>
      </c>
      <c r="F795" t="s">
        <v>2735</v>
      </c>
      <c r="G795" t="s">
        <v>3494</v>
      </c>
      <c r="H795" s="43">
        <v>2827</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2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39"/>
        <v>Percentage Decrease in Cost of Capital for Clean Industrial Equipment</v>
      </c>
      <c r="D796" s="6" t="s">
        <v>3035</v>
      </c>
      <c r="E796" s="1" t="s">
        <v>3487</v>
      </c>
      <c r="F796" t="s">
        <v>2999</v>
      </c>
      <c r="G796" t="s">
        <v>3494</v>
      </c>
      <c r="H796" s="43">
        <v>2828</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2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39"/>
        <v>Percentage Decrease in Cost of Capital for Clean Industrial Equipment</v>
      </c>
      <c r="D797" s="6" t="s">
        <v>3036</v>
      </c>
      <c r="E797" s="1" t="s">
        <v>3487</v>
      </c>
      <c r="F797" t="s">
        <v>3000</v>
      </c>
      <c r="G797" t="s">
        <v>3494</v>
      </c>
      <c r="H797" s="43">
        <v>2829</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2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39"/>
        <v>Percentage Decrease in Cost of Capital for Clean Industrial Equipment</v>
      </c>
      <c r="D798" s="6" t="s">
        <v>3037</v>
      </c>
      <c r="E798" s="1" t="s">
        <v>3487</v>
      </c>
      <c r="F798" t="s">
        <v>3001</v>
      </c>
      <c r="G798" t="s">
        <v>3494</v>
      </c>
      <c r="H798" s="43">
        <v>2830</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2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si="39"/>
        <v>Percentage Decrease in Cost of Capital for Clean Industrial Equipment</v>
      </c>
      <c r="D799" s="6" t="s">
        <v>3038</v>
      </c>
      <c r="E799" s="1" t="s">
        <v>3487</v>
      </c>
      <c r="F799" t="s">
        <v>3002</v>
      </c>
      <c r="G799" t="s">
        <v>3494</v>
      </c>
      <c r="H799" s="43">
        <v>2831</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2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39"/>
        <v>Percentage Decrease in Cost of Capital for Clean Industrial Equipment</v>
      </c>
      <c r="D800" s="6" t="s">
        <v>3039</v>
      </c>
      <c r="E800" s="1" t="s">
        <v>3487</v>
      </c>
      <c r="F800" t="s">
        <v>3003</v>
      </c>
      <c r="G800" t="s">
        <v>3494</v>
      </c>
      <c r="H800" s="43">
        <v>2832</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2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39"/>
        <v>Percentage Decrease in Cost of Capital for Clean Industrial Equipment</v>
      </c>
      <c r="D801" s="6" t="s">
        <v>3040</v>
      </c>
      <c r="E801" s="1" t="s">
        <v>3487</v>
      </c>
      <c r="F801" t="s">
        <v>3004</v>
      </c>
      <c r="G801" t="s">
        <v>3494</v>
      </c>
      <c r="H801" s="43">
        <v>2833</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2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39"/>
        <v>Percentage Decrease in Cost of Capital for Clean Industrial Equipment</v>
      </c>
      <c r="D802" s="6" t="s">
        <v>3041</v>
      </c>
      <c r="E802" s="1" t="s">
        <v>3487</v>
      </c>
      <c r="F802" t="s">
        <v>3005</v>
      </c>
      <c r="G802" t="s">
        <v>3494</v>
      </c>
      <c r="H802" s="43">
        <v>2834</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2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39"/>
        <v>Percentage Decrease in Cost of Capital for Clean Industrial Equipment</v>
      </c>
      <c r="D803" s="6" t="s">
        <v>3042</v>
      </c>
      <c r="E803" s="1" t="s">
        <v>3487</v>
      </c>
      <c r="F803" t="s">
        <v>2555</v>
      </c>
      <c r="G803" t="s">
        <v>3494</v>
      </c>
      <c r="H803" s="43">
        <v>2835</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2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39"/>
        <v>Percentage Decrease in Cost of Capital for Clean Industrial Equipment</v>
      </c>
      <c r="D804" s="6" t="s">
        <v>3043</v>
      </c>
      <c r="E804" s="1" t="s">
        <v>3487</v>
      </c>
      <c r="F804" t="s">
        <v>3006</v>
      </c>
      <c r="G804" t="s">
        <v>3494</v>
      </c>
      <c r="H804" s="43">
        <v>2836</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2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39"/>
        <v>Percentage Decrease in Cost of Capital for Clean Industrial Equipment</v>
      </c>
      <c r="D805" s="6" t="s">
        <v>3044</v>
      </c>
      <c r="E805" s="1" t="s">
        <v>3487</v>
      </c>
      <c r="F805" t="s">
        <v>3007</v>
      </c>
      <c r="G805" t="s">
        <v>3494</v>
      </c>
      <c r="H805" s="43">
        <v>2837</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x14ac:dyDescent="0.2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39"/>
        <v>Percentage Decrease in Cost of Capital for Clean Industrial Equipment</v>
      </c>
      <c r="D806" s="6" t="s">
        <v>3045</v>
      </c>
      <c r="E806" s="1" t="s">
        <v>3487</v>
      </c>
      <c r="F806" t="s">
        <v>3008</v>
      </c>
      <c r="G806" t="s">
        <v>3494</v>
      </c>
      <c r="H806" s="43">
        <v>2838</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2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39"/>
        <v>Percentage Decrease in Cost of Capital for Clean Industrial Equipment</v>
      </c>
      <c r="D807" s="6" t="s">
        <v>3046</v>
      </c>
      <c r="E807" s="1" t="s">
        <v>3487</v>
      </c>
      <c r="F807" t="s">
        <v>2556</v>
      </c>
      <c r="G807" t="s">
        <v>3494</v>
      </c>
      <c r="H807" s="43">
        <v>2839</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2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39"/>
        <v>Percentage Decrease in Cost of Capital for Clean Industrial Equipment</v>
      </c>
      <c r="D808" s="6" t="s">
        <v>3047</v>
      </c>
      <c r="E808" s="1" t="s">
        <v>3487</v>
      </c>
      <c r="F808" t="s">
        <v>3009</v>
      </c>
      <c r="G808" t="s">
        <v>3494</v>
      </c>
      <c r="H808" s="43">
        <v>2840</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x14ac:dyDescent="0.2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39"/>
        <v>Percentage Decrease in Cost of Capital for Clean Industrial Equipment</v>
      </c>
      <c r="D809" s="6" t="s">
        <v>3048</v>
      </c>
      <c r="E809" s="1" t="s">
        <v>3487</v>
      </c>
      <c r="F809" t="s">
        <v>3010</v>
      </c>
      <c r="G809" t="s">
        <v>3494</v>
      </c>
      <c r="H809" s="43">
        <v>2841</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2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39"/>
        <v>Percentage Decrease in Cost of Capital for Clean Industrial Equipment</v>
      </c>
      <c r="D810" s="6" t="s">
        <v>3049</v>
      </c>
      <c r="E810" s="1" t="s">
        <v>3487</v>
      </c>
      <c r="F810" t="s">
        <v>3011</v>
      </c>
      <c r="G810" t="s">
        <v>3494</v>
      </c>
      <c r="H810" s="43">
        <v>2842</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2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39"/>
        <v>Percentage Decrease in Cost of Capital for Clean Industrial Equipment</v>
      </c>
      <c r="D811" s="6" t="s">
        <v>3050</v>
      </c>
      <c r="E811" s="1" t="s">
        <v>3487</v>
      </c>
      <c r="F811" t="s">
        <v>3012</v>
      </c>
      <c r="G811" t="s">
        <v>3494</v>
      </c>
      <c r="H811" s="43">
        <v>2843</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2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39"/>
        <v>Percentage Decrease in Cost of Capital for Clean Industrial Equipment</v>
      </c>
      <c r="D812" s="6" t="s">
        <v>3051</v>
      </c>
      <c r="E812" s="1" t="s">
        <v>3487</v>
      </c>
      <c r="F812" t="s">
        <v>3013</v>
      </c>
      <c r="G812" t="s">
        <v>3494</v>
      </c>
      <c r="H812" s="43">
        <v>2844</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2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39"/>
        <v>Percentage Decrease in Cost of Capital for Clean Industrial Equipment</v>
      </c>
      <c r="D813" s="6" t="s">
        <v>3052</v>
      </c>
      <c r="E813" s="1" t="s">
        <v>3487</v>
      </c>
      <c r="F813" t="s">
        <v>3014</v>
      </c>
      <c r="G813" t="s">
        <v>3494</v>
      </c>
      <c r="H813" s="43">
        <v>2845</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2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39"/>
        <v>Percentage Decrease in Cost of Capital for Clean Industrial Equipment</v>
      </c>
      <c r="D814" s="6" t="s">
        <v>3053</v>
      </c>
      <c r="E814" s="1" t="s">
        <v>3487</v>
      </c>
      <c r="F814" t="s">
        <v>3015</v>
      </c>
      <c r="G814" t="s">
        <v>3494</v>
      </c>
      <c r="H814" s="43">
        <v>2846</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2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39"/>
        <v>Percentage Decrease in Cost of Capital for Clean Industrial Equipment</v>
      </c>
      <c r="D815" s="6" t="s">
        <v>3054</v>
      </c>
      <c r="E815" s="1" t="s">
        <v>3487</v>
      </c>
      <c r="F815" t="s">
        <v>3016</v>
      </c>
      <c r="G815" t="s">
        <v>3494</v>
      </c>
      <c r="H815" s="43">
        <v>2847</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x14ac:dyDescent="0.2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39"/>
        <v>Percentage Decrease in Cost of Capital for Clean Industrial Equipment</v>
      </c>
      <c r="D816" s="6" t="s">
        <v>3055</v>
      </c>
      <c r="E816" s="1" t="s">
        <v>3487</v>
      </c>
      <c r="F816" t="s">
        <v>3017</v>
      </c>
      <c r="G816" t="s">
        <v>3494</v>
      </c>
      <c r="H816" s="43">
        <v>2848</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2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39"/>
        <v>Percentage Decrease in Cost of Capital for Clean Industrial Equipment</v>
      </c>
      <c r="D817" s="6" t="s">
        <v>3056</v>
      </c>
      <c r="E817" s="1" t="s">
        <v>3487</v>
      </c>
      <c r="F817" t="s">
        <v>3059</v>
      </c>
      <c r="G817" t="s">
        <v>3494</v>
      </c>
      <c r="H817" s="43">
        <v>2849</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2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39"/>
        <v>Percentage Decrease in Cost of Capital for Clean Industrial Equipment</v>
      </c>
      <c r="D818" s="6" t="s">
        <v>3057</v>
      </c>
      <c r="E818" s="1" t="s">
        <v>3487</v>
      </c>
      <c r="F818" t="s">
        <v>3018</v>
      </c>
      <c r="G818" t="s">
        <v>3494</v>
      </c>
      <c r="H818" s="43">
        <v>2850</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2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39"/>
        <v>Percentage Decrease in Cost of Capital for Clean Industrial Equipment</v>
      </c>
      <c r="D819" s="45" t="s">
        <v>3033</v>
      </c>
      <c r="E819" s="1" t="s">
        <v>3488</v>
      </c>
      <c r="F819" t="s">
        <v>3058</v>
      </c>
      <c r="G819" t="s">
        <v>3495</v>
      </c>
      <c r="H819" s="43">
        <v>2851</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2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39"/>
        <v>Percentage Decrease in Cost of Capital for Clean Industrial Equipment</v>
      </c>
      <c r="D820" s="6" t="s">
        <v>3034</v>
      </c>
      <c r="E820" s="1" t="s">
        <v>3488</v>
      </c>
      <c r="F820" t="s">
        <v>2735</v>
      </c>
      <c r="G820" t="s">
        <v>3495</v>
      </c>
      <c r="H820" s="43">
        <v>2852</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2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39"/>
        <v>Percentage Decrease in Cost of Capital for Clean Industrial Equipment</v>
      </c>
      <c r="D821" s="6" t="s">
        <v>3035</v>
      </c>
      <c r="E821" s="1" t="s">
        <v>3488</v>
      </c>
      <c r="F821" t="s">
        <v>2999</v>
      </c>
      <c r="G821" t="s">
        <v>3495</v>
      </c>
      <c r="H821" s="43">
        <v>2853</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2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39"/>
        <v>Percentage Decrease in Cost of Capital for Clean Industrial Equipment</v>
      </c>
      <c r="D822" s="6" t="s">
        <v>3036</v>
      </c>
      <c r="E822" s="1" t="s">
        <v>3488</v>
      </c>
      <c r="F822" t="s">
        <v>3000</v>
      </c>
      <c r="G822" t="s">
        <v>3495</v>
      </c>
      <c r="H822" s="43">
        <v>2854</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2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39"/>
        <v>Percentage Decrease in Cost of Capital for Clean Industrial Equipment</v>
      </c>
      <c r="D823" s="6" t="s">
        <v>3037</v>
      </c>
      <c r="E823" s="1" t="s">
        <v>3488</v>
      </c>
      <c r="F823" t="s">
        <v>3001</v>
      </c>
      <c r="G823" t="s">
        <v>3495</v>
      </c>
      <c r="H823" s="43">
        <v>2855</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2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ref="C824:C887" si="40">C$694</f>
        <v>Percentage Decrease in Cost of Capital for Clean Industrial Equipment</v>
      </c>
      <c r="D824" s="6" t="s">
        <v>3038</v>
      </c>
      <c r="E824" s="1" t="s">
        <v>3488</v>
      </c>
      <c r="F824" t="s">
        <v>3002</v>
      </c>
      <c r="G824" t="s">
        <v>3495</v>
      </c>
      <c r="H824" s="43">
        <v>2856</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2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40"/>
        <v>Percentage Decrease in Cost of Capital for Clean Industrial Equipment</v>
      </c>
      <c r="D825" s="6" t="s">
        <v>3039</v>
      </c>
      <c r="E825" s="1" t="s">
        <v>3488</v>
      </c>
      <c r="F825" t="s">
        <v>3003</v>
      </c>
      <c r="G825" t="s">
        <v>3495</v>
      </c>
      <c r="H825" s="43">
        <v>2857</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2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40"/>
        <v>Percentage Decrease in Cost of Capital for Clean Industrial Equipment</v>
      </c>
      <c r="D826" s="6" t="s">
        <v>3040</v>
      </c>
      <c r="E826" s="1" t="s">
        <v>3488</v>
      </c>
      <c r="F826" t="s">
        <v>3004</v>
      </c>
      <c r="G826" t="s">
        <v>3495</v>
      </c>
      <c r="H826" s="43">
        <v>2858</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2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40"/>
        <v>Percentage Decrease in Cost of Capital for Clean Industrial Equipment</v>
      </c>
      <c r="D827" s="6" t="s">
        <v>3041</v>
      </c>
      <c r="E827" s="1" t="s">
        <v>3488</v>
      </c>
      <c r="F827" t="s">
        <v>3005</v>
      </c>
      <c r="G827" t="s">
        <v>3495</v>
      </c>
      <c r="H827" s="43">
        <v>2859</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2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40"/>
        <v>Percentage Decrease in Cost of Capital for Clean Industrial Equipment</v>
      </c>
      <c r="D828" s="6" t="s">
        <v>3042</v>
      </c>
      <c r="E828" s="1" t="s">
        <v>3488</v>
      </c>
      <c r="F828" t="s">
        <v>2555</v>
      </c>
      <c r="G828" t="s">
        <v>3495</v>
      </c>
      <c r="H828" s="43">
        <v>2860</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2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40"/>
        <v>Percentage Decrease in Cost of Capital for Clean Industrial Equipment</v>
      </c>
      <c r="D829" s="6" t="s">
        <v>3043</v>
      </c>
      <c r="E829" s="1" t="s">
        <v>3488</v>
      </c>
      <c r="F829" t="s">
        <v>3006</v>
      </c>
      <c r="G829" t="s">
        <v>3495</v>
      </c>
      <c r="H829" s="43">
        <v>2861</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2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40"/>
        <v>Percentage Decrease in Cost of Capital for Clean Industrial Equipment</v>
      </c>
      <c r="D830" s="6" t="s">
        <v>3044</v>
      </c>
      <c r="E830" s="1" t="s">
        <v>3488</v>
      </c>
      <c r="F830" t="s">
        <v>3007</v>
      </c>
      <c r="G830" t="s">
        <v>3495</v>
      </c>
      <c r="H830" s="43">
        <v>2862</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x14ac:dyDescent="0.2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40"/>
        <v>Percentage Decrease in Cost of Capital for Clean Industrial Equipment</v>
      </c>
      <c r="D831" s="6" t="s">
        <v>3045</v>
      </c>
      <c r="E831" s="1" t="s">
        <v>3488</v>
      </c>
      <c r="F831" t="s">
        <v>3008</v>
      </c>
      <c r="G831" t="s">
        <v>3495</v>
      </c>
      <c r="H831" s="43">
        <v>2863</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2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40"/>
        <v>Percentage Decrease in Cost of Capital for Clean Industrial Equipment</v>
      </c>
      <c r="D832" s="6" t="s">
        <v>3046</v>
      </c>
      <c r="E832" s="1" t="s">
        <v>3488</v>
      </c>
      <c r="F832" t="s">
        <v>2556</v>
      </c>
      <c r="G832" t="s">
        <v>3495</v>
      </c>
      <c r="H832" s="43">
        <v>2864</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2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40"/>
        <v>Percentage Decrease in Cost of Capital for Clean Industrial Equipment</v>
      </c>
      <c r="D833" s="6" t="s">
        <v>3047</v>
      </c>
      <c r="E833" s="1" t="s">
        <v>3488</v>
      </c>
      <c r="F833" t="s">
        <v>3009</v>
      </c>
      <c r="G833" t="s">
        <v>3495</v>
      </c>
      <c r="H833" s="43">
        <v>2865</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x14ac:dyDescent="0.2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40"/>
        <v>Percentage Decrease in Cost of Capital for Clean Industrial Equipment</v>
      </c>
      <c r="D834" s="6" t="s">
        <v>3048</v>
      </c>
      <c r="E834" s="1" t="s">
        <v>3488</v>
      </c>
      <c r="F834" t="s">
        <v>3010</v>
      </c>
      <c r="G834" t="s">
        <v>3495</v>
      </c>
      <c r="H834" s="43">
        <v>2866</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2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40"/>
        <v>Percentage Decrease in Cost of Capital for Clean Industrial Equipment</v>
      </c>
      <c r="D835" s="6" t="s">
        <v>3049</v>
      </c>
      <c r="E835" s="1" t="s">
        <v>3488</v>
      </c>
      <c r="F835" t="s">
        <v>3011</v>
      </c>
      <c r="G835" t="s">
        <v>3495</v>
      </c>
      <c r="H835" s="43">
        <v>2867</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2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40"/>
        <v>Percentage Decrease in Cost of Capital for Clean Industrial Equipment</v>
      </c>
      <c r="D836" s="6" t="s">
        <v>3050</v>
      </c>
      <c r="E836" s="1" t="s">
        <v>3488</v>
      </c>
      <c r="F836" t="s">
        <v>3012</v>
      </c>
      <c r="G836" t="s">
        <v>3495</v>
      </c>
      <c r="H836" s="43">
        <v>2868</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2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40"/>
        <v>Percentage Decrease in Cost of Capital for Clean Industrial Equipment</v>
      </c>
      <c r="D837" s="6" t="s">
        <v>3051</v>
      </c>
      <c r="E837" s="1" t="s">
        <v>3488</v>
      </c>
      <c r="F837" t="s">
        <v>3013</v>
      </c>
      <c r="G837" t="s">
        <v>3495</v>
      </c>
      <c r="H837" s="43">
        <v>2869</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2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si="40"/>
        <v>Percentage Decrease in Cost of Capital for Clean Industrial Equipment</v>
      </c>
      <c r="D838" s="6" t="s">
        <v>3052</v>
      </c>
      <c r="E838" s="1" t="s">
        <v>3488</v>
      </c>
      <c r="F838" t="s">
        <v>3014</v>
      </c>
      <c r="G838" t="s">
        <v>3495</v>
      </c>
      <c r="H838" s="43">
        <v>2870</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2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40"/>
        <v>Percentage Decrease in Cost of Capital for Clean Industrial Equipment</v>
      </c>
      <c r="D839" s="6" t="s">
        <v>3053</v>
      </c>
      <c r="E839" s="1" t="s">
        <v>3488</v>
      </c>
      <c r="F839" t="s">
        <v>3015</v>
      </c>
      <c r="G839" t="s">
        <v>3495</v>
      </c>
      <c r="H839" s="43">
        <v>2871</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2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40"/>
        <v>Percentage Decrease in Cost of Capital for Clean Industrial Equipment</v>
      </c>
      <c r="D840" s="6" t="s">
        <v>3054</v>
      </c>
      <c r="E840" s="1" t="s">
        <v>3488</v>
      </c>
      <c r="F840" t="s">
        <v>3016</v>
      </c>
      <c r="G840" t="s">
        <v>3495</v>
      </c>
      <c r="H840" s="43">
        <v>2872</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t="str">
        <f>IF(ISBLANK(INDEX('Policy Characteristics'!K:K,MATCH($C840,'Policy Characteristics'!$C:$C,0))),"",INDEX('Policy Characteristics'!K:K,MATCH($C840,'Policy Characteristics'!$C:$C,0)))</f>
        <v/>
      </c>
      <c r="R840" s="254" t="str">
        <f>IF(ISBLANK(INDEX('Policy Characteristics'!L:L,MATCH($C840,'Policy Characteristics'!$C:$C,0))),"",INDEX('Policy Characteristics'!L:L,MATCH($C840,'Policy Characteristics'!$C:$C,0)))</f>
        <v/>
      </c>
    </row>
    <row r="841" spans="1:18" x14ac:dyDescent="0.2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40"/>
        <v>Percentage Decrease in Cost of Capital for Clean Industrial Equipment</v>
      </c>
      <c r="D841" s="6" t="s">
        <v>3055</v>
      </c>
      <c r="E841" s="1" t="s">
        <v>3488</v>
      </c>
      <c r="F841" t="s">
        <v>3017</v>
      </c>
      <c r="G841" t="s">
        <v>3495</v>
      </c>
      <c r="H841" s="43">
        <v>2873</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t="str">
        <f>IF(ISBLANK(INDEX('Policy Characteristics'!K:K,MATCH($C841,'Policy Characteristics'!$C:$C,0))),"",INDEX('Policy Characteristics'!K:K,MATCH($C841,'Policy Characteristics'!$C:$C,0)))</f>
        <v/>
      </c>
      <c r="R841" s="254" t="str">
        <f>IF(ISBLANK(INDEX('Policy Characteristics'!L:L,MATCH($C841,'Policy Characteristics'!$C:$C,0))),"",INDEX('Policy Characteristics'!L:L,MATCH($C841,'Policy Characteristics'!$C:$C,0)))</f>
        <v/>
      </c>
    </row>
    <row r="842" spans="1:18" x14ac:dyDescent="0.2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40"/>
        <v>Percentage Decrease in Cost of Capital for Clean Industrial Equipment</v>
      </c>
      <c r="D842" s="6" t="s">
        <v>3056</v>
      </c>
      <c r="E842" s="1" t="s">
        <v>3488</v>
      </c>
      <c r="F842" t="s">
        <v>3059</v>
      </c>
      <c r="G842" t="s">
        <v>3495</v>
      </c>
      <c r="H842" s="43">
        <v>2874</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t="str">
        <f>IF(ISBLANK(INDEX('Policy Characteristics'!K:K,MATCH($C842,'Policy Characteristics'!$C:$C,0))),"",INDEX('Policy Characteristics'!K:K,MATCH($C842,'Policy Characteristics'!$C:$C,0)))</f>
        <v/>
      </c>
      <c r="R842" s="254" t="str">
        <f>IF(ISBLANK(INDEX('Policy Characteristics'!L:L,MATCH($C842,'Policy Characteristics'!$C:$C,0))),"",INDEX('Policy Characteristics'!L:L,MATCH($C842,'Policy Characteristics'!$C:$C,0)))</f>
        <v/>
      </c>
    </row>
    <row r="843" spans="1:18" x14ac:dyDescent="0.2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40"/>
        <v>Percentage Decrease in Cost of Capital for Clean Industrial Equipment</v>
      </c>
      <c r="D843" s="6" t="s">
        <v>3057</v>
      </c>
      <c r="E843" s="1" t="s">
        <v>3488</v>
      </c>
      <c r="F843" t="s">
        <v>3018</v>
      </c>
      <c r="G843" t="s">
        <v>3495</v>
      </c>
      <c r="H843" s="43">
        <v>2875</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t="str">
        <f>IF(ISBLANK(INDEX('Policy Characteristics'!K:K,MATCH($C843,'Policy Characteristics'!$C:$C,0))),"",INDEX('Policy Characteristics'!K:K,MATCH($C843,'Policy Characteristics'!$C:$C,0)))</f>
        <v/>
      </c>
      <c r="R843" s="254" t="str">
        <f>IF(ISBLANK(INDEX('Policy Characteristics'!L:L,MATCH($C843,'Policy Characteristics'!$C:$C,0))),"",INDEX('Policy Characteristics'!L:L,MATCH($C843,'Policy Characteristics'!$C:$C,0)))</f>
        <v/>
      </c>
    </row>
    <row r="844" spans="1:18" x14ac:dyDescent="0.2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40"/>
        <v>Percentage Decrease in Cost of Capital for Clean Industrial Equipment</v>
      </c>
      <c r="D844" s="45" t="s">
        <v>3033</v>
      </c>
      <c r="E844" s="1" t="s">
        <v>3489</v>
      </c>
      <c r="F844" t="s">
        <v>3058</v>
      </c>
      <c r="G844" t="s">
        <v>3496</v>
      </c>
      <c r="H844" s="43">
        <v>2876</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t="str">
        <f>IF(ISBLANK(INDEX('Policy Characteristics'!K:K,MATCH($C844,'Policy Characteristics'!$C:$C,0))),"",INDEX('Policy Characteristics'!K:K,MATCH($C844,'Policy Characteristics'!$C:$C,0)))</f>
        <v/>
      </c>
      <c r="R844" s="254" t="str">
        <f>IF(ISBLANK(INDEX('Policy Characteristics'!L:L,MATCH($C844,'Policy Characteristics'!$C:$C,0))),"",INDEX('Policy Characteristics'!L:L,MATCH($C844,'Policy Characteristics'!$C:$C,0)))</f>
        <v/>
      </c>
    </row>
    <row r="845" spans="1:18" x14ac:dyDescent="0.2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40"/>
        <v>Percentage Decrease in Cost of Capital for Clean Industrial Equipment</v>
      </c>
      <c r="D845" s="6" t="s">
        <v>3034</v>
      </c>
      <c r="E845" s="1" t="s">
        <v>3489</v>
      </c>
      <c r="F845" t="s">
        <v>2735</v>
      </c>
      <c r="G845" t="s">
        <v>3496</v>
      </c>
      <c r="H845" s="43">
        <v>2877</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t="str">
        <f>IF(ISBLANK(INDEX('Policy Characteristics'!K:K,MATCH($C845,'Policy Characteristics'!$C:$C,0))),"",INDEX('Policy Characteristics'!K:K,MATCH($C845,'Policy Characteristics'!$C:$C,0)))</f>
        <v/>
      </c>
      <c r="R845" s="254" t="str">
        <f>IF(ISBLANK(INDEX('Policy Characteristics'!L:L,MATCH($C845,'Policy Characteristics'!$C:$C,0))),"",INDEX('Policy Characteristics'!L:L,MATCH($C845,'Policy Characteristics'!$C:$C,0)))</f>
        <v/>
      </c>
    </row>
    <row r="846" spans="1:18" x14ac:dyDescent="0.2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40"/>
        <v>Percentage Decrease in Cost of Capital for Clean Industrial Equipment</v>
      </c>
      <c r="D846" s="6" t="s">
        <v>3035</v>
      </c>
      <c r="E846" s="1" t="s">
        <v>3489</v>
      </c>
      <c r="F846" t="s">
        <v>2999</v>
      </c>
      <c r="G846" t="s">
        <v>3496</v>
      </c>
      <c r="H846" s="43">
        <v>2878</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t="str">
        <f>IF(ISBLANK(INDEX('Policy Characteristics'!K:K,MATCH($C846,'Policy Characteristics'!$C:$C,0))),"",INDEX('Policy Characteristics'!K:K,MATCH($C846,'Policy Characteristics'!$C:$C,0)))</f>
        <v/>
      </c>
      <c r="R846" s="254" t="str">
        <f>IF(ISBLANK(INDEX('Policy Characteristics'!L:L,MATCH($C846,'Policy Characteristics'!$C:$C,0))),"",INDEX('Policy Characteristics'!L:L,MATCH($C846,'Policy Characteristics'!$C:$C,0)))</f>
        <v/>
      </c>
    </row>
    <row r="847" spans="1:18" x14ac:dyDescent="0.2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40"/>
        <v>Percentage Decrease in Cost of Capital for Clean Industrial Equipment</v>
      </c>
      <c r="D847" s="6" t="s">
        <v>3036</v>
      </c>
      <c r="E847" s="1" t="s">
        <v>3489</v>
      </c>
      <c r="F847" t="s">
        <v>3000</v>
      </c>
      <c r="G847" t="s">
        <v>3496</v>
      </c>
      <c r="H847" s="43">
        <v>2879</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t="str">
        <f>IF(ISBLANK(INDEX('Policy Characteristics'!K:K,MATCH($C847,'Policy Characteristics'!$C:$C,0))),"",INDEX('Policy Characteristics'!K:K,MATCH($C847,'Policy Characteristics'!$C:$C,0)))</f>
        <v/>
      </c>
      <c r="R847" s="254" t="str">
        <f>IF(ISBLANK(INDEX('Policy Characteristics'!L:L,MATCH($C847,'Policy Characteristics'!$C:$C,0))),"",INDEX('Policy Characteristics'!L:L,MATCH($C847,'Policy Characteristics'!$C:$C,0)))</f>
        <v/>
      </c>
    </row>
    <row r="848" spans="1:18" x14ac:dyDescent="0.2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40"/>
        <v>Percentage Decrease in Cost of Capital for Clean Industrial Equipment</v>
      </c>
      <c r="D848" s="6" t="s">
        <v>3037</v>
      </c>
      <c r="E848" s="1" t="s">
        <v>3489</v>
      </c>
      <c r="F848" t="s">
        <v>3001</v>
      </c>
      <c r="G848" t="s">
        <v>3496</v>
      </c>
      <c r="H848" s="43">
        <v>2880</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t="str">
        <f>IF(ISBLANK(INDEX('Policy Characteristics'!K:K,MATCH($C848,'Policy Characteristics'!$C:$C,0))),"",INDEX('Policy Characteristics'!K:K,MATCH($C848,'Policy Characteristics'!$C:$C,0)))</f>
        <v/>
      </c>
      <c r="R848" s="254" t="str">
        <f>IF(ISBLANK(INDEX('Policy Characteristics'!L:L,MATCH($C848,'Policy Characteristics'!$C:$C,0))),"",INDEX('Policy Characteristics'!L:L,MATCH($C848,'Policy Characteristics'!$C:$C,0)))</f>
        <v/>
      </c>
    </row>
    <row r="849" spans="1:18" x14ac:dyDescent="0.2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40"/>
        <v>Percentage Decrease in Cost of Capital for Clean Industrial Equipment</v>
      </c>
      <c r="D849" s="6" t="s">
        <v>3038</v>
      </c>
      <c r="E849" s="1" t="s">
        <v>3489</v>
      </c>
      <c r="F849" t="s">
        <v>3002</v>
      </c>
      <c r="G849" t="s">
        <v>3496</v>
      </c>
      <c r="H849" s="43">
        <v>2881</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t="str">
        <f>IF(ISBLANK(INDEX('Policy Characteristics'!K:K,MATCH($C849,'Policy Characteristics'!$C:$C,0))),"",INDEX('Policy Characteristics'!K:K,MATCH($C849,'Policy Characteristics'!$C:$C,0)))</f>
        <v/>
      </c>
      <c r="R849" s="254" t="str">
        <f>IF(ISBLANK(INDEX('Policy Characteristics'!L:L,MATCH($C849,'Policy Characteristics'!$C:$C,0))),"",INDEX('Policy Characteristics'!L:L,MATCH($C849,'Policy Characteristics'!$C:$C,0)))</f>
        <v/>
      </c>
    </row>
    <row r="850" spans="1:18" x14ac:dyDescent="0.2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40"/>
        <v>Percentage Decrease in Cost of Capital for Clean Industrial Equipment</v>
      </c>
      <c r="D850" s="6" t="s">
        <v>3039</v>
      </c>
      <c r="E850" s="1" t="s">
        <v>3489</v>
      </c>
      <c r="F850" t="s">
        <v>3003</v>
      </c>
      <c r="G850" t="s">
        <v>3496</v>
      </c>
      <c r="H850" s="43">
        <v>2882</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t="str">
        <f>IF(ISBLANK(INDEX('Policy Characteristics'!K:K,MATCH($C850,'Policy Characteristics'!$C:$C,0))),"",INDEX('Policy Characteristics'!K:K,MATCH($C850,'Policy Characteristics'!$C:$C,0)))</f>
        <v/>
      </c>
      <c r="R850" s="254" t="str">
        <f>IF(ISBLANK(INDEX('Policy Characteristics'!L:L,MATCH($C850,'Policy Characteristics'!$C:$C,0))),"",INDEX('Policy Characteristics'!L:L,MATCH($C850,'Policy Characteristics'!$C:$C,0)))</f>
        <v/>
      </c>
    </row>
    <row r="851" spans="1:18" x14ac:dyDescent="0.2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40"/>
        <v>Percentage Decrease in Cost of Capital for Clean Industrial Equipment</v>
      </c>
      <c r="D851" s="6" t="s">
        <v>3040</v>
      </c>
      <c r="E851" s="1" t="s">
        <v>3489</v>
      </c>
      <c r="F851" t="s">
        <v>3004</v>
      </c>
      <c r="G851" t="s">
        <v>3496</v>
      </c>
      <c r="H851" s="43">
        <v>2883</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t="str">
        <f>IF(ISBLANK(INDEX('Policy Characteristics'!K:K,MATCH($C851,'Policy Characteristics'!$C:$C,0))),"",INDEX('Policy Characteristics'!K:K,MATCH($C851,'Policy Characteristics'!$C:$C,0)))</f>
        <v/>
      </c>
      <c r="R851" s="254" t="str">
        <f>IF(ISBLANK(INDEX('Policy Characteristics'!L:L,MATCH($C851,'Policy Characteristics'!$C:$C,0))),"",INDEX('Policy Characteristics'!L:L,MATCH($C851,'Policy Characteristics'!$C:$C,0)))</f>
        <v/>
      </c>
    </row>
    <row r="852" spans="1:18" x14ac:dyDescent="0.2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40"/>
        <v>Percentage Decrease in Cost of Capital for Clean Industrial Equipment</v>
      </c>
      <c r="D852" s="6" t="s">
        <v>3041</v>
      </c>
      <c r="E852" s="1" t="s">
        <v>3489</v>
      </c>
      <c r="F852" t="s">
        <v>3005</v>
      </c>
      <c r="G852" t="s">
        <v>3496</v>
      </c>
      <c r="H852" s="43">
        <v>2884</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t="str">
        <f>IF(ISBLANK(INDEX('Policy Characteristics'!K:K,MATCH($C852,'Policy Characteristics'!$C:$C,0))),"",INDEX('Policy Characteristics'!K:K,MATCH($C852,'Policy Characteristics'!$C:$C,0)))</f>
        <v/>
      </c>
      <c r="R852" s="254" t="str">
        <f>IF(ISBLANK(INDEX('Policy Characteristics'!L:L,MATCH($C852,'Policy Characteristics'!$C:$C,0))),"",INDEX('Policy Characteristics'!L:L,MATCH($C852,'Policy Characteristics'!$C:$C,0)))</f>
        <v/>
      </c>
    </row>
    <row r="853" spans="1:18" x14ac:dyDescent="0.2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40"/>
        <v>Percentage Decrease in Cost of Capital for Clean Industrial Equipment</v>
      </c>
      <c r="D853" s="6" t="s">
        <v>3042</v>
      </c>
      <c r="E853" s="1" t="s">
        <v>3489</v>
      </c>
      <c r="F853" t="s">
        <v>2555</v>
      </c>
      <c r="G853" t="s">
        <v>3496</v>
      </c>
      <c r="H853" s="43">
        <v>2885</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t="str">
        <f>IF(ISBLANK(INDEX('Policy Characteristics'!K:K,MATCH($C853,'Policy Characteristics'!$C:$C,0))),"",INDEX('Policy Characteristics'!K:K,MATCH($C853,'Policy Characteristics'!$C:$C,0)))</f>
        <v/>
      </c>
      <c r="R853" s="254" t="str">
        <f>IF(ISBLANK(INDEX('Policy Characteristics'!L:L,MATCH($C853,'Policy Characteristics'!$C:$C,0))),"",INDEX('Policy Characteristics'!L:L,MATCH($C853,'Policy Characteristics'!$C:$C,0)))</f>
        <v/>
      </c>
    </row>
    <row r="854" spans="1:18" x14ac:dyDescent="0.2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40"/>
        <v>Percentage Decrease in Cost of Capital for Clean Industrial Equipment</v>
      </c>
      <c r="D854" s="6" t="s">
        <v>3043</v>
      </c>
      <c r="E854" s="1" t="s">
        <v>3489</v>
      </c>
      <c r="F854" t="s">
        <v>3006</v>
      </c>
      <c r="G854" t="s">
        <v>3496</v>
      </c>
      <c r="H854" s="43">
        <v>2886</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t="str">
        <f>IF(ISBLANK(INDEX('Policy Characteristics'!K:K,MATCH($C854,'Policy Characteristics'!$C:$C,0))),"",INDEX('Policy Characteristics'!K:K,MATCH($C854,'Policy Characteristics'!$C:$C,0)))</f>
        <v/>
      </c>
      <c r="R854" s="254" t="str">
        <f>IF(ISBLANK(INDEX('Policy Characteristics'!L:L,MATCH($C854,'Policy Characteristics'!$C:$C,0))),"",INDEX('Policy Characteristics'!L:L,MATCH($C854,'Policy Characteristics'!$C:$C,0)))</f>
        <v/>
      </c>
    </row>
    <row r="855" spans="1:18" x14ac:dyDescent="0.2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40"/>
        <v>Percentage Decrease in Cost of Capital for Clean Industrial Equipment</v>
      </c>
      <c r="D855" s="6" t="s">
        <v>3044</v>
      </c>
      <c r="E855" s="1" t="s">
        <v>3489</v>
      </c>
      <c r="F855" t="s">
        <v>3007</v>
      </c>
      <c r="G855" t="s">
        <v>3496</v>
      </c>
      <c r="H855" s="43">
        <v>2887</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t="str">
        <f>IF(ISBLANK(INDEX('Policy Characteristics'!K:K,MATCH($C855,'Policy Characteristics'!$C:$C,0))),"",INDEX('Policy Characteristics'!K:K,MATCH($C855,'Policy Characteristics'!$C:$C,0)))</f>
        <v/>
      </c>
      <c r="R855" s="254" t="str">
        <f>IF(ISBLANK(INDEX('Policy Characteristics'!L:L,MATCH($C855,'Policy Characteristics'!$C:$C,0))),"",INDEX('Policy Characteristics'!L:L,MATCH($C855,'Policy Characteristics'!$C:$C,0)))</f>
        <v/>
      </c>
    </row>
    <row r="856" spans="1:18" x14ac:dyDescent="0.2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40"/>
        <v>Percentage Decrease in Cost of Capital for Clean Industrial Equipment</v>
      </c>
      <c r="D856" s="6" t="s">
        <v>3045</v>
      </c>
      <c r="E856" s="1" t="s">
        <v>3489</v>
      </c>
      <c r="F856" t="s">
        <v>3008</v>
      </c>
      <c r="G856" t="s">
        <v>3496</v>
      </c>
      <c r="H856" s="43">
        <v>2888</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t="str">
        <f>IF(ISBLANK(INDEX('Policy Characteristics'!K:K,MATCH($C856,'Policy Characteristics'!$C:$C,0))),"",INDEX('Policy Characteristics'!K:K,MATCH($C856,'Policy Characteristics'!$C:$C,0)))</f>
        <v/>
      </c>
      <c r="R856" s="254" t="str">
        <f>IF(ISBLANK(INDEX('Policy Characteristics'!L:L,MATCH($C856,'Policy Characteristics'!$C:$C,0))),"",INDEX('Policy Characteristics'!L:L,MATCH($C856,'Policy Characteristics'!$C:$C,0)))</f>
        <v/>
      </c>
    </row>
    <row r="857" spans="1:18" x14ac:dyDescent="0.2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40"/>
        <v>Percentage Decrease in Cost of Capital for Clean Industrial Equipment</v>
      </c>
      <c r="D857" s="6" t="s">
        <v>3046</v>
      </c>
      <c r="E857" s="1" t="s">
        <v>3489</v>
      </c>
      <c r="F857" t="s">
        <v>2556</v>
      </c>
      <c r="G857" t="s">
        <v>3496</v>
      </c>
      <c r="H857" s="43">
        <v>2889</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t="str">
        <f>IF(ISBLANK(INDEX('Policy Characteristics'!K:K,MATCH($C857,'Policy Characteristics'!$C:$C,0))),"",INDEX('Policy Characteristics'!K:K,MATCH($C857,'Policy Characteristics'!$C:$C,0)))</f>
        <v/>
      </c>
      <c r="R857" s="254" t="str">
        <f>IF(ISBLANK(INDEX('Policy Characteristics'!L:L,MATCH($C857,'Policy Characteristics'!$C:$C,0))),"",INDEX('Policy Characteristics'!L:L,MATCH($C857,'Policy Characteristics'!$C:$C,0)))</f>
        <v/>
      </c>
    </row>
    <row r="858" spans="1:18" x14ac:dyDescent="0.2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40"/>
        <v>Percentage Decrease in Cost of Capital for Clean Industrial Equipment</v>
      </c>
      <c r="D858" s="6" t="s">
        <v>3047</v>
      </c>
      <c r="E858" s="1" t="s">
        <v>3489</v>
      </c>
      <c r="F858" t="s">
        <v>3009</v>
      </c>
      <c r="G858" t="s">
        <v>3496</v>
      </c>
      <c r="H858" s="43">
        <v>2890</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t="str">
        <f>IF(ISBLANK(INDEX('Policy Characteristics'!K:K,MATCH($C858,'Policy Characteristics'!$C:$C,0))),"",INDEX('Policy Characteristics'!K:K,MATCH($C858,'Policy Characteristics'!$C:$C,0)))</f>
        <v/>
      </c>
      <c r="R858" s="254" t="str">
        <f>IF(ISBLANK(INDEX('Policy Characteristics'!L:L,MATCH($C858,'Policy Characteristics'!$C:$C,0))),"",INDEX('Policy Characteristics'!L:L,MATCH($C858,'Policy Characteristics'!$C:$C,0)))</f>
        <v/>
      </c>
    </row>
    <row r="859" spans="1:18" x14ac:dyDescent="0.2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40"/>
        <v>Percentage Decrease in Cost of Capital for Clean Industrial Equipment</v>
      </c>
      <c r="D859" s="6" t="s">
        <v>3048</v>
      </c>
      <c r="E859" s="1" t="s">
        <v>3489</v>
      </c>
      <c r="F859" t="s">
        <v>3010</v>
      </c>
      <c r="G859" t="s">
        <v>3496</v>
      </c>
      <c r="H859" s="43">
        <v>2891</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t="str">
        <f>IF(ISBLANK(INDEX('Policy Characteristics'!K:K,MATCH($C859,'Policy Characteristics'!$C:$C,0))),"",INDEX('Policy Characteristics'!K:K,MATCH($C859,'Policy Characteristics'!$C:$C,0)))</f>
        <v/>
      </c>
      <c r="R859" s="254" t="str">
        <f>IF(ISBLANK(INDEX('Policy Characteristics'!L:L,MATCH($C859,'Policy Characteristics'!$C:$C,0))),"",INDEX('Policy Characteristics'!L:L,MATCH($C859,'Policy Characteristics'!$C:$C,0)))</f>
        <v/>
      </c>
    </row>
    <row r="860" spans="1:18" x14ac:dyDescent="0.2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40"/>
        <v>Percentage Decrease in Cost of Capital for Clean Industrial Equipment</v>
      </c>
      <c r="D860" s="6" t="s">
        <v>3049</v>
      </c>
      <c r="E860" s="1" t="s">
        <v>3489</v>
      </c>
      <c r="F860" t="s">
        <v>3011</v>
      </c>
      <c r="G860" t="s">
        <v>3496</v>
      </c>
      <c r="H860" s="43">
        <v>2892</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t="str">
        <f>IF(ISBLANK(INDEX('Policy Characteristics'!K:K,MATCH($C860,'Policy Characteristics'!$C:$C,0))),"",INDEX('Policy Characteristics'!K:K,MATCH($C860,'Policy Characteristics'!$C:$C,0)))</f>
        <v/>
      </c>
      <c r="R860" s="254" t="str">
        <f>IF(ISBLANK(INDEX('Policy Characteristics'!L:L,MATCH($C860,'Policy Characteristics'!$C:$C,0))),"",INDEX('Policy Characteristics'!L:L,MATCH($C860,'Policy Characteristics'!$C:$C,0)))</f>
        <v/>
      </c>
    </row>
    <row r="861" spans="1:18" x14ac:dyDescent="0.2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40"/>
        <v>Percentage Decrease in Cost of Capital for Clean Industrial Equipment</v>
      </c>
      <c r="D861" s="6" t="s">
        <v>3050</v>
      </c>
      <c r="E861" s="1" t="s">
        <v>3489</v>
      </c>
      <c r="F861" t="s">
        <v>3012</v>
      </c>
      <c r="G861" t="s">
        <v>3496</v>
      </c>
      <c r="H861" s="43">
        <v>2893</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t="str">
        <f>IF(ISBLANK(INDEX('Policy Characteristics'!K:K,MATCH($C861,'Policy Characteristics'!$C:$C,0))),"",INDEX('Policy Characteristics'!K:K,MATCH($C861,'Policy Characteristics'!$C:$C,0)))</f>
        <v/>
      </c>
      <c r="R861" s="254" t="str">
        <f>IF(ISBLANK(INDEX('Policy Characteristics'!L:L,MATCH($C861,'Policy Characteristics'!$C:$C,0))),"",INDEX('Policy Characteristics'!L:L,MATCH($C861,'Policy Characteristics'!$C:$C,0)))</f>
        <v/>
      </c>
    </row>
    <row r="862" spans="1:18" x14ac:dyDescent="0.2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40"/>
        <v>Percentage Decrease in Cost of Capital for Clean Industrial Equipment</v>
      </c>
      <c r="D862" s="6" t="s">
        <v>3051</v>
      </c>
      <c r="E862" s="1" t="s">
        <v>3489</v>
      </c>
      <c r="F862" t="s">
        <v>3013</v>
      </c>
      <c r="G862" t="s">
        <v>3496</v>
      </c>
      <c r="H862" s="43">
        <v>2894</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t="str">
        <f>IF(ISBLANK(INDEX('Policy Characteristics'!K:K,MATCH($C862,'Policy Characteristics'!$C:$C,0))),"",INDEX('Policy Characteristics'!K:K,MATCH($C862,'Policy Characteristics'!$C:$C,0)))</f>
        <v/>
      </c>
      <c r="R862" s="254" t="str">
        <f>IF(ISBLANK(INDEX('Policy Characteristics'!L:L,MATCH($C862,'Policy Characteristics'!$C:$C,0))),"",INDEX('Policy Characteristics'!L:L,MATCH($C862,'Policy Characteristics'!$C:$C,0)))</f>
        <v/>
      </c>
    </row>
    <row r="863" spans="1:18" x14ac:dyDescent="0.2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si="40"/>
        <v>Percentage Decrease in Cost of Capital for Clean Industrial Equipment</v>
      </c>
      <c r="D863" s="6" t="s">
        <v>3052</v>
      </c>
      <c r="E863" s="1" t="s">
        <v>3489</v>
      </c>
      <c r="F863" t="s">
        <v>3014</v>
      </c>
      <c r="G863" t="s">
        <v>3496</v>
      </c>
      <c r="H863" s="43">
        <v>2895</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x14ac:dyDescent="0.2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40"/>
        <v>Percentage Decrease in Cost of Capital for Clean Industrial Equipment</v>
      </c>
      <c r="D864" s="6" t="s">
        <v>3053</v>
      </c>
      <c r="E864" s="1" t="s">
        <v>3489</v>
      </c>
      <c r="F864" t="s">
        <v>3015</v>
      </c>
      <c r="G864" t="s">
        <v>3496</v>
      </c>
      <c r="H864" s="43">
        <v>2896</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x14ac:dyDescent="0.2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40"/>
        <v>Percentage Decrease in Cost of Capital for Clean Industrial Equipment</v>
      </c>
      <c r="D865" s="6" t="s">
        <v>3054</v>
      </c>
      <c r="E865" s="1" t="s">
        <v>3489</v>
      </c>
      <c r="F865" t="s">
        <v>3016</v>
      </c>
      <c r="G865" t="s">
        <v>3496</v>
      </c>
      <c r="H865" s="43">
        <v>2897</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x14ac:dyDescent="0.2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40"/>
        <v>Percentage Decrease in Cost of Capital for Clean Industrial Equipment</v>
      </c>
      <c r="D866" s="6" t="s">
        <v>3055</v>
      </c>
      <c r="E866" s="1" t="s">
        <v>3489</v>
      </c>
      <c r="F866" t="s">
        <v>3017</v>
      </c>
      <c r="G866" t="s">
        <v>3496</v>
      </c>
      <c r="H866" s="43">
        <v>2898</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x14ac:dyDescent="0.2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40"/>
        <v>Percentage Decrease in Cost of Capital for Clean Industrial Equipment</v>
      </c>
      <c r="D867" s="6" t="s">
        <v>3056</v>
      </c>
      <c r="E867" s="1" t="s">
        <v>3489</v>
      </c>
      <c r="F867" t="s">
        <v>3059</v>
      </c>
      <c r="G867" t="s">
        <v>3496</v>
      </c>
      <c r="H867" s="43">
        <v>2899</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x14ac:dyDescent="0.2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40"/>
        <v>Percentage Decrease in Cost of Capital for Clean Industrial Equipment</v>
      </c>
      <c r="D868" s="6" t="s">
        <v>3057</v>
      </c>
      <c r="E868" s="1" t="s">
        <v>3489</v>
      </c>
      <c r="F868" t="s">
        <v>3018</v>
      </c>
      <c r="G868" t="s">
        <v>3496</v>
      </c>
      <c r="H868" s="43">
        <v>2900</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Decrease Cost of Capital</v>
      </c>
      <c r="C869" s="254" t="str">
        <f t="shared" si="40"/>
        <v>Percentage Decrease in Cost of Capital for Clean Industrial Equipment</v>
      </c>
      <c r="D869" s="45" t="s">
        <v>3033</v>
      </c>
      <c r="E869" s="1" t="s">
        <v>3632</v>
      </c>
      <c r="F869" t="s">
        <v>3058</v>
      </c>
      <c r="G869" t="s">
        <v>3632</v>
      </c>
      <c r="H869" s="43">
        <v>2901</v>
      </c>
      <c r="I869" s="324" t="s">
        <v>40</v>
      </c>
      <c r="J869" s="255" t="str">
        <f>IF(ISBLANK(INDEX('Policy Characteristics'!D:D,MATCH($C869,'Policy Characteristics'!$C:$C,0))),"",INDEX('Policy Characteristics'!D:D,MATCH($C869,'Policy Characteristics'!$C:$C,0)))</f>
        <v>Decrease Clean Industrial Equipment Cost of Capital</v>
      </c>
      <c r="K869" s="254" t="str">
        <f>IF(ISBLANK(INDEX('Policy Characteristics'!E:E,MATCH($C869,'Policy Characteristics'!$C:$C,0))),"",INDEX('Policy Characteristics'!E:E,MATCH($C869,'Policy Characteristics'!$C:$C,0)))</f>
        <v>indst eqpt cost of capital</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decrease</v>
      </c>
      <c r="P869" s="254" t="str">
        <f>IF(ISBLANK(INDEX('Policy Characteristics'!J:J,MATCH($C869,'Policy Characteristics'!$C:$C,0))),"",INDEX('Policy Characteristics'!J:J,MATCH($C869,'Policy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9" s="254" t="str">
        <f>IF(ISBLANK(INDEX('Policy Characteristics'!K:K,MATCH($C869,'Policy Characteristics'!$C:$C,0))),"",INDEX('Policy Characteristics'!K:K,MATCH($C869,'Policy Characteristics'!$C:$C,0)))</f>
        <v/>
      </c>
      <c r="R869" s="254" t="str">
        <f>IF(ISBLANK(INDEX('Policy Characteristics'!L:L,MATCH($C869,'Policy Characteristics'!$C:$C,0))),"",INDEX('Policy Characteristics'!L:L,MATCH($C869,'Policy Characteristics'!$C:$C,0)))</f>
        <v/>
      </c>
    </row>
    <row r="870" spans="1:18"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Decrease Cost of Capital</v>
      </c>
      <c r="C870" s="254" t="str">
        <f t="shared" si="40"/>
        <v>Percentage Decrease in Cost of Capital for Clean Industrial Equipment</v>
      </c>
      <c r="D870" s="6" t="s">
        <v>3034</v>
      </c>
      <c r="E870" s="1" t="s">
        <v>3632</v>
      </c>
      <c r="F870" t="s">
        <v>2735</v>
      </c>
      <c r="G870" t="s">
        <v>3632</v>
      </c>
      <c r="H870" s="43">
        <v>2902</v>
      </c>
      <c r="I870" s="324" t="s">
        <v>40</v>
      </c>
      <c r="J870" s="255" t="str">
        <f>IF(ISBLANK(INDEX('Policy Characteristics'!D:D,MATCH($C870,'Policy Characteristics'!$C:$C,0))),"",INDEX('Policy Characteristics'!D:D,MATCH($C870,'Policy Characteristics'!$C:$C,0)))</f>
        <v>Decrease Clean Industrial Equipment Cost of Capital</v>
      </c>
      <c r="K870" s="254" t="str">
        <f>IF(ISBLANK(INDEX('Policy Characteristics'!E:E,MATCH($C870,'Policy Characteristics'!$C:$C,0))),"",INDEX('Policy Characteristics'!E:E,MATCH($C870,'Policy Characteristics'!$C:$C,0)))</f>
        <v>indst eqpt cost of capital</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decrease</v>
      </c>
      <c r="P870" s="254" t="str">
        <f>IF(ISBLANK(INDEX('Policy Characteristics'!J:J,MATCH($C870,'Policy Characteristics'!$C:$C,0))),"",INDEX('Policy Characteristics'!J:J,MATCH($C870,'Policy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0" s="254" t="str">
        <f>IF(ISBLANK(INDEX('Policy Characteristics'!K:K,MATCH($C870,'Policy Characteristics'!$C:$C,0))),"",INDEX('Policy Characteristics'!K:K,MATCH($C870,'Policy Characteristics'!$C:$C,0)))</f>
        <v/>
      </c>
      <c r="R870" s="254" t="str">
        <f>IF(ISBLANK(INDEX('Policy Characteristics'!L:L,MATCH($C870,'Policy Characteristics'!$C:$C,0))),"",INDEX('Policy Characteristics'!L:L,MATCH($C870,'Policy Characteristics'!$C:$C,0)))</f>
        <v/>
      </c>
    </row>
    <row r="871" spans="1:18"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Decrease Cost of Capital</v>
      </c>
      <c r="C871" s="254" t="str">
        <f t="shared" si="40"/>
        <v>Percentage Decrease in Cost of Capital for Clean Industrial Equipment</v>
      </c>
      <c r="D871" s="6" t="s">
        <v>3035</v>
      </c>
      <c r="E871" s="1" t="s">
        <v>3632</v>
      </c>
      <c r="F871" t="s">
        <v>2999</v>
      </c>
      <c r="G871" t="s">
        <v>3632</v>
      </c>
      <c r="H871" s="43">
        <v>2903</v>
      </c>
      <c r="I871" s="324" t="s">
        <v>40</v>
      </c>
      <c r="J871" s="255" t="str">
        <f>IF(ISBLANK(INDEX('Policy Characteristics'!D:D,MATCH($C871,'Policy Characteristics'!$C:$C,0))),"",INDEX('Policy Characteristics'!D:D,MATCH($C871,'Policy Characteristics'!$C:$C,0)))</f>
        <v>Decrease Clean Industrial Equipment Cost of Capital</v>
      </c>
      <c r="K871" s="254" t="str">
        <f>IF(ISBLANK(INDEX('Policy Characteristics'!E:E,MATCH($C871,'Policy Characteristics'!$C:$C,0))),"",INDEX('Policy Characteristics'!E:E,MATCH($C871,'Policy Characteristics'!$C:$C,0)))</f>
        <v>indst eqpt cost of capital</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decrease</v>
      </c>
      <c r="P871" s="254" t="str">
        <f>IF(ISBLANK(INDEX('Policy Characteristics'!J:J,MATCH($C871,'Policy Characteristics'!$C:$C,0))),"",INDEX('Policy Characteristics'!J:J,MATCH($C871,'Policy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1" s="254" t="str">
        <f>IF(ISBLANK(INDEX('Policy Characteristics'!K:K,MATCH($C871,'Policy Characteristics'!$C:$C,0))),"",INDEX('Policy Characteristics'!K:K,MATCH($C871,'Policy Characteristics'!$C:$C,0)))</f>
        <v/>
      </c>
      <c r="R871" s="254" t="str">
        <f>IF(ISBLANK(INDEX('Policy Characteristics'!L:L,MATCH($C871,'Policy Characteristics'!$C:$C,0))),"",INDEX('Policy Characteristics'!L:L,MATCH($C871,'Policy Characteristics'!$C:$C,0)))</f>
        <v/>
      </c>
    </row>
    <row r="872" spans="1:18"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Decrease Cost of Capital</v>
      </c>
      <c r="C872" s="254" t="str">
        <f t="shared" si="40"/>
        <v>Percentage Decrease in Cost of Capital for Clean Industrial Equipment</v>
      </c>
      <c r="D872" s="6" t="s">
        <v>3036</v>
      </c>
      <c r="E872" s="1" t="s">
        <v>3632</v>
      </c>
      <c r="F872" t="s">
        <v>3000</v>
      </c>
      <c r="G872" t="s">
        <v>3632</v>
      </c>
      <c r="H872" s="43">
        <v>2904</v>
      </c>
      <c r="I872" s="324" t="s">
        <v>40</v>
      </c>
      <c r="J872" s="255" t="str">
        <f>IF(ISBLANK(INDEX('Policy Characteristics'!D:D,MATCH($C872,'Policy Characteristics'!$C:$C,0))),"",INDEX('Policy Characteristics'!D:D,MATCH($C872,'Policy Characteristics'!$C:$C,0)))</f>
        <v>Decrease Clean Industrial Equipment Cost of Capital</v>
      </c>
      <c r="K872" s="254" t="str">
        <f>IF(ISBLANK(INDEX('Policy Characteristics'!E:E,MATCH($C872,'Policy Characteristics'!$C:$C,0))),"",INDEX('Policy Characteristics'!E:E,MATCH($C872,'Policy Characteristics'!$C:$C,0)))</f>
        <v>indst eqpt cost of capital</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decrease</v>
      </c>
      <c r="P872" s="254" t="str">
        <f>IF(ISBLANK(INDEX('Policy Characteristics'!J:J,MATCH($C872,'Policy Characteristics'!$C:$C,0))),"",INDEX('Policy Characteristics'!J:J,MATCH($C872,'Policy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2" s="254" t="str">
        <f>IF(ISBLANK(INDEX('Policy Characteristics'!K:K,MATCH($C872,'Policy Characteristics'!$C:$C,0))),"",INDEX('Policy Characteristics'!K:K,MATCH($C872,'Policy Characteristics'!$C:$C,0)))</f>
        <v/>
      </c>
      <c r="R872" s="254" t="str">
        <f>IF(ISBLANK(INDEX('Policy Characteristics'!L:L,MATCH($C872,'Policy Characteristics'!$C:$C,0))),"",INDEX('Policy Characteristics'!L:L,MATCH($C872,'Policy Characteristics'!$C:$C,0)))</f>
        <v/>
      </c>
    </row>
    <row r="873" spans="1:18"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Decrease Cost of Capital</v>
      </c>
      <c r="C873" s="254" t="str">
        <f t="shared" si="40"/>
        <v>Percentage Decrease in Cost of Capital for Clean Industrial Equipment</v>
      </c>
      <c r="D873" s="6" t="s">
        <v>3037</v>
      </c>
      <c r="E873" s="1" t="s">
        <v>3632</v>
      </c>
      <c r="F873" t="s">
        <v>3001</v>
      </c>
      <c r="G873" t="s">
        <v>3632</v>
      </c>
      <c r="H873" s="43">
        <v>2905</v>
      </c>
      <c r="I873" s="324" t="s">
        <v>40</v>
      </c>
      <c r="J873" s="255" t="str">
        <f>IF(ISBLANK(INDEX('Policy Characteristics'!D:D,MATCH($C873,'Policy Characteristics'!$C:$C,0))),"",INDEX('Policy Characteristics'!D:D,MATCH($C873,'Policy Characteristics'!$C:$C,0)))</f>
        <v>Decrease Clean Industrial Equipment Cost of Capital</v>
      </c>
      <c r="K873" s="254" t="str">
        <f>IF(ISBLANK(INDEX('Policy Characteristics'!E:E,MATCH($C873,'Policy Characteristics'!$C:$C,0))),"",INDEX('Policy Characteristics'!E:E,MATCH($C873,'Policy Characteristics'!$C:$C,0)))</f>
        <v>indst eqpt cost of capital</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decrease</v>
      </c>
      <c r="P873" s="254" t="str">
        <f>IF(ISBLANK(INDEX('Policy Characteristics'!J:J,MATCH($C873,'Policy Characteristics'!$C:$C,0))),"",INDEX('Policy Characteristics'!J:J,MATCH($C873,'Policy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3" s="254" t="str">
        <f>IF(ISBLANK(INDEX('Policy Characteristics'!K:K,MATCH($C873,'Policy Characteristics'!$C:$C,0))),"",INDEX('Policy Characteristics'!K:K,MATCH($C873,'Policy Characteristics'!$C:$C,0)))</f>
        <v/>
      </c>
      <c r="R873" s="254" t="str">
        <f>IF(ISBLANK(INDEX('Policy Characteristics'!L:L,MATCH($C873,'Policy Characteristics'!$C:$C,0))),"",INDEX('Policy Characteristics'!L:L,MATCH($C873,'Policy Characteristics'!$C:$C,0)))</f>
        <v/>
      </c>
    </row>
    <row r="874" spans="1:18"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Decrease Cost of Capital</v>
      </c>
      <c r="C874" s="254" t="str">
        <f t="shared" si="40"/>
        <v>Percentage Decrease in Cost of Capital for Clean Industrial Equipment</v>
      </c>
      <c r="D874" s="6" t="s">
        <v>3038</v>
      </c>
      <c r="E874" s="1" t="s">
        <v>3632</v>
      </c>
      <c r="F874" t="s">
        <v>3002</v>
      </c>
      <c r="G874" t="s">
        <v>3632</v>
      </c>
      <c r="H874" s="43">
        <v>2906</v>
      </c>
      <c r="I874" s="324" t="s">
        <v>40</v>
      </c>
      <c r="J874" s="255" t="str">
        <f>IF(ISBLANK(INDEX('Policy Characteristics'!D:D,MATCH($C874,'Policy Characteristics'!$C:$C,0))),"",INDEX('Policy Characteristics'!D:D,MATCH($C874,'Policy Characteristics'!$C:$C,0)))</f>
        <v>Decrease Clean Industrial Equipment Cost of Capital</v>
      </c>
      <c r="K874" s="254" t="str">
        <f>IF(ISBLANK(INDEX('Policy Characteristics'!E:E,MATCH($C874,'Policy Characteristics'!$C:$C,0))),"",INDEX('Policy Characteristics'!E:E,MATCH($C874,'Policy Characteristics'!$C:$C,0)))</f>
        <v>indst eqpt cost of capital</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decrease</v>
      </c>
      <c r="P874" s="254" t="str">
        <f>IF(ISBLANK(INDEX('Policy Characteristics'!J:J,MATCH($C874,'Policy Characteristics'!$C:$C,0))),"",INDEX('Policy Characteristics'!J:J,MATCH($C874,'Policy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4" s="254" t="str">
        <f>IF(ISBLANK(INDEX('Policy Characteristics'!K:K,MATCH($C874,'Policy Characteristics'!$C:$C,0))),"",INDEX('Policy Characteristics'!K:K,MATCH($C874,'Policy Characteristics'!$C:$C,0)))</f>
        <v/>
      </c>
      <c r="R874" s="254" t="str">
        <f>IF(ISBLANK(INDEX('Policy Characteristics'!L:L,MATCH($C874,'Policy Characteristics'!$C:$C,0))),"",INDEX('Policy Characteristics'!L:L,MATCH($C874,'Policy Characteristics'!$C:$C,0)))</f>
        <v/>
      </c>
    </row>
    <row r="875" spans="1:18"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Decrease Cost of Capital</v>
      </c>
      <c r="C875" s="254" t="str">
        <f t="shared" si="40"/>
        <v>Percentage Decrease in Cost of Capital for Clean Industrial Equipment</v>
      </c>
      <c r="D875" s="6" t="s">
        <v>3039</v>
      </c>
      <c r="E875" s="1" t="s">
        <v>3632</v>
      </c>
      <c r="F875" t="s">
        <v>3003</v>
      </c>
      <c r="G875" t="s">
        <v>3632</v>
      </c>
      <c r="H875" s="43">
        <v>2907</v>
      </c>
      <c r="I875" s="324" t="s">
        <v>40</v>
      </c>
      <c r="J875" s="255" t="str">
        <f>IF(ISBLANK(INDEX('Policy Characteristics'!D:D,MATCH($C875,'Policy Characteristics'!$C:$C,0))),"",INDEX('Policy Characteristics'!D:D,MATCH($C875,'Policy Characteristics'!$C:$C,0)))</f>
        <v>Decrease Clean Industrial Equipment Cost of Capital</v>
      </c>
      <c r="K875" s="254" t="str">
        <f>IF(ISBLANK(INDEX('Policy Characteristics'!E:E,MATCH($C875,'Policy Characteristics'!$C:$C,0))),"",INDEX('Policy Characteristics'!E:E,MATCH($C875,'Policy Characteristics'!$C:$C,0)))</f>
        <v>indst eqpt cost of capital</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decrease</v>
      </c>
      <c r="P875" s="254" t="str">
        <f>IF(ISBLANK(INDEX('Policy Characteristics'!J:J,MATCH($C875,'Policy Characteristics'!$C:$C,0))),"",INDEX('Policy Characteristics'!J:J,MATCH($C875,'Policy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5" s="254" t="str">
        <f>IF(ISBLANK(INDEX('Policy Characteristics'!K:K,MATCH($C875,'Policy Characteristics'!$C:$C,0))),"",INDEX('Policy Characteristics'!K:K,MATCH($C875,'Policy Characteristics'!$C:$C,0)))</f>
        <v/>
      </c>
      <c r="R875" s="254" t="str">
        <f>IF(ISBLANK(INDEX('Policy Characteristics'!L:L,MATCH($C875,'Policy Characteristics'!$C:$C,0))),"",INDEX('Policy Characteristics'!L:L,MATCH($C875,'Policy Characteristics'!$C:$C,0)))</f>
        <v/>
      </c>
    </row>
    <row r="876" spans="1:18"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Decrease Cost of Capital</v>
      </c>
      <c r="C876" s="254" t="str">
        <f t="shared" si="40"/>
        <v>Percentage Decrease in Cost of Capital for Clean Industrial Equipment</v>
      </c>
      <c r="D876" s="6" t="s">
        <v>3040</v>
      </c>
      <c r="E876" s="1" t="s">
        <v>3632</v>
      </c>
      <c r="F876" t="s">
        <v>3004</v>
      </c>
      <c r="G876" t="s">
        <v>3632</v>
      </c>
      <c r="H876" s="43">
        <v>2908</v>
      </c>
      <c r="I876" s="324" t="s">
        <v>40</v>
      </c>
      <c r="J876" s="255" t="str">
        <f>IF(ISBLANK(INDEX('Policy Characteristics'!D:D,MATCH($C876,'Policy Characteristics'!$C:$C,0))),"",INDEX('Policy Characteristics'!D:D,MATCH($C876,'Policy Characteristics'!$C:$C,0)))</f>
        <v>Decrease Clean Industrial Equipment Cost of Capital</v>
      </c>
      <c r="K876" s="254" t="str">
        <f>IF(ISBLANK(INDEX('Policy Characteristics'!E:E,MATCH($C876,'Policy Characteristics'!$C:$C,0))),"",INDEX('Policy Characteristics'!E:E,MATCH($C876,'Policy Characteristics'!$C:$C,0)))</f>
        <v>indst eqpt cost of capital</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decrease</v>
      </c>
      <c r="P876" s="254" t="str">
        <f>IF(ISBLANK(INDEX('Policy Characteristics'!J:J,MATCH($C876,'Policy Characteristics'!$C:$C,0))),"",INDEX('Policy Characteristics'!J:J,MATCH($C876,'Policy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6" s="254" t="str">
        <f>IF(ISBLANK(INDEX('Policy Characteristics'!K:K,MATCH($C876,'Policy Characteristics'!$C:$C,0))),"",INDEX('Policy Characteristics'!K:K,MATCH($C876,'Policy Characteristics'!$C:$C,0)))</f>
        <v/>
      </c>
      <c r="R876" s="254" t="str">
        <f>IF(ISBLANK(INDEX('Policy Characteristics'!L:L,MATCH($C876,'Policy Characteristics'!$C:$C,0))),"",INDEX('Policy Characteristics'!L:L,MATCH($C876,'Policy Characteristics'!$C:$C,0)))</f>
        <v/>
      </c>
    </row>
    <row r="877" spans="1:18"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Decrease Cost of Capital</v>
      </c>
      <c r="C877" s="254" t="str">
        <f t="shared" si="40"/>
        <v>Percentage Decrease in Cost of Capital for Clean Industrial Equipment</v>
      </c>
      <c r="D877" s="6" t="s">
        <v>3041</v>
      </c>
      <c r="E877" s="1" t="s">
        <v>3632</v>
      </c>
      <c r="F877" t="s">
        <v>3005</v>
      </c>
      <c r="G877" t="s">
        <v>3632</v>
      </c>
      <c r="H877" s="43">
        <v>2909</v>
      </c>
      <c r="I877" s="324" t="s">
        <v>40</v>
      </c>
      <c r="J877" s="255" t="str">
        <f>IF(ISBLANK(INDEX('Policy Characteristics'!D:D,MATCH($C877,'Policy Characteristics'!$C:$C,0))),"",INDEX('Policy Characteristics'!D:D,MATCH($C877,'Policy Characteristics'!$C:$C,0)))</f>
        <v>Decrease Clean Industrial Equipment Cost of Capital</v>
      </c>
      <c r="K877" s="254" t="str">
        <f>IF(ISBLANK(INDEX('Policy Characteristics'!E:E,MATCH($C877,'Policy Characteristics'!$C:$C,0))),"",INDEX('Policy Characteristics'!E:E,MATCH($C877,'Policy Characteristics'!$C:$C,0)))</f>
        <v>indst eqpt cost of capital</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decrease</v>
      </c>
      <c r="P877" s="254" t="str">
        <f>IF(ISBLANK(INDEX('Policy Characteristics'!J:J,MATCH($C877,'Policy Characteristics'!$C:$C,0))),"",INDEX('Policy Characteristics'!J:J,MATCH($C877,'Policy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7" s="254" t="str">
        <f>IF(ISBLANK(INDEX('Policy Characteristics'!K:K,MATCH($C877,'Policy Characteristics'!$C:$C,0))),"",INDEX('Policy Characteristics'!K:K,MATCH($C877,'Policy Characteristics'!$C:$C,0)))</f>
        <v/>
      </c>
      <c r="R877" s="254" t="str">
        <f>IF(ISBLANK(INDEX('Policy Characteristics'!L:L,MATCH($C877,'Policy Characteristics'!$C:$C,0))),"",INDEX('Policy Characteristics'!L:L,MATCH($C877,'Policy Characteristics'!$C:$C,0)))</f>
        <v/>
      </c>
    </row>
    <row r="878" spans="1:18"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Decrease Cost of Capital</v>
      </c>
      <c r="C878" s="254" t="str">
        <f t="shared" si="40"/>
        <v>Percentage Decrease in Cost of Capital for Clean Industrial Equipment</v>
      </c>
      <c r="D878" s="6" t="s">
        <v>3042</v>
      </c>
      <c r="E878" s="1" t="s">
        <v>3632</v>
      </c>
      <c r="F878" t="s">
        <v>2555</v>
      </c>
      <c r="G878" t="s">
        <v>3632</v>
      </c>
      <c r="H878" s="43">
        <v>2910</v>
      </c>
      <c r="I878" s="324" t="s">
        <v>40</v>
      </c>
      <c r="J878" s="255" t="str">
        <f>IF(ISBLANK(INDEX('Policy Characteristics'!D:D,MATCH($C878,'Policy Characteristics'!$C:$C,0))),"",INDEX('Policy Characteristics'!D:D,MATCH($C878,'Policy Characteristics'!$C:$C,0)))</f>
        <v>Decrease Clean Industrial Equipment Cost of Capital</v>
      </c>
      <c r="K878" s="254" t="str">
        <f>IF(ISBLANK(INDEX('Policy Characteristics'!E:E,MATCH($C878,'Policy Characteristics'!$C:$C,0))),"",INDEX('Policy Characteristics'!E:E,MATCH($C878,'Policy Characteristics'!$C:$C,0)))</f>
        <v>indst eqpt cost of capital</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decrease</v>
      </c>
      <c r="P878" s="254" t="str">
        <f>IF(ISBLANK(INDEX('Policy Characteristics'!J:J,MATCH($C878,'Policy Characteristics'!$C:$C,0))),"",INDEX('Policy Characteristics'!J:J,MATCH($C878,'Policy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8" s="254" t="str">
        <f>IF(ISBLANK(INDEX('Policy Characteristics'!K:K,MATCH($C878,'Policy Characteristics'!$C:$C,0))),"",INDEX('Policy Characteristics'!K:K,MATCH($C878,'Policy Characteristics'!$C:$C,0)))</f>
        <v/>
      </c>
      <c r="R878" s="254" t="str">
        <f>IF(ISBLANK(INDEX('Policy Characteristics'!L:L,MATCH($C878,'Policy Characteristics'!$C:$C,0))),"",INDEX('Policy Characteristics'!L:L,MATCH($C878,'Policy Characteristics'!$C:$C,0)))</f>
        <v/>
      </c>
    </row>
    <row r="879" spans="1:18"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Decrease Cost of Capital</v>
      </c>
      <c r="C879" s="254" t="str">
        <f t="shared" si="40"/>
        <v>Percentage Decrease in Cost of Capital for Clean Industrial Equipment</v>
      </c>
      <c r="D879" s="6" t="s">
        <v>3043</v>
      </c>
      <c r="E879" s="1" t="s">
        <v>3632</v>
      </c>
      <c r="F879" t="s">
        <v>3006</v>
      </c>
      <c r="G879" t="s">
        <v>3632</v>
      </c>
      <c r="H879" s="43">
        <v>2911</v>
      </c>
      <c r="I879" s="324" t="s">
        <v>40</v>
      </c>
      <c r="J879" s="255" t="str">
        <f>IF(ISBLANK(INDEX('Policy Characteristics'!D:D,MATCH($C879,'Policy Characteristics'!$C:$C,0))),"",INDEX('Policy Characteristics'!D:D,MATCH($C879,'Policy Characteristics'!$C:$C,0)))</f>
        <v>Decrease Clean Industrial Equipment Cost of Capital</v>
      </c>
      <c r="K879" s="254" t="str">
        <f>IF(ISBLANK(INDEX('Policy Characteristics'!E:E,MATCH($C879,'Policy Characteristics'!$C:$C,0))),"",INDEX('Policy Characteristics'!E:E,MATCH($C879,'Policy Characteristics'!$C:$C,0)))</f>
        <v>indst eqpt cost of capital</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decrease</v>
      </c>
      <c r="P879" s="254" t="str">
        <f>IF(ISBLANK(INDEX('Policy Characteristics'!J:J,MATCH($C879,'Policy Characteristics'!$C:$C,0))),"",INDEX('Policy Characteristics'!J:J,MATCH($C879,'Policy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9" s="254" t="str">
        <f>IF(ISBLANK(INDEX('Policy Characteristics'!K:K,MATCH($C879,'Policy Characteristics'!$C:$C,0))),"",INDEX('Policy Characteristics'!K:K,MATCH($C879,'Policy Characteristics'!$C:$C,0)))</f>
        <v/>
      </c>
      <c r="R879" s="254" t="str">
        <f>IF(ISBLANK(INDEX('Policy Characteristics'!L:L,MATCH($C879,'Policy Characteristics'!$C:$C,0))),"",INDEX('Policy Characteristics'!L:L,MATCH($C879,'Policy Characteristics'!$C:$C,0)))</f>
        <v/>
      </c>
    </row>
    <row r="880" spans="1:18"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Decrease Cost of Capital</v>
      </c>
      <c r="C880" s="254" t="str">
        <f t="shared" si="40"/>
        <v>Percentage Decrease in Cost of Capital for Clean Industrial Equipment</v>
      </c>
      <c r="D880" s="6" t="s">
        <v>3044</v>
      </c>
      <c r="E880" s="1" t="s">
        <v>3632</v>
      </c>
      <c r="F880" t="s">
        <v>3007</v>
      </c>
      <c r="G880" t="s">
        <v>3632</v>
      </c>
      <c r="H880" s="43">
        <v>2912</v>
      </c>
      <c r="I880" s="324" t="s">
        <v>40</v>
      </c>
      <c r="J880" s="255" t="str">
        <f>IF(ISBLANK(INDEX('Policy Characteristics'!D:D,MATCH($C880,'Policy Characteristics'!$C:$C,0))),"",INDEX('Policy Characteristics'!D:D,MATCH($C880,'Policy Characteristics'!$C:$C,0)))</f>
        <v>Decrease Clean Industrial Equipment Cost of Capital</v>
      </c>
      <c r="K880" s="254" t="str">
        <f>IF(ISBLANK(INDEX('Policy Characteristics'!E:E,MATCH($C880,'Policy Characteristics'!$C:$C,0))),"",INDEX('Policy Characteristics'!E:E,MATCH($C880,'Policy Characteristics'!$C:$C,0)))</f>
        <v>indst eqpt cost of capital</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decrease</v>
      </c>
      <c r="P880" s="254" t="str">
        <f>IF(ISBLANK(INDEX('Policy Characteristics'!J:J,MATCH($C880,'Policy Characteristics'!$C:$C,0))),"",INDEX('Policy Characteristics'!J:J,MATCH($C880,'Policy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0" s="254" t="str">
        <f>IF(ISBLANK(INDEX('Policy Characteristics'!K:K,MATCH($C880,'Policy Characteristics'!$C:$C,0))),"",INDEX('Policy Characteristics'!K:K,MATCH($C880,'Policy Characteristics'!$C:$C,0)))</f>
        <v/>
      </c>
      <c r="R880" s="254" t="str">
        <f>IF(ISBLANK(INDEX('Policy Characteristics'!L:L,MATCH($C880,'Policy Characteristics'!$C:$C,0))),"",INDEX('Policy Characteristics'!L:L,MATCH($C880,'Policy Characteristics'!$C:$C,0)))</f>
        <v/>
      </c>
    </row>
    <row r="881" spans="1:18"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Decrease Cost of Capital</v>
      </c>
      <c r="C881" s="254" t="str">
        <f t="shared" si="40"/>
        <v>Percentage Decrease in Cost of Capital for Clean Industrial Equipment</v>
      </c>
      <c r="D881" s="6" t="s">
        <v>3045</v>
      </c>
      <c r="E881" s="1" t="s">
        <v>3632</v>
      </c>
      <c r="F881" t="s">
        <v>3008</v>
      </c>
      <c r="G881" t="s">
        <v>3632</v>
      </c>
      <c r="H881" s="43">
        <v>2913</v>
      </c>
      <c r="I881" s="324" t="s">
        <v>40</v>
      </c>
      <c r="J881" s="255" t="str">
        <f>IF(ISBLANK(INDEX('Policy Characteristics'!D:D,MATCH($C881,'Policy Characteristics'!$C:$C,0))),"",INDEX('Policy Characteristics'!D:D,MATCH($C881,'Policy Characteristics'!$C:$C,0)))</f>
        <v>Decrease Clean Industrial Equipment Cost of Capital</v>
      </c>
      <c r="K881" s="254" t="str">
        <f>IF(ISBLANK(INDEX('Policy Characteristics'!E:E,MATCH($C881,'Policy Characteristics'!$C:$C,0))),"",INDEX('Policy Characteristics'!E:E,MATCH($C881,'Policy Characteristics'!$C:$C,0)))</f>
        <v>indst eqpt cost of capital</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decrease</v>
      </c>
      <c r="P881" s="254" t="str">
        <f>IF(ISBLANK(INDEX('Policy Characteristics'!J:J,MATCH($C881,'Policy Characteristics'!$C:$C,0))),"",INDEX('Policy Characteristics'!J:J,MATCH($C881,'Policy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1" s="254" t="str">
        <f>IF(ISBLANK(INDEX('Policy Characteristics'!K:K,MATCH($C881,'Policy Characteristics'!$C:$C,0))),"",INDEX('Policy Characteristics'!K:K,MATCH($C881,'Policy Characteristics'!$C:$C,0)))</f>
        <v/>
      </c>
      <c r="R881" s="254" t="str">
        <f>IF(ISBLANK(INDEX('Policy Characteristics'!L:L,MATCH($C881,'Policy Characteristics'!$C:$C,0))),"",INDEX('Policy Characteristics'!L:L,MATCH($C881,'Policy Characteristics'!$C:$C,0)))</f>
        <v/>
      </c>
    </row>
    <row r="882" spans="1:18"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Decrease Cost of Capital</v>
      </c>
      <c r="C882" s="254" t="str">
        <f t="shared" si="40"/>
        <v>Percentage Decrease in Cost of Capital for Clean Industrial Equipment</v>
      </c>
      <c r="D882" s="6" t="s">
        <v>3046</v>
      </c>
      <c r="E882" s="1" t="s">
        <v>3632</v>
      </c>
      <c r="F882" t="s">
        <v>2556</v>
      </c>
      <c r="G882" t="s">
        <v>3632</v>
      </c>
      <c r="H882" s="43">
        <v>2914</v>
      </c>
      <c r="I882" s="324" t="s">
        <v>40</v>
      </c>
      <c r="J882" s="255" t="str">
        <f>IF(ISBLANK(INDEX('Policy Characteristics'!D:D,MATCH($C882,'Policy Characteristics'!$C:$C,0))),"",INDEX('Policy Characteristics'!D:D,MATCH($C882,'Policy Characteristics'!$C:$C,0)))</f>
        <v>Decrease Clean Industrial Equipment Cost of Capital</v>
      </c>
      <c r="K882" s="254" t="str">
        <f>IF(ISBLANK(INDEX('Policy Characteristics'!E:E,MATCH($C882,'Policy Characteristics'!$C:$C,0))),"",INDEX('Policy Characteristics'!E:E,MATCH($C882,'Policy Characteristics'!$C:$C,0)))</f>
        <v>indst eqpt cost of capital</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decrease</v>
      </c>
      <c r="P882" s="254" t="str">
        <f>IF(ISBLANK(INDEX('Policy Characteristics'!J:J,MATCH($C882,'Policy Characteristics'!$C:$C,0))),"",INDEX('Policy Characteristics'!J:J,MATCH($C882,'Policy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2" s="254" t="str">
        <f>IF(ISBLANK(INDEX('Policy Characteristics'!K:K,MATCH($C882,'Policy Characteristics'!$C:$C,0))),"",INDEX('Policy Characteristics'!K:K,MATCH($C882,'Policy Characteristics'!$C:$C,0)))</f>
        <v/>
      </c>
      <c r="R882" s="254" t="str">
        <f>IF(ISBLANK(INDEX('Policy Characteristics'!L:L,MATCH($C882,'Policy Characteristics'!$C:$C,0))),"",INDEX('Policy Characteristics'!L:L,MATCH($C882,'Policy Characteristics'!$C:$C,0)))</f>
        <v/>
      </c>
    </row>
    <row r="883" spans="1:18"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Decrease Cost of Capital</v>
      </c>
      <c r="C883" s="254" t="str">
        <f t="shared" si="40"/>
        <v>Percentage Decrease in Cost of Capital for Clean Industrial Equipment</v>
      </c>
      <c r="D883" s="6" t="s">
        <v>3047</v>
      </c>
      <c r="E883" s="1" t="s">
        <v>3632</v>
      </c>
      <c r="F883" t="s">
        <v>3009</v>
      </c>
      <c r="G883" t="s">
        <v>3632</v>
      </c>
      <c r="H883" s="43">
        <v>2915</v>
      </c>
      <c r="I883" s="324" t="s">
        <v>40</v>
      </c>
      <c r="J883" s="255" t="str">
        <f>IF(ISBLANK(INDEX('Policy Characteristics'!D:D,MATCH($C883,'Policy Characteristics'!$C:$C,0))),"",INDEX('Policy Characteristics'!D:D,MATCH($C883,'Policy Characteristics'!$C:$C,0)))</f>
        <v>Decrease Clean Industrial Equipment Cost of Capital</v>
      </c>
      <c r="K883" s="254" t="str">
        <f>IF(ISBLANK(INDEX('Policy Characteristics'!E:E,MATCH($C883,'Policy Characteristics'!$C:$C,0))),"",INDEX('Policy Characteristics'!E:E,MATCH($C883,'Policy Characteristics'!$C:$C,0)))</f>
        <v>indst eqpt cost of capital</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decrease</v>
      </c>
      <c r="P883" s="254" t="str">
        <f>IF(ISBLANK(INDEX('Policy Characteristics'!J:J,MATCH($C883,'Policy Characteristics'!$C:$C,0))),"",INDEX('Policy Characteristics'!J:J,MATCH($C883,'Policy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3" s="254" t="str">
        <f>IF(ISBLANK(INDEX('Policy Characteristics'!K:K,MATCH($C883,'Policy Characteristics'!$C:$C,0))),"",INDEX('Policy Characteristics'!K:K,MATCH($C883,'Policy Characteristics'!$C:$C,0)))</f>
        <v/>
      </c>
      <c r="R883" s="254" t="str">
        <f>IF(ISBLANK(INDEX('Policy Characteristics'!L:L,MATCH($C883,'Policy Characteristics'!$C:$C,0))),"",INDEX('Policy Characteristics'!L:L,MATCH($C883,'Policy Characteristics'!$C:$C,0)))</f>
        <v/>
      </c>
    </row>
    <row r="884" spans="1:18"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Decrease Cost of Capital</v>
      </c>
      <c r="C884" s="254" t="str">
        <f t="shared" si="40"/>
        <v>Percentage Decrease in Cost of Capital for Clean Industrial Equipment</v>
      </c>
      <c r="D884" s="6" t="s">
        <v>3048</v>
      </c>
      <c r="E884" s="1" t="s">
        <v>3632</v>
      </c>
      <c r="F884" t="s">
        <v>3010</v>
      </c>
      <c r="G884" t="s">
        <v>3632</v>
      </c>
      <c r="H884" s="43">
        <v>2916</v>
      </c>
      <c r="I884" s="324" t="s">
        <v>40</v>
      </c>
      <c r="J884" s="255" t="str">
        <f>IF(ISBLANK(INDEX('Policy Characteristics'!D:D,MATCH($C884,'Policy Characteristics'!$C:$C,0))),"",INDEX('Policy Characteristics'!D:D,MATCH($C884,'Policy Characteristics'!$C:$C,0)))</f>
        <v>Decrease Clean Industrial Equipment Cost of Capital</v>
      </c>
      <c r="K884" s="254" t="str">
        <f>IF(ISBLANK(INDEX('Policy Characteristics'!E:E,MATCH($C884,'Policy Characteristics'!$C:$C,0))),"",INDEX('Policy Characteristics'!E:E,MATCH($C884,'Policy Characteristics'!$C:$C,0)))</f>
        <v>indst eqpt cost of capital</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decrease</v>
      </c>
      <c r="P884" s="254" t="str">
        <f>IF(ISBLANK(INDEX('Policy Characteristics'!J:J,MATCH($C884,'Policy Characteristics'!$C:$C,0))),"",INDEX('Policy Characteristics'!J:J,MATCH($C884,'Policy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4" s="254" t="str">
        <f>IF(ISBLANK(INDEX('Policy Characteristics'!K:K,MATCH($C884,'Policy Characteristics'!$C:$C,0))),"",INDEX('Policy Characteristics'!K:K,MATCH($C884,'Policy Characteristics'!$C:$C,0)))</f>
        <v/>
      </c>
      <c r="R884" s="254" t="str">
        <f>IF(ISBLANK(INDEX('Policy Characteristics'!L:L,MATCH($C884,'Policy Characteristics'!$C:$C,0))),"",INDEX('Policy Characteristics'!L:L,MATCH($C884,'Policy Characteristics'!$C:$C,0)))</f>
        <v/>
      </c>
    </row>
    <row r="885" spans="1:18"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Decrease Cost of Capital</v>
      </c>
      <c r="C885" s="254" t="str">
        <f t="shared" si="40"/>
        <v>Percentage Decrease in Cost of Capital for Clean Industrial Equipment</v>
      </c>
      <c r="D885" s="6" t="s">
        <v>3049</v>
      </c>
      <c r="E885" s="1" t="s">
        <v>3632</v>
      </c>
      <c r="F885" t="s">
        <v>3011</v>
      </c>
      <c r="G885" t="s">
        <v>3632</v>
      </c>
      <c r="H885" s="43">
        <v>2917</v>
      </c>
      <c r="I885" s="324" t="s">
        <v>40</v>
      </c>
      <c r="J885" s="255" t="str">
        <f>IF(ISBLANK(INDEX('Policy Characteristics'!D:D,MATCH($C885,'Policy Characteristics'!$C:$C,0))),"",INDEX('Policy Characteristics'!D:D,MATCH($C885,'Policy Characteristics'!$C:$C,0)))</f>
        <v>Decrease Clean Industrial Equipment Cost of Capital</v>
      </c>
      <c r="K885" s="254" t="str">
        <f>IF(ISBLANK(INDEX('Policy Characteristics'!E:E,MATCH($C885,'Policy Characteristics'!$C:$C,0))),"",INDEX('Policy Characteristics'!E:E,MATCH($C885,'Policy Characteristics'!$C:$C,0)))</f>
        <v>indst eqpt cost of capital</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decrease</v>
      </c>
      <c r="P885" s="254" t="str">
        <f>IF(ISBLANK(INDEX('Policy Characteristics'!J:J,MATCH($C885,'Policy Characteristics'!$C:$C,0))),"",INDEX('Policy Characteristics'!J:J,MATCH($C885,'Policy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5" s="254" t="str">
        <f>IF(ISBLANK(INDEX('Policy Characteristics'!K:K,MATCH($C885,'Policy Characteristics'!$C:$C,0))),"",INDEX('Policy Characteristics'!K:K,MATCH($C885,'Policy Characteristics'!$C:$C,0)))</f>
        <v/>
      </c>
      <c r="R885" s="254" t="str">
        <f>IF(ISBLANK(INDEX('Policy Characteristics'!L:L,MATCH($C885,'Policy Characteristics'!$C:$C,0))),"",INDEX('Policy Characteristics'!L:L,MATCH($C885,'Policy Characteristics'!$C:$C,0)))</f>
        <v/>
      </c>
    </row>
    <row r="886" spans="1:18"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Decrease Cost of Capital</v>
      </c>
      <c r="C886" s="254" t="str">
        <f t="shared" si="40"/>
        <v>Percentage Decrease in Cost of Capital for Clean Industrial Equipment</v>
      </c>
      <c r="D886" s="6" t="s">
        <v>3050</v>
      </c>
      <c r="E886" s="1" t="s">
        <v>3632</v>
      </c>
      <c r="F886" t="s">
        <v>3012</v>
      </c>
      <c r="G886" t="s">
        <v>3632</v>
      </c>
      <c r="H886" s="43">
        <v>2918</v>
      </c>
      <c r="I886" s="324" t="s">
        <v>40</v>
      </c>
      <c r="J886" s="255" t="str">
        <f>IF(ISBLANK(INDEX('Policy Characteristics'!D:D,MATCH($C886,'Policy Characteristics'!$C:$C,0))),"",INDEX('Policy Characteristics'!D:D,MATCH($C886,'Policy Characteristics'!$C:$C,0)))</f>
        <v>Decrease Clean Industrial Equipment Cost of Capital</v>
      </c>
      <c r="K886" s="254" t="str">
        <f>IF(ISBLANK(INDEX('Policy Characteristics'!E:E,MATCH($C886,'Policy Characteristics'!$C:$C,0))),"",INDEX('Policy Characteristics'!E:E,MATCH($C886,'Policy Characteristics'!$C:$C,0)))</f>
        <v>indst eqpt cost of capital</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decrease</v>
      </c>
      <c r="P886" s="254" t="str">
        <f>IF(ISBLANK(INDEX('Policy Characteristics'!J:J,MATCH($C886,'Policy Characteristics'!$C:$C,0))),"",INDEX('Policy Characteristics'!J:J,MATCH($C886,'Policy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Decrease Cost of Capital</v>
      </c>
      <c r="C887" s="254" t="str">
        <f t="shared" si="40"/>
        <v>Percentage Decrease in Cost of Capital for Clean Industrial Equipment</v>
      </c>
      <c r="D887" s="6" t="s">
        <v>3051</v>
      </c>
      <c r="E887" s="1" t="s">
        <v>3632</v>
      </c>
      <c r="F887" t="s">
        <v>3013</v>
      </c>
      <c r="G887" t="s">
        <v>3632</v>
      </c>
      <c r="H887" s="43">
        <v>2919</v>
      </c>
      <c r="I887" s="324" t="s">
        <v>40</v>
      </c>
      <c r="J887" s="255" t="str">
        <f>IF(ISBLANK(INDEX('Policy Characteristics'!D:D,MATCH($C887,'Policy Characteristics'!$C:$C,0))),"",INDEX('Policy Characteristics'!D:D,MATCH($C887,'Policy Characteristics'!$C:$C,0)))</f>
        <v>Decrease Clean Industrial Equipment Cost of Capital</v>
      </c>
      <c r="K887" s="254" t="str">
        <f>IF(ISBLANK(INDEX('Policy Characteristics'!E:E,MATCH($C887,'Policy Characteristics'!$C:$C,0))),"",INDEX('Policy Characteristics'!E:E,MATCH($C887,'Policy Characteristics'!$C:$C,0)))</f>
        <v>indst eqpt cost of capital</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decrease</v>
      </c>
      <c r="P887" s="254" t="str">
        <f>IF(ISBLANK(INDEX('Policy Characteristics'!J:J,MATCH($C887,'Policy Characteristics'!$C:$C,0))),"",INDEX('Policy Characteristics'!J:J,MATCH($C887,'Policy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Decrease Cost of Capital</v>
      </c>
      <c r="C888" s="254" t="str">
        <f t="shared" ref="C888:C893" si="41">C$694</f>
        <v>Percentage Decrease in Cost of Capital for Clean Industrial Equipment</v>
      </c>
      <c r="D888" s="6" t="s">
        <v>3052</v>
      </c>
      <c r="E888" s="1" t="s">
        <v>3632</v>
      </c>
      <c r="F888" t="s">
        <v>3014</v>
      </c>
      <c r="G888" t="s">
        <v>3632</v>
      </c>
      <c r="H888" s="43">
        <v>2920</v>
      </c>
      <c r="I888" s="324" t="s">
        <v>40</v>
      </c>
      <c r="J888" s="255" t="str">
        <f>IF(ISBLANK(INDEX('Policy Characteristics'!D:D,MATCH($C888,'Policy Characteristics'!$C:$C,0))),"",INDEX('Policy Characteristics'!D:D,MATCH($C888,'Policy Characteristics'!$C:$C,0)))</f>
        <v>Decrease Clean Industrial Equipment Cost of Capital</v>
      </c>
      <c r="K888" s="254" t="str">
        <f>IF(ISBLANK(INDEX('Policy Characteristics'!E:E,MATCH($C888,'Policy Characteristics'!$C:$C,0))),"",INDEX('Policy Characteristics'!E:E,MATCH($C888,'Policy Characteristics'!$C:$C,0)))</f>
        <v>indst eqpt cost of capital</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decrease</v>
      </c>
      <c r="P888" s="254" t="str">
        <f>IF(ISBLANK(INDEX('Policy Characteristics'!J:J,MATCH($C888,'Policy Characteristics'!$C:$C,0))),"",INDEX('Policy Characteristics'!J:J,MATCH($C888,'Policy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Decrease Cost of Capital</v>
      </c>
      <c r="C889" s="254" t="str">
        <f t="shared" si="41"/>
        <v>Percentage Decrease in Cost of Capital for Clean Industrial Equipment</v>
      </c>
      <c r="D889" s="6" t="s">
        <v>3053</v>
      </c>
      <c r="E889" s="1" t="s">
        <v>3632</v>
      </c>
      <c r="F889" t="s">
        <v>3015</v>
      </c>
      <c r="G889" t="s">
        <v>3632</v>
      </c>
      <c r="H889" s="43">
        <v>2921</v>
      </c>
      <c r="I889" s="324" t="s">
        <v>40</v>
      </c>
      <c r="J889" s="255" t="str">
        <f>IF(ISBLANK(INDEX('Policy Characteristics'!D:D,MATCH($C889,'Policy Characteristics'!$C:$C,0))),"",INDEX('Policy Characteristics'!D:D,MATCH($C889,'Policy Characteristics'!$C:$C,0)))</f>
        <v>Decrease Clean Industrial Equipment Cost of Capital</v>
      </c>
      <c r="K889" s="254" t="str">
        <f>IF(ISBLANK(INDEX('Policy Characteristics'!E:E,MATCH($C889,'Policy Characteristics'!$C:$C,0))),"",INDEX('Policy Characteristics'!E:E,MATCH($C889,'Policy Characteristics'!$C:$C,0)))</f>
        <v>indst eqpt cost of capital</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decrease</v>
      </c>
      <c r="P889" s="254" t="str">
        <f>IF(ISBLANK(INDEX('Policy Characteristics'!J:J,MATCH($C889,'Policy Characteristics'!$C:$C,0))),"",INDEX('Policy Characteristics'!J:J,MATCH($C889,'Policy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Decrease Cost of Capital</v>
      </c>
      <c r="C890" s="254" t="str">
        <f t="shared" si="41"/>
        <v>Percentage Decrease in Cost of Capital for Clean Industrial Equipment</v>
      </c>
      <c r="D890" s="6" t="s">
        <v>3054</v>
      </c>
      <c r="E890" s="1" t="s">
        <v>3632</v>
      </c>
      <c r="F890" t="s">
        <v>3016</v>
      </c>
      <c r="G890" t="s">
        <v>3632</v>
      </c>
      <c r="H890" s="43">
        <v>2922</v>
      </c>
      <c r="I890" s="324" t="s">
        <v>40</v>
      </c>
      <c r="J890" s="255" t="str">
        <f>IF(ISBLANK(INDEX('Policy Characteristics'!D:D,MATCH($C890,'Policy Characteristics'!$C:$C,0))),"",INDEX('Policy Characteristics'!D:D,MATCH($C890,'Policy Characteristics'!$C:$C,0)))</f>
        <v>Decrease Clean Industrial Equipment Cost of Capital</v>
      </c>
      <c r="K890" s="254" t="str">
        <f>IF(ISBLANK(INDEX('Policy Characteristics'!E:E,MATCH($C890,'Policy Characteristics'!$C:$C,0))),"",INDEX('Policy Characteristics'!E:E,MATCH($C890,'Policy Characteristics'!$C:$C,0)))</f>
        <v>indst eqpt cost of capital</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decrease</v>
      </c>
      <c r="P890" s="254" t="str">
        <f>IF(ISBLANK(INDEX('Policy Characteristics'!J:J,MATCH($C890,'Policy Characteristics'!$C:$C,0))),"",INDEX('Policy Characteristics'!J:J,MATCH($C890,'Policy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Decrease Cost of Capital</v>
      </c>
      <c r="C891" s="254" t="str">
        <f t="shared" si="41"/>
        <v>Percentage Decrease in Cost of Capital for Clean Industrial Equipment</v>
      </c>
      <c r="D891" s="6" t="s">
        <v>3055</v>
      </c>
      <c r="E891" s="1" t="s">
        <v>3632</v>
      </c>
      <c r="F891" t="s">
        <v>3017</v>
      </c>
      <c r="G891" t="s">
        <v>3632</v>
      </c>
      <c r="H891" s="43">
        <v>2923</v>
      </c>
      <c r="I891" s="324" t="s">
        <v>40</v>
      </c>
      <c r="J891" s="255" t="str">
        <f>IF(ISBLANK(INDEX('Policy Characteristics'!D:D,MATCH($C891,'Policy Characteristics'!$C:$C,0))),"",INDEX('Policy Characteristics'!D:D,MATCH($C891,'Policy Characteristics'!$C:$C,0)))</f>
        <v>Decrease Clean Industrial Equipment Cost of Capital</v>
      </c>
      <c r="K891" s="254" t="str">
        <f>IF(ISBLANK(INDEX('Policy Characteristics'!E:E,MATCH($C891,'Policy Characteristics'!$C:$C,0))),"",INDEX('Policy Characteristics'!E:E,MATCH($C891,'Policy Characteristics'!$C:$C,0)))</f>
        <v>indst eqpt cost of capital</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decrease</v>
      </c>
      <c r="P891" s="254" t="str">
        <f>IF(ISBLANK(INDEX('Policy Characteristics'!J:J,MATCH($C891,'Policy Characteristics'!$C:$C,0))),"",INDEX('Policy Characteristics'!J:J,MATCH($C891,'Policy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Decrease Cost of Capital</v>
      </c>
      <c r="C892" s="254" t="str">
        <f t="shared" si="41"/>
        <v>Percentage Decrease in Cost of Capital for Clean Industrial Equipment</v>
      </c>
      <c r="D892" s="6" t="s">
        <v>3056</v>
      </c>
      <c r="E892" s="1" t="s">
        <v>3632</v>
      </c>
      <c r="F892" t="s">
        <v>3059</v>
      </c>
      <c r="G892" t="s">
        <v>3632</v>
      </c>
      <c r="H892" s="43">
        <v>2924</v>
      </c>
      <c r="I892" s="324" t="s">
        <v>40</v>
      </c>
      <c r="J892" s="255" t="str">
        <f>IF(ISBLANK(INDEX('Policy Characteristics'!D:D,MATCH($C892,'Policy Characteristics'!$C:$C,0))),"",INDEX('Policy Characteristics'!D:D,MATCH($C892,'Policy Characteristics'!$C:$C,0)))</f>
        <v>Decrease Clean Industrial Equipment Cost of Capital</v>
      </c>
      <c r="K892" s="254" t="str">
        <f>IF(ISBLANK(INDEX('Policy Characteristics'!E:E,MATCH($C892,'Policy Characteristics'!$C:$C,0))),"",INDEX('Policy Characteristics'!E:E,MATCH($C892,'Policy Characteristics'!$C:$C,0)))</f>
        <v>indst eqpt cost of capital</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decrease</v>
      </c>
      <c r="P892" s="254" t="str">
        <f>IF(ISBLANK(INDEX('Policy Characteristics'!J:J,MATCH($C892,'Policy Characteristics'!$C:$C,0))),"",INDEX('Policy Characteristics'!J:J,MATCH($C892,'Policy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Decrease Cost of Capital</v>
      </c>
      <c r="C893" s="254" t="str">
        <f t="shared" si="41"/>
        <v>Percentage Decrease in Cost of Capital for Clean Industrial Equipment</v>
      </c>
      <c r="D893" s="6" t="s">
        <v>3057</v>
      </c>
      <c r="E893" s="1" t="s">
        <v>3632</v>
      </c>
      <c r="F893" t="s">
        <v>3018</v>
      </c>
      <c r="G893" t="s">
        <v>3632</v>
      </c>
      <c r="H893" s="43">
        <v>2925</v>
      </c>
      <c r="I893" s="324" t="s">
        <v>40</v>
      </c>
      <c r="J893" s="255" t="str">
        <f>IF(ISBLANK(INDEX('Policy Characteristics'!D:D,MATCH($C893,'Policy Characteristics'!$C:$C,0))),"",INDEX('Policy Characteristics'!D:D,MATCH($C893,'Policy Characteristics'!$C:$C,0)))</f>
        <v>Decrease Clean Industrial Equipment Cost of Capital</v>
      </c>
      <c r="K893" s="254" t="str">
        <f>IF(ISBLANK(INDEX('Policy Characteristics'!E:E,MATCH($C893,'Policy Characteristics'!$C:$C,0))),"",INDEX('Policy Characteristics'!E:E,MATCH($C893,'Policy Characteristics'!$C:$C,0)))</f>
        <v>indst eqpt cost of capital</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decrease</v>
      </c>
      <c r="P893" s="254" t="str">
        <f>IF(ISBLANK(INDEX('Policy Characteristics'!J:J,MATCH($C893,'Policy Characteristics'!$C:$C,0))),"",INDEX('Policy Characteristics'!J:J,MATCH($C893,'Policy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Electrification</v>
      </c>
      <c r="C894" t="s">
        <v>3506</v>
      </c>
      <c r="D894" s="45" t="s">
        <v>3033</v>
      </c>
      <c r="E894" s="1" t="s">
        <v>3483</v>
      </c>
      <c r="F894" t="s">
        <v>3058</v>
      </c>
      <c r="G894" s="45" t="s">
        <v>3490</v>
      </c>
      <c r="H894" s="43">
        <v>1834</v>
      </c>
      <c r="I894" s="324" t="s">
        <v>40</v>
      </c>
      <c r="J894" s="255" t="str">
        <f>IF(ISBLANK(INDEX('Policy Characteristics'!D:D,MATCH($C894,'Policy Characteristics'!$C:$C,0))),"",INDEX('Policy Characteristics'!D:D,MATCH($C894,'Policy Characteristics'!$C:$C,0)))</f>
        <v>Electrification</v>
      </c>
      <c r="K894" s="254" t="str">
        <f>IF(ISBLANK(INDEX('Policy Characteristics'!E:E,MATCH($C894,'Policy Characteristics'!$C:$C,0))),"",INDEX('Policy Characteristics'!E:E,MATCH($C894,'Policy Characteristics'!$C:$C,0)))</f>
        <v>indst shift to electricity</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fuel shifted</v>
      </c>
      <c r="P894" s="254" t="str">
        <f>IF(ISBLANK(INDEX('Policy Characteristics'!J:J,MATCH($C894,'Policy Characteristics'!$C:$C,0))),"",INDEX('Policy Characteristics'!J:J,MATCH($C894,'Policy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4" s="254" t="str">
        <f>IF(ISBLANK(INDEX('Policy Characteristics'!K:K,MATCH($C894,'Policy Characteristics'!$C:$C,0))),"",INDEX('Policy Characteristics'!K:K,MATCH($C894,'Policy Characteristics'!$C:$C,0)))</f>
        <v>industry-ag-main.html#fuel-switching</v>
      </c>
      <c r="R894" s="254" t="str">
        <f>IF(ISBLANK(INDEX('Policy Characteristics'!L:L,MATCH($C894,'Policy Characteristics'!$C:$C,0))),"",INDEX('Policy Characteristics'!L:L,MATCH($C894,'Policy Characteristics'!$C:$C,0)))</f>
        <v>industry-elec-and-hydrogen.html</v>
      </c>
    </row>
    <row r="895" spans="1:18"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Electrification</v>
      </c>
      <c r="C895" s="254" t="str">
        <f t="shared" ref="C895:C920" si="42">C$894</f>
        <v>Fraction of Eligible Industrial Energy Use Shifted to Electricity</v>
      </c>
      <c r="D895" s="45" t="s">
        <v>3033</v>
      </c>
      <c r="E895" s="1" t="s">
        <v>3484</v>
      </c>
      <c r="F895" t="s">
        <v>3058</v>
      </c>
      <c r="G895" s="45" t="s">
        <v>3491</v>
      </c>
      <c r="H895" s="43">
        <v>1835</v>
      </c>
      <c r="I895" s="324" t="s">
        <v>40</v>
      </c>
      <c r="J895" s="255" t="str">
        <f>IF(ISBLANK(INDEX('Policy Characteristics'!D:D,MATCH($C895,'Policy Characteristics'!$C:$C,0))),"",INDEX('Policy Characteristics'!D:D,MATCH($C895,'Policy Characteristics'!$C:$C,0)))</f>
        <v>Electrification</v>
      </c>
      <c r="K895" s="254" t="str">
        <f>IF(ISBLANK(INDEX('Policy Characteristics'!E:E,MATCH($C895,'Policy Characteristics'!$C:$C,0))),"",INDEX('Policy Characteristics'!E:E,MATCH($C895,'Policy Characteristics'!$C:$C,0)))</f>
        <v>indst shift to electricity</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fuel shifted</v>
      </c>
      <c r="P895" s="254" t="str">
        <f>IF(ISBLANK(INDEX('Policy Characteristics'!J:J,MATCH($C895,'Policy Characteristics'!$C:$C,0))),"",INDEX('Policy Characteristics'!J:J,MATCH($C895,'Policy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5" s="254" t="str">
        <f>IF(ISBLANK(INDEX('Policy Characteristics'!K:K,MATCH($C895,'Policy Characteristics'!$C:$C,0))),"",INDEX('Policy Characteristics'!K:K,MATCH($C895,'Policy Characteristics'!$C:$C,0)))</f>
        <v>industry-ag-main.html#fuel-switching</v>
      </c>
      <c r="R895" s="254" t="str">
        <f>IF(ISBLANK(INDEX('Policy Characteristics'!L:L,MATCH($C895,'Policy Characteristics'!$C:$C,0))),"",INDEX('Policy Characteristics'!L:L,MATCH($C895,'Policy Characteristics'!$C:$C,0)))</f>
        <v>industry-elec-and-hydrogen.html</v>
      </c>
    </row>
    <row r="896" spans="1:18"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Electrification</v>
      </c>
      <c r="C896" s="254" t="str">
        <f t="shared" si="42"/>
        <v>Fraction of Eligible Industrial Energy Use Shifted to Electricity</v>
      </c>
      <c r="D896" s="45" t="s">
        <v>3033</v>
      </c>
      <c r="E896" s="1" t="s">
        <v>3485</v>
      </c>
      <c r="F896" t="s">
        <v>3058</v>
      </c>
      <c r="G896" s="45" t="s">
        <v>3492</v>
      </c>
      <c r="H896" s="43">
        <v>1836</v>
      </c>
      <c r="I896" s="324" t="s">
        <v>40</v>
      </c>
      <c r="J896" s="255" t="str">
        <f>IF(ISBLANK(INDEX('Policy Characteristics'!D:D,MATCH($C896,'Policy Characteristics'!$C:$C,0))),"",INDEX('Policy Characteristics'!D:D,MATCH($C896,'Policy Characteristics'!$C:$C,0)))</f>
        <v>Electrification</v>
      </c>
      <c r="K896" s="254" t="str">
        <f>IF(ISBLANK(INDEX('Policy Characteristics'!E:E,MATCH($C896,'Policy Characteristics'!$C:$C,0))),"",INDEX('Policy Characteristics'!E:E,MATCH($C896,'Policy Characteristics'!$C:$C,0)))</f>
        <v>indst shift to electricity</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fuel shifted</v>
      </c>
      <c r="P896" s="254" t="str">
        <f>IF(ISBLANK(INDEX('Policy Characteristics'!J:J,MATCH($C896,'Policy Characteristics'!$C:$C,0))),"",INDEX('Policy Characteristics'!J:J,MATCH($C896,'Policy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6" s="254" t="str">
        <f>IF(ISBLANK(INDEX('Policy Characteristics'!K:K,MATCH($C896,'Policy Characteristics'!$C:$C,0))),"",INDEX('Policy Characteristics'!K:K,MATCH($C896,'Policy Characteristics'!$C:$C,0)))</f>
        <v>industry-ag-main.html#fuel-switching</v>
      </c>
      <c r="R896" s="254" t="str">
        <f>IF(ISBLANK(INDEX('Policy Characteristics'!L:L,MATCH($C896,'Policy Characteristics'!$C:$C,0))),"",INDEX('Policy Characteristics'!L:L,MATCH($C896,'Policy Characteristics'!$C:$C,0)))</f>
        <v>industry-elec-and-hydrogen.html</v>
      </c>
    </row>
    <row r="897" spans="1:18"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Electrification</v>
      </c>
      <c r="C897" s="254" t="str">
        <f t="shared" si="42"/>
        <v>Fraction of Eligible Industrial Energy Use Shifted to Electricity</v>
      </c>
      <c r="D897" s="45" t="s">
        <v>3033</v>
      </c>
      <c r="E897" s="1" t="s">
        <v>3486</v>
      </c>
      <c r="F897" t="s">
        <v>3058</v>
      </c>
      <c r="G897" s="45" t="s">
        <v>3493</v>
      </c>
      <c r="H897" s="43">
        <v>1837</v>
      </c>
      <c r="I897" s="324" t="s">
        <v>40</v>
      </c>
      <c r="J897" s="255" t="str">
        <f>IF(ISBLANK(INDEX('Policy Characteristics'!D:D,MATCH($C897,'Policy Characteristics'!$C:$C,0))),"",INDEX('Policy Characteristics'!D:D,MATCH($C897,'Policy Characteristics'!$C:$C,0)))</f>
        <v>Electrification</v>
      </c>
      <c r="K897" s="254" t="str">
        <f>IF(ISBLANK(INDEX('Policy Characteristics'!E:E,MATCH($C897,'Policy Characteristics'!$C:$C,0))),"",INDEX('Policy Characteristics'!E:E,MATCH($C897,'Policy Characteristics'!$C:$C,0)))</f>
        <v>indst shift to electricity</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fuel shifted</v>
      </c>
      <c r="P897" s="254" t="str">
        <f>IF(ISBLANK(INDEX('Policy Characteristics'!J:J,MATCH($C897,'Policy Characteristics'!$C:$C,0))),"",INDEX('Policy Characteristics'!J:J,MATCH($C897,'Policy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7" s="254" t="str">
        <f>IF(ISBLANK(INDEX('Policy Characteristics'!K:K,MATCH($C897,'Policy Characteristics'!$C:$C,0))),"",INDEX('Policy Characteristics'!K:K,MATCH($C897,'Policy Characteristics'!$C:$C,0)))</f>
        <v>industry-ag-main.html#fuel-switching</v>
      </c>
      <c r="R897" s="254" t="str">
        <f>IF(ISBLANK(INDEX('Policy Characteristics'!L:L,MATCH($C897,'Policy Characteristics'!$C:$C,0))),"",INDEX('Policy Characteristics'!L:L,MATCH($C897,'Policy Characteristics'!$C:$C,0)))</f>
        <v>industry-elec-and-hydrogen.html</v>
      </c>
    </row>
    <row r="898" spans="1:18"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Electrification</v>
      </c>
      <c r="C898" s="254" t="str">
        <f t="shared" si="42"/>
        <v>Fraction of Eligible Industrial Energy Use Shifted to Electricity</v>
      </c>
      <c r="D898" s="45" t="s">
        <v>3033</v>
      </c>
      <c r="E898" s="1" t="s">
        <v>3487</v>
      </c>
      <c r="F898" t="s">
        <v>3058</v>
      </c>
      <c r="G898" s="45" t="s">
        <v>3494</v>
      </c>
      <c r="H898" s="43">
        <v>1838</v>
      </c>
      <c r="I898" s="324" t="s">
        <v>40</v>
      </c>
      <c r="J898" s="255" t="str">
        <f>IF(ISBLANK(INDEX('Policy Characteristics'!D:D,MATCH($C898,'Policy Characteristics'!$C:$C,0))),"",INDEX('Policy Characteristics'!D:D,MATCH($C898,'Policy Characteristics'!$C:$C,0)))</f>
        <v>Electrification</v>
      </c>
      <c r="K898" s="254" t="str">
        <f>IF(ISBLANK(INDEX('Policy Characteristics'!E:E,MATCH($C898,'Policy Characteristics'!$C:$C,0))),"",INDEX('Policy Characteristics'!E:E,MATCH($C898,'Policy Characteristics'!$C:$C,0)))</f>
        <v>indst shift to electricity</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fuel shifted</v>
      </c>
      <c r="P898" s="254" t="str">
        <f>IF(ISBLANK(INDEX('Policy Characteristics'!J:J,MATCH($C898,'Policy Characteristics'!$C:$C,0))),"",INDEX('Policy Characteristics'!J:J,MATCH($C898,'Policy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8" s="254" t="str">
        <f>IF(ISBLANK(INDEX('Policy Characteristics'!K:K,MATCH($C898,'Policy Characteristics'!$C:$C,0))),"",INDEX('Policy Characteristics'!K:K,MATCH($C898,'Policy Characteristics'!$C:$C,0)))</f>
        <v>industry-ag-main.html#fuel-switching</v>
      </c>
      <c r="R898" s="254" t="str">
        <f>IF(ISBLANK(INDEX('Policy Characteristics'!L:L,MATCH($C898,'Policy Characteristics'!$C:$C,0))),"",INDEX('Policy Characteristics'!L:L,MATCH($C898,'Policy Characteristics'!$C:$C,0)))</f>
        <v>industry-elec-and-hydrogen.html</v>
      </c>
    </row>
    <row r="899" spans="1:18"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Electrification</v>
      </c>
      <c r="C899" s="254" t="str">
        <f t="shared" si="42"/>
        <v>Fraction of Eligible Industrial Energy Use Shifted to Electricity</v>
      </c>
      <c r="D899" s="45" t="s">
        <v>3033</v>
      </c>
      <c r="E899" s="1" t="s">
        <v>3488</v>
      </c>
      <c r="F899" t="s">
        <v>3058</v>
      </c>
      <c r="G899" s="45" t="s">
        <v>3495</v>
      </c>
      <c r="H899" s="43">
        <v>1839</v>
      </c>
      <c r="I899" s="324" t="s">
        <v>40</v>
      </c>
      <c r="J899" s="255" t="str">
        <f>IF(ISBLANK(INDEX('Policy Characteristics'!D:D,MATCH($C899,'Policy Characteristics'!$C:$C,0))),"",INDEX('Policy Characteristics'!D:D,MATCH($C899,'Policy Characteristics'!$C:$C,0)))</f>
        <v>Electrification</v>
      </c>
      <c r="K899" s="254" t="str">
        <f>IF(ISBLANK(INDEX('Policy Characteristics'!E:E,MATCH($C899,'Policy Characteristics'!$C:$C,0))),"",INDEX('Policy Characteristics'!E:E,MATCH($C899,'Policy Characteristics'!$C:$C,0)))</f>
        <v>indst shift to electricity</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fuel shifted</v>
      </c>
      <c r="P899" s="254" t="str">
        <f>IF(ISBLANK(INDEX('Policy Characteristics'!J:J,MATCH($C899,'Policy Characteristics'!$C:$C,0))),"",INDEX('Policy Characteristics'!J:J,MATCH($C899,'Policy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9" s="254" t="str">
        <f>IF(ISBLANK(INDEX('Policy Characteristics'!K:K,MATCH($C899,'Policy Characteristics'!$C:$C,0))),"",INDEX('Policy Characteristics'!K:K,MATCH($C899,'Policy Characteristics'!$C:$C,0)))</f>
        <v>industry-ag-main.html#fuel-switching</v>
      </c>
      <c r="R899" s="254" t="str">
        <f>IF(ISBLANK(INDEX('Policy Characteristics'!L:L,MATCH($C899,'Policy Characteristics'!$C:$C,0))),"",INDEX('Policy Characteristics'!L:L,MATCH($C899,'Policy Characteristics'!$C:$C,0)))</f>
        <v>industry-elec-and-hydrogen.html</v>
      </c>
    </row>
    <row r="900" spans="1:18"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Electrification</v>
      </c>
      <c r="C900" s="254" t="str">
        <f t="shared" si="42"/>
        <v>Fraction of Eligible Industrial Energy Use Shifted to Electricity</v>
      </c>
      <c r="D900" s="45" t="s">
        <v>3033</v>
      </c>
      <c r="E900" s="1" t="s">
        <v>3489</v>
      </c>
      <c r="F900" t="s">
        <v>3058</v>
      </c>
      <c r="G900" s="45" t="s">
        <v>3496</v>
      </c>
      <c r="H900" s="43">
        <v>1840</v>
      </c>
      <c r="I900" s="324" t="s">
        <v>40</v>
      </c>
      <c r="J900" s="255" t="str">
        <f>IF(ISBLANK(INDEX('Policy Characteristics'!D:D,MATCH($C900,'Policy Characteristics'!$C:$C,0))),"",INDEX('Policy Characteristics'!D:D,MATCH($C900,'Policy Characteristics'!$C:$C,0)))</f>
        <v>Electrification</v>
      </c>
      <c r="K900" s="254" t="str">
        <f>IF(ISBLANK(INDEX('Policy Characteristics'!E:E,MATCH($C900,'Policy Characteristics'!$C:$C,0))),"",INDEX('Policy Characteristics'!E:E,MATCH($C900,'Policy Characteristics'!$C:$C,0)))</f>
        <v>indst shift to electricity</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fuel shifted</v>
      </c>
      <c r="P900" s="254" t="str">
        <f>IF(ISBLANK(INDEX('Policy Characteristics'!J:J,MATCH($C900,'Policy Characteristics'!$C:$C,0))),"",INDEX('Policy Characteristics'!J:J,MATCH($C900,'Policy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0" s="254" t="str">
        <f>IF(ISBLANK(INDEX('Policy Characteristics'!K:K,MATCH($C900,'Policy Characteristics'!$C:$C,0))),"",INDEX('Policy Characteristics'!K:K,MATCH($C900,'Policy Characteristics'!$C:$C,0)))</f>
        <v>industry-ag-main.html#fuel-switching</v>
      </c>
      <c r="R900" s="254" t="str">
        <f>IF(ISBLANK(INDEX('Policy Characteristics'!L:L,MATCH($C900,'Policy Characteristics'!$C:$C,0))),"",INDEX('Policy Characteristics'!L:L,MATCH($C900,'Policy Characteristics'!$C:$C,0)))</f>
        <v>industry-elec-and-hydrogen.html</v>
      </c>
    </row>
    <row r="901" spans="1:18"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Electrification</v>
      </c>
      <c r="C901" s="254" t="str">
        <f t="shared" si="42"/>
        <v>Fraction of Eligible Industrial Energy Use Shifted to Electricity</v>
      </c>
      <c r="D901" s="45" t="s">
        <v>3033</v>
      </c>
      <c r="E901" s="1" t="s">
        <v>3632</v>
      </c>
      <c r="F901" t="s">
        <v>3058</v>
      </c>
      <c r="G901" s="45" t="s">
        <v>3632</v>
      </c>
      <c r="H901" s="43">
        <v>1841</v>
      </c>
      <c r="I901" s="324" t="s">
        <v>40</v>
      </c>
      <c r="J901" s="255" t="str">
        <f>IF(ISBLANK(INDEX('Policy Characteristics'!D:D,MATCH($C901,'Policy Characteristics'!$C:$C,0))),"",INDEX('Policy Characteristics'!D:D,MATCH($C901,'Policy Characteristics'!$C:$C,0)))</f>
        <v>Electrification</v>
      </c>
      <c r="K901" s="254" t="str">
        <f>IF(ISBLANK(INDEX('Policy Characteristics'!E:E,MATCH($C901,'Policy Characteristics'!$C:$C,0))),"",INDEX('Policy Characteristics'!E:E,MATCH($C901,'Policy Characteristics'!$C:$C,0)))</f>
        <v>indst shift to electricity</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fuel shifted</v>
      </c>
      <c r="P901" s="254" t="str">
        <f>IF(ISBLANK(INDEX('Policy Characteristics'!J:J,MATCH($C901,'Policy Characteristics'!$C:$C,0))),"",INDEX('Policy Characteristics'!J:J,MATCH($C901,'Policy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1" s="254" t="str">
        <f>IF(ISBLANK(INDEX('Policy Characteristics'!K:K,MATCH($C901,'Policy Characteristics'!$C:$C,0))),"",INDEX('Policy Characteristics'!K:K,MATCH($C901,'Policy Characteristics'!$C:$C,0)))</f>
        <v>industry-ag-main.html#fuel-switching</v>
      </c>
      <c r="R901" s="254" t="str">
        <f>IF(ISBLANK(INDEX('Policy Characteristics'!L:L,MATCH($C901,'Policy Characteristics'!$C:$C,0))),"",INDEX('Policy Characteristics'!L:L,MATCH($C901,'Policy Characteristics'!$C:$C,0)))</f>
        <v>industry-elec-and-hydrogen.html</v>
      </c>
    </row>
    <row r="902" spans="1:18"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Electrification</v>
      </c>
      <c r="C902" s="254" t="str">
        <f t="shared" si="42"/>
        <v>Fraction of Eligible Industrial Energy Use Shifted to Electricity</v>
      </c>
      <c r="D902" s="6" t="s">
        <v>3034</v>
      </c>
      <c r="E902" s="1" t="s">
        <v>3483</v>
      </c>
      <c r="F902" t="s">
        <v>2735</v>
      </c>
      <c r="G902" s="45" t="s">
        <v>3490</v>
      </c>
      <c r="H902" s="43">
        <v>1842</v>
      </c>
      <c r="I902" s="324" t="s">
        <v>40</v>
      </c>
      <c r="J902" s="255" t="str">
        <f>IF(ISBLANK(INDEX('Policy Characteristics'!D:D,MATCH($C902,'Policy Characteristics'!$C:$C,0))),"",INDEX('Policy Characteristics'!D:D,MATCH($C902,'Policy Characteristics'!$C:$C,0)))</f>
        <v>Electrification</v>
      </c>
      <c r="K902" s="254" t="str">
        <f>IF(ISBLANK(INDEX('Policy Characteristics'!E:E,MATCH($C902,'Policy Characteristics'!$C:$C,0))),"",INDEX('Policy Characteristics'!E:E,MATCH($C902,'Policy Characteristics'!$C:$C,0)))</f>
        <v>indst shift to electricity</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fuel shifted</v>
      </c>
      <c r="P902" s="254" t="str">
        <f>IF(ISBLANK(INDEX('Policy Characteristics'!J:J,MATCH($C902,'Policy Characteristics'!$C:$C,0))),"",INDEX('Policy Characteristics'!J:J,MATCH($C902,'Policy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2" s="254" t="str">
        <f>IF(ISBLANK(INDEX('Policy Characteristics'!K:K,MATCH($C902,'Policy Characteristics'!$C:$C,0))),"",INDEX('Policy Characteristics'!K:K,MATCH($C902,'Policy Characteristics'!$C:$C,0)))</f>
        <v>industry-ag-main.html#fuel-switching</v>
      </c>
      <c r="R902" s="254" t="str">
        <f>IF(ISBLANK(INDEX('Policy Characteristics'!L:L,MATCH($C902,'Policy Characteristics'!$C:$C,0))),"",INDEX('Policy Characteristics'!L:L,MATCH($C902,'Policy Characteristics'!$C:$C,0)))</f>
        <v>industry-elec-and-hydrogen.html</v>
      </c>
    </row>
    <row r="903" spans="1:18"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Electrification</v>
      </c>
      <c r="C903" s="254" t="str">
        <f t="shared" si="42"/>
        <v>Fraction of Eligible Industrial Energy Use Shifted to Electricity</v>
      </c>
      <c r="D903" s="6" t="s">
        <v>3034</v>
      </c>
      <c r="E903" s="1" t="s">
        <v>3484</v>
      </c>
      <c r="F903" t="s">
        <v>2735</v>
      </c>
      <c r="G903" s="45" t="s">
        <v>3491</v>
      </c>
      <c r="H903" s="43">
        <v>1843</v>
      </c>
      <c r="I903" s="324" t="s">
        <v>40</v>
      </c>
      <c r="J903" s="255" t="str">
        <f>IF(ISBLANK(INDEX('Policy Characteristics'!D:D,MATCH($C903,'Policy Characteristics'!$C:$C,0))),"",INDEX('Policy Characteristics'!D:D,MATCH($C903,'Policy Characteristics'!$C:$C,0)))</f>
        <v>Electrification</v>
      </c>
      <c r="K903" s="254" t="str">
        <f>IF(ISBLANK(INDEX('Policy Characteristics'!E:E,MATCH($C903,'Policy Characteristics'!$C:$C,0))),"",INDEX('Policy Characteristics'!E:E,MATCH($C903,'Policy Characteristics'!$C:$C,0)))</f>
        <v>indst shift to electricity</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fuel shifted</v>
      </c>
      <c r="P903" s="254" t="str">
        <f>IF(ISBLANK(INDEX('Policy Characteristics'!J:J,MATCH($C903,'Policy Characteristics'!$C:$C,0))),"",INDEX('Policy Characteristics'!J:J,MATCH($C903,'Policy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3" s="254" t="str">
        <f>IF(ISBLANK(INDEX('Policy Characteristics'!K:K,MATCH($C903,'Policy Characteristics'!$C:$C,0))),"",INDEX('Policy Characteristics'!K:K,MATCH($C903,'Policy Characteristics'!$C:$C,0)))</f>
        <v>industry-ag-main.html#fuel-switching</v>
      </c>
      <c r="R903" s="254" t="str">
        <f>IF(ISBLANK(INDEX('Policy Characteristics'!L:L,MATCH($C903,'Policy Characteristics'!$C:$C,0))),"",INDEX('Policy Characteristics'!L:L,MATCH($C903,'Policy Characteristics'!$C:$C,0)))</f>
        <v>industry-elec-and-hydrogen.html</v>
      </c>
    </row>
    <row r="904" spans="1:18"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Electrification</v>
      </c>
      <c r="C904" s="254" t="str">
        <f t="shared" si="42"/>
        <v>Fraction of Eligible Industrial Energy Use Shifted to Electricity</v>
      </c>
      <c r="D904" s="6" t="s">
        <v>3034</v>
      </c>
      <c r="E904" s="1" t="s">
        <v>3485</v>
      </c>
      <c r="F904" t="s">
        <v>2735</v>
      </c>
      <c r="G904" s="45" t="s">
        <v>3492</v>
      </c>
      <c r="H904" s="43">
        <v>1844</v>
      </c>
      <c r="I904" s="324" t="s">
        <v>40</v>
      </c>
      <c r="J904" s="255" t="str">
        <f>IF(ISBLANK(INDEX('Policy Characteristics'!D:D,MATCH($C904,'Policy Characteristics'!$C:$C,0))),"",INDEX('Policy Characteristics'!D:D,MATCH($C904,'Policy Characteristics'!$C:$C,0)))</f>
        <v>Electrification</v>
      </c>
      <c r="K904" s="254" t="str">
        <f>IF(ISBLANK(INDEX('Policy Characteristics'!E:E,MATCH($C904,'Policy Characteristics'!$C:$C,0))),"",INDEX('Policy Characteristics'!E:E,MATCH($C904,'Policy Characteristics'!$C:$C,0)))</f>
        <v>indst shift to electricity</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fuel shifted</v>
      </c>
      <c r="P904" s="254" t="str">
        <f>IF(ISBLANK(INDEX('Policy Characteristics'!J:J,MATCH($C904,'Policy Characteristics'!$C:$C,0))),"",INDEX('Policy Characteristics'!J:J,MATCH($C904,'Policy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4" s="254" t="str">
        <f>IF(ISBLANK(INDEX('Policy Characteristics'!K:K,MATCH($C904,'Policy Characteristics'!$C:$C,0))),"",INDEX('Policy Characteristics'!K:K,MATCH($C904,'Policy Characteristics'!$C:$C,0)))</f>
        <v>industry-ag-main.html#fuel-switching</v>
      </c>
      <c r="R904" s="254" t="str">
        <f>IF(ISBLANK(INDEX('Policy Characteristics'!L:L,MATCH($C904,'Policy Characteristics'!$C:$C,0))),"",INDEX('Policy Characteristics'!L:L,MATCH($C904,'Policy Characteristics'!$C:$C,0)))</f>
        <v>industry-elec-and-hydrogen.html</v>
      </c>
    </row>
    <row r="905" spans="1:18"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Electrification</v>
      </c>
      <c r="C905" s="254" t="str">
        <f t="shared" si="42"/>
        <v>Fraction of Eligible Industrial Energy Use Shifted to Electricity</v>
      </c>
      <c r="D905" s="6" t="s">
        <v>3034</v>
      </c>
      <c r="E905" s="1" t="s">
        <v>3486</v>
      </c>
      <c r="F905" t="s">
        <v>2735</v>
      </c>
      <c r="G905" s="45" t="s">
        <v>3493</v>
      </c>
      <c r="H905" s="43">
        <v>1845</v>
      </c>
      <c r="I905" s="324" t="s">
        <v>40</v>
      </c>
      <c r="J905" s="255" t="str">
        <f>IF(ISBLANK(INDEX('Policy Characteristics'!D:D,MATCH($C905,'Policy Characteristics'!$C:$C,0))),"",INDEX('Policy Characteristics'!D:D,MATCH($C905,'Policy Characteristics'!$C:$C,0)))</f>
        <v>Electrification</v>
      </c>
      <c r="K905" s="254" t="str">
        <f>IF(ISBLANK(INDEX('Policy Characteristics'!E:E,MATCH($C905,'Policy Characteristics'!$C:$C,0))),"",INDEX('Policy Characteristics'!E:E,MATCH($C905,'Policy Characteristics'!$C:$C,0)))</f>
        <v>indst shift to electricity</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fuel shifted</v>
      </c>
      <c r="P905" s="254" t="str">
        <f>IF(ISBLANK(INDEX('Policy Characteristics'!J:J,MATCH($C905,'Policy Characteristics'!$C:$C,0))),"",INDEX('Policy Characteristics'!J:J,MATCH($C905,'Policy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5" s="254" t="str">
        <f>IF(ISBLANK(INDEX('Policy Characteristics'!K:K,MATCH($C905,'Policy Characteristics'!$C:$C,0))),"",INDEX('Policy Characteristics'!K:K,MATCH($C905,'Policy Characteristics'!$C:$C,0)))</f>
        <v>industry-ag-main.html#fuel-switching</v>
      </c>
      <c r="R905" s="254" t="str">
        <f>IF(ISBLANK(INDEX('Policy Characteristics'!L:L,MATCH($C905,'Policy Characteristics'!$C:$C,0))),"",INDEX('Policy Characteristics'!L:L,MATCH($C905,'Policy Characteristics'!$C:$C,0)))</f>
        <v>industry-elec-and-hydrogen.html</v>
      </c>
    </row>
    <row r="906" spans="1:18"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Electrification</v>
      </c>
      <c r="C906" s="254" t="str">
        <f t="shared" si="42"/>
        <v>Fraction of Eligible Industrial Energy Use Shifted to Electricity</v>
      </c>
      <c r="D906" s="6" t="s">
        <v>3034</v>
      </c>
      <c r="E906" s="1" t="s">
        <v>3487</v>
      </c>
      <c r="F906" t="s">
        <v>2735</v>
      </c>
      <c r="G906" s="45" t="s">
        <v>3494</v>
      </c>
      <c r="H906" s="43">
        <v>1846</v>
      </c>
      <c r="I906" s="324" t="s">
        <v>40</v>
      </c>
      <c r="J906" s="255" t="str">
        <f>IF(ISBLANK(INDEX('Policy Characteristics'!D:D,MATCH($C906,'Policy Characteristics'!$C:$C,0))),"",INDEX('Policy Characteristics'!D:D,MATCH($C906,'Policy Characteristics'!$C:$C,0)))</f>
        <v>Electrification</v>
      </c>
      <c r="K906" s="254" t="str">
        <f>IF(ISBLANK(INDEX('Policy Characteristics'!E:E,MATCH($C906,'Policy Characteristics'!$C:$C,0))),"",INDEX('Policy Characteristics'!E:E,MATCH($C906,'Policy Characteristics'!$C:$C,0)))</f>
        <v>indst shift to electricity</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fuel shifted</v>
      </c>
      <c r="P906" s="254" t="str">
        <f>IF(ISBLANK(INDEX('Policy Characteristics'!J:J,MATCH($C906,'Policy Characteristics'!$C:$C,0))),"",INDEX('Policy Characteristics'!J:J,MATCH($C906,'Policy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6" s="254" t="str">
        <f>IF(ISBLANK(INDEX('Policy Characteristics'!K:K,MATCH($C906,'Policy Characteristics'!$C:$C,0))),"",INDEX('Policy Characteristics'!K:K,MATCH($C906,'Policy Characteristics'!$C:$C,0)))</f>
        <v>industry-ag-main.html#fuel-switching</v>
      </c>
      <c r="R906" s="254" t="str">
        <f>IF(ISBLANK(INDEX('Policy Characteristics'!L:L,MATCH($C906,'Policy Characteristics'!$C:$C,0))),"",INDEX('Policy Characteristics'!L:L,MATCH($C906,'Policy Characteristics'!$C:$C,0)))</f>
        <v>industry-elec-and-hydrogen.html</v>
      </c>
    </row>
    <row r="907" spans="1:18"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Electrification</v>
      </c>
      <c r="C907" s="254" t="str">
        <f t="shared" si="42"/>
        <v>Fraction of Eligible Industrial Energy Use Shifted to Electricity</v>
      </c>
      <c r="D907" s="6" t="s">
        <v>3034</v>
      </c>
      <c r="E907" s="1" t="s">
        <v>3488</v>
      </c>
      <c r="F907" t="s">
        <v>2735</v>
      </c>
      <c r="G907" s="45" t="s">
        <v>3495</v>
      </c>
      <c r="H907" s="43">
        <v>1847</v>
      </c>
      <c r="I907" s="324" t="s">
        <v>40</v>
      </c>
      <c r="J907" s="255" t="str">
        <f>IF(ISBLANK(INDEX('Policy Characteristics'!D:D,MATCH($C907,'Policy Characteristics'!$C:$C,0))),"",INDEX('Policy Characteristics'!D:D,MATCH($C907,'Policy Characteristics'!$C:$C,0)))</f>
        <v>Electrification</v>
      </c>
      <c r="K907" s="254" t="str">
        <f>IF(ISBLANK(INDEX('Policy Characteristics'!E:E,MATCH($C907,'Policy Characteristics'!$C:$C,0))),"",INDEX('Policy Characteristics'!E:E,MATCH($C907,'Policy Characteristics'!$C:$C,0)))</f>
        <v>indst shift to electricity</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fuel shifted</v>
      </c>
      <c r="P907" s="254" t="str">
        <f>IF(ISBLANK(INDEX('Policy Characteristics'!J:J,MATCH($C907,'Policy Characteristics'!$C:$C,0))),"",INDEX('Policy Characteristics'!J:J,MATCH($C907,'Policy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7" s="254" t="str">
        <f>IF(ISBLANK(INDEX('Policy Characteristics'!K:K,MATCH($C907,'Policy Characteristics'!$C:$C,0))),"",INDEX('Policy Characteristics'!K:K,MATCH($C907,'Policy Characteristics'!$C:$C,0)))</f>
        <v>industry-ag-main.html#fuel-switching</v>
      </c>
      <c r="R907" s="254" t="str">
        <f>IF(ISBLANK(INDEX('Policy Characteristics'!L:L,MATCH($C907,'Policy Characteristics'!$C:$C,0))),"",INDEX('Policy Characteristics'!L:L,MATCH($C907,'Policy Characteristics'!$C:$C,0)))</f>
        <v>industry-elec-and-hydrogen.html</v>
      </c>
    </row>
    <row r="908" spans="1:18"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Electrification</v>
      </c>
      <c r="C908" s="254" t="str">
        <f t="shared" si="42"/>
        <v>Fraction of Eligible Industrial Energy Use Shifted to Electricity</v>
      </c>
      <c r="D908" s="6" t="s">
        <v>3034</v>
      </c>
      <c r="E908" s="1" t="s">
        <v>3489</v>
      </c>
      <c r="F908" t="s">
        <v>2735</v>
      </c>
      <c r="G908" s="45" t="s">
        <v>3496</v>
      </c>
      <c r="H908" s="43">
        <v>1848</v>
      </c>
      <c r="I908" s="324" t="s">
        <v>40</v>
      </c>
      <c r="J908" s="255" t="str">
        <f>IF(ISBLANK(INDEX('Policy Characteristics'!D:D,MATCH($C908,'Policy Characteristics'!$C:$C,0))),"",INDEX('Policy Characteristics'!D:D,MATCH($C908,'Policy Characteristics'!$C:$C,0)))</f>
        <v>Electrification</v>
      </c>
      <c r="K908" s="254" t="str">
        <f>IF(ISBLANK(INDEX('Policy Characteristics'!E:E,MATCH($C908,'Policy Characteristics'!$C:$C,0))),"",INDEX('Policy Characteristics'!E:E,MATCH($C908,'Policy Characteristics'!$C:$C,0)))</f>
        <v>indst shift to electricity</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fuel shifted</v>
      </c>
      <c r="P908" s="254" t="str">
        <f>IF(ISBLANK(INDEX('Policy Characteristics'!J:J,MATCH($C908,'Policy Characteristics'!$C:$C,0))),"",INDEX('Policy Characteristics'!J:J,MATCH($C908,'Policy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8" s="254" t="str">
        <f>IF(ISBLANK(INDEX('Policy Characteristics'!K:K,MATCH($C908,'Policy Characteristics'!$C:$C,0))),"",INDEX('Policy Characteristics'!K:K,MATCH($C908,'Policy Characteristics'!$C:$C,0)))</f>
        <v>industry-ag-main.html#fuel-switching</v>
      </c>
      <c r="R908" s="254" t="str">
        <f>IF(ISBLANK(INDEX('Policy Characteristics'!L:L,MATCH($C908,'Policy Characteristics'!$C:$C,0))),"",INDEX('Policy Characteristics'!L:L,MATCH($C908,'Policy Characteristics'!$C:$C,0)))</f>
        <v>industry-elec-and-hydrogen.html</v>
      </c>
    </row>
    <row r="909" spans="1:18"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Electrification</v>
      </c>
      <c r="C909" s="254" t="str">
        <f t="shared" si="42"/>
        <v>Fraction of Eligible Industrial Energy Use Shifted to Electricity</v>
      </c>
      <c r="D909" s="6" t="s">
        <v>3034</v>
      </c>
      <c r="E909" s="1" t="s">
        <v>3632</v>
      </c>
      <c r="F909" t="s">
        <v>2735</v>
      </c>
      <c r="G909" s="45" t="s">
        <v>3632</v>
      </c>
      <c r="H909" s="43">
        <v>1849</v>
      </c>
      <c r="I909" s="324" t="s">
        <v>40</v>
      </c>
      <c r="J909" s="255" t="str">
        <f>IF(ISBLANK(INDEX('Policy Characteristics'!D:D,MATCH($C909,'Policy Characteristics'!$C:$C,0))),"",INDEX('Policy Characteristics'!D:D,MATCH($C909,'Policy Characteristics'!$C:$C,0)))</f>
        <v>Electrification</v>
      </c>
      <c r="K909" s="254" t="str">
        <f>IF(ISBLANK(INDEX('Policy Characteristics'!E:E,MATCH($C909,'Policy Characteristics'!$C:$C,0))),"",INDEX('Policy Characteristics'!E:E,MATCH($C909,'Policy Characteristics'!$C:$C,0)))</f>
        <v>indst shift to electricity</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fuel shifted</v>
      </c>
      <c r="P909" s="254" t="str">
        <f>IF(ISBLANK(INDEX('Policy Characteristics'!J:J,MATCH($C909,'Policy Characteristics'!$C:$C,0))),"",INDEX('Policy Characteristics'!J:J,MATCH($C909,'Policy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9" s="254" t="str">
        <f>IF(ISBLANK(INDEX('Policy Characteristics'!K:K,MATCH($C909,'Policy Characteristics'!$C:$C,0))),"",INDEX('Policy Characteristics'!K:K,MATCH($C909,'Policy Characteristics'!$C:$C,0)))</f>
        <v>industry-ag-main.html#fuel-switching</v>
      </c>
      <c r="R909" s="254" t="str">
        <f>IF(ISBLANK(INDEX('Policy Characteristics'!L:L,MATCH($C909,'Policy Characteristics'!$C:$C,0))),"",INDEX('Policy Characteristics'!L:L,MATCH($C909,'Policy Characteristics'!$C:$C,0)))</f>
        <v>industry-elec-and-hydrogen.html</v>
      </c>
    </row>
    <row r="910" spans="1:18"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Electrification</v>
      </c>
      <c r="C910" s="254" t="str">
        <f t="shared" si="42"/>
        <v>Fraction of Eligible Industrial Energy Use Shifted to Electricity</v>
      </c>
      <c r="D910" s="6" t="s">
        <v>3035</v>
      </c>
      <c r="E910" s="1" t="s">
        <v>3483</v>
      </c>
      <c r="F910" t="s">
        <v>2999</v>
      </c>
      <c r="G910" s="45" t="s">
        <v>3490</v>
      </c>
      <c r="H910" s="43">
        <v>1850</v>
      </c>
      <c r="I910" s="324" t="s">
        <v>40</v>
      </c>
      <c r="J910" s="255" t="str">
        <f>IF(ISBLANK(INDEX('Policy Characteristics'!D:D,MATCH($C910,'Policy Characteristics'!$C:$C,0))),"",INDEX('Policy Characteristics'!D:D,MATCH($C910,'Policy Characteristics'!$C:$C,0)))</f>
        <v>Electrification</v>
      </c>
      <c r="K910" s="254" t="str">
        <f>IF(ISBLANK(INDEX('Policy Characteristics'!E:E,MATCH($C910,'Policy Characteristics'!$C:$C,0))),"",INDEX('Policy Characteristics'!E:E,MATCH($C910,'Policy Characteristics'!$C:$C,0)))</f>
        <v>indst shift to electricity</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fuel shifted</v>
      </c>
      <c r="P910" s="254" t="str">
        <f>IF(ISBLANK(INDEX('Policy Characteristics'!J:J,MATCH($C910,'Policy Characteristics'!$C:$C,0))),"",INDEX('Policy Characteristics'!J:J,MATCH($C910,'Policy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0" s="254" t="str">
        <f>IF(ISBLANK(INDEX('Policy Characteristics'!K:K,MATCH($C910,'Policy Characteristics'!$C:$C,0))),"",INDEX('Policy Characteristics'!K:K,MATCH($C910,'Policy Characteristics'!$C:$C,0)))</f>
        <v>industry-ag-main.html#fuel-switching</v>
      </c>
      <c r="R910" s="254" t="str">
        <f>IF(ISBLANK(INDEX('Policy Characteristics'!L:L,MATCH($C910,'Policy Characteristics'!$C:$C,0))),"",INDEX('Policy Characteristics'!L:L,MATCH($C910,'Policy Characteristics'!$C:$C,0)))</f>
        <v>industry-elec-and-hydrogen.html</v>
      </c>
    </row>
    <row r="911" spans="1:18"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Electrification</v>
      </c>
      <c r="C911" s="254" t="str">
        <f t="shared" si="42"/>
        <v>Fraction of Eligible Industrial Energy Use Shifted to Electricity</v>
      </c>
      <c r="D911" s="6" t="s">
        <v>3035</v>
      </c>
      <c r="E911" s="1" t="s">
        <v>3484</v>
      </c>
      <c r="F911" t="s">
        <v>2999</v>
      </c>
      <c r="G911" s="45" t="s">
        <v>3491</v>
      </c>
      <c r="H911" s="43">
        <v>1851</v>
      </c>
      <c r="I911" s="324" t="s">
        <v>40</v>
      </c>
      <c r="J911" s="255" t="str">
        <f>IF(ISBLANK(INDEX('Policy Characteristics'!D:D,MATCH($C911,'Policy Characteristics'!$C:$C,0))),"",INDEX('Policy Characteristics'!D:D,MATCH($C911,'Policy Characteristics'!$C:$C,0)))</f>
        <v>Electrification</v>
      </c>
      <c r="K911" s="254" t="str">
        <f>IF(ISBLANK(INDEX('Policy Characteristics'!E:E,MATCH($C911,'Policy Characteristics'!$C:$C,0))),"",INDEX('Policy Characteristics'!E:E,MATCH($C911,'Policy Characteristics'!$C:$C,0)))</f>
        <v>indst shift to electricity</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fuel shifted</v>
      </c>
      <c r="P911" s="254" t="str">
        <f>IF(ISBLANK(INDEX('Policy Characteristics'!J:J,MATCH($C911,'Policy Characteristics'!$C:$C,0))),"",INDEX('Policy Characteristics'!J:J,MATCH($C911,'Policy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1" s="254" t="str">
        <f>IF(ISBLANK(INDEX('Policy Characteristics'!K:K,MATCH($C911,'Policy Characteristics'!$C:$C,0))),"",INDEX('Policy Characteristics'!K:K,MATCH($C911,'Policy Characteristics'!$C:$C,0)))</f>
        <v>industry-ag-main.html#fuel-switching</v>
      </c>
      <c r="R911" s="254" t="str">
        <f>IF(ISBLANK(INDEX('Policy Characteristics'!L:L,MATCH($C911,'Policy Characteristics'!$C:$C,0))),"",INDEX('Policy Characteristics'!L:L,MATCH($C911,'Policy Characteristics'!$C:$C,0)))</f>
        <v>industry-elec-and-hydrogen.html</v>
      </c>
    </row>
    <row r="912" spans="1:18"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Electrification</v>
      </c>
      <c r="C912" s="254" t="str">
        <f t="shared" si="42"/>
        <v>Fraction of Eligible Industrial Energy Use Shifted to Electricity</v>
      </c>
      <c r="D912" s="6" t="s">
        <v>3035</v>
      </c>
      <c r="E912" s="1" t="s">
        <v>3485</v>
      </c>
      <c r="F912" t="s">
        <v>2999</v>
      </c>
      <c r="G912" s="45" t="s">
        <v>3492</v>
      </c>
      <c r="H912" s="43">
        <v>1852</v>
      </c>
      <c r="I912" s="324" t="s">
        <v>40</v>
      </c>
      <c r="J912" s="255" t="str">
        <f>IF(ISBLANK(INDEX('Policy Characteristics'!D:D,MATCH($C912,'Policy Characteristics'!$C:$C,0))),"",INDEX('Policy Characteristics'!D:D,MATCH($C912,'Policy Characteristics'!$C:$C,0)))</f>
        <v>Electrification</v>
      </c>
      <c r="K912" s="254" t="str">
        <f>IF(ISBLANK(INDEX('Policy Characteristics'!E:E,MATCH($C912,'Policy Characteristics'!$C:$C,0))),"",INDEX('Policy Characteristics'!E:E,MATCH($C912,'Policy Characteristics'!$C:$C,0)))</f>
        <v>indst shift to electricity</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fuel shifted</v>
      </c>
      <c r="P912" s="254" t="str">
        <f>IF(ISBLANK(INDEX('Policy Characteristics'!J:J,MATCH($C912,'Policy Characteristics'!$C:$C,0))),"",INDEX('Policy Characteristics'!J:J,MATCH($C912,'Policy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2" s="254" t="str">
        <f>IF(ISBLANK(INDEX('Policy Characteristics'!K:K,MATCH($C912,'Policy Characteristics'!$C:$C,0))),"",INDEX('Policy Characteristics'!K:K,MATCH($C912,'Policy Characteristics'!$C:$C,0)))</f>
        <v>industry-ag-main.html#fuel-switching</v>
      </c>
      <c r="R912" s="254" t="str">
        <f>IF(ISBLANK(INDEX('Policy Characteristics'!L:L,MATCH($C912,'Policy Characteristics'!$C:$C,0))),"",INDEX('Policy Characteristics'!L:L,MATCH($C912,'Policy Characteristics'!$C:$C,0)))</f>
        <v>industry-elec-and-hydrogen.html</v>
      </c>
    </row>
    <row r="913" spans="1:18"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Electrification</v>
      </c>
      <c r="C913" s="254" t="str">
        <f t="shared" si="42"/>
        <v>Fraction of Eligible Industrial Energy Use Shifted to Electricity</v>
      </c>
      <c r="D913" s="6" t="s">
        <v>3035</v>
      </c>
      <c r="E913" s="1" t="s">
        <v>3486</v>
      </c>
      <c r="F913" t="s">
        <v>2999</v>
      </c>
      <c r="G913" s="45" t="s">
        <v>3493</v>
      </c>
      <c r="H913" s="43">
        <v>1853</v>
      </c>
      <c r="I913" s="324" t="s">
        <v>40</v>
      </c>
      <c r="J913" s="255" t="str">
        <f>IF(ISBLANK(INDEX('Policy Characteristics'!D:D,MATCH($C913,'Policy Characteristics'!$C:$C,0))),"",INDEX('Policy Characteristics'!D:D,MATCH($C913,'Policy Characteristics'!$C:$C,0)))</f>
        <v>Electrification</v>
      </c>
      <c r="K913" s="254" t="str">
        <f>IF(ISBLANK(INDEX('Policy Characteristics'!E:E,MATCH($C913,'Policy Characteristics'!$C:$C,0))),"",INDEX('Policy Characteristics'!E:E,MATCH($C913,'Policy Characteristics'!$C:$C,0)))</f>
        <v>indst shift to electricity</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fuel shifted</v>
      </c>
      <c r="P913" s="254" t="str">
        <f>IF(ISBLANK(INDEX('Policy Characteristics'!J:J,MATCH($C913,'Policy Characteristics'!$C:$C,0))),"",INDEX('Policy Characteristics'!J:J,MATCH($C913,'Policy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3" s="254" t="str">
        <f>IF(ISBLANK(INDEX('Policy Characteristics'!K:K,MATCH($C913,'Policy Characteristics'!$C:$C,0))),"",INDEX('Policy Characteristics'!K:K,MATCH($C913,'Policy Characteristics'!$C:$C,0)))</f>
        <v>industry-ag-main.html#fuel-switching</v>
      </c>
      <c r="R913" s="254" t="str">
        <f>IF(ISBLANK(INDEX('Policy Characteristics'!L:L,MATCH($C913,'Policy Characteristics'!$C:$C,0))),"",INDEX('Policy Characteristics'!L:L,MATCH($C913,'Policy Characteristics'!$C:$C,0)))</f>
        <v>industry-elec-and-hydrogen.html</v>
      </c>
    </row>
    <row r="914" spans="1:18"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Electrification</v>
      </c>
      <c r="C914" s="254" t="str">
        <f t="shared" si="42"/>
        <v>Fraction of Eligible Industrial Energy Use Shifted to Electricity</v>
      </c>
      <c r="D914" s="6" t="s">
        <v>3035</v>
      </c>
      <c r="E914" s="1" t="s">
        <v>3487</v>
      </c>
      <c r="F914" t="s">
        <v>2999</v>
      </c>
      <c r="G914" s="45" t="s">
        <v>3494</v>
      </c>
      <c r="H914" s="43">
        <v>1854</v>
      </c>
      <c r="I914" s="324" t="s">
        <v>40</v>
      </c>
      <c r="J914" s="255" t="str">
        <f>IF(ISBLANK(INDEX('Policy Characteristics'!D:D,MATCH($C914,'Policy Characteristics'!$C:$C,0))),"",INDEX('Policy Characteristics'!D:D,MATCH($C914,'Policy Characteristics'!$C:$C,0)))</f>
        <v>Electrification</v>
      </c>
      <c r="K914" s="254" t="str">
        <f>IF(ISBLANK(INDEX('Policy Characteristics'!E:E,MATCH($C914,'Policy Characteristics'!$C:$C,0))),"",INDEX('Policy Characteristics'!E:E,MATCH($C914,'Policy Characteristics'!$C:$C,0)))</f>
        <v>indst shift to electricity</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fuel shifted</v>
      </c>
      <c r="P914" s="254" t="str">
        <f>IF(ISBLANK(INDEX('Policy Characteristics'!J:J,MATCH($C914,'Policy Characteristics'!$C:$C,0))),"",INDEX('Policy Characteristics'!J:J,MATCH($C914,'Policy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4" s="254" t="str">
        <f>IF(ISBLANK(INDEX('Policy Characteristics'!K:K,MATCH($C914,'Policy Characteristics'!$C:$C,0))),"",INDEX('Policy Characteristics'!K:K,MATCH($C914,'Policy Characteristics'!$C:$C,0)))</f>
        <v>industry-ag-main.html#fuel-switching</v>
      </c>
      <c r="R914" s="254" t="str">
        <f>IF(ISBLANK(INDEX('Policy Characteristics'!L:L,MATCH($C914,'Policy Characteristics'!$C:$C,0))),"",INDEX('Policy Characteristics'!L:L,MATCH($C914,'Policy Characteristics'!$C:$C,0)))</f>
        <v>industry-elec-and-hydrogen.html</v>
      </c>
    </row>
    <row r="915" spans="1:18"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Electrification</v>
      </c>
      <c r="C915" s="254" t="str">
        <f t="shared" si="42"/>
        <v>Fraction of Eligible Industrial Energy Use Shifted to Electricity</v>
      </c>
      <c r="D915" s="6" t="s">
        <v>3035</v>
      </c>
      <c r="E915" s="1" t="s">
        <v>3488</v>
      </c>
      <c r="F915" t="s">
        <v>2999</v>
      </c>
      <c r="G915" s="45" t="s">
        <v>3495</v>
      </c>
      <c r="H915" s="43">
        <v>1855</v>
      </c>
      <c r="I915" s="324" t="s">
        <v>40</v>
      </c>
      <c r="J915" s="255" t="str">
        <f>IF(ISBLANK(INDEX('Policy Characteristics'!D:D,MATCH($C915,'Policy Characteristics'!$C:$C,0))),"",INDEX('Policy Characteristics'!D:D,MATCH($C915,'Policy Characteristics'!$C:$C,0)))</f>
        <v>Electrification</v>
      </c>
      <c r="K915" s="254" t="str">
        <f>IF(ISBLANK(INDEX('Policy Characteristics'!E:E,MATCH($C915,'Policy Characteristics'!$C:$C,0))),"",INDEX('Policy Characteristics'!E:E,MATCH($C915,'Policy Characteristics'!$C:$C,0)))</f>
        <v>indst shift to electricity</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fuel shifted</v>
      </c>
      <c r="P915" s="254" t="str">
        <f>IF(ISBLANK(INDEX('Policy Characteristics'!J:J,MATCH($C915,'Policy Characteristics'!$C:$C,0))),"",INDEX('Policy Characteristics'!J:J,MATCH($C915,'Policy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5" s="254" t="str">
        <f>IF(ISBLANK(INDEX('Policy Characteristics'!K:K,MATCH($C915,'Policy Characteristics'!$C:$C,0))),"",INDEX('Policy Characteristics'!K:K,MATCH($C915,'Policy Characteristics'!$C:$C,0)))</f>
        <v>industry-ag-main.html#fuel-switching</v>
      </c>
      <c r="R915" s="254" t="str">
        <f>IF(ISBLANK(INDEX('Policy Characteristics'!L:L,MATCH($C915,'Policy Characteristics'!$C:$C,0))),"",INDEX('Policy Characteristics'!L:L,MATCH($C915,'Policy Characteristics'!$C:$C,0)))</f>
        <v>industry-elec-and-hydrogen.html</v>
      </c>
    </row>
    <row r="916" spans="1:18"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Electrification</v>
      </c>
      <c r="C916" s="254" t="str">
        <f t="shared" si="42"/>
        <v>Fraction of Eligible Industrial Energy Use Shifted to Electricity</v>
      </c>
      <c r="D916" s="6" t="s">
        <v>3035</v>
      </c>
      <c r="E916" s="1" t="s">
        <v>3489</v>
      </c>
      <c r="F916" t="s">
        <v>2999</v>
      </c>
      <c r="G916" s="45" t="s">
        <v>3496</v>
      </c>
      <c r="H916" s="43">
        <v>1856</v>
      </c>
      <c r="I916" s="324" t="s">
        <v>40</v>
      </c>
      <c r="J916" s="255" t="str">
        <f>IF(ISBLANK(INDEX('Policy Characteristics'!D:D,MATCH($C916,'Policy Characteristics'!$C:$C,0))),"",INDEX('Policy Characteristics'!D:D,MATCH($C916,'Policy Characteristics'!$C:$C,0)))</f>
        <v>Electrification</v>
      </c>
      <c r="K916" s="254" t="str">
        <f>IF(ISBLANK(INDEX('Policy Characteristics'!E:E,MATCH($C916,'Policy Characteristics'!$C:$C,0))),"",INDEX('Policy Characteristics'!E:E,MATCH($C916,'Policy Characteristics'!$C:$C,0)))</f>
        <v>indst shift to electricity</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fuel shifted</v>
      </c>
      <c r="P916" s="254" t="str">
        <f>IF(ISBLANK(INDEX('Policy Characteristics'!J:J,MATCH($C916,'Policy Characteristics'!$C:$C,0))),"",INDEX('Policy Characteristics'!J:J,MATCH($C916,'Policy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6" s="254" t="str">
        <f>IF(ISBLANK(INDEX('Policy Characteristics'!K:K,MATCH($C916,'Policy Characteristics'!$C:$C,0))),"",INDEX('Policy Characteristics'!K:K,MATCH($C916,'Policy Characteristics'!$C:$C,0)))</f>
        <v>industry-ag-main.html#fuel-switching</v>
      </c>
      <c r="R916" s="254" t="str">
        <f>IF(ISBLANK(INDEX('Policy Characteristics'!L:L,MATCH($C916,'Policy Characteristics'!$C:$C,0))),"",INDEX('Policy Characteristics'!L:L,MATCH($C916,'Policy Characteristics'!$C:$C,0)))</f>
        <v>industry-elec-and-hydrogen.html</v>
      </c>
    </row>
    <row r="917" spans="1:18"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Electrification</v>
      </c>
      <c r="C917" s="254" t="str">
        <f t="shared" si="42"/>
        <v>Fraction of Eligible Industrial Energy Use Shifted to Electricity</v>
      </c>
      <c r="D917" s="6" t="s">
        <v>3035</v>
      </c>
      <c r="E917" s="1" t="s">
        <v>3632</v>
      </c>
      <c r="F917" t="s">
        <v>2999</v>
      </c>
      <c r="G917" s="45" t="s">
        <v>3632</v>
      </c>
      <c r="H917" s="43">
        <v>1857</v>
      </c>
      <c r="I917" s="324" t="s">
        <v>40</v>
      </c>
      <c r="J917" s="255" t="str">
        <f>IF(ISBLANK(INDEX('Policy Characteristics'!D:D,MATCH($C917,'Policy Characteristics'!$C:$C,0))),"",INDEX('Policy Characteristics'!D:D,MATCH($C917,'Policy Characteristics'!$C:$C,0)))</f>
        <v>Electrification</v>
      </c>
      <c r="K917" s="254" t="str">
        <f>IF(ISBLANK(INDEX('Policy Characteristics'!E:E,MATCH($C917,'Policy Characteristics'!$C:$C,0))),"",INDEX('Policy Characteristics'!E:E,MATCH($C917,'Policy Characteristics'!$C:$C,0)))</f>
        <v>indst shift to electricity</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fuel shifted</v>
      </c>
      <c r="P917" s="254" t="str">
        <f>IF(ISBLANK(INDEX('Policy Characteristics'!J:J,MATCH($C917,'Policy Characteristics'!$C:$C,0))),"",INDEX('Policy Characteristics'!J:J,MATCH($C917,'Policy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7" s="254" t="str">
        <f>IF(ISBLANK(INDEX('Policy Characteristics'!K:K,MATCH($C917,'Policy Characteristics'!$C:$C,0))),"",INDEX('Policy Characteristics'!K:K,MATCH($C917,'Policy Characteristics'!$C:$C,0)))</f>
        <v>industry-ag-main.html#fuel-switching</v>
      </c>
      <c r="R917" s="254" t="str">
        <f>IF(ISBLANK(INDEX('Policy Characteristics'!L:L,MATCH($C917,'Policy Characteristics'!$C:$C,0))),"",INDEX('Policy Characteristics'!L:L,MATCH($C917,'Policy Characteristics'!$C:$C,0)))</f>
        <v>industry-elec-and-hydrogen.html</v>
      </c>
    </row>
    <row r="918" spans="1:18"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Electrification</v>
      </c>
      <c r="C918" s="254" t="str">
        <f t="shared" si="42"/>
        <v>Fraction of Eligible Industrial Energy Use Shifted to Electricity</v>
      </c>
      <c r="D918" s="6" t="s">
        <v>3036</v>
      </c>
      <c r="E918" s="1" t="s">
        <v>3483</v>
      </c>
      <c r="F918" t="s">
        <v>3000</v>
      </c>
      <c r="G918" s="45" t="s">
        <v>3490</v>
      </c>
      <c r="H918" s="43">
        <v>1858</v>
      </c>
      <c r="I918" s="324" t="s">
        <v>40</v>
      </c>
      <c r="J918" s="255" t="str">
        <f>IF(ISBLANK(INDEX('Policy Characteristics'!D:D,MATCH($C918,'Policy Characteristics'!$C:$C,0))),"",INDEX('Policy Characteristics'!D:D,MATCH($C918,'Policy Characteristics'!$C:$C,0)))</f>
        <v>Electrification</v>
      </c>
      <c r="K918" s="254" t="str">
        <f>IF(ISBLANK(INDEX('Policy Characteristics'!E:E,MATCH($C918,'Policy Characteristics'!$C:$C,0))),"",INDEX('Policy Characteristics'!E:E,MATCH($C918,'Policy Characteristics'!$C:$C,0)))</f>
        <v>indst shift to electricity</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fuel shifted</v>
      </c>
      <c r="P918" s="254" t="str">
        <f>IF(ISBLANK(INDEX('Policy Characteristics'!J:J,MATCH($C918,'Policy Characteristics'!$C:$C,0))),"",INDEX('Policy Characteristics'!J:J,MATCH($C918,'Policy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8" s="254" t="str">
        <f>IF(ISBLANK(INDEX('Policy Characteristics'!K:K,MATCH($C918,'Policy Characteristics'!$C:$C,0))),"",INDEX('Policy Characteristics'!K:K,MATCH($C918,'Policy Characteristics'!$C:$C,0)))</f>
        <v>industry-ag-main.html#fuel-switching</v>
      </c>
      <c r="R918" s="254" t="str">
        <f>IF(ISBLANK(INDEX('Policy Characteristics'!L:L,MATCH($C918,'Policy Characteristics'!$C:$C,0))),"",INDEX('Policy Characteristics'!L:L,MATCH($C918,'Policy Characteristics'!$C:$C,0)))</f>
        <v>industry-elec-and-hydrogen.html</v>
      </c>
    </row>
    <row r="919" spans="1:18"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Electrification</v>
      </c>
      <c r="C919" s="254" t="str">
        <f t="shared" si="42"/>
        <v>Fraction of Eligible Industrial Energy Use Shifted to Electricity</v>
      </c>
      <c r="D919" s="6" t="s">
        <v>3036</v>
      </c>
      <c r="E919" s="1" t="s">
        <v>3484</v>
      </c>
      <c r="F919" t="s">
        <v>3000</v>
      </c>
      <c r="G919" s="45" t="s">
        <v>3491</v>
      </c>
      <c r="H919" s="43">
        <v>1859</v>
      </c>
      <c r="I919" s="324" t="s">
        <v>40</v>
      </c>
      <c r="J919" s="255" t="str">
        <f>IF(ISBLANK(INDEX('Policy Characteristics'!D:D,MATCH($C919,'Policy Characteristics'!$C:$C,0))),"",INDEX('Policy Characteristics'!D:D,MATCH($C919,'Policy Characteristics'!$C:$C,0)))</f>
        <v>Electrification</v>
      </c>
      <c r="K919" s="254" t="str">
        <f>IF(ISBLANK(INDEX('Policy Characteristics'!E:E,MATCH($C919,'Policy Characteristics'!$C:$C,0))),"",INDEX('Policy Characteristics'!E:E,MATCH($C919,'Policy Characteristics'!$C:$C,0)))</f>
        <v>indst shift to electricity</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fuel shifted</v>
      </c>
      <c r="P919" s="254" t="str">
        <f>IF(ISBLANK(INDEX('Policy Characteristics'!J:J,MATCH($C919,'Policy Characteristics'!$C:$C,0))),"",INDEX('Policy Characteristics'!J:J,MATCH($C919,'Policy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9" s="254" t="str">
        <f>IF(ISBLANK(INDEX('Policy Characteristics'!K:K,MATCH($C919,'Policy Characteristics'!$C:$C,0))),"",INDEX('Policy Characteristics'!K:K,MATCH($C919,'Policy Characteristics'!$C:$C,0)))</f>
        <v>industry-ag-main.html#fuel-switching</v>
      </c>
      <c r="R919" s="254" t="str">
        <f>IF(ISBLANK(INDEX('Policy Characteristics'!L:L,MATCH($C919,'Policy Characteristics'!$C:$C,0))),"",INDEX('Policy Characteristics'!L:L,MATCH($C919,'Policy Characteristics'!$C:$C,0)))</f>
        <v>industry-elec-and-hydrogen.html</v>
      </c>
    </row>
    <row r="920" spans="1:18"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Electrification</v>
      </c>
      <c r="C920" s="254" t="str">
        <f t="shared" si="42"/>
        <v>Fraction of Eligible Industrial Energy Use Shifted to Electricity</v>
      </c>
      <c r="D920" s="6" t="s">
        <v>3036</v>
      </c>
      <c r="E920" s="1" t="s">
        <v>3485</v>
      </c>
      <c r="F920" t="s">
        <v>3000</v>
      </c>
      <c r="G920" s="45" t="s">
        <v>3492</v>
      </c>
      <c r="H920" s="43">
        <v>1860</v>
      </c>
      <c r="I920" s="324" t="s">
        <v>40</v>
      </c>
      <c r="J920" s="255" t="str">
        <f>IF(ISBLANK(INDEX('Policy Characteristics'!D:D,MATCH($C920,'Policy Characteristics'!$C:$C,0))),"",INDEX('Policy Characteristics'!D:D,MATCH($C920,'Policy Characteristics'!$C:$C,0)))</f>
        <v>Electrification</v>
      </c>
      <c r="K920" s="254" t="str">
        <f>IF(ISBLANK(INDEX('Policy Characteristics'!E:E,MATCH($C920,'Policy Characteristics'!$C:$C,0))),"",INDEX('Policy Characteristics'!E:E,MATCH($C920,'Policy Characteristics'!$C:$C,0)))</f>
        <v>indst shift to electricity</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fuel shifted</v>
      </c>
      <c r="P920" s="254" t="str">
        <f>IF(ISBLANK(INDEX('Policy Characteristics'!J:J,MATCH($C920,'Policy Characteristics'!$C:$C,0))),"",INDEX('Policy Characteristics'!J:J,MATCH($C920,'Policy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0" s="254" t="str">
        <f>IF(ISBLANK(INDEX('Policy Characteristics'!K:K,MATCH($C920,'Policy Characteristics'!$C:$C,0))),"",INDEX('Policy Characteristics'!K:K,MATCH($C920,'Policy Characteristics'!$C:$C,0)))</f>
        <v>industry-ag-main.html#fuel-switching</v>
      </c>
      <c r="R920" s="254" t="str">
        <f>IF(ISBLANK(INDEX('Policy Characteristics'!L:L,MATCH($C920,'Policy Characteristics'!$C:$C,0))),"",INDEX('Policy Characteristics'!L:L,MATCH($C920,'Policy Characteristics'!$C:$C,0)))</f>
        <v>industry-elec-and-hydrogen.html</v>
      </c>
    </row>
    <row r="921" spans="1:18"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Electrification</v>
      </c>
      <c r="C921" s="254" t="str">
        <f t="shared" ref="C921:C922" si="43">C$894</f>
        <v>Fraction of Eligible Industrial Energy Use Shifted to Electricity</v>
      </c>
      <c r="D921" s="6" t="s">
        <v>3036</v>
      </c>
      <c r="E921" s="1" t="s">
        <v>3486</v>
      </c>
      <c r="F921" t="s">
        <v>3000</v>
      </c>
      <c r="G921" s="45" t="s">
        <v>3493</v>
      </c>
      <c r="H921" s="43">
        <v>1861</v>
      </c>
      <c r="I921" s="324" t="s">
        <v>40</v>
      </c>
      <c r="J921" s="255" t="str">
        <f>IF(ISBLANK(INDEX('Policy Characteristics'!D:D,MATCH($C921,'Policy Characteristics'!$C:$C,0))),"",INDEX('Policy Characteristics'!D:D,MATCH($C921,'Policy Characteristics'!$C:$C,0)))</f>
        <v>Electrification</v>
      </c>
      <c r="K921" s="254" t="str">
        <f>IF(ISBLANK(INDEX('Policy Characteristics'!E:E,MATCH($C921,'Policy Characteristics'!$C:$C,0))),"",INDEX('Policy Characteristics'!E:E,MATCH($C921,'Policy Characteristics'!$C:$C,0)))</f>
        <v>indst shift to electricity</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fuel shifted</v>
      </c>
      <c r="P921" s="254" t="str">
        <f>IF(ISBLANK(INDEX('Policy Characteristics'!J:J,MATCH($C921,'Policy Characteristics'!$C:$C,0))),"",INDEX('Policy Characteristics'!J:J,MATCH($C921,'Policy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1" s="254" t="str">
        <f>IF(ISBLANK(INDEX('Policy Characteristics'!K:K,MATCH($C921,'Policy Characteristics'!$C:$C,0))),"",INDEX('Policy Characteristics'!K:K,MATCH($C921,'Policy Characteristics'!$C:$C,0)))</f>
        <v>industry-ag-main.html#fuel-switching</v>
      </c>
      <c r="R921" s="254" t="str">
        <f>IF(ISBLANK(INDEX('Policy Characteristics'!L:L,MATCH($C921,'Policy Characteristics'!$C:$C,0))),"",INDEX('Policy Characteristics'!L:L,MATCH($C921,'Policy Characteristics'!$C:$C,0)))</f>
        <v>industry-elec-and-hydrogen.html</v>
      </c>
    </row>
    <row r="922" spans="1:18"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Electrification</v>
      </c>
      <c r="C922" s="254" t="str">
        <f t="shared" si="43"/>
        <v>Fraction of Eligible Industrial Energy Use Shifted to Electricity</v>
      </c>
      <c r="D922" s="6" t="s">
        <v>3036</v>
      </c>
      <c r="E922" s="1" t="s">
        <v>3487</v>
      </c>
      <c r="F922" t="s">
        <v>3000</v>
      </c>
      <c r="G922" s="45" t="s">
        <v>3494</v>
      </c>
      <c r="H922" s="43">
        <v>1862</v>
      </c>
      <c r="I922" s="324" t="s">
        <v>40</v>
      </c>
      <c r="J922" s="255" t="str">
        <f>IF(ISBLANK(INDEX('Policy Characteristics'!D:D,MATCH($C922,'Policy Characteristics'!$C:$C,0))),"",INDEX('Policy Characteristics'!D:D,MATCH($C922,'Policy Characteristics'!$C:$C,0)))</f>
        <v>Electrification</v>
      </c>
      <c r="K922" s="254" t="str">
        <f>IF(ISBLANK(INDEX('Policy Characteristics'!E:E,MATCH($C922,'Policy Characteristics'!$C:$C,0))),"",INDEX('Policy Characteristics'!E:E,MATCH($C922,'Policy Characteristics'!$C:$C,0)))</f>
        <v>indst shift to electricity</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fuel shifted</v>
      </c>
      <c r="P922" s="254" t="str">
        <f>IF(ISBLANK(INDEX('Policy Characteristics'!J:J,MATCH($C922,'Policy Characteristics'!$C:$C,0))),"",INDEX('Policy Characteristics'!J:J,MATCH($C922,'Policy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2" s="254" t="str">
        <f>IF(ISBLANK(INDEX('Policy Characteristics'!K:K,MATCH($C922,'Policy Characteristics'!$C:$C,0))),"",INDEX('Policy Characteristics'!K:K,MATCH($C922,'Policy Characteristics'!$C:$C,0)))</f>
        <v>industry-ag-main.html#fuel-switching</v>
      </c>
      <c r="R922" s="254" t="str">
        <f>IF(ISBLANK(INDEX('Policy Characteristics'!L:L,MATCH($C922,'Policy Characteristics'!$C:$C,0))),"",INDEX('Policy Characteristics'!L:L,MATCH($C922,'Policy Characteristics'!$C:$C,0)))</f>
        <v>industry-elec-and-hydrogen.html</v>
      </c>
    </row>
    <row r="923" spans="1:18"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Electrification</v>
      </c>
      <c r="C923" s="254" t="str">
        <f t="shared" ref="C923:C958" si="44">C$894</f>
        <v>Fraction of Eligible Industrial Energy Use Shifted to Electricity</v>
      </c>
      <c r="D923" s="6" t="s">
        <v>3036</v>
      </c>
      <c r="E923" s="1" t="s">
        <v>3488</v>
      </c>
      <c r="F923" t="s">
        <v>3000</v>
      </c>
      <c r="G923" s="45" t="s">
        <v>3495</v>
      </c>
      <c r="H923" s="43">
        <v>1863</v>
      </c>
      <c r="I923" s="324" t="s">
        <v>40</v>
      </c>
      <c r="J923" s="255" t="str">
        <f>IF(ISBLANK(INDEX('Policy Characteristics'!D:D,MATCH($C923,'Policy Characteristics'!$C:$C,0))),"",INDEX('Policy Characteristics'!D:D,MATCH($C923,'Policy Characteristics'!$C:$C,0)))</f>
        <v>Electrification</v>
      </c>
      <c r="K923" s="254" t="str">
        <f>IF(ISBLANK(INDEX('Policy Characteristics'!E:E,MATCH($C923,'Policy Characteristics'!$C:$C,0))),"",INDEX('Policy Characteristics'!E:E,MATCH($C923,'Policy Characteristics'!$C:$C,0)))</f>
        <v>indst shift to electricity</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fuel shifted</v>
      </c>
      <c r="P923" s="254" t="str">
        <f>IF(ISBLANK(INDEX('Policy Characteristics'!J:J,MATCH($C923,'Policy Characteristics'!$C:$C,0))),"",INDEX('Policy Characteristics'!J:J,MATCH($C923,'Policy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3" s="254" t="str">
        <f>IF(ISBLANK(INDEX('Policy Characteristics'!K:K,MATCH($C923,'Policy Characteristics'!$C:$C,0))),"",INDEX('Policy Characteristics'!K:K,MATCH($C923,'Policy Characteristics'!$C:$C,0)))</f>
        <v>industry-ag-main.html#fuel-switching</v>
      </c>
      <c r="R923" s="254" t="str">
        <f>IF(ISBLANK(INDEX('Policy Characteristics'!L:L,MATCH($C923,'Policy Characteristics'!$C:$C,0))),"",INDEX('Policy Characteristics'!L:L,MATCH($C923,'Policy Characteristics'!$C:$C,0)))</f>
        <v>industry-elec-and-hydrogen.html</v>
      </c>
    </row>
    <row r="924" spans="1:18"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Electrification</v>
      </c>
      <c r="C924" s="254" t="str">
        <f t="shared" si="44"/>
        <v>Fraction of Eligible Industrial Energy Use Shifted to Electricity</v>
      </c>
      <c r="D924" s="6" t="s">
        <v>3036</v>
      </c>
      <c r="E924" s="1" t="s">
        <v>3489</v>
      </c>
      <c r="F924" t="s">
        <v>3000</v>
      </c>
      <c r="G924" s="45" t="s">
        <v>3496</v>
      </c>
      <c r="H924" s="43">
        <v>1864</v>
      </c>
      <c r="I924" s="324" t="s">
        <v>40</v>
      </c>
      <c r="J924" s="255" t="str">
        <f>IF(ISBLANK(INDEX('Policy Characteristics'!D:D,MATCH($C924,'Policy Characteristics'!$C:$C,0))),"",INDEX('Policy Characteristics'!D:D,MATCH($C924,'Policy Characteristics'!$C:$C,0)))</f>
        <v>Electrification</v>
      </c>
      <c r="K924" s="254" t="str">
        <f>IF(ISBLANK(INDEX('Policy Characteristics'!E:E,MATCH($C924,'Policy Characteristics'!$C:$C,0))),"",INDEX('Policy Characteristics'!E:E,MATCH($C924,'Policy Characteristics'!$C:$C,0)))</f>
        <v>indst shift to electricity</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fuel shifted</v>
      </c>
      <c r="P924" s="254" t="str">
        <f>IF(ISBLANK(INDEX('Policy Characteristics'!J:J,MATCH($C924,'Policy Characteristics'!$C:$C,0))),"",INDEX('Policy Characteristics'!J:J,MATCH($C924,'Policy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4" s="254" t="str">
        <f>IF(ISBLANK(INDEX('Policy Characteristics'!K:K,MATCH($C924,'Policy Characteristics'!$C:$C,0))),"",INDEX('Policy Characteristics'!K:K,MATCH($C924,'Policy Characteristics'!$C:$C,0)))</f>
        <v>industry-ag-main.html#fuel-switching</v>
      </c>
      <c r="R924" s="254" t="str">
        <f>IF(ISBLANK(INDEX('Policy Characteristics'!L:L,MATCH($C924,'Policy Characteristics'!$C:$C,0))),"",INDEX('Policy Characteristics'!L:L,MATCH($C924,'Policy Characteristics'!$C:$C,0)))</f>
        <v>industry-elec-and-hydrogen.html</v>
      </c>
    </row>
    <row r="925" spans="1:18"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Electrification</v>
      </c>
      <c r="C925" s="254" t="str">
        <f t="shared" si="44"/>
        <v>Fraction of Eligible Industrial Energy Use Shifted to Electricity</v>
      </c>
      <c r="D925" s="6" t="s">
        <v>3036</v>
      </c>
      <c r="E925" s="1" t="s">
        <v>3632</v>
      </c>
      <c r="F925" t="s">
        <v>3000</v>
      </c>
      <c r="G925" s="45" t="s">
        <v>3632</v>
      </c>
      <c r="H925" s="43">
        <v>1865</v>
      </c>
      <c r="I925" s="324" t="s">
        <v>40</v>
      </c>
      <c r="J925" s="255" t="str">
        <f>IF(ISBLANK(INDEX('Policy Characteristics'!D:D,MATCH($C925,'Policy Characteristics'!$C:$C,0))),"",INDEX('Policy Characteristics'!D:D,MATCH($C925,'Policy Characteristics'!$C:$C,0)))</f>
        <v>Electrification</v>
      </c>
      <c r="K925" s="254" t="str">
        <f>IF(ISBLANK(INDEX('Policy Characteristics'!E:E,MATCH($C925,'Policy Characteristics'!$C:$C,0))),"",INDEX('Policy Characteristics'!E:E,MATCH($C925,'Policy Characteristics'!$C:$C,0)))</f>
        <v>indst shift to electricity</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fuel shifted</v>
      </c>
      <c r="P925" s="254" t="str">
        <f>IF(ISBLANK(INDEX('Policy Characteristics'!J:J,MATCH($C925,'Policy Characteristics'!$C:$C,0))),"",INDEX('Policy Characteristics'!J:J,MATCH($C925,'Policy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5" s="254" t="str">
        <f>IF(ISBLANK(INDEX('Policy Characteristics'!K:K,MATCH($C925,'Policy Characteristics'!$C:$C,0))),"",INDEX('Policy Characteristics'!K:K,MATCH($C925,'Policy Characteristics'!$C:$C,0)))</f>
        <v>industry-ag-main.html#fuel-switching</v>
      </c>
      <c r="R925" s="254" t="str">
        <f>IF(ISBLANK(INDEX('Policy Characteristics'!L:L,MATCH($C925,'Policy Characteristics'!$C:$C,0))),"",INDEX('Policy Characteristics'!L:L,MATCH($C925,'Policy Characteristics'!$C:$C,0)))</f>
        <v>industry-elec-and-hydrogen.html</v>
      </c>
    </row>
    <row r="926" spans="1:18"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Electrification</v>
      </c>
      <c r="C926" s="254" t="str">
        <f t="shared" si="44"/>
        <v>Fraction of Eligible Industrial Energy Use Shifted to Electricity</v>
      </c>
      <c r="D926" s="6" t="s">
        <v>3037</v>
      </c>
      <c r="E926" s="1" t="s">
        <v>3483</v>
      </c>
      <c r="F926" t="s">
        <v>3001</v>
      </c>
      <c r="G926" s="45" t="s">
        <v>3490</v>
      </c>
      <c r="H926" s="43">
        <v>1866</v>
      </c>
      <c r="I926" s="324" t="s">
        <v>40</v>
      </c>
      <c r="J926" s="255" t="str">
        <f>IF(ISBLANK(INDEX('Policy Characteristics'!D:D,MATCH($C926,'Policy Characteristics'!$C:$C,0))),"",INDEX('Policy Characteristics'!D:D,MATCH($C926,'Policy Characteristics'!$C:$C,0)))</f>
        <v>Electrification</v>
      </c>
      <c r="K926" s="254" t="str">
        <f>IF(ISBLANK(INDEX('Policy Characteristics'!E:E,MATCH($C926,'Policy Characteristics'!$C:$C,0))),"",INDEX('Policy Characteristics'!E:E,MATCH($C926,'Policy Characteristics'!$C:$C,0)))</f>
        <v>indst shift to electricity</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fuel shifted</v>
      </c>
      <c r="P926" s="254" t="str">
        <f>IF(ISBLANK(INDEX('Policy Characteristics'!J:J,MATCH($C926,'Policy Characteristics'!$C:$C,0))),"",INDEX('Policy Characteristics'!J:J,MATCH($C926,'Policy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6" s="254" t="str">
        <f>IF(ISBLANK(INDEX('Policy Characteristics'!K:K,MATCH($C926,'Policy Characteristics'!$C:$C,0))),"",INDEX('Policy Characteristics'!K:K,MATCH($C926,'Policy Characteristics'!$C:$C,0)))</f>
        <v>industry-ag-main.html#fuel-switching</v>
      </c>
      <c r="R926" s="254" t="str">
        <f>IF(ISBLANK(INDEX('Policy Characteristics'!L:L,MATCH($C926,'Policy Characteristics'!$C:$C,0))),"",INDEX('Policy Characteristics'!L:L,MATCH($C926,'Policy Characteristics'!$C:$C,0)))</f>
        <v>industry-elec-and-hydrogen.html</v>
      </c>
    </row>
    <row r="927" spans="1:18"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Electrification</v>
      </c>
      <c r="C927" s="254" t="str">
        <f t="shared" si="44"/>
        <v>Fraction of Eligible Industrial Energy Use Shifted to Electricity</v>
      </c>
      <c r="D927" s="6" t="s">
        <v>3037</v>
      </c>
      <c r="E927" s="1" t="s">
        <v>3484</v>
      </c>
      <c r="F927" t="s">
        <v>3001</v>
      </c>
      <c r="G927" s="45" t="s">
        <v>3491</v>
      </c>
      <c r="H927" s="43">
        <v>1867</v>
      </c>
      <c r="I927" s="324" t="s">
        <v>40</v>
      </c>
      <c r="J927" s="255" t="str">
        <f>IF(ISBLANK(INDEX('Policy Characteristics'!D:D,MATCH($C927,'Policy Characteristics'!$C:$C,0))),"",INDEX('Policy Characteristics'!D:D,MATCH($C927,'Policy Characteristics'!$C:$C,0)))</f>
        <v>Electrification</v>
      </c>
      <c r="K927" s="254" t="str">
        <f>IF(ISBLANK(INDEX('Policy Characteristics'!E:E,MATCH($C927,'Policy Characteristics'!$C:$C,0))),"",INDEX('Policy Characteristics'!E:E,MATCH($C927,'Policy Characteristics'!$C:$C,0)))</f>
        <v>indst shift to electricity</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fuel shifted</v>
      </c>
      <c r="P927" s="254" t="str">
        <f>IF(ISBLANK(INDEX('Policy Characteristics'!J:J,MATCH($C927,'Policy Characteristics'!$C:$C,0))),"",INDEX('Policy Characteristics'!J:J,MATCH($C927,'Policy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7" s="254" t="str">
        <f>IF(ISBLANK(INDEX('Policy Characteristics'!K:K,MATCH($C927,'Policy Characteristics'!$C:$C,0))),"",INDEX('Policy Characteristics'!K:K,MATCH($C927,'Policy Characteristics'!$C:$C,0)))</f>
        <v>industry-ag-main.html#fuel-switching</v>
      </c>
      <c r="R927" s="254" t="str">
        <f>IF(ISBLANK(INDEX('Policy Characteristics'!L:L,MATCH($C927,'Policy Characteristics'!$C:$C,0))),"",INDEX('Policy Characteristics'!L:L,MATCH($C927,'Policy Characteristics'!$C:$C,0)))</f>
        <v>industry-elec-and-hydrogen.html</v>
      </c>
    </row>
    <row r="928" spans="1:18"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Electrification</v>
      </c>
      <c r="C928" s="254" t="str">
        <f t="shared" si="44"/>
        <v>Fraction of Eligible Industrial Energy Use Shifted to Electricity</v>
      </c>
      <c r="D928" s="6" t="s">
        <v>3037</v>
      </c>
      <c r="E928" s="1" t="s">
        <v>3485</v>
      </c>
      <c r="F928" t="s">
        <v>3001</v>
      </c>
      <c r="G928" s="45" t="s">
        <v>3492</v>
      </c>
      <c r="H928" s="43">
        <v>1868</v>
      </c>
      <c r="I928" s="324" t="s">
        <v>40</v>
      </c>
      <c r="J928" s="255" t="str">
        <f>IF(ISBLANK(INDEX('Policy Characteristics'!D:D,MATCH($C928,'Policy Characteristics'!$C:$C,0))),"",INDEX('Policy Characteristics'!D:D,MATCH($C928,'Policy Characteristics'!$C:$C,0)))</f>
        <v>Electrification</v>
      </c>
      <c r="K928" s="254" t="str">
        <f>IF(ISBLANK(INDEX('Policy Characteristics'!E:E,MATCH($C928,'Policy Characteristics'!$C:$C,0))),"",INDEX('Policy Characteristics'!E:E,MATCH($C928,'Policy Characteristics'!$C:$C,0)))</f>
        <v>indst shift to electricity</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fuel shifted</v>
      </c>
      <c r="P928" s="254" t="str">
        <f>IF(ISBLANK(INDEX('Policy Characteristics'!J:J,MATCH($C928,'Policy Characteristics'!$C:$C,0))),"",INDEX('Policy Characteristics'!J:J,MATCH($C928,'Policy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8" s="254" t="str">
        <f>IF(ISBLANK(INDEX('Policy Characteristics'!K:K,MATCH($C928,'Policy Characteristics'!$C:$C,0))),"",INDEX('Policy Characteristics'!K:K,MATCH($C928,'Policy Characteristics'!$C:$C,0)))</f>
        <v>industry-ag-main.html#fuel-switching</v>
      </c>
      <c r="R928" s="254" t="str">
        <f>IF(ISBLANK(INDEX('Policy Characteristics'!L:L,MATCH($C928,'Policy Characteristics'!$C:$C,0))),"",INDEX('Policy Characteristics'!L:L,MATCH($C928,'Policy Characteristics'!$C:$C,0)))</f>
        <v>industry-elec-and-hydrogen.html</v>
      </c>
    </row>
    <row r="929" spans="1:18"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Electrification</v>
      </c>
      <c r="C929" s="254" t="str">
        <f t="shared" si="44"/>
        <v>Fraction of Eligible Industrial Energy Use Shifted to Electricity</v>
      </c>
      <c r="D929" s="6" t="s">
        <v>3037</v>
      </c>
      <c r="E929" s="1" t="s">
        <v>3486</v>
      </c>
      <c r="F929" t="s">
        <v>3001</v>
      </c>
      <c r="G929" s="45" t="s">
        <v>3493</v>
      </c>
      <c r="H929" s="43">
        <v>1869</v>
      </c>
      <c r="I929" s="324" t="s">
        <v>40</v>
      </c>
      <c r="J929" s="255" t="str">
        <f>IF(ISBLANK(INDEX('Policy Characteristics'!D:D,MATCH($C929,'Policy Characteristics'!$C:$C,0))),"",INDEX('Policy Characteristics'!D:D,MATCH($C929,'Policy Characteristics'!$C:$C,0)))</f>
        <v>Electrification</v>
      </c>
      <c r="K929" s="254" t="str">
        <f>IF(ISBLANK(INDEX('Policy Characteristics'!E:E,MATCH($C929,'Policy Characteristics'!$C:$C,0))),"",INDEX('Policy Characteristics'!E:E,MATCH($C929,'Policy Characteristics'!$C:$C,0)))</f>
        <v>indst shift to electricity</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fuel shifted</v>
      </c>
      <c r="P929" s="254" t="str">
        <f>IF(ISBLANK(INDEX('Policy Characteristics'!J:J,MATCH($C929,'Policy Characteristics'!$C:$C,0))),"",INDEX('Policy Characteristics'!J:J,MATCH($C929,'Policy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9" s="254" t="str">
        <f>IF(ISBLANK(INDEX('Policy Characteristics'!K:K,MATCH($C929,'Policy Characteristics'!$C:$C,0))),"",INDEX('Policy Characteristics'!K:K,MATCH($C929,'Policy Characteristics'!$C:$C,0)))</f>
        <v>industry-ag-main.html#fuel-switching</v>
      </c>
      <c r="R929" s="254" t="str">
        <f>IF(ISBLANK(INDEX('Policy Characteristics'!L:L,MATCH($C929,'Policy Characteristics'!$C:$C,0))),"",INDEX('Policy Characteristics'!L:L,MATCH($C929,'Policy Characteristics'!$C:$C,0)))</f>
        <v>industry-elec-and-hydrogen.html</v>
      </c>
    </row>
    <row r="930" spans="1:18"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Electrification</v>
      </c>
      <c r="C930" s="254" t="str">
        <f t="shared" si="44"/>
        <v>Fraction of Eligible Industrial Energy Use Shifted to Electricity</v>
      </c>
      <c r="D930" s="6" t="s">
        <v>3037</v>
      </c>
      <c r="E930" s="1" t="s">
        <v>3487</v>
      </c>
      <c r="F930" t="s">
        <v>3001</v>
      </c>
      <c r="G930" s="45" t="s">
        <v>3494</v>
      </c>
      <c r="H930" s="43">
        <v>1870</v>
      </c>
      <c r="I930" s="324" t="s">
        <v>40</v>
      </c>
      <c r="J930" s="255" t="str">
        <f>IF(ISBLANK(INDEX('Policy Characteristics'!D:D,MATCH($C930,'Policy Characteristics'!$C:$C,0))),"",INDEX('Policy Characteristics'!D:D,MATCH($C930,'Policy Characteristics'!$C:$C,0)))</f>
        <v>Electrification</v>
      </c>
      <c r="K930" s="254" t="str">
        <f>IF(ISBLANK(INDEX('Policy Characteristics'!E:E,MATCH($C930,'Policy Characteristics'!$C:$C,0))),"",INDEX('Policy Characteristics'!E:E,MATCH($C930,'Policy Characteristics'!$C:$C,0)))</f>
        <v>indst shift to electricity</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fuel shifted</v>
      </c>
      <c r="P930" s="254" t="str">
        <f>IF(ISBLANK(INDEX('Policy Characteristics'!J:J,MATCH($C930,'Policy Characteristics'!$C:$C,0))),"",INDEX('Policy Characteristics'!J:J,MATCH($C930,'Policy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0" s="254" t="str">
        <f>IF(ISBLANK(INDEX('Policy Characteristics'!K:K,MATCH($C930,'Policy Characteristics'!$C:$C,0))),"",INDEX('Policy Characteristics'!K:K,MATCH($C930,'Policy Characteristics'!$C:$C,0)))</f>
        <v>industry-ag-main.html#fuel-switching</v>
      </c>
      <c r="R930" s="254" t="str">
        <f>IF(ISBLANK(INDEX('Policy Characteristics'!L:L,MATCH($C930,'Policy Characteristics'!$C:$C,0))),"",INDEX('Policy Characteristics'!L:L,MATCH($C930,'Policy Characteristics'!$C:$C,0)))</f>
        <v>industry-elec-and-hydrogen.html</v>
      </c>
    </row>
    <row r="931" spans="1:18"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Electrification</v>
      </c>
      <c r="C931" s="254" t="str">
        <f t="shared" si="44"/>
        <v>Fraction of Eligible Industrial Energy Use Shifted to Electricity</v>
      </c>
      <c r="D931" s="6" t="s">
        <v>3037</v>
      </c>
      <c r="E931" s="1" t="s">
        <v>3488</v>
      </c>
      <c r="F931" t="s">
        <v>3001</v>
      </c>
      <c r="G931" s="45" t="s">
        <v>3495</v>
      </c>
      <c r="H931" s="43">
        <v>1871</v>
      </c>
      <c r="I931" s="324" t="s">
        <v>40</v>
      </c>
      <c r="J931" s="255" t="str">
        <f>IF(ISBLANK(INDEX('Policy Characteristics'!D:D,MATCH($C931,'Policy Characteristics'!$C:$C,0))),"",INDEX('Policy Characteristics'!D:D,MATCH($C931,'Policy Characteristics'!$C:$C,0)))</f>
        <v>Electrification</v>
      </c>
      <c r="K931" s="254" t="str">
        <f>IF(ISBLANK(INDEX('Policy Characteristics'!E:E,MATCH($C931,'Policy Characteristics'!$C:$C,0))),"",INDEX('Policy Characteristics'!E:E,MATCH($C931,'Policy Characteristics'!$C:$C,0)))</f>
        <v>indst shift to electricity</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fuel shifted</v>
      </c>
      <c r="P931" s="254" t="str">
        <f>IF(ISBLANK(INDEX('Policy Characteristics'!J:J,MATCH($C931,'Policy Characteristics'!$C:$C,0))),"",INDEX('Policy Characteristics'!J:J,MATCH($C931,'Policy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1" s="254" t="str">
        <f>IF(ISBLANK(INDEX('Policy Characteristics'!K:K,MATCH($C931,'Policy Characteristics'!$C:$C,0))),"",INDEX('Policy Characteristics'!K:K,MATCH($C931,'Policy Characteristics'!$C:$C,0)))</f>
        <v>industry-ag-main.html#fuel-switching</v>
      </c>
      <c r="R931" s="254" t="str">
        <f>IF(ISBLANK(INDEX('Policy Characteristics'!L:L,MATCH($C931,'Policy Characteristics'!$C:$C,0))),"",INDEX('Policy Characteristics'!L:L,MATCH($C931,'Policy Characteristics'!$C:$C,0)))</f>
        <v>industry-elec-and-hydrogen.html</v>
      </c>
    </row>
    <row r="932" spans="1:18"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Electrification</v>
      </c>
      <c r="C932" s="254" t="str">
        <f t="shared" si="44"/>
        <v>Fraction of Eligible Industrial Energy Use Shifted to Electricity</v>
      </c>
      <c r="D932" s="6" t="s">
        <v>3037</v>
      </c>
      <c r="E932" s="1" t="s">
        <v>3489</v>
      </c>
      <c r="F932" t="s">
        <v>3001</v>
      </c>
      <c r="G932" s="45" t="s">
        <v>3496</v>
      </c>
      <c r="H932" s="43">
        <v>1872</v>
      </c>
      <c r="I932" s="324" t="s">
        <v>40</v>
      </c>
      <c r="J932" s="255" t="str">
        <f>IF(ISBLANK(INDEX('Policy Characteristics'!D:D,MATCH($C932,'Policy Characteristics'!$C:$C,0))),"",INDEX('Policy Characteristics'!D:D,MATCH($C932,'Policy Characteristics'!$C:$C,0)))</f>
        <v>Electrification</v>
      </c>
      <c r="K932" s="254" t="str">
        <f>IF(ISBLANK(INDEX('Policy Characteristics'!E:E,MATCH($C932,'Policy Characteristics'!$C:$C,0))),"",INDEX('Policy Characteristics'!E:E,MATCH($C932,'Policy Characteristics'!$C:$C,0)))</f>
        <v>indst shift to electricity</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fuel shifted</v>
      </c>
      <c r="P932" s="254" t="str">
        <f>IF(ISBLANK(INDEX('Policy Characteristics'!J:J,MATCH($C932,'Policy Characteristics'!$C:$C,0))),"",INDEX('Policy Characteristics'!J:J,MATCH($C932,'Policy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2" s="254" t="str">
        <f>IF(ISBLANK(INDEX('Policy Characteristics'!K:K,MATCH($C932,'Policy Characteristics'!$C:$C,0))),"",INDEX('Policy Characteristics'!K:K,MATCH($C932,'Policy Characteristics'!$C:$C,0)))</f>
        <v>industry-ag-main.html#fuel-switching</v>
      </c>
      <c r="R932" s="254" t="str">
        <f>IF(ISBLANK(INDEX('Policy Characteristics'!L:L,MATCH($C932,'Policy Characteristics'!$C:$C,0))),"",INDEX('Policy Characteristics'!L:L,MATCH($C932,'Policy Characteristics'!$C:$C,0)))</f>
        <v>industry-elec-and-hydrogen.html</v>
      </c>
    </row>
    <row r="933" spans="1:18"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Electrification</v>
      </c>
      <c r="C933" s="254" t="str">
        <f t="shared" si="44"/>
        <v>Fraction of Eligible Industrial Energy Use Shifted to Electricity</v>
      </c>
      <c r="D933" s="6" t="s">
        <v>3037</v>
      </c>
      <c r="E933" s="1" t="s">
        <v>3632</v>
      </c>
      <c r="F933" t="s">
        <v>3001</v>
      </c>
      <c r="G933" s="45" t="s">
        <v>3632</v>
      </c>
      <c r="H933" s="43">
        <v>1873</v>
      </c>
      <c r="I933" s="324" t="s">
        <v>40</v>
      </c>
      <c r="J933" s="255" t="str">
        <f>IF(ISBLANK(INDEX('Policy Characteristics'!D:D,MATCH($C933,'Policy Characteristics'!$C:$C,0))),"",INDEX('Policy Characteristics'!D:D,MATCH($C933,'Policy Characteristics'!$C:$C,0)))</f>
        <v>Electrification</v>
      </c>
      <c r="K933" s="254" t="str">
        <f>IF(ISBLANK(INDEX('Policy Characteristics'!E:E,MATCH($C933,'Policy Characteristics'!$C:$C,0))),"",INDEX('Policy Characteristics'!E:E,MATCH($C933,'Policy Characteristics'!$C:$C,0)))</f>
        <v>indst shift to electricity</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fuel shifted</v>
      </c>
      <c r="P933" s="254" t="str">
        <f>IF(ISBLANK(INDEX('Policy Characteristics'!J:J,MATCH($C933,'Policy Characteristics'!$C:$C,0))),"",INDEX('Policy Characteristics'!J:J,MATCH($C933,'Policy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3" s="254" t="str">
        <f>IF(ISBLANK(INDEX('Policy Characteristics'!K:K,MATCH($C933,'Policy Characteristics'!$C:$C,0))),"",INDEX('Policy Characteristics'!K:K,MATCH($C933,'Policy Characteristics'!$C:$C,0)))</f>
        <v>industry-ag-main.html#fuel-switching</v>
      </c>
      <c r="R933" s="254" t="str">
        <f>IF(ISBLANK(INDEX('Policy Characteristics'!L:L,MATCH($C933,'Policy Characteristics'!$C:$C,0))),"",INDEX('Policy Characteristics'!L:L,MATCH($C933,'Policy Characteristics'!$C:$C,0)))</f>
        <v>industry-elec-and-hydrogen.html</v>
      </c>
    </row>
    <row r="934" spans="1:18"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Electrification</v>
      </c>
      <c r="C934" s="254" t="str">
        <f t="shared" si="44"/>
        <v>Fraction of Eligible Industrial Energy Use Shifted to Electricity</v>
      </c>
      <c r="D934" s="6" t="s">
        <v>3038</v>
      </c>
      <c r="E934" s="1" t="s">
        <v>3483</v>
      </c>
      <c r="F934" t="s">
        <v>3002</v>
      </c>
      <c r="G934" s="45" t="s">
        <v>3490</v>
      </c>
      <c r="H934" s="43">
        <v>1874</v>
      </c>
      <c r="I934" s="324" t="s">
        <v>40</v>
      </c>
      <c r="J934" s="255" t="str">
        <f>IF(ISBLANK(INDEX('Policy Characteristics'!D:D,MATCH($C934,'Policy Characteristics'!$C:$C,0))),"",INDEX('Policy Characteristics'!D:D,MATCH($C934,'Policy Characteristics'!$C:$C,0)))</f>
        <v>Electrification</v>
      </c>
      <c r="K934" s="254" t="str">
        <f>IF(ISBLANK(INDEX('Policy Characteristics'!E:E,MATCH($C934,'Policy Characteristics'!$C:$C,0))),"",INDEX('Policy Characteristics'!E:E,MATCH($C934,'Policy Characteristics'!$C:$C,0)))</f>
        <v>indst shift to electricity</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fuel shifted</v>
      </c>
      <c r="P934" s="254" t="str">
        <f>IF(ISBLANK(INDEX('Policy Characteristics'!J:J,MATCH($C934,'Policy Characteristics'!$C:$C,0))),"",INDEX('Policy Characteristics'!J:J,MATCH($C934,'Policy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4" s="254" t="str">
        <f>IF(ISBLANK(INDEX('Policy Characteristics'!K:K,MATCH($C934,'Policy Characteristics'!$C:$C,0))),"",INDEX('Policy Characteristics'!K:K,MATCH($C934,'Policy Characteristics'!$C:$C,0)))</f>
        <v>industry-ag-main.html#fuel-switching</v>
      </c>
      <c r="R934" s="254" t="str">
        <f>IF(ISBLANK(INDEX('Policy Characteristics'!L:L,MATCH($C934,'Policy Characteristics'!$C:$C,0))),"",INDEX('Policy Characteristics'!L:L,MATCH($C934,'Policy Characteristics'!$C:$C,0)))</f>
        <v>industry-elec-and-hydrogen.html</v>
      </c>
    </row>
    <row r="935" spans="1:18"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Electrification</v>
      </c>
      <c r="C935" s="254" t="str">
        <f t="shared" si="44"/>
        <v>Fraction of Eligible Industrial Energy Use Shifted to Electricity</v>
      </c>
      <c r="D935" s="6" t="s">
        <v>3038</v>
      </c>
      <c r="E935" s="1" t="s">
        <v>3484</v>
      </c>
      <c r="F935" t="s">
        <v>3002</v>
      </c>
      <c r="G935" s="45" t="s">
        <v>3491</v>
      </c>
      <c r="H935" s="43">
        <v>1875</v>
      </c>
      <c r="I935" s="324" t="s">
        <v>40</v>
      </c>
      <c r="J935" s="255" t="str">
        <f>IF(ISBLANK(INDEX('Policy Characteristics'!D:D,MATCH($C935,'Policy Characteristics'!$C:$C,0))),"",INDEX('Policy Characteristics'!D:D,MATCH($C935,'Policy Characteristics'!$C:$C,0)))</f>
        <v>Electrification</v>
      </c>
      <c r="K935" s="254" t="str">
        <f>IF(ISBLANK(INDEX('Policy Characteristics'!E:E,MATCH($C935,'Policy Characteristics'!$C:$C,0))),"",INDEX('Policy Characteristics'!E:E,MATCH($C935,'Policy Characteristics'!$C:$C,0)))</f>
        <v>indst shift to electricity</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fuel shifted</v>
      </c>
      <c r="P935" s="254" t="str">
        <f>IF(ISBLANK(INDEX('Policy Characteristics'!J:J,MATCH($C935,'Policy Characteristics'!$C:$C,0))),"",INDEX('Policy Characteristics'!J:J,MATCH($C935,'Policy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5" s="254" t="str">
        <f>IF(ISBLANK(INDEX('Policy Characteristics'!K:K,MATCH($C935,'Policy Characteristics'!$C:$C,0))),"",INDEX('Policy Characteristics'!K:K,MATCH($C935,'Policy Characteristics'!$C:$C,0)))</f>
        <v>industry-ag-main.html#fuel-switching</v>
      </c>
      <c r="R935" s="254" t="str">
        <f>IF(ISBLANK(INDEX('Policy Characteristics'!L:L,MATCH($C935,'Policy Characteristics'!$C:$C,0))),"",INDEX('Policy Characteristics'!L:L,MATCH($C935,'Policy Characteristics'!$C:$C,0)))</f>
        <v>industry-elec-and-hydrogen.html</v>
      </c>
    </row>
    <row r="936" spans="1:18"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Electrification</v>
      </c>
      <c r="C936" s="254" t="str">
        <f t="shared" si="44"/>
        <v>Fraction of Eligible Industrial Energy Use Shifted to Electricity</v>
      </c>
      <c r="D936" s="6" t="s">
        <v>3038</v>
      </c>
      <c r="E936" s="1" t="s">
        <v>3485</v>
      </c>
      <c r="F936" t="s">
        <v>3002</v>
      </c>
      <c r="G936" s="45" t="s">
        <v>3492</v>
      </c>
      <c r="H936" s="43">
        <v>1876</v>
      </c>
      <c r="I936" s="324" t="s">
        <v>40</v>
      </c>
      <c r="J936" s="255" t="str">
        <f>IF(ISBLANK(INDEX('Policy Characteristics'!D:D,MATCH($C936,'Policy Characteristics'!$C:$C,0))),"",INDEX('Policy Characteristics'!D:D,MATCH($C936,'Policy Characteristics'!$C:$C,0)))</f>
        <v>Electrification</v>
      </c>
      <c r="K936" s="254" t="str">
        <f>IF(ISBLANK(INDEX('Policy Characteristics'!E:E,MATCH($C936,'Policy Characteristics'!$C:$C,0))),"",INDEX('Policy Characteristics'!E:E,MATCH($C936,'Policy Characteristics'!$C:$C,0)))</f>
        <v>indst shift to electricity</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fuel shifted</v>
      </c>
      <c r="P936" s="254" t="str">
        <f>IF(ISBLANK(INDEX('Policy Characteristics'!J:J,MATCH($C936,'Policy Characteristics'!$C:$C,0))),"",INDEX('Policy Characteristics'!J:J,MATCH($C936,'Policy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6" s="254" t="str">
        <f>IF(ISBLANK(INDEX('Policy Characteristics'!K:K,MATCH($C936,'Policy Characteristics'!$C:$C,0))),"",INDEX('Policy Characteristics'!K:K,MATCH($C936,'Policy Characteristics'!$C:$C,0)))</f>
        <v>industry-ag-main.html#fuel-switching</v>
      </c>
      <c r="R936" s="254" t="str">
        <f>IF(ISBLANK(INDEX('Policy Characteristics'!L:L,MATCH($C936,'Policy Characteristics'!$C:$C,0))),"",INDEX('Policy Characteristics'!L:L,MATCH($C936,'Policy Characteristics'!$C:$C,0)))</f>
        <v>industry-elec-and-hydrogen.html</v>
      </c>
    </row>
    <row r="937" spans="1:18"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Electrification</v>
      </c>
      <c r="C937" s="254" t="str">
        <f t="shared" si="44"/>
        <v>Fraction of Eligible Industrial Energy Use Shifted to Electricity</v>
      </c>
      <c r="D937" s="6" t="s">
        <v>3038</v>
      </c>
      <c r="E937" s="1" t="s">
        <v>3486</v>
      </c>
      <c r="F937" t="s">
        <v>3002</v>
      </c>
      <c r="G937" s="45" t="s">
        <v>3493</v>
      </c>
      <c r="H937" s="43">
        <v>1877</v>
      </c>
      <c r="I937" s="324" t="s">
        <v>40</v>
      </c>
      <c r="J937" s="255" t="str">
        <f>IF(ISBLANK(INDEX('Policy Characteristics'!D:D,MATCH($C937,'Policy Characteristics'!$C:$C,0))),"",INDEX('Policy Characteristics'!D:D,MATCH($C937,'Policy Characteristics'!$C:$C,0)))</f>
        <v>Electrification</v>
      </c>
      <c r="K937" s="254" t="str">
        <f>IF(ISBLANK(INDEX('Policy Characteristics'!E:E,MATCH($C937,'Policy Characteristics'!$C:$C,0))),"",INDEX('Policy Characteristics'!E:E,MATCH($C937,'Policy Characteristics'!$C:$C,0)))</f>
        <v>indst shift to electricity</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fuel shifted</v>
      </c>
      <c r="P937" s="254" t="str">
        <f>IF(ISBLANK(INDEX('Policy Characteristics'!J:J,MATCH($C937,'Policy Characteristics'!$C:$C,0))),"",INDEX('Policy Characteristics'!J:J,MATCH($C937,'Policy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7" s="254" t="str">
        <f>IF(ISBLANK(INDEX('Policy Characteristics'!K:K,MATCH($C937,'Policy Characteristics'!$C:$C,0))),"",INDEX('Policy Characteristics'!K:K,MATCH($C937,'Policy Characteristics'!$C:$C,0)))</f>
        <v>industry-ag-main.html#fuel-switching</v>
      </c>
      <c r="R937" s="254" t="str">
        <f>IF(ISBLANK(INDEX('Policy Characteristics'!L:L,MATCH($C937,'Policy Characteristics'!$C:$C,0))),"",INDEX('Policy Characteristics'!L:L,MATCH($C937,'Policy Characteristics'!$C:$C,0)))</f>
        <v>industry-elec-and-hydrogen.html</v>
      </c>
    </row>
    <row r="938" spans="1:18"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Electrification</v>
      </c>
      <c r="C938" s="254" t="str">
        <f t="shared" si="44"/>
        <v>Fraction of Eligible Industrial Energy Use Shifted to Electricity</v>
      </c>
      <c r="D938" s="6" t="s">
        <v>3038</v>
      </c>
      <c r="E938" s="1" t="s">
        <v>3487</v>
      </c>
      <c r="F938" t="s">
        <v>3002</v>
      </c>
      <c r="G938" s="45" t="s">
        <v>3494</v>
      </c>
      <c r="H938" s="43">
        <v>1878</v>
      </c>
      <c r="I938" s="324" t="s">
        <v>40</v>
      </c>
      <c r="J938" s="255" t="str">
        <f>IF(ISBLANK(INDEX('Policy Characteristics'!D:D,MATCH($C938,'Policy Characteristics'!$C:$C,0))),"",INDEX('Policy Characteristics'!D:D,MATCH($C938,'Policy Characteristics'!$C:$C,0)))</f>
        <v>Electrification</v>
      </c>
      <c r="K938" s="254" t="str">
        <f>IF(ISBLANK(INDEX('Policy Characteristics'!E:E,MATCH($C938,'Policy Characteristics'!$C:$C,0))),"",INDEX('Policy Characteristics'!E:E,MATCH($C938,'Policy Characteristics'!$C:$C,0)))</f>
        <v>indst shift to electricity</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fuel shifted</v>
      </c>
      <c r="P938" s="254" t="str">
        <f>IF(ISBLANK(INDEX('Policy Characteristics'!J:J,MATCH($C938,'Policy Characteristics'!$C:$C,0))),"",INDEX('Policy Characteristics'!J:J,MATCH($C938,'Policy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8" s="254" t="str">
        <f>IF(ISBLANK(INDEX('Policy Characteristics'!K:K,MATCH($C938,'Policy Characteristics'!$C:$C,0))),"",INDEX('Policy Characteristics'!K:K,MATCH($C938,'Policy Characteristics'!$C:$C,0)))</f>
        <v>industry-ag-main.html#fuel-switching</v>
      </c>
      <c r="R938" s="254" t="str">
        <f>IF(ISBLANK(INDEX('Policy Characteristics'!L:L,MATCH($C938,'Policy Characteristics'!$C:$C,0))),"",INDEX('Policy Characteristics'!L:L,MATCH($C938,'Policy Characteristics'!$C:$C,0)))</f>
        <v>industry-elec-and-hydrogen.html</v>
      </c>
    </row>
    <row r="939" spans="1:18"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Electrification</v>
      </c>
      <c r="C939" s="254" t="str">
        <f t="shared" si="44"/>
        <v>Fraction of Eligible Industrial Energy Use Shifted to Electricity</v>
      </c>
      <c r="D939" s="6" t="s">
        <v>3038</v>
      </c>
      <c r="E939" s="1" t="s">
        <v>3488</v>
      </c>
      <c r="F939" t="s">
        <v>3002</v>
      </c>
      <c r="G939" s="45" t="s">
        <v>3495</v>
      </c>
      <c r="H939" s="43">
        <v>1879</v>
      </c>
      <c r="I939" s="324" t="s">
        <v>40</v>
      </c>
      <c r="J939" s="255" t="str">
        <f>IF(ISBLANK(INDEX('Policy Characteristics'!D:D,MATCH($C939,'Policy Characteristics'!$C:$C,0))),"",INDEX('Policy Characteristics'!D:D,MATCH($C939,'Policy Characteristics'!$C:$C,0)))</f>
        <v>Electrification</v>
      </c>
      <c r="K939" s="254" t="str">
        <f>IF(ISBLANK(INDEX('Policy Characteristics'!E:E,MATCH($C939,'Policy Characteristics'!$C:$C,0))),"",INDEX('Policy Characteristics'!E:E,MATCH($C939,'Policy Characteristics'!$C:$C,0)))</f>
        <v>indst shift to electricity</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fuel shifted</v>
      </c>
      <c r="P939" s="254" t="str">
        <f>IF(ISBLANK(INDEX('Policy Characteristics'!J:J,MATCH($C939,'Policy Characteristics'!$C:$C,0))),"",INDEX('Policy Characteristics'!J:J,MATCH($C939,'Policy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9" s="254" t="str">
        <f>IF(ISBLANK(INDEX('Policy Characteristics'!K:K,MATCH($C939,'Policy Characteristics'!$C:$C,0))),"",INDEX('Policy Characteristics'!K:K,MATCH($C939,'Policy Characteristics'!$C:$C,0)))</f>
        <v>industry-ag-main.html#fuel-switching</v>
      </c>
      <c r="R939" s="254" t="str">
        <f>IF(ISBLANK(INDEX('Policy Characteristics'!L:L,MATCH($C939,'Policy Characteristics'!$C:$C,0))),"",INDEX('Policy Characteristics'!L:L,MATCH($C939,'Policy Characteristics'!$C:$C,0)))</f>
        <v>industry-elec-and-hydrogen.html</v>
      </c>
    </row>
    <row r="940" spans="1:18"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Electrification</v>
      </c>
      <c r="C940" s="254" t="str">
        <f t="shared" si="44"/>
        <v>Fraction of Eligible Industrial Energy Use Shifted to Electricity</v>
      </c>
      <c r="D940" s="6" t="s">
        <v>3038</v>
      </c>
      <c r="E940" s="1" t="s">
        <v>3489</v>
      </c>
      <c r="F940" t="s">
        <v>3002</v>
      </c>
      <c r="G940" s="45" t="s">
        <v>3496</v>
      </c>
      <c r="H940" s="43">
        <v>1880</v>
      </c>
      <c r="I940" s="324" t="s">
        <v>40</v>
      </c>
      <c r="J940" s="255" t="str">
        <f>IF(ISBLANK(INDEX('Policy Characteristics'!D:D,MATCH($C940,'Policy Characteristics'!$C:$C,0))),"",INDEX('Policy Characteristics'!D:D,MATCH($C940,'Policy Characteristics'!$C:$C,0)))</f>
        <v>Electrification</v>
      </c>
      <c r="K940" s="254" t="str">
        <f>IF(ISBLANK(INDEX('Policy Characteristics'!E:E,MATCH($C940,'Policy Characteristics'!$C:$C,0))),"",INDEX('Policy Characteristics'!E:E,MATCH($C940,'Policy Characteristics'!$C:$C,0)))</f>
        <v>indst shift to electricity</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fuel shifted</v>
      </c>
      <c r="P940" s="254" t="str">
        <f>IF(ISBLANK(INDEX('Policy Characteristics'!J:J,MATCH($C940,'Policy Characteristics'!$C:$C,0))),"",INDEX('Policy Characteristics'!J:J,MATCH($C940,'Policy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0" s="254" t="str">
        <f>IF(ISBLANK(INDEX('Policy Characteristics'!K:K,MATCH($C940,'Policy Characteristics'!$C:$C,0))),"",INDEX('Policy Characteristics'!K:K,MATCH($C940,'Policy Characteristics'!$C:$C,0)))</f>
        <v>industry-ag-main.html#fuel-switching</v>
      </c>
      <c r="R940" s="254" t="str">
        <f>IF(ISBLANK(INDEX('Policy Characteristics'!L:L,MATCH($C940,'Policy Characteristics'!$C:$C,0))),"",INDEX('Policy Characteristics'!L:L,MATCH($C940,'Policy Characteristics'!$C:$C,0)))</f>
        <v>industry-elec-and-hydrogen.html</v>
      </c>
    </row>
    <row r="941" spans="1:18"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Electrification</v>
      </c>
      <c r="C941" s="254" t="str">
        <f t="shared" si="44"/>
        <v>Fraction of Eligible Industrial Energy Use Shifted to Electricity</v>
      </c>
      <c r="D941" s="6" t="s">
        <v>3038</v>
      </c>
      <c r="E941" s="1" t="s">
        <v>3632</v>
      </c>
      <c r="F941" t="s">
        <v>3002</v>
      </c>
      <c r="G941" s="45" t="s">
        <v>3632</v>
      </c>
      <c r="H941" s="43">
        <v>1881</v>
      </c>
      <c r="I941" s="324" t="s">
        <v>40</v>
      </c>
      <c r="J941" s="255" t="str">
        <f>IF(ISBLANK(INDEX('Policy Characteristics'!D:D,MATCH($C941,'Policy Characteristics'!$C:$C,0))),"",INDEX('Policy Characteristics'!D:D,MATCH($C941,'Policy Characteristics'!$C:$C,0)))</f>
        <v>Electrification</v>
      </c>
      <c r="K941" s="254" t="str">
        <f>IF(ISBLANK(INDEX('Policy Characteristics'!E:E,MATCH($C941,'Policy Characteristics'!$C:$C,0))),"",INDEX('Policy Characteristics'!E:E,MATCH($C941,'Policy Characteristics'!$C:$C,0)))</f>
        <v>indst shift to electricity</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fuel shifted</v>
      </c>
      <c r="P941" s="254" t="str">
        <f>IF(ISBLANK(INDEX('Policy Characteristics'!J:J,MATCH($C941,'Policy Characteristics'!$C:$C,0))),"",INDEX('Policy Characteristics'!J:J,MATCH($C941,'Policy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1" s="254" t="str">
        <f>IF(ISBLANK(INDEX('Policy Characteristics'!K:K,MATCH($C941,'Policy Characteristics'!$C:$C,0))),"",INDEX('Policy Characteristics'!K:K,MATCH($C941,'Policy Characteristics'!$C:$C,0)))</f>
        <v>industry-ag-main.html#fuel-switching</v>
      </c>
      <c r="R941" s="254" t="str">
        <f>IF(ISBLANK(INDEX('Policy Characteristics'!L:L,MATCH($C941,'Policy Characteristics'!$C:$C,0))),"",INDEX('Policy Characteristics'!L:L,MATCH($C941,'Policy Characteristics'!$C:$C,0)))</f>
        <v>industry-elec-and-hydrogen.html</v>
      </c>
    </row>
    <row r="942" spans="1:18"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Electrification</v>
      </c>
      <c r="C942" s="254" t="str">
        <f t="shared" si="44"/>
        <v>Fraction of Eligible Industrial Energy Use Shifted to Electricity</v>
      </c>
      <c r="D942" s="6" t="s">
        <v>3039</v>
      </c>
      <c r="E942" s="1" t="s">
        <v>3483</v>
      </c>
      <c r="F942" t="s">
        <v>3003</v>
      </c>
      <c r="G942" s="45" t="s">
        <v>3490</v>
      </c>
      <c r="H942" s="43">
        <v>1882</v>
      </c>
      <c r="I942" s="324" t="s">
        <v>40</v>
      </c>
      <c r="J942" s="255" t="str">
        <f>IF(ISBLANK(INDEX('Policy Characteristics'!D:D,MATCH($C942,'Policy Characteristics'!$C:$C,0))),"",INDEX('Policy Characteristics'!D:D,MATCH($C942,'Policy Characteristics'!$C:$C,0)))</f>
        <v>Electrification</v>
      </c>
      <c r="K942" s="254" t="str">
        <f>IF(ISBLANK(INDEX('Policy Characteristics'!E:E,MATCH($C942,'Policy Characteristics'!$C:$C,0))),"",INDEX('Policy Characteristics'!E:E,MATCH($C942,'Policy Characteristics'!$C:$C,0)))</f>
        <v>indst shift to electricity</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fuel shifted</v>
      </c>
      <c r="P942" s="254" t="str">
        <f>IF(ISBLANK(INDEX('Policy Characteristics'!J:J,MATCH($C942,'Policy Characteristics'!$C:$C,0))),"",INDEX('Policy Characteristics'!J:J,MATCH($C942,'Policy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2" s="254" t="str">
        <f>IF(ISBLANK(INDEX('Policy Characteristics'!K:K,MATCH($C942,'Policy Characteristics'!$C:$C,0))),"",INDEX('Policy Characteristics'!K:K,MATCH($C942,'Policy Characteristics'!$C:$C,0)))</f>
        <v>industry-ag-main.html#fuel-switching</v>
      </c>
      <c r="R942" s="254" t="str">
        <f>IF(ISBLANK(INDEX('Policy Characteristics'!L:L,MATCH($C942,'Policy Characteristics'!$C:$C,0))),"",INDEX('Policy Characteristics'!L:L,MATCH($C942,'Policy Characteristics'!$C:$C,0)))</f>
        <v>industry-elec-and-hydrogen.html</v>
      </c>
    </row>
    <row r="943" spans="1:18"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Electrification</v>
      </c>
      <c r="C943" s="254" t="str">
        <f t="shared" si="44"/>
        <v>Fraction of Eligible Industrial Energy Use Shifted to Electricity</v>
      </c>
      <c r="D943" s="6" t="s">
        <v>3039</v>
      </c>
      <c r="E943" s="1" t="s">
        <v>3484</v>
      </c>
      <c r="F943" t="s">
        <v>3003</v>
      </c>
      <c r="G943" s="45" t="s">
        <v>3491</v>
      </c>
      <c r="H943" s="43">
        <v>1883</v>
      </c>
      <c r="I943" s="324" t="s">
        <v>40</v>
      </c>
      <c r="J943" s="255" t="str">
        <f>IF(ISBLANK(INDEX('Policy Characteristics'!D:D,MATCH($C943,'Policy Characteristics'!$C:$C,0))),"",INDEX('Policy Characteristics'!D:D,MATCH($C943,'Policy Characteristics'!$C:$C,0)))</f>
        <v>Electrification</v>
      </c>
      <c r="K943" s="254" t="str">
        <f>IF(ISBLANK(INDEX('Policy Characteristics'!E:E,MATCH($C943,'Policy Characteristics'!$C:$C,0))),"",INDEX('Policy Characteristics'!E:E,MATCH($C943,'Policy Characteristics'!$C:$C,0)))</f>
        <v>indst shift to electricity</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fuel shifted</v>
      </c>
      <c r="P943" s="254" t="str">
        <f>IF(ISBLANK(INDEX('Policy Characteristics'!J:J,MATCH($C943,'Policy Characteristics'!$C:$C,0))),"",INDEX('Policy Characteristics'!J:J,MATCH($C943,'Policy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3" s="254" t="str">
        <f>IF(ISBLANK(INDEX('Policy Characteristics'!K:K,MATCH($C943,'Policy Characteristics'!$C:$C,0))),"",INDEX('Policy Characteristics'!K:K,MATCH($C943,'Policy Characteristics'!$C:$C,0)))</f>
        <v>industry-ag-main.html#fuel-switching</v>
      </c>
      <c r="R943" s="254" t="str">
        <f>IF(ISBLANK(INDEX('Policy Characteristics'!L:L,MATCH($C943,'Policy Characteristics'!$C:$C,0))),"",INDEX('Policy Characteristics'!L:L,MATCH($C943,'Policy Characteristics'!$C:$C,0)))</f>
        <v>industry-elec-and-hydrogen.html</v>
      </c>
    </row>
    <row r="944" spans="1:18"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s="254" t="str">
        <f t="shared" si="44"/>
        <v>Fraction of Eligible Industrial Energy Use Shifted to Electricity</v>
      </c>
      <c r="D944" s="6" t="s">
        <v>3039</v>
      </c>
      <c r="E944" s="1" t="s">
        <v>3485</v>
      </c>
      <c r="F944" t="s">
        <v>3003</v>
      </c>
      <c r="G944" s="45" t="s">
        <v>3492</v>
      </c>
      <c r="H944" s="43">
        <v>1884</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si="44"/>
        <v>Fraction of Eligible Industrial Energy Use Shifted to Electricity</v>
      </c>
      <c r="D945" s="6" t="s">
        <v>3039</v>
      </c>
      <c r="E945" s="1" t="s">
        <v>3486</v>
      </c>
      <c r="F945" t="s">
        <v>3003</v>
      </c>
      <c r="G945" s="45" t="s">
        <v>3493</v>
      </c>
      <c r="H945" s="43">
        <v>1885</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44"/>
        <v>Fraction of Eligible Industrial Energy Use Shifted to Electricity</v>
      </c>
      <c r="D946" s="6" t="s">
        <v>3039</v>
      </c>
      <c r="E946" s="1" t="s">
        <v>3487</v>
      </c>
      <c r="F946" t="s">
        <v>3003</v>
      </c>
      <c r="G946" s="45" t="s">
        <v>3494</v>
      </c>
      <c r="H946" s="43">
        <v>1886</v>
      </c>
      <c r="I946" s="324" t="s">
        <v>40</v>
      </c>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44"/>
        <v>Fraction of Eligible Industrial Energy Use Shifted to Electricity</v>
      </c>
      <c r="D947" s="6" t="s">
        <v>3039</v>
      </c>
      <c r="E947" s="1" t="s">
        <v>3488</v>
      </c>
      <c r="F947" t="s">
        <v>3003</v>
      </c>
      <c r="G947" s="45" t="s">
        <v>3495</v>
      </c>
      <c r="H947" s="43">
        <v>1887</v>
      </c>
      <c r="I947" s="324" t="s">
        <v>40</v>
      </c>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44"/>
        <v>Fraction of Eligible Industrial Energy Use Shifted to Electricity</v>
      </c>
      <c r="D948" s="6" t="s">
        <v>3039</v>
      </c>
      <c r="E948" s="1" t="s">
        <v>3489</v>
      </c>
      <c r="F948" t="s">
        <v>3003</v>
      </c>
      <c r="G948" s="45" t="s">
        <v>3496</v>
      </c>
      <c r="H948" s="43">
        <v>1888</v>
      </c>
      <c r="I948" s="324" t="s">
        <v>40</v>
      </c>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44"/>
        <v>Fraction of Eligible Industrial Energy Use Shifted to Electricity</v>
      </c>
      <c r="D949" s="6" t="s">
        <v>3039</v>
      </c>
      <c r="E949" s="1" t="s">
        <v>3632</v>
      </c>
      <c r="F949" t="s">
        <v>3003</v>
      </c>
      <c r="G949" s="45" t="s">
        <v>3632</v>
      </c>
      <c r="H949" s="43">
        <v>1889</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44"/>
        <v>Fraction of Eligible Industrial Energy Use Shifted to Electricity</v>
      </c>
      <c r="D950" s="6" t="s">
        <v>3040</v>
      </c>
      <c r="E950" s="1" t="s">
        <v>3483</v>
      </c>
      <c r="F950" t="s">
        <v>3004</v>
      </c>
      <c r="G950" s="45" t="s">
        <v>3490</v>
      </c>
      <c r="H950" s="43">
        <v>1890</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44"/>
        <v>Fraction of Eligible Industrial Energy Use Shifted to Electricity</v>
      </c>
      <c r="D951" s="6" t="s">
        <v>3040</v>
      </c>
      <c r="E951" s="1" t="s">
        <v>3484</v>
      </c>
      <c r="F951" t="s">
        <v>3004</v>
      </c>
      <c r="G951" s="45" t="s">
        <v>3491</v>
      </c>
      <c r="H951" s="43">
        <v>1891</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44"/>
        <v>Fraction of Eligible Industrial Energy Use Shifted to Electricity</v>
      </c>
      <c r="D952" s="6" t="s">
        <v>3040</v>
      </c>
      <c r="E952" s="1" t="s">
        <v>3485</v>
      </c>
      <c r="F952" t="s">
        <v>3004</v>
      </c>
      <c r="G952" s="45" t="s">
        <v>3492</v>
      </c>
      <c r="H952" s="43">
        <v>1892</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44"/>
        <v>Fraction of Eligible Industrial Energy Use Shifted to Electricity</v>
      </c>
      <c r="D953" s="6" t="s">
        <v>3040</v>
      </c>
      <c r="E953" s="1" t="s">
        <v>3486</v>
      </c>
      <c r="F953" t="s">
        <v>3004</v>
      </c>
      <c r="G953" s="45" t="s">
        <v>3493</v>
      </c>
      <c r="H953" s="43">
        <v>1893</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44"/>
        <v>Fraction of Eligible Industrial Energy Use Shifted to Electricity</v>
      </c>
      <c r="D954" s="6" t="s">
        <v>3040</v>
      </c>
      <c r="E954" s="1" t="s">
        <v>3487</v>
      </c>
      <c r="F954" t="s">
        <v>3004</v>
      </c>
      <c r="G954" s="45" t="s">
        <v>3494</v>
      </c>
      <c r="H954" s="43">
        <v>1894</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44"/>
        <v>Fraction of Eligible Industrial Energy Use Shifted to Electricity</v>
      </c>
      <c r="D955" s="6" t="s">
        <v>3040</v>
      </c>
      <c r="E955" s="1" t="s">
        <v>3488</v>
      </c>
      <c r="F955" t="s">
        <v>3004</v>
      </c>
      <c r="G955" s="45" t="s">
        <v>3495</v>
      </c>
      <c r="H955" s="43">
        <v>1895</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44"/>
        <v>Fraction of Eligible Industrial Energy Use Shifted to Electricity</v>
      </c>
      <c r="D956" s="6" t="s">
        <v>3040</v>
      </c>
      <c r="E956" s="1" t="s">
        <v>3489</v>
      </c>
      <c r="F956" t="s">
        <v>3004</v>
      </c>
      <c r="G956" s="45" t="s">
        <v>3496</v>
      </c>
      <c r="H956" s="43">
        <v>1896</v>
      </c>
      <c r="I956" s="324" t="s">
        <v>40</v>
      </c>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44"/>
        <v>Fraction of Eligible Industrial Energy Use Shifted to Electricity</v>
      </c>
      <c r="D957" s="6" t="s">
        <v>3040</v>
      </c>
      <c r="E957" s="1" t="s">
        <v>3632</v>
      </c>
      <c r="F957" t="s">
        <v>3004</v>
      </c>
      <c r="G957" s="45" t="s">
        <v>3632</v>
      </c>
      <c r="H957" s="43">
        <v>1897</v>
      </c>
      <c r="I957" s="324" t="s">
        <v>40</v>
      </c>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44"/>
        <v>Fraction of Eligible Industrial Energy Use Shifted to Electricity</v>
      </c>
      <c r="D958" s="6" t="s">
        <v>3041</v>
      </c>
      <c r="E958" s="1" t="s">
        <v>3483</v>
      </c>
      <c r="F958" t="s">
        <v>3005</v>
      </c>
      <c r="G958" s="45" t="s">
        <v>3490</v>
      </c>
      <c r="H958" s="43">
        <v>1898</v>
      </c>
      <c r="I958" s="324" t="s">
        <v>40</v>
      </c>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ref="C959:C1010" si="45">C$894</f>
        <v>Fraction of Eligible Industrial Energy Use Shifted to Electricity</v>
      </c>
      <c r="D959" s="6" t="s">
        <v>3041</v>
      </c>
      <c r="E959" s="1" t="s">
        <v>3484</v>
      </c>
      <c r="F959" t="s">
        <v>3005</v>
      </c>
      <c r="G959" s="45" t="s">
        <v>3491</v>
      </c>
      <c r="H959" s="43">
        <v>1899</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45"/>
        <v>Fraction of Eligible Industrial Energy Use Shifted to Electricity</v>
      </c>
      <c r="D960" s="6" t="s">
        <v>3041</v>
      </c>
      <c r="E960" s="1" t="s">
        <v>3485</v>
      </c>
      <c r="F960" t="s">
        <v>3005</v>
      </c>
      <c r="G960" s="45" t="s">
        <v>3492</v>
      </c>
      <c r="H960" s="43">
        <v>1900</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45"/>
        <v>Fraction of Eligible Industrial Energy Use Shifted to Electricity</v>
      </c>
      <c r="D961" s="6" t="s">
        <v>3041</v>
      </c>
      <c r="E961" s="1" t="s">
        <v>3486</v>
      </c>
      <c r="F961" t="s">
        <v>3005</v>
      </c>
      <c r="G961" s="45" t="s">
        <v>3493</v>
      </c>
      <c r="H961" s="43">
        <v>1901</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45"/>
        <v>Fraction of Eligible Industrial Energy Use Shifted to Electricity</v>
      </c>
      <c r="D962" s="6" t="s">
        <v>3041</v>
      </c>
      <c r="E962" s="1" t="s">
        <v>3487</v>
      </c>
      <c r="F962" t="s">
        <v>3005</v>
      </c>
      <c r="G962" s="45" t="s">
        <v>3494</v>
      </c>
      <c r="H962" s="43">
        <v>1902</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45"/>
        <v>Fraction of Eligible Industrial Energy Use Shifted to Electricity</v>
      </c>
      <c r="D963" s="6" t="s">
        <v>3041</v>
      </c>
      <c r="E963" s="1" t="s">
        <v>3488</v>
      </c>
      <c r="F963" t="s">
        <v>3005</v>
      </c>
      <c r="G963" s="45" t="s">
        <v>3495</v>
      </c>
      <c r="H963" s="43">
        <v>1903</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45"/>
        <v>Fraction of Eligible Industrial Energy Use Shifted to Electricity</v>
      </c>
      <c r="D964" s="6" t="s">
        <v>3041</v>
      </c>
      <c r="E964" s="1" t="s">
        <v>3489</v>
      </c>
      <c r="F964" t="s">
        <v>3005</v>
      </c>
      <c r="G964" s="45" t="s">
        <v>3496</v>
      </c>
      <c r="H964" s="43">
        <v>1904</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45"/>
        <v>Fraction of Eligible Industrial Energy Use Shifted to Electricity</v>
      </c>
      <c r="D965" s="6" t="s">
        <v>3041</v>
      </c>
      <c r="E965" s="1" t="s">
        <v>3632</v>
      </c>
      <c r="F965" t="s">
        <v>3005</v>
      </c>
      <c r="G965" s="45" t="s">
        <v>3632</v>
      </c>
      <c r="H965" s="43">
        <v>1905</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45"/>
        <v>Fraction of Eligible Industrial Energy Use Shifted to Electricity</v>
      </c>
      <c r="D966" s="6" t="s">
        <v>3042</v>
      </c>
      <c r="E966" s="1" t="s">
        <v>3483</v>
      </c>
      <c r="F966" t="s">
        <v>2555</v>
      </c>
      <c r="G966" s="45" t="s">
        <v>3490</v>
      </c>
      <c r="H966" s="43">
        <v>1906</v>
      </c>
      <c r="I966" s="324" t="s">
        <v>40</v>
      </c>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45"/>
        <v>Fraction of Eligible Industrial Energy Use Shifted to Electricity</v>
      </c>
      <c r="D967" s="6" t="s">
        <v>3042</v>
      </c>
      <c r="E967" s="1" t="s">
        <v>3484</v>
      </c>
      <c r="F967" t="s">
        <v>2555</v>
      </c>
      <c r="G967" s="45" t="s">
        <v>3491</v>
      </c>
      <c r="H967" s="43">
        <v>1907</v>
      </c>
      <c r="I967" s="324" t="s">
        <v>40</v>
      </c>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45"/>
        <v>Fraction of Eligible Industrial Energy Use Shifted to Electricity</v>
      </c>
      <c r="D968" s="6" t="s">
        <v>3042</v>
      </c>
      <c r="E968" s="1" t="s">
        <v>3485</v>
      </c>
      <c r="F968" t="s">
        <v>2555</v>
      </c>
      <c r="G968" s="45" t="s">
        <v>3492</v>
      </c>
      <c r="H968" s="43">
        <v>1908</v>
      </c>
      <c r="I968" s="324" t="s">
        <v>40</v>
      </c>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45"/>
        <v>Fraction of Eligible Industrial Energy Use Shifted to Electricity</v>
      </c>
      <c r="D969" s="6" t="s">
        <v>3042</v>
      </c>
      <c r="E969" s="1" t="s">
        <v>3486</v>
      </c>
      <c r="F969" t="s">
        <v>2555</v>
      </c>
      <c r="G969" s="45" t="s">
        <v>3493</v>
      </c>
      <c r="H969" s="43">
        <v>1909</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45"/>
        <v>Fraction of Eligible Industrial Energy Use Shifted to Electricity</v>
      </c>
      <c r="D970" s="6" t="s">
        <v>3042</v>
      </c>
      <c r="E970" s="1" t="s">
        <v>3487</v>
      </c>
      <c r="F970" t="s">
        <v>2555</v>
      </c>
      <c r="G970" s="45" t="s">
        <v>3494</v>
      </c>
      <c r="H970" s="43">
        <v>1910</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45"/>
        <v>Fraction of Eligible Industrial Energy Use Shifted to Electricity</v>
      </c>
      <c r="D971" s="6" t="s">
        <v>3042</v>
      </c>
      <c r="E971" s="1" t="s">
        <v>3488</v>
      </c>
      <c r="F971" t="s">
        <v>2555</v>
      </c>
      <c r="G971" s="45" t="s">
        <v>3495</v>
      </c>
      <c r="H971" s="43">
        <v>1911</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45"/>
        <v>Fraction of Eligible Industrial Energy Use Shifted to Electricity</v>
      </c>
      <c r="D972" s="6" t="s">
        <v>3042</v>
      </c>
      <c r="E972" s="1" t="s">
        <v>3489</v>
      </c>
      <c r="F972" t="s">
        <v>2555</v>
      </c>
      <c r="G972" s="45" t="s">
        <v>3496</v>
      </c>
      <c r="H972" s="43">
        <v>1912</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45"/>
        <v>Fraction of Eligible Industrial Energy Use Shifted to Electricity</v>
      </c>
      <c r="D973" s="6" t="s">
        <v>3042</v>
      </c>
      <c r="E973" s="1" t="s">
        <v>3632</v>
      </c>
      <c r="F973" t="s">
        <v>2555</v>
      </c>
      <c r="G973" s="45" t="s">
        <v>3632</v>
      </c>
      <c r="H973" s="43">
        <v>1913</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45"/>
        <v>Fraction of Eligible Industrial Energy Use Shifted to Electricity</v>
      </c>
      <c r="D974" s="6" t="s">
        <v>3043</v>
      </c>
      <c r="E974" s="1" t="s">
        <v>3483</v>
      </c>
      <c r="F974" t="s">
        <v>3006</v>
      </c>
      <c r="G974" s="45" t="s">
        <v>3490</v>
      </c>
      <c r="H974" s="43">
        <v>1914</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45"/>
        <v>Fraction of Eligible Industrial Energy Use Shifted to Electricity</v>
      </c>
      <c r="D975" s="6" t="s">
        <v>3043</v>
      </c>
      <c r="E975" s="1" t="s">
        <v>3484</v>
      </c>
      <c r="F975" t="s">
        <v>3006</v>
      </c>
      <c r="G975" s="45" t="s">
        <v>3491</v>
      </c>
      <c r="H975" s="43">
        <v>1915</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45"/>
        <v>Fraction of Eligible Industrial Energy Use Shifted to Electricity</v>
      </c>
      <c r="D976" s="6" t="s">
        <v>3043</v>
      </c>
      <c r="E976" s="1" t="s">
        <v>3485</v>
      </c>
      <c r="F976" t="s">
        <v>3006</v>
      </c>
      <c r="G976" s="45" t="s">
        <v>3492</v>
      </c>
      <c r="H976" s="43">
        <v>1916</v>
      </c>
      <c r="I976" s="324" t="s">
        <v>40</v>
      </c>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45"/>
        <v>Fraction of Eligible Industrial Energy Use Shifted to Electricity</v>
      </c>
      <c r="D977" s="6" t="s">
        <v>3043</v>
      </c>
      <c r="E977" s="1" t="s">
        <v>3486</v>
      </c>
      <c r="F977" t="s">
        <v>3006</v>
      </c>
      <c r="G977" s="45" t="s">
        <v>3493</v>
      </c>
      <c r="H977" s="43">
        <v>1917</v>
      </c>
      <c r="I977" s="324" t="s">
        <v>40</v>
      </c>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45"/>
        <v>Fraction of Eligible Industrial Energy Use Shifted to Electricity</v>
      </c>
      <c r="D978" s="6" t="s">
        <v>3043</v>
      </c>
      <c r="E978" s="1" t="s">
        <v>3487</v>
      </c>
      <c r="F978" t="s">
        <v>3006</v>
      </c>
      <c r="G978" s="45" t="s">
        <v>3494</v>
      </c>
      <c r="H978" s="43">
        <v>1918</v>
      </c>
      <c r="I978" s="324" t="s">
        <v>40</v>
      </c>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45"/>
        <v>Fraction of Eligible Industrial Energy Use Shifted to Electricity</v>
      </c>
      <c r="D979" s="6" t="s">
        <v>3043</v>
      </c>
      <c r="E979" s="1" t="s">
        <v>3488</v>
      </c>
      <c r="F979" t="s">
        <v>3006</v>
      </c>
      <c r="G979" s="45" t="s">
        <v>3495</v>
      </c>
      <c r="H979" s="43">
        <v>1919</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45"/>
        <v>Fraction of Eligible Industrial Energy Use Shifted to Electricity</v>
      </c>
      <c r="D980" s="6" t="s">
        <v>3043</v>
      </c>
      <c r="E980" s="1" t="s">
        <v>3489</v>
      </c>
      <c r="F980" t="s">
        <v>3006</v>
      </c>
      <c r="G980" s="45" t="s">
        <v>3496</v>
      </c>
      <c r="H980" s="43">
        <v>1920</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45"/>
        <v>Fraction of Eligible Industrial Energy Use Shifted to Electricity</v>
      </c>
      <c r="D981" s="6" t="s">
        <v>3043</v>
      </c>
      <c r="E981" s="1" t="s">
        <v>3632</v>
      </c>
      <c r="F981" t="s">
        <v>3006</v>
      </c>
      <c r="G981" s="45" t="s">
        <v>3632</v>
      </c>
      <c r="H981" s="43">
        <v>1921</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45"/>
        <v>Fraction of Eligible Industrial Energy Use Shifted to Electricity</v>
      </c>
      <c r="D982" s="6" t="s">
        <v>3044</v>
      </c>
      <c r="E982" s="1" t="s">
        <v>3483</v>
      </c>
      <c r="F982" t="s">
        <v>3007</v>
      </c>
      <c r="G982" s="45" t="s">
        <v>3490</v>
      </c>
      <c r="H982" s="43">
        <v>1922</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45"/>
        <v>Fraction of Eligible Industrial Energy Use Shifted to Electricity</v>
      </c>
      <c r="D983" s="6" t="s">
        <v>3044</v>
      </c>
      <c r="E983" s="1" t="s">
        <v>3484</v>
      </c>
      <c r="F983" t="s">
        <v>3007</v>
      </c>
      <c r="G983" s="45" t="s">
        <v>3491</v>
      </c>
      <c r="H983" s="43">
        <v>1923</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si="45"/>
        <v>Fraction of Eligible Industrial Energy Use Shifted to Electricity</v>
      </c>
      <c r="D984" s="6" t="s">
        <v>3044</v>
      </c>
      <c r="E984" s="1" t="s">
        <v>3485</v>
      </c>
      <c r="F984" t="s">
        <v>3007</v>
      </c>
      <c r="G984" s="45" t="s">
        <v>3492</v>
      </c>
      <c r="H984" s="43">
        <v>1924</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45"/>
        <v>Fraction of Eligible Industrial Energy Use Shifted to Electricity</v>
      </c>
      <c r="D985" s="6" t="s">
        <v>3044</v>
      </c>
      <c r="E985" s="1" t="s">
        <v>3486</v>
      </c>
      <c r="F985" t="s">
        <v>3007</v>
      </c>
      <c r="G985" s="45" t="s">
        <v>3493</v>
      </c>
      <c r="H985" s="43">
        <v>1925</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si="45"/>
        <v>Fraction of Eligible Industrial Energy Use Shifted to Electricity</v>
      </c>
      <c r="D986" s="6" t="s">
        <v>3044</v>
      </c>
      <c r="E986" s="1" t="s">
        <v>3487</v>
      </c>
      <c r="F986" t="s">
        <v>3007</v>
      </c>
      <c r="G986" s="45" t="s">
        <v>3494</v>
      </c>
      <c r="H986" s="43">
        <v>1926</v>
      </c>
      <c r="I986" s="324" t="s">
        <v>40</v>
      </c>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45"/>
        <v>Fraction of Eligible Industrial Energy Use Shifted to Electricity</v>
      </c>
      <c r="D987" s="6" t="s">
        <v>3044</v>
      </c>
      <c r="E987" s="1" t="s">
        <v>3488</v>
      </c>
      <c r="F987" t="s">
        <v>3007</v>
      </c>
      <c r="G987" s="45" t="s">
        <v>3495</v>
      </c>
      <c r="H987" s="43">
        <v>1927</v>
      </c>
      <c r="I987" s="324" t="s">
        <v>40</v>
      </c>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45"/>
        <v>Fraction of Eligible Industrial Energy Use Shifted to Electricity</v>
      </c>
      <c r="D988" s="6" t="s">
        <v>3044</v>
      </c>
      <c r="E988" s="1" t="s">
        <v>3489</v>
      </c>
      <c r="F988" t="s">
        <v>3007</v>
      </c>
      <c r="G988" s="45" t="s">
        <v>3496</v>
      </c>
      <c r="H988" s="43">
        <v>1928</v>
      </c>
      <c r="I988" s="324" t="s">
        <v>40</v>
      </c>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45"/>
        <v>Fraction of Eligible Industrial Energy Use Shifted to Electricity</v>
      </c>
      <c r="D989" s="6" t="s">
        <v>3044</v>
      </c>
      <c r="E989" s="1" t="s">
        <v>3632</v>
      </c>
      <c r="F989" t="s">
        <v>3007</v>
      </c>
      <c r="G989" s="45" t="s">
        <v>3632</v>
      </c>
      <c r="H989" s="43">
        <v>1929</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45"/>
        <v>Fraction of Eligible Industrial Energy Use Shifted to Electricity</v>
      </c>
      <c r="D990" s="6" t="s">
        <v>3045</v>
      </c>
      <c r="E990" s="1" t="s">
        <v>3483</v>
      </c>
      <c r="F990" t="s">
        <v>3008</v>
      </c>
      <c r="G990" s="45" t="s">
        <v>3490</v>
      </c>
      <c r="H990" s="43">
        <v>1930</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45"/>
        <v>Fraction of Eligible Industrial Energy Use Shifted to Electricity</v>
      </c>
      <c r="D991" s="6" t="s">
        <v>3045</v>
      </c>
      <c r="E991" s="1" t="s">
        <v>3484</v>
      </c>
      <c r="F991" t="s">
        <v>3008</v>
      </c>
      <c r="G991" s="45" t="s">
        <v>3491</v>
      </c>
      <c r="H991" s="43">
        <v>1931</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45"/>
        <v>Fraction of Eligible Industrial Energy Use Shifted to Electricity</v>
      </c>
      <c r="D992" s="6" t="s">
        <v>3045</v>
      </c>
      <c r="E992" s="1" t="s">
        <v>3485</v>
      </c>
      <c r="F992" t="s">
        <v>3008</v>
      </c>
      <c r="G992" s="45" t="s">
        <v>3492</v>
      </c>
      <c r="H992" s="43">
        <v>1932</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45"/>
        <v>Fraction of Eligible Industrial Energy Use Shifted to Electricity</v>
      </c>
      <c r="D993" s="6" t="s">
        <v>3045</v>
      </c>
      <c r="E993" s="1" t="s">
        <v>3486</v>
      </c>
      <c r="F993" t="s">
        <v>3008</v>
      </c>
      <c r="G993" s="45" t="s">
        <v>3493</v>
      </c>
      <c r="H993" s="43">
        <v>1933</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45"/>
        <v>Fraction of Eligible Industrial Energy Use Shifted to Electricity</v>
      </c>
      <c r="D994" s="6" t="s">
        <v>3045</v>
      </c>
      <c r="E994" s="1" t="s">
        <v>3487</v>
      </c>
      <c r="F994" t="s">
        <v>3008</v>
      </c>
      <c r="G994" s="45" t="s">
        <v>3494</v>
      </c>
      <c r="H994" s="43">
        <v>1934</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45"/>
        <v>Fraction of Eligible Industrial Energy Use Shifted to Electricity</v>
      </c>
      <c r="D995" s="6" t="s">
        <v>3045</v>
      </c>
      <c r="E995" s="1" t="s">
        <v>3488</v>
      </c>
      <c r="F995" t="s">
        <v>3008</v>
      </c>
      <c r="G995" s="45" t="s">
        <v>3495</v>
      </c>
      <c r="H995" s="43">
        <v>1935</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45"/>
        <v>Fraction of Eligible Industrial Energy Use Shifted to Electricity</v>
      </c>
      <c r="D996" s="6" t="s">
        <v>3045</v>
      </c>
      <c r="E996" s="1" t="s">
        <v>3489</v>
      </c>
      <c r="F996" t="s">
        <v>3008</v>
      </c>
      <c r="G996" s="45" t="s">
        <v>3496</v>
      </c>
      <c r="H996" s="43">
        <v>1936</v>
      </c>
      <c r="I996" s="324" t="s">
        <v>40</v>
      </c>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45"/>
        <v>Fraction of Eligible Industrial Energy Use Shifted to Electricity</v>
      </c>
      <c r="D997" s="6" t="s">
        <v>3045</v>
      </c>
      <c r="E997" s="1" t="s">
        <v>3632</v>
      </c>
      <c r="F997" t="s">
        <v>3008</v>
      </c>
      <c r="G997" s="45" t="s">
        <v>3632</v>
      </c>
      <c r="H997" s="43">
        <v>1937</v>
      </c>
      <c r="I997" s="324" t="s">
        <v>40</v>
      </c>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45"/>
        <v>Fraction of Eligible Industrial Energy Use Shifted to Electricity</v>
      </c>
      <c r="D998" s="6" t="s">
        <v>3046</v>
      </c>
      <c r="E998" s="1" t="s">
        <v>3483</v>
      </c>
      <c r="F998" t="s">
        <v>2556</v>
      </c>
      <c r="G998" s="45" t="s">
        <v>3490</v>
      </c>
      <c r="H998" s="43">
        <v>1938</v>
      </c>
      <c r="I998" s="324" t="s">
        <v>40</v>
      </c>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45"/>
        <v>Fraction of Eligible Industrial Energy Use Shifted to Electricity</v>
      </c>
      <c r="D999" s="6" t="s">
        <v>3046</v>
      </c>
      <c r="E999" s="1" t="s">
        <v>3484</v>
      </c>
      <c r="F999" t="s">
        <v>2556</v>
      </c>
      <c r="G999" s="45" t="s">
        <v>3491</v>
      </c>
      <c r="H999" s="43">
        <v>1939</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45"/>
        <v>Fraction of Eligible Industrial Energy Use Shifted to Electricity</v>
      </c>
      <c r="D1000" s="6" t="s">
        <v>3046</v>
      </c>
      <c r="E1000" s="1" t="s">
        <v>3485</v>
      </c>
      <c r="F1000" t="s">
        <v>2556</v>
      </c>
      <c r="G1000" s="45" t="s">
        <v>3492</v>
      </c>
      <c r="H1000" s="43">
        <v>1940</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45"/>
        <v>Fraction of Eligible Industrial Energy Use Shifted to Electricity</v>
      </c>
      <c r="D1001" s="6" t="s">
        <v>3046</v>
      </c>
      <c r="E1001" s="1" t="s">
        <v>3486</v>
      </c>
      <c r="F1001" t="s">
        <v>2556</v>
      </c>
      <c r="G1001" s="45" t="s">
        <v>3493</v>
      </c>
      <c r="H1001" s="43">
        <v>1941</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45"/>
        <v>Fraction of Eligible Industrial Energy Use Shifted to Electricity</v>
      </c>
      <c r="D1002" s="6" t="s">
        <v>3046</v>
      </c>
      <c r="E1002" s="1" t="s">
        <v>3487</v>
      </c>
      <c r="F1002" t="s">
        <v>2556</v>
      </c>
      <c r="G1002" s="45" t="s">
        <v>3494</v>
      </c>
      <c r="H1002" s="43">
        <v>1942</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45"/>
        <v>Fraction of Eligible Industrial Energy Use Shifted to Electricity</v>
      </c>
      <c r="D1003" s="6" t="s">
        <v>3046</v>
      </c>
      <c r="E1003" s="1" t="s">
        <v>3488</v>
      </c>
      <c r="F1003" t="s">
        <v>2556</v>
      </c>
      <c r="G1003" s="45" t="s">
        <v>3495</v>
      </c>
      <c r="H1003" s="43">
        <v>1943</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45"/>
        <v>Fraction of Eligible Industrial Energy Use Shifted to Electricity</v>
      </c>
      <c r="D1004" s="6" t="s">
        <v>3046</v>
      </c>
      <c r="E1004" s="1" t="s">
        <v>3489</v>
      </c>
      <c r="F1004" t="s">
        <v>2556</v>
      </c>
      <c r="G1004" s="45" t="s">
        <v>3496</v>
      </c>
      <c r="H1004" s="43">
        <v>1944</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45"/>
        <v>Fraction of Eligible Industrial Energy Use Shifted to Electricity</v>
      </c>
      <c r="D1005" s="6" t="s">
        <v>3046</v>
      </c>
      <c r="E1005" s="1" t="s">
        <v>3632</v>
      </c>
      <c r="F1005" t="s">
        <v>2556</v>
      </c>
      <c r="G1005" s="45" t="s">
        <v>3632</v>
      </c>
      <c r="H1005" s="43">
        <v>1945</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45"/>
        <v>Fraction of Eligible Industrial Energy Use Shifted to Electricity</v>
      </c>
      <c r="D1006" s="6" t="s">
        <v>3047</v>
      </c>
      <c r="E1006" s="1" t="s">
        <v>3483</v>
      </c>
      <c r="F1006" t="s">
        <v>3009</v>
      </c>
      <c r="G1006" s="45" t="s">
        <v>3490</v>
      </c>
      <c r="H1006" s="43">
        <v>1946</v>
      </c>
      <c r="I1006" s="324" t="s">
        <v>40</v>
      </c>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45"/>
        <v>Fraction of Eligible Industrial Energy Use Shifted to Electricity</v>
      </c>
      <c r="D1007" s="6" t="s">
        <v>3047</v>
      </c>
      <c r="E1007" s="1" t="s">
        <v>3484</v>
      </c>
      <c r="F1007" t="s">
        <v>3009</v>
      </c>
      <c r="G1007" s="45" t="s">
        <v>3491</v>
      </c>
      <c r="H1007" s="43">
        <v>1947</v>
      </c>
      <c r="I1007" s="324" t="s">
        <v>40</v>
      </c>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45"/>
        <v>Fraction of Eligible Industrial Energy Use Shifted to Electricity</v>
      </c>
      <c r="D1008" s="6" t="s">
        <v>3047</v>
      </c>
      <c r="E1008" s="1" t="s">
        <v>3485</v>
      </c>
      <c r="F1008" t="s">
        <v>3009</v>
      </c>
      <c r="G1008" s="45" t="s">
        <v>3492</v>
      </c>
      <c r="H1008" s="43">
        <v>1948</v>
      </c>
      <c r="I1008" s="324" t="s">
        <v>40</v>
      </c>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si="45"/>
        <v>Fraction of Eligible Industrial Energy Use Shifted to Electricity</v>
      </c>
      <c r="D1009" s="6" t="s">
        <v>3047</v>
      </c>
      <c r="E1009" s="1" t="s">
        <v>3486</v>
      </c>
      <c r="F1009" t="s">
        <v>3009</v>
      </c>
      <c r="G1009" s="45" t="s">
        <v>3493</v>
      </c>
      <c r="H1009" s="43">
        <v>1949</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45"/>
        <v>Fraction of Eligible Industrial Energy Use Shifted to Electricity</v>
      </c>
      <c r="D1010" s="6" t="s">
        <v>3047</v>
      </c>
      <c r="E1010" s="1" t="s">
        <v>3487</v>
      </c>
      <c r="F1010" t="s">
        <v>3009</v>
      </c>
      <c r="G1010" s="45" t="s">
        <v>3494</v>
      </c>
      <c r="H1010" s="43">
        <v>1950</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ref="C1011:C1061" si="46">C$894</f>
        <v>Fraction of Eligible Industrial Energy Use Shifted to Electricity</v>
      </c>
      <c r="D1011" s="6" t="s">
        <v>3047</v>
      </c>
      <c r="E1011" s="1" t="s">
        <v>3488</v>
      </c>
      <c r="F1011" t="s">
        <v>3009</v>
      </c>
      <c r="G1011" s="45" t="s">
        <v>3495</v>
      </c>
      <c r="H1011" s="43">
        <v>1951</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46"/>
        <v>Fraction of Eligible Industrial Energy Use Shifted to Electricity</v>
      </c>
      <c r="D1012" s="6" t="s">
        <v>3047</v>
      </c>
      <c r="E1012" s="1" t="s">
        <v>3489</v>
      </c>
      <c r="F1012" t="s">
        <v>3009</v>
      </c>
      <c r="G1012" s="45" t="s">
        <v>3496</v>
      </c>
      <c r="H1012" s="43">
        <v>1952</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46"/>
        <v>Fraction of Eligible Industrial Energy Use Shifted to Electricity</v>
      </c>
      <c r="D1013" s="6" t="s">
        <v>3047</v>
      </c>
      <c r="E1013" s="1" t="s">
        <v>3632</v>
      </c>
      <c r="F1013" t="s">
        <v>3009</v>
      </c>
      <c r="G1013" s="45" t="s">
        <v>3632</v>
      </c>
      <c r="H1013" s="43">
        <v>1953</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46"/>
        <v>Fraction of Eligible Industrial Energy Use Shifted to Electricity</v>
      </c>
      <c r="D1014" s="6" t="s">
        <v>3048</v>
      </c>
      <c r="E1014" s="1" t="s">
        <v>3483</v>
      </c>
      <c r="F1014" t="s">
        <v>3010</v>
      </c>
      <c r="G1014" s="45" t="s">
        <v>3490</v>
      </c>
      <c r="H1014" s="43">
        <v>1954</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46"/>
        <v>Fraction of Eligible Industrial Energy Use Shifted to Electricity</v>
      </c>
      <c r="D1015" s="6" t="s">
        <v>3048</v>
      </c>
      <c r="E1015" s="1" t="s">
        <v>3484</v>
      </c>
      <c r="F1015" t="s">
        <v>3010</v>
      </c>
      <c r="G1015" s="45" t="s">
        <v>3491</v>
      </c>
      <c r="H1015" s="43">
        <v>1955</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46"/>
        <v>Fraction of Eligible Industrial Energy Use Shifted to Electricity</v>
      </c>
      <c r="D1016" s="6" t="s">
        <v>3048</v>
      </c>
      <c r="E1016" s="1" t="s">
        <v>3485</v>
      </c>
      <c r="F1016" t="s">
        <v>3010</v>
      </c>
      <c r="G1016" s="45" t="s">
        <v>3492</v>
      </c>
      <c r="H1016" s="43">
        <v>1956</v>
      </c>
      <c r="I1016" s="324" t="s">
        <v>40</v>
      </c>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46"/>
        <v>Fraction of Eligible Industrial Energy Use Shifted to Electricity</v>
      </c>
      <c r="D1017" s="6" t="s">
        <v>3048</v>
      </c>
      <c r="E1017" s="1" t="s">
        <v>3486</v>
      </c>
      <c r="F1017" t="s">
        <v>3010</v>
      </c>
      <c r="G1017" s="45" t="s">
        <v>3493</v>
      </c>
      <c r="H1017" s="43">
        <v>1957</v>
      </c>
      <c r="I1017" s="324" t="s">
        <v>40</v>
      </c>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46"/>
        <v>Fraction of Eligible Industrial Energy Use Shifted to Electricity</v>
      </c>
      <c r="D1018" s="6" t="s">
        <v>3048</v>
      </c>
      <c r="E1018" s="1" t="s">
        <v>3487</v>
      </c>
      <c r="F1018" t="s">
        <v>3010</v>
      </c>
      <c r="G1018" s="45" t="s">
        <v>3494</v>
      </c>
      <c r="H1018" s="43">
        <v>1958</v>
      </c>
      <c r="I1018" s="324" t="s">
        <v>40</v>
      </c>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46"/>
        <v>Fraction of Eligible Industrial Energy Use Shifted to Electricity</v>
      </c>
      <c r="D1019" s="6" t="s">
        <v>3048</v>
      </c>
      <c r="E1019" s="1" t="s">
        <v>3488</v>
      </c>
      <c r="F1019" t="s">
        <v>3010</v>
      </c>
      <c r="G1019" s="45" t="s">
        <v>3495</v>
      </c>
      <c r="H1019" s="43">
        <v>1959</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46"/>
        <v>Fraction of Eligible Industrial Energy Use Shifted to Electricity</v>
      </c>
      <c r="D1020" s="6" t="s">
        <v>3048</v>
      </c>
      <c r="E1020" s="1" t="s">
        <v>3489</v>
      </c>
      <c r="F1020" t="s">
        <v>3010</v>
      </c>
      <c r="G1020" s="45" t="s">
        <v>3496</v>
      </c>
      <c r="H1020" s="43">
        <v>1960</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46"/>
        <v>Fraction of Eligible Industrial Energy Use Shifted to Electricity</v>
      </c>
      <c r="D1021" s="6" t="s">
        <v>3048</v>
      </c>
      <c r="E1021" s="1" t="s">
        <v>3632</v>
      </c>
      <c r="F1021" t="s">
        <v>3010</v>
      </c>
      <c r="G1021" s="45" t="s">
        <v>3632</v>
      </c>
      <c r="H1021" s="43">
        <v>1961</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46"/>
        <v>Fraction of Eligible Industrial Energy Use Shifted to Electricity</v>
      </c>
      <c r="D1022" s="6" t="s">
        <v>3049</v>
      </c>
      <c r="E1022" s="1" t="s">
        <v>3483</v>
      </c>
      <c r="F1022" t="s">
        <v>3011</v>
      </c>
      <c r="G1022" s="45" t="s">
        <v>3490</v>
      </c>
      <c r="H1022" s="43">
        <v>1962</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46"/>
        <v>Fraction of Eligible Industrial Energy Use Shifted to Electricity</v>
      </c>
      <c r="D1023" s="6" t="s">
        <v>3049</v>
      </c>
      <c r="E1023" s="1" t="s">
        <v>3484</v>
      </c>
      <c r="F1023" t="s">
        <v>3011</v>
      </c>
      <c r="G1023" s="45" t="s">
        <v>3491</v>
      </c>
      <c r="H1023" s="43">
        <v>1963</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46"/>
        <v>Fraction of Eligible Industrial Energy Use Shifted to Electricity</v>
      </c>
      <c r="D1024" s="6" t="s">
        <v>3049</v>
      </c>
      <c r="E1024" s="1" t="s">
        <v>3485</v>
      </c>
      <c r="F1024" t="s">
        <v>3011</v>
      </c>
      <c r="G1024" s="45" t="s">
        <v>3492</v>
      </c>
      <c r="H1024" s="43">
        <v>1964</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46"/>
        <v>Fraction of Eligible Industrial Energy Use Shifted to Electricity</v>
      </c>
      <c r="D1025" s="6" t="s">
        <v>3049</v>
      </c>
      <c r="E1025" s="1" t="s">
        <v>3486</v>
      </c>
      <c r="F1025" t="s">
        <v>3011</v>
      </c>
      <c r="G1025" s="45" t="s">
        <v>3493</v>
      </c>
      <c r="H1025" s="43">
        <v>1965</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46"/>
        <v>Fraction of Eligible Industrial Energy Use Shifted to Electricity</v>
      </c>
      <c r="D1026" s="6" t="s">
        <v>3049</v>
      </c>
      <c r="E1026" s="1" t="s">
        <v>3487</v>
      </c>
      <c r="F1026" t="s">
        <v>3011</v>
      </c>
      <c r="G1026" s="45" t="s">
        <v>3494</v>
      </c>
      <c r="H1026" s="43">
        <v>1966</v>
      </c>
      <c r="I1026" s="324" t="s">
        <v>40</v>
      </c>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46"/>
        <v>Fraction of Eligible Industrial Energy Use Shifted to Electricity</v>
      </c>
      <c r="D1027" s="6" t="s">
        <v>3049</v>
      </c>
      <c r="E1027" s="1" t="s">
        <v>3488</v>
      </c>
      <c r="F1027" t="s">
        <v>3011</v>
      </c>
      <c r="G1027" s="45" t="s">
        <v>3495</v>
      </c>
      <c r="H1027" s="43">
        <v>1967</v>
      </c>
      <c r="I1027" s="324" t="s">
        <v>40</v>
      </c>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46"/>
        <v>Fraction of Eligible Industrial Energy Use Shifted to Electricity</v>
      </c>
      <c r="D1028" s="6" t="s">
        <v>3049</v>
      </c>
      <c r="E1028" s="1" t="s">
        <v>3489</v>
      </c>
      <c r="F1028" t="s">
        <v>3011</v>
      </c>
      <c r="G1028" s="45" t="s">
        <v>3496</v>
      </c>
      <c r="H1028" s="43">
        <v>1968</v>
      </c>
      <c r="I1028" s="324" t="s">
        <v>40</v>
      </c>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46"/>
        <v>Fraction of Eligible Industrial Energy Use Shifted to Electricity</v>
      </c>
      <c r="D1029" s="6" t="s">
        <v>3049</v>
      </c>
      <c r="E1029" s="1" t="s">
        <v>3632</v>
      </c>
      <c r="F1029" t="s">
        <v>3011</v>
      </c>
      <c r="G1029" s="45" t="s">
        <v>3632</v>
      </c>
      <c r="H1029" s="43">
        <v>1969</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46"/>
        <v>Fraction of Eligible Industrial Energy Use Shifted to Electricity</v>
      </c>
      <c r="D1030" s="6" t="s">
        <v>3050</v>
      </c>
      <c r="E1030" s="1" t="s">
        <v>3483</v>
      </c>
      <c r="F1030" t="s">
        <v>3012</v>
      </c>
      <c r="G1030" s="45" t="s">
        <v>3490</v>
      </c>
      <c r="H1030" s="43">
        <v>1970</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46"/>
        <v>Fraction of Eligible Industrial Energy Use Shifted to Electricity</v>
      </c>
      <c r="D1031" s="6" t="s">
        <v>3050</v>
      </c>
      <c r="E1031" s="1" t="s">
        <v>3484</v>
      </c>
      <c r="F1031" t="s">
        <v>3012</v>
      </c>
      <c r="G1031" s="45" t="s">
        <v>3491</v>
      </c>
      <c r="H1031" s="43">
        <v>1971</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46"/>
        <v>Fraction of Eligible Industrial Energy Use Shifted to Electricity</v>
      </c>
      <c r="D1032" s="6" t="s">
        <v>3050</v>
      </c>
      <c r="E1032" s="1" t="s">
        <v>3485</v>
      </c>
      <c r="F1032" t="s">
        <v>3012</v>
      </c>
      <c r="G1032" s="45" t="s">
        <v>3492</v>
      </c>
      <c r="H1032" s="43">
        <v>1972</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46"/>
        <v>Fraction of Eligible Industrial Energy Use Shifted to Electricity</v>
      </c>
      <c r="D1033" s="6" t="s">
        <v>3050</v>
      </c>
      <c r="E1033" s="1" t="s">
        <v>3486</v>
      </c>
      <c r="F1033" t="s">
        <v>3012</v>
      </c>
      <c r="G1033" s="45" t="s">
        <v>3493</v>
      </c>
      <c r="H1033" s="43">
        <v>1973</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46"/>
        <v>Fraction of Eligible Industrial Energy Use Shifted to Electricity</v>
      </c>
      <c r="D1034" s="6" t="s">
        <v>3050</v>
      </c>
      <c r="E1034" s="1" t="s">
        <v>3487</v>
      </c>
      <c r="F1034" t="s">
        <v>3012</v>
      </c>
      <c r="G1034" s="45" t="s">
        <v>3494</v>
      </c>
      <c r="H1034" s="43">
        <v>1974</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46"/>
        <v>Fraction of Eligible Industrial Energy Use Shifted to Electricity</v>
      </c>
      <c r="D1035" s="6" t="s">
        <v>3050</v>
      </c>
      <c r="E1035" s="1" t="s">
        <v>3488</v>
      </c>
      <c r="F1035" t="s">
        <v>3012</v>
      </c>
      <c r="G1035" s="45" t="s">
        <v>3495</v>
      </c>
      <c r="H1035" s="43">
        <v>1975</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46"/>
        <v>Fraction of Eligible Industrial Energy Use Shifted to Electricity</v>
      </c>
      <c r="D1036" s="6" t="s">
        <v>3050</v>
      </c>
      <c r="E1036" s="1" t="s">
        <v>3489</v>
      </c>
      <c r="F1036" t="s">
        <v>3012</v>
      </c>
      <c r="G1036" s="45" t="s">
        <v>3496</v>
      </c>
      <c r="H1036" s="43">
        <v>1976</v>
      </c>
      <c r="I1036" s="324" t="s">
        <v>40</v>
      </c>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si="46"/>
        <v>Fraction of Eligible Industrial Energy Use Shifted to Electricity</v>
      </c>
      <c r="D1037" s="6" t="s">
        <v>3050</v>
      </c>
      <c r="E1037" s="1" t="s">
        <v>3632</v>
      </c>
      <c r="F1037" t="s">
        <v>3012</v>
      </c>
      <c r="G1037" s="45" t="s">
        <v>3632</v>
      </c>
      <c r="H1037" s="43">
        <v>1977</v>
      </c>
      <c r="I1037" s="324" t="s">
        <v>40</v>
      </c>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46"/>
        <v>Fraction of Eligible Industrial Energy Use Shifted to Electricity</v>
      </c>
      <c r="D1038" s="6" t="s">
        <v>3051</v>
      </c>
      <c r="E1038" s="1" t="s">
        <v>3483</v>
      </c>
      <c r="F1038" t="s">
        <v>3013</v>
      </c>
      <c r="G1038" s="45" t="s">
        <v>3490</v>
      </c>
      <c r="H1038" s="43">
        <v>1978</v>
      </c>
      <c r="I1038" s="324" t="s">
        <v>40</v>
      </c>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46"/>
        <v>Fraction of Eligible Industrial Energy Use Shifted to Electricity</v>
      </c>
      <c r="D1039" s="6" t="s">
        <v>3051</v>
      </c>
      <c r="E1039" s="1" t="s">
        <v>3484</v>
      </c>
      <c r="F1039" t="s">
        <v>3013</v>
      </c>
      <c r="G1039" s="45" t="s">
        <v>3491</v>
      </c>
      <c r="H1039" s="43">
        <v>1979</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46"/>
        <v>Fraction of Eligible Industrial Energy Use Shifted to Electricity</v>
      </c>
      <c r="D1040" s="6" t="s">
        <v>3051</v>
      </c>
      <c r="E1040" s="1" t="s">
        <v>3485</v>
      </c>
      <c r="F1040" t="s">
        <v>3013</v>
      </c>
      <c r="G1040" s="45" t="s">
        <v>3492</v>
      </c>
      <c r="H1040" s="43">
        <v>1980</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46"/>
        <v>Fraction of Eligible Industrial Energy Use Shifted to Electricity</v>
      </c>
      <c r="D1041" s="6" t="s">
        <v>3051</v>
      </c>
      <c r="E1041" s="1" t="s">
        <v>3486</v>
      </c>
      <c r="F1041" t="s">
        <v>3013</v>
      </c>
      <c r="G1041" s="45" t="s">
        <v>3493</v>
      </c>
      <c r="H1041" s="43">
        <v>1981</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46"/>
        <v>Fraction of Eligible Industrial Energy Use Shifted to Electricity</v>
      </c>
      <c r="D1042" s="6" t="s">
        <v>3051</v>
      </c>
      <c r="E1042" s="1" t="s">
        <v>3487</v>
      </c>
      <c r="F1042" t="s">
        <v>3013</v>
      </c>
      <c r="G1042" s="45" t="s">
        <v>3494</v>
      </c>
      <c r="H1042" s="43">
        <v>1982</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46"/>
        <v>Fraction of Eligible Industrial Energy Use Shifted to Electricity</v>
      </c>
      <c r="D1043" s="6" t="s">
        <v>3051</v>
      </c>
      <c r="E1043" s="1" t="s">
        <v>3488</v>
      </c>
      <c r="F1043" t="s">
        <v>3013</v>
      </c>
      <c r="G1043" s="45" t="s">
        <v>3495</v>
      </c>
      <c r="H1043" s="43">
        <v>1983</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46"/>
        <v>Fraction of Eligible Industrial Energy Use Shifted to Electricity</v>
      </c>
      <c r="D1044" s="6" t="s">
        <v>3051</v>
      </c>
      <c r="E1044" s="1" t="s">
        <v>3489</v>
      </c>
      <c r="F1044" t="s">
        <v>3013</v>
      </c>
      <c r="G1044" s="45" t="s">
        <v>3496</v>
      </c>
      <c r="H1044" s="43">
        <v>1984</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46"/>
        <v>Fraction of Eligible Industrial Energy Use Shifted to Electricity</v>
      </c>
      <c r="D1045" s="6" t="s">
        <v>3051</v>
      </c>
      <c r="E1045" s="1" t="s">
        <v>3632</v>
      </c>
      <c r="F1045" t="s">
        <v>3013</v>
      </c>
      <c r="G1045" s="45" t="s">
        <v>3632</v>
      </c>
      <c r="H1045" s="43">
        <v>1985</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46"/>
        <v>Fraction of Eligible Industrial Energy Use Shifted to Electricity</v>
      </c>
      <c r="D1046" s="6" t="s">
        <v>3052</v>
      </c>
      <c r="E1046" s="1" t="s">
        <v>3483</v>
      </c>
      <c r="F1046" t="s">
        <v>3014</v>
      </c>
      <c r="G1046" s="45" t="s">
        <v>3490</v>
      </c>
      <c r="H1046" s="43">
        <v>1986</v>
      </c>
      <c r="I1046" s="324" t="s">
        <v>40</v>
      </c>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46"/>
        <v>Fraction of Eligible Industrial Energy Use Shifted to Electricity</v>
      </c>
      <c r="D1047" s="6" t="s">
        <v>3052</v>
      </c>
      <c r="E1047" s="1" t="s">
        <v>3484</v>
      </c>
      <c r="F1047" t="s">
        <v>3014</v>
      </c>
      <c r="G1047" s="45" t="s">
        <v>3491</v>
      </c>
      <c r="H1047" s="43">
        <v>1987</v>
      </c>
      <c r="I1047" s="324" t="s">
        <v>40</v>
      </c>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si="46"/>
        <v>Fraction of Eligible Industrial Energy Use Shifted to Electricity</v>
      </c>
      <c r="D1048" s="6" t="s">
        <v>3052</v>
      </c>
      <c r="E1048" s="1" t="s">
        <v>3485</v>
      </c>
      <c r="F1048" t="s">
        <v>3014</v>
      </c>
      <c r="G1048" s="45" t="s">
        <v>3492</v>
      </c>
      <c r="H1048" s="43">
        <v>1988</v>
      </c>
      <c r="I1048" s="324" t="s">
        <v>40</v>
      </c>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46"/>
        <v>Fraction of Eligible Industrial Energy Use Shifted to Electricity</v>
      </c>
      <c r="D1049" s="6" t="s">
        <v>3052</v>
      </c>
      <c r="E1049" s="1" t="s">
        <v>3486</v>
      </c>
      <c r="F1049" t="s">
        <v>3014</v>
      </c>
      <c r="G1049" s="45" t="s">
        <v>3493</v>
      </c>
      <c r="H1049" s="43">
        <v>1989</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46"/>
        <v>Fraction of Eligible Industrial Energy Use Shifted to Electricity</v>
      </c>
      <c r="D1050" s="6" t="s">
        <v>3052</v>
      </c>
      <c r="E1050" s="1" t="s">
        <v>3487</v>
      </c>
      <c r="F1050" t="s">
        <v>3014</v>
      </c>
      <c r="G1050" s="45" t="s">
        <v>3494</v>
      </c>
      <c r="H1050" s="43">
        <v>1990</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46"/>
        <v>Fraction of Eligible Industrial Energy Use Shifted to Electricity</v>
      </c>
      <c r="D1051" s="6" t="s">
        <v>3052</v>
      </c>
      <c r="E1051" s="1" t="s">
        <v>3488</v>
      </c>
      <c r="F1051" t="s">
        <v>3014</v>
      </c>
      <c r="G1051" s="45" t="s">
        <v>3495</v>
      </c>
      <c r="H1051" s="43">
        <v>1991</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46"/>
        <v>Fraction of Eligible Industrial Energy Use Shifted to Electricity</v>
      </c>
      <c r="D1052" s="6" t="s">
        <v>3052</v>
      </c>
      <c r="E1052" s="1" t="s">
        <v>3489</v>
      </c>
      <c r="F1052" t="s">
        <v>3014</v>
      </c>
      <c r="G1052" s="45" t="s">
        <v>3496</v>
      </c>
      <c r="H1052" s="43">
        <v>1992</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46"/>
        <v>Fraction of Eligible Industrial Energy Use Shifted to Electricity</v>
      </c>
      <c r="D1053" s="6" t="s">
        <v>3052</v>
      </c>
      <c r="E1053" s="1" t="s">
        <v>3632</v>
      </c>
      <c r="F1053" t="s">
        <v>3014</v>
      </c>
      <c r="G1053" s="45" t="s">
        <v>3632</v>
      </c>
      <c r="H1053" s="43">
        <v>1993</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46"/>
        <v>Fraction of Eligible Industrial Energy Use Shifted to Electricity</v>
      </c>
      <c r="D1054" s="6" t="s">
        <v>3053</v>
      </c>
      <c r="E1054" s="1" t="s">
        <v>3483</v>
      </c>
      <c r="F1054" t="s">
        <v>3015</v>
      </c>
      <c r="G1054" s="45" t="s">
        <v>3490</v>
      </c>
      <c r="H1054" s="43">
        <v>1994</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46"/>
        <v>Fraction of Eligible Industrial Energy Use Shifted to Electricity</v>
      </c>
      <c r="D1055" s="6" t="s">
        <v>3053</v>
      </c>
      <c r="E1055" s="1" t="s">
        <v>3484</v>
      </c>
      <c r="F1055" t="s">
        <v>3015</v>
      </c>
      <c r="G1055" s="45" t="s">
        <v>3491</v>
      </c>
      <c r="H1055" s="43">
        <v>1995</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46"/>
        <v>Fraction of Eligible Industrial Energy Use Shifted to Electricity</v>
      </c>
      <c r="D1056" s="6" t="s">
        <v>3053</v>
      </c>
      <c r="E1056" s="1" t="s">
        <v>3485</v>
      </c>
      <c r="F1056" t="s">
        <v>3015</v>
      </c>
      <c r="G1056" s="45" t="s">
        <v>3492</v>
      </c>
      <c r="H1056" s="43">
        <v>1996</v>
      </c>
      <c r="I1056" s="324" t="s">
        <v>40</v>
      </c>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46"/>
        <v>Fraction of Eligible Industrial Energy Use Shifted to Electricity</v>
      </c>
      <c r="D1057" s="6" t="s">
        <v>3053</v>
      </c>
      <c r="E1057" s="1" t="s">
        <v>3486</v>
      </c>
      <c r="F1057" t="s">
        <v>3015</v>
      </c>
      <c r="G1057" s="45" t="s">
        <v>3493</v>
      </c>
      <c r="H1057" s="43">
        <v>1997</v>
      </c>
      <c r="I1057" s="324" t="s">
        <v>40</v>
      </c>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46"/>
        <v>Fraction of Eligible Industrial Energy Use Shifted to Electricity</v>
      </c>
      <c r="D1058" s="6" t="s">
        <v>3053</v>
      </c>
      <c r="E1058" s="1" t="s">
        <v>3487</v>
      </c>
      <c r="F1058" t="s">
        <v>3015</v>
      </c>
      <c r="G1058" s="45" t="s">
        <v>3494</v>
      </c>
      <c r="H1058" s="43">
        <v>1998</v>
      </c>
      <c r="I1058" s="324" t="s">
        <v>40</v>
      </c>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46"/>
        <v>Fraction of Eligible Industrial Energy Use Shifted to Electricity</v>
      </c>
      <c r="D1059" s="6" t="s">
        <v>3053</v>
      </c>
      <c r="E1059" s="1" t="s">
        <v>3488</v>
      </c>
      <c r="F1059" t="s">
        <v>3015</v>
      </c>
      <c r="G1059" s="45" t="s">
        <v>3495</v>
      </c>
      <c r="H1059" s="43">
        <v>1999</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46"/>
        <v>Fraction of Eligible Industrial Energy Use Shifted to Electricity</v>
      </c>
      <c r="D1060" s="6" t="s">
        <v>3053</v>
      </c>
      <c r="E1060" s="1" t="s">
        <v>3489</v>
      </c>
      <c r="F1060" t="s">
        <v>3015</v>
      </c>
      <c r="G1060" s="45" t="s">
        <v>3496</v>
      </c>
      <c r="H1060" s="43">
        <v>2000</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46"/>
        <v>Fraction of Eligible Industrial Energy Use Shifted to Electricity</v>
      </c>
      <c r="D1061" s="6" t="s">
        <v>3053</v>
      </c>
      <c r="E1061" s="1" t="s">
        <v>3632</v>
      </c>
      <c r="F1061" t="s">
        <v>3015</v>
      </c>
      <c r="G1061" s="45" t="s">
        <v>3632</v>
      </c>
      <c r="H1061" s="43">
        <v>2001</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ref="C1062:C1093" si="47">C$894</f>
        <v>Fraction of Eligible Industrial Energy Use Shifted to Electricity</v>
      </c>
      <c r="D1062" s="6" t="s">
        <v>3054</v>
      </c>
      <c r="E1062" s="1" t="s">
        <v>3483</v>
      </c>
      <c r="F1062" t="s">
        <v>3016</v>
      </c>
      <c r="G1062" s="45" t="s">
        <v>3490</v>
      </c>
      <c r="H1062" s="43">
        <v>2002</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47"/>
        <v>Fraction of Eligible Industrial Energy Use Shifted to Electricity</v>
      </c>
      <c r="D1063" s="6" t="s">
        <v>3054</v>
      </c>
      <c r="E1063" s="1" t="s">
        <v>3484</v>
      </c>
      <c r="F1063" t="s">
        <v>3016</v>
      </c>
      <c r="G1063" s="45" t="s">
        <v>3491</v>
      </c>
      <c r="H1063" s="43">
        <v>2003</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47"/>
        <v>Fraction of Eligible Industrial Energy Use Shifted to Electricity</v>
      </c>
      <c r="D1064" s="6" t="s">
        <v>3054</v>
      </c>
      <c r="E1064" s="1" t="s">
        <v>3485</v>
      </c>
      <c r="F1064" t="s">
        <v>3016</v>
      </c>
      <c r="G1064" s="45" t="s">
        <v>3492</v>
      </c>
      <c r="H1064" s="43">
        <v>2004</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47"/>
        <v>Fraction of Eligible Industrial Energy Use Shifted to Electricity</v>
      </c>
      <c r="D1065" s="6" t="s">
        <v>3054</v>
      </c>
      <c r="E1065" s="1" t="s">
        <v>3486</v>
      </c>
      <c r="F1065" t="s">
        <v>3016</v>
      </c>
      <c r="G1065" s="45" t="s">
        <v>3493</v>
      </c>
      <c r="H1065" s="43">
        <v>2005</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47"/>
        <v>Fraction of Eligible Industrial Energy Use Shifted to Electricity</v>
      </c>
      <c r="D1066" s="6" t="s">
        <v>3054</v>
      </c>
      <c r="E1066" s="1" t="s">
        <v>3487</v>
      </c>
      <c r="F1066" t="s">
        <v>3016</v>
      </c>
      <c r="G1066" s="45" t="s">
        <v>3494</v>
      </c>
      <c r="H1066" s="43">
        <v>2006</v>
      </c>
      <c r="I1066" s="324" t="s">
        <v>40</v>
      </c>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47"/>
        <v>Fraction of Eligible Industrial Energy Use Shifted to Electricity</v>
      </c>
      <c r="D1067" s="6" t="s">
        <v>3054</v>
      </c>
      <c r="E1067" s="1" t="s">
        <v>3488</v>
      </c>
      <c r="F1067" t="s">
        <v>3016</v>
      </c>
      <c r="G1067" s="45" t="s">
        <v>3495</v>
      </c>
      <c r="H1067" s="43">
        <v>2007</v>
      </c>
      <c r="I1067" s="324" t="s">
        <v>40</v>
      </c>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47"/>
        <v>Fraction of Eligible Industrial Energy Use Shifted to Electricity</v>
      </c>
      <c r="D1068" s="6" t="s">
        <v>3054</v>
      </c>
      <c r="E1068" s="1" t="s">
        <v>3489</v>
      </c>
      <c r="F1068" t="s">
        <v>3016</v>
      </c>
      <c r="G1068" s="45" t="s">
        <v>3496</v>
      </c>
      <c r="H1068" s="43">
        <v>2008</v>
      </c>
      <c r="I1068" s="324" t="s">
        <v>40</v>
      </c>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Electrification</v>
      </c>
      <c r="C1069" s="254" t="str">
        <f t="shared" si="47"/>
        <v>Fraction of Eligible Industrial Energy Use Shifted to Electricity</v>
      </c>
      <c r="D1069" s="6" t="s">
        <v>3054</v>
      </c>
      <c r="E1069" s="1" t="s">
        <v>3632</v>
      </c>
      <c r="F1069" t="s">
        <v>3016</v>
      </c>
      <c r="G1069" s="45" t="s">
        <v>3632</v>
      </c>
      <c r="H1069" s="43">
        <v>2009</v>
      </c>
      <c r="I1069" s="324" t="s">
        <v>40</v>
      </c>
      <c r="J1069" s="255" t="str">
        <f>IF(ISBLANK(INDEX('Policy Characteristics'!D:D,MATCH($C1069,'Policy Characteristics'!$C:$C,0))),"",INDEX('Policy Characteristics'!D:D,MATCH($C1069,'Policy Characteristics'!$C:$C,0)))</f>
        <v>Electrification</v>
      </c>
      <c r="K1069" s="254" t="str">
        <f>IF(ISBLANK(INDEX('Policy Characteristics'!E:E,MATCH($C1069,'Policy Characteristics'!$C:$C,0))),"",INDEX('Policy Characteristics'!E:E,MATCH($C1069,'Policy Characteristics'!$C:$C,0)))</f>
        <v>indst shift to electricity</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fuel shifted</v>
      </c>
      <c r="P1069" s="254" t="str">
        <f>IF(ISBLANK(INDEX('Policy Characteristics'!J:J,MATCH($C1069,'Policy Characteristics'!$C:$C,0))),"",INDEX('Policy Characteristics'!J:J,MATCH($C1069,'Policy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9" s="254" t="str">
        <f>IF(ISBLANK(INDEX('Policy Characteristics'!K:K,MATCH($C1069,'Policy Characteristics'!$C:$C,0))),"",INDEX('Policy Characteristics'!K:K,MATCH($C1069,'Policy Characteristics'!$C:$C,0)))</f>
        <v>industry-ag-main.html#fuel-switching</v>
      </c>
      <c r="R1069" s="254" t="str">
        <f>IF(ISBLANK(INDEX('Policy Characteristics'!L:L,MATCH($C1069,'Policy Characteristics'!$C:$C,0))),"",INDEX('Policy Characteristics'!L:L,MATCH($C1069,'Policy Characteristics'!$C:$C,0)))</f>
        <v>industry-elec-and-hydrogen.html</v>
      </c>
    </row>
    <row r="1070" spans="1:18"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Electrification</v>
      </c>
      <c r="C1070" s="254" t="str">
        <f t="shared" si="47"/>
        <v>Fraction of Eligible Industrial Energy Use Shifted to Electricity</v>
      </c>
      <c r="D1070" s="6" t="s">
        <v>3055</v>
      </c>
      <c r="E1070" s="1" t="s">
        <v>3483</v>
      </c>
      <c r="F1070" t="s">
        <v>3017</v>
      </c>
      <c r="G1070" s="45" t="s">
        <v>3490</v>
      </c>
      <c r="H1070" s="43">
        <v>2010</v>
      </c>
      <c r="I1070" s="324" t="s">
        <v>40</v>
      </c>
      <c r="J1070" s="255" t="str">
        <f>IF(ISBLANK(INDEX('Policy Characteristics'!D:D,MATCH($C1070,'Policy Characteristics'!$C:$C,0))),"",INDEX('Policy Characteristics'!D:D,MATCH($C1070,'Policy Characteristics'!$C:$C,0)))</f>
        <v>Electrification</v>
      </c>
      <c r="K1070" s="254" t="str">
        <f>IF(ISBLANK(INDEX('Policy Characteristics'!E:E,MATCH($C1070,'Policy Characteristics'!$C:$C,0))),"",INDEX('Policy Characteristics'!E:E,MATCH($C1070,'Policy Characteristics'!$C:$C,0)))</f>
        <v>indst shift to electricity</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fuel shifted</v>
      </c>
      <c r="P1070" s="254" t="str">
        <f>IF(ISBLANK(INDEX('Policy Characteristics'!J:J,MATCH($C1070,'Policy Characteristics'!$C:$C,0))),"",INDEX('Policy Characteristics'!J:J,MATCH($C1070,'Policy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0" s="254" t="str">
        <f>IF(ISBLANK(INDEX('Policy Characteristics'!K:K,MATCH($C1070,'Policy Characteristics'!$C:$C,0))),"",INDEX('Policy Characteristics'!K:K,MATCH($C1070,'Policy Characteristics'!$C:$C,0)))</f>
        <v>industry-ag-main.html#fuel-switching</v>
      </c>
      <c r="R1070" s="254" t="str">
        <f>IF(ISBLANK(INDEX('Policy Characteristics'!L:L,MATCH($C1070,'Policy Characteristics'!$C:$C,0))),"",INDEX('Policy Characteristics'!L:L,MATCH($C1070,'Policy Characteristics'!$C:$C,0)))</f>
        <v>industry-elec-and-hydrogen.html</v>
      </c>
    </row>
    <row r="1071" spans="1:18"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Electrification</v>
      </c>
      <c r="C1071" s="254" t="str">
        <f t="shared" si="47"/>
        <v>Fraction of Eligible Industrial Energy Use Shifted to Electricity</v>
      </c>
      <c r="D1071" s="6" t="s">
        <v>3055</v>
      </c>
      <c r="E1071" s="1" t="s">
        <v>3484</v>
      </c>
      <c r="F1071" t="s">
        <v>3017</v>
      </c>
      <c r="G1071" s="45" t="s">
        <v>3491</v>
      </c>
      <c r="H1071" s="43">
        <v>2011</v>
      </c>
      <c r="I1071" s="324" t="s">
        <v>40</v>
      </c>
      <c r="J1071" s="255" t="str">
        <f>IF(ISBLANK(INDEX('Policy Characteristics'!D:D,MATCH($C1071,'Policy Characteristics'!$C:$C,0))),"",INDEX('Policy Characteristics'!D:D,MATCH($C1071,'Policy Characteristics'!$C:$C,0)))</f>
        <v>Electrification</v>
      </c>
      <c r="K1071" s="254" t="str">
        <f>IF(ISBLANK(INDEX('Policy Characteristics'!E:E,MATCH($C1071,'Policy Characteristics'!$C:$C,0))),"",INDEX('Policy Characteristics'!E:E,MATCH($C1071,'Policy Characteristics'!$C:$C,0)))</f>
        <v>indst shift to electricity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fuel shifted</v>
      </c>
      <c r="P1071" s="254" t="str">
        <f>IF(ISBLANK(INDEX('Policy Characteristics'!J:J,MATCH($C1071,'Policy Characteristics'!$C:$C,0))),"",INDEX('Policy Characteristics'!J:J,MATCH($C1071,'Policy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1" s="254" t="str">
        <f>IF(ISBLANK(INDEX('Policy Characteristics'!K:K,MATCH($C1071,'Policy Characteristics'!$C:$C,0))),"",INDEX('Policy Characteristics'!K:K,MATCH($C1071,'Policy Characteristics'!$C:$C,0)))</f>
        <v>industry-ag-main.html#fuel-switching</v>
      </c>
      <c r="R1071" s="254" t="str">
        <f>IF(ISBLANK(INDEX('Policy Characteristics'!L:L,MATCH($C1071,'Policy Characteristics'!$C:$C,0))),"",INDEX('Policy Characteristics'!L:L,MATCH($C1071,'Policy Characteristics'!$C:$C,0)))</f>
        <v>industry-elec-and-hydrogen.html</v>
      </c>
    </row>
    <row r="1072" spans="1:18"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Electrification</v>
      </c>
      <c r="C1072" s="254" t="str">
        <f t="shared" si="47"/>
        <v>Fraction of Eligible Industrial Energy Use Shifted to Electricity</v>
      </c>
      <c r="D1072" s="6" t="s">
        <v>3055</v>
      </c>
      <c r="E1072" s="1" t="s">
        <v>3485</v>
      </c>
      <c r="F1072" t="s">
        <v>3017</v>
      </c>
      <c r="G1072" s="45" t="s">
        <v>3492</v>
      </c>
      <c r="H1072" s="43">
        <v>2012</v>
      </c>
      <c r="I1072" s="324" t="s">
        <v>40</v>
      </c>
      <c r="J1072" s="255" t="str">
        <f>IF(ISBLANK(INDEX('Policy Characteristics'!D:D,MATCH($C1072,'Policy Characteristics'!$C:$C,0))),"",INDEX('Policy Characteristics'!D:D,MATCH($C1072,'Policy Characteristics'!$C:$C,0)))</f>
        <v>Electrification</v>
      </c>
      <c r="K1072" s="254" t="str">
        <f>IF(ISBLANK(INDEX('Policy Characteristics'!E:E,MATCH($C1072,'Policy Characteristics'!$C:$C,0))),"",INDEX('Policy Characteristics'!E:E,MATCH($C1072,'Policy Characteristics'!$C:$C,0)))</f>
        <v>indst shift to electricity</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fuel shifted</v>
      </c>
      <c r="P1072" s="254" t="str">
        <f>IF(ISBLANK(INDEX('Policy Characteristics'!J:J,MATCH($C1072,'Policy Characteristics'!$C:$C,0))),"",INDEX('Policy Characteristics'!J:J,MATCH($C1072,'Policy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2" s="254" t="str">
        <f>IF(ISBLANK(INDEX('Policy Characteristics'!K:K,MATCH($C1072,'Policy Characteristics'!$C:$C,0))),"",INDEX('Policy Characteristics'!K:K,MATCH($C1072,'Policy Characteristics'!$C:$C,0)))</f>
        <v>industry-ag-main.html#fuel-switching</v>
      </c>
      <c r="R1072" s="254" t="str">
        <f>IF(ISBLANK(INDEX('Policy Characteristics'!L:L,MATCH($C1072,'Policy Characteristics'!$C:$C,0))),"",INDEX('Policy Characteristics'!L:L,MATCH($C1072,'Policy Characteristics'!$C:$C,0)))</f>
        <v>industry-elec-and-hydrogen.html</v>
      </c>
    </row>
    <row r="1073" spans="1:18"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Electrification</v>
      </c>
      <c r="C1073" s="254" t="str">
        <f t="shared" si="47"/>
        <v>Fraction of Eligible Industrial Energy Use Shifted to Electricity</v>
      </c>
      <c r="D1073" s="6" t="s">
        <v>3055</v>
      </c>
      <c r="E1073" s="1" t="s">
        <v>3486</v>
      </c>
      <c r="F1073" t="s">
        <v>3017</v>
      </c>
      <c r="G1073" s="45" t="s">
        <v>3493</v>
      </c>
      <c r="H1073" s="43">
        <v>2013</v>
      </c>
      <c r="I1073" s="324" t="s">
        <v>40</v>
      </c>
      <c r="J1073" s="255" t="str">
        <f>IF(ISBLANK(INDEX('Policy Characteristics'!D:D,MATCH($C1073,'Policy Characteristics'!$C:$C,0))),"",INDEX('Policy Characteristics'!D:D,MATCH($C1073,'Policy Characteristics'!$C:$C,0)))</f>
        <v>Electrification</v>
      </c>
      <c r="K1073" s="254" t="str">
        <f>IF(ISBLANK(INDEX('Policy Characteristics'!E:E,MATCH($C1073,'Policy Characteristics'!$C:$C,0))),"",INDEX('Policy Characteristics'!E:E,MATCH($C1073,'Policy Characteristics'!$C:$C,0)))</f>
        <v>indst shift to electricity</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fuel shifted</v>
      </c>
      <c r="P1073" s="254" t="str">
        <f>IF(ISBLANK(INDEX('Policy Characteristics'!J:J,MATCH($C1073,'Policy Characteristics'!$C:$C,0))),"",INDEX('Policy Characteristics'!J:J,MATCH($C1073,'Policy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3" s="254" t="str">
        <f>IF(ISBLANK(INDEX('Policy Characteristics'!K:K,MATCH($C1073,'Policy Characteristics'!$C:$C,0))),"",INDEX('Policy Characteristics'!K:K,MATCH($C1073,'Policy Characteristics'!$C:$C,0)))</f>
        <v>industry-ag-main.html#fuel-switching</v>
      </c>
      <c r="R1073" s="254" t="str">
        <f>IF(ISBLANK(INDEX('Policy Characteristics'!L:L,MATCH($C1073,'Policy Characteristics'!$C:$C,0))),"",INDEX('Policy Characteristics'!L:L,MATCH($C1073,'Policy Characteristics'!$C:$C,0)))</f>
        <v>industry-elec-and-hydrogen.html</v>
      </c>
    </row>
    <row r="1074" spans="1:18"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Electrification</v>
      </c>
      <c r="C1074" s="254" t="str">
        <f t="shared" si="47"/>
        <v>Fraction of Eligible Industrial Energy Use Shifted to Electricity</v>
      </c>
      <c r="D1074" s="6" t="s">
        <v>3055</v>
      </c>
      <c r="E1074" s="1" t="s">
        <v>3487</v>
      </c>
      <c r="F1074" t="s">
        <v>3017</v>
      </c>
      <c r="G1074" s="45" t="s">
        <v>3494</v>
      </c>
      <c r="H1074" s="43">
        <v>2014</v>
      </c>
      <c r="I1074" s="324" t="s">
        <v>40</v>
      </c>
      <c r="J1074" s="255" t="str">
        <f>IF(ISBLANK(INDEX('Policy Characteristics'!D:D,MATCH($C1074,'Policy Characteristics'!$C:$C,0))),"",INDEX('Policy Characteristics'!D:D,MATCH($C1074,'Policy Characteristics'!$C:$C,0)))</f>
        <v>Electrification</v>
      </c>
      <c r="K1074" s="254" t="str">
        <f>IF(ISBLANK(INDEX('Policy Characteristics'!E:E,MATCH($C1074,'Policy Characteristics'!$C:$C,0))),"",INDEX('Policy Characteristics'!E:E,MATCH($C1074,'Policy Characteristics'!$C:$C,0)))</f>
        <v>indst shift to electricity</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fuel shifted</v>
      </c>
      <c r="P1074" s="254" t="str">
        <f>IF(ISBLANK(INDEX('Policy Characteristics'!J:J,MATCH($C1074,'Policy Characteristics'!$C:$C,0))),"",INDEX('Policy Characteristics'!J:J,MATCH($C1074,'Policy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4" s="254" t="str">
        <f>IF(ISBLANK(INDEX('Policy Characteristics'!K:K,MATCH($C1074,'Policy Characteristics'!$C:$C,0))),"",INDEX('Policy Characteristics'!K:K,MATCH($C1074,'Policy Characteristics'!$C:$C,0)))</f>
        <v>industry-ag-main.html#fuel-switching</v>
      </c>
      <c r="R1074" s="254" t="str">
        <f>IF(ISBLANK(INDEX('Policy Characteristics'!L:L,MATCH($C1074,'Policy Characteristics'!$C:$C,0))),"",INDEX('Policy Characteristics'!L:L,MATCH($C1074,'Policy Characteristics'!$C:$C,0)))</f>
        <v>industry-elec-and-hydrogen.html</v>
      </c>
    </row>
    <row r="1075" spans="1:18"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Electrification</v>
      </c>
      <c r="C1075" s="254" t="str">
        <f t="shared" si="47"/>
        <v>Fraction of Eligible Industrial Energy Use Shifted to Electricity</v>
      </c>
      <c r="D1075" s="6" t="s">
        <v>3055</v>
      </c>
      <c r="E1075" s="1" t="s">
        <v>3488</v>
      </c>
      <c r="F1075" t="s">
        <v>3017</v>
      </c>
      <c r="G1075" s="45" t="s">
        <v>3495</v>
      </c>
      <c r="H1075" s="43">
        <v>2015</v>
      </c>
      <c r="I1075" s="324" t="s">
        <v>40</v>
      </c>
      <c r="J1075" s="255" t="str">
        <f>IF(ISBLANK(INDEX('Policy Characteristics'!D:D,MATCH($C1075,'Policy Characteristics'!$C:$C,0))),"",INDEX('Policy Characteristics'!D:D,MATCH($C1075,'Policy Characteristics'!$C:$C,0)))</f>
        <v>Electrification</v>
      </c>
      <c r="K1075" s="254" t="str">
        <f>IF(ISBLANK(INDEX('Policy Characteristics'!E:E,MATCH($C1075,'Policy Characteristics'!$C:$C,0))),"",INDEX('Policy Characteristics'!E:E,MATCH($C1075,'Policy Characteristics'!$C:$C,0)))</f>
        <v>indst shift to electricity</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fuel shifted</v>
      </c>
      <c r="P1075" s="254" t="str">
        <f>IF(ISBLANK(INDEX('Policy Characteristics'!J:J,MATCH($C1075,'Policy Characteristics'!$C:$C,0))),"",INDEX('Policy Characteristics'!J:J,MATCH($C1075,'Policy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5" s="254" t="str">
        <f>IF(ISBLANK(INDEX('Policy Characteristics'!K:K,MATCH($C1075,'Policy Characteristics'!$C:$C,0))),"",INDEX('Policy Characteristics'!K:K,MATCH($C1075,'Policy Characteristics'!$C:$C,0)))</f>
        <v>industry-ag-main.html#fuel-switching</v>
      </c>
      <c r="R1075" s="254" t="str">
        <f>IF(ISBLANK(INDEX('Policy Characteristics'!L:L,MATCH($C1075,'Policy Characteristics'!$C:$C,0))),"",INDEX('Policy Characteristics'!L:L,MATCH($C1075,'Policy Characteristics'!$C:$C,0)))</f>
        <v>industry-elec-and-hydrogen.html</v>
      </c>
    </row>
    <row r="1076" spans="1:18"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Electrification</v>
      </c>
      <c r="C1076" s="254" t="str">
        <f t="shared" si="47"/>
        <v>Fraction of Eligible Industrial Energy Use Shifted to Electricity</v>
      </c>
      <c r="D1076" s="6" t="s">
        <v>3055</v>
      </c>
      <c r="E1076" s="1" t="s">
        <v>3489</v>
      </c>
      <c r="F1076" t="s">
        <v>3017</v>
      </c>
      <c r="G1076" s="45" t="s">
        <v>3496</v>
      </c>
      <c r="H1076" s="43">
        <v>2016</v>
      </c>
      <c r="I1076" s="324" t="s">
        <v>40</v>
      </c>
      <c r="J1076" s="255" t="str">
        <f>IF(ISBLANK(INDEX('Policy Characteristics'!D:D,MATCH($C1076,'Policy Characteristics'!$C:$C,0))),"",INDEX('Policy Characteristics'!D:D,MATCH($C1076,'Policy Characteristics'!$C:$C,0)))</f>
        <v>Electrification</v>
      </c>
      <c r="K1076" s="254" t="str">
        <f>IF(ISBLANK(INDEX('Policy Characteristics'!E:E,MATCH($C1076,'Policy Characteristics'!$C:$C,0))),"",INDEX('Policy Characteristics'!E:E,MATCH($C1076,'Policy Characteristics'!$C:$C,0)))</f>
        <v>indst shift to electricity</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fuel shifted</v>
      </c>
      <c r="P1076" s="254" t="str">
        <f>IF(ISBLANK(INDEX('Policy Characteristics'!J:J,MATCH($C1076,'Policy Characteristics'!$C:$C,0))),"",INDEX('Policy Characteristics'!J:J,MATCH($C1076,'Policy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6" s="254" t="str">
        <f>IF(ISBLANK(INDEX('Policy Characteristics'!K:K,MATCH($C1076,'Policy Characteristics'!$C:$C,0))),"",INDEX('Policy Characteristics'!K:K,MATCH($C1076,'Policy Characteristics'!$C:$C,0)))</f>
        <v>industry-ag-main.html#fuel-switching</v>
      </c>
      <c r="R1076" s="254" t="str">
        <f>IF(ISBLANK(INDEX('Policy Characteristics'!L:L,MATCH($C1076,'Policy Characteristics'!$C:$C,0))),"",INDEX('Policy Characteristics'!L:L,MATCH($C1076,'Policy Characteristics'!$C:$C,0)))</f>
        <v>industry-elec-and-hydrogen.html</v>
      </c>
    </row>
    <row r="1077" spans="1:18"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Electrification</v>
      </c>
      <c r="C1077" s="254" t="str">
        <f t="shared" si="47"/>
        <v>Fraction of Eligible Industrial Energy Use Shifted to Electricity</v>
      </c>
      <c r="D1077" s="6" t="s">
        <v>3055</v>
      </c>
      <c r="E1077" s="1" t="s">
        <v>3632</v>
      </c>
      <c r="F1077" t="s">
        <v>3017</v>
      </c>
      <c r="G1077" s="45" t="s">
        <v>3632</v>
      </c>
      <c r="H1077" s="43">
        <v>2017</v>
      </c>
      <c r="I1077" s="324" t="s">
        <v>40</v>
      </c>
      <c r="J1077" s="255" t="str">
        <f>IF(ISBLANK(INDEX('Policy Characteristics'!D:D,MATCH($C1077,'Policy Characteristics'!$C:$C,0))),"",INDEX('Policy Characteristics'!D:D,MATCH($C1077,'Policy Characteristics'!$C:$C,0)))</f>
        <v>Electrification</v>
      </c>
      <c r="K1077" s="254" t="str">
        <f>IF(ISBLANK(INDEX('Policy Characteristics'!E:E,MATCH($C1077,'Policy Characteristics'!$C:$C,0))),"",INDEX('Policy Characteristics'!E:E,MATCH($C1077,'Policy Characteristics'!$C:$C,0)))</f>
        <v>indst shift to electricity</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fuel shifted</v>
      </c>
      <c r="P1077" s="254" t="str">
        <f>IF(ISBLANK(INDEX('Policy Characteristics'!J:J,MATCH($C1077,'Policy Characteristics'!$C:$C,0))),"",INDEX('Policy Characteristics'!J:J,MATCH($C1077,'Policy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7" s="254" t="str">
        <f>IF(ISBLANK(INDEX('Policy Characteristics'!K:K,MATCH($C1077,'Policy Characteristics'!$C:$C,0))),"",INDEX('Policy Characteristics'!K:K,MATCH($C1077,'Policy Characteristics'!$C:$C,0)))</f>
        <v>industry-ag-main.html#fuel-switching</v>
      </c>
      <c r="R1077" s="254" t="str">
        <f>IF(ISBLANK(INDEX('Policy Characteristics'!L:L,MATCH($C1077,'Policy Characteristics'!$C:$C,0))),"",INDEX('Policy Characteristics'!L:L,MATCH($C1077,'Policy Characteristics'!$C:$C,0)))</f>
        <v>industry-elec-and-hydrogen.html</v>
      </c>
    </row>
    <row r="1078" spans="1:18"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Electrification</v>
      </c>
      <c r="C1078" s="254" t="str">
        <f t="shared" si="47"/>
        <v>Fraction of Eligible Industrial Energy Use Shifted to Electricity</v>
      </c>
      <c r="D1078" s="6" t="s">
        <v>3056</v>
      </c>
      <c r="E1078" s="1" t="s">
        <v>3483</v>
      </c>
      <c r="F1078" t="s">
        <v>3059</v>
      </c>
      <c r="G1078" s="45" t="s">
        <v>3490</v>
      </c>
      <c r="H1078" s="43">
        <v>2018</v>
      </c>
      <c r="I1078" s="324" t="s">
        <v>40</v>
      </c>
      <c r="J1078" s="255" t="str">
        <f>IF(ISBLANK(INDEX('Policy Characteristics'!D:D,MATCH($C1078,'Policy Characteristics'!$C:$C,0))),"",INDEX('Policy Characteristics'!D:D,MATCH($C1078,'Policy Characteristics'!$C:$C,0)))</f>
        <v>Electrification</v>
      </c>
      <c r="K1078" s="254" t="str">
        <f>IF(ISBLANK(INDEX('Policy Characteristics'!E:E,MATCH($C1078,'Policy Characteristics'!$C:$C,0))),"",INDEX('Policy Characteristics'!E:E,MATCH($C1078,'Policy Characteristics'!$C:$C,0)))</f>
        <v>indst shift to electricity</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fuel shifted</v>
      </c>
      <c r="P1078" s="254" t="str">
        <f>IF(ISBLANK(INDEX('Policy Characteristics'!J:J,MATCH($C1078,'Policy Characteristics'!$C:$C,0))),"",INDEX('Policy Characteristics'!J:J,MATCH($C1078,'Policy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8" s="254" t="str">
        <f>IF(ISBLANK(INDEX('Policy Characteristics'!K:K,MATCH($C1078,'Policy Characteristics'!$C:$C,0))),"",INDEX('Policy Characteristics'!K:K,MATCH($C1078,'Policy Characteristics'!$C:$C,0)))</f>
        <v>industry-ag-main.html#fuel-switching</v>
      </c>
      <c r="R1078" s="254" t="str">
        <f>IF(ISBLANK(INDEX('Policy Characteristics'!L:L,MATCH($C1078,'Policy Characteristics'!$C:$C,0))),"",INDEX('Policy Characteristics'!L:L,MATCH($C1078,'Policy Characteristics'!$C:$C,0)))</f>
        <v>industry-elec-and-hydrogen.html</v>
      </c>
    </row>
    <row r="1079" spans="1:18"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Electrification</v>
      </c>
      <c r="C1079" s="254" t="str">
        <f t="shared" si="47"/>
        <v>Fraction of Eligible Industrial Energy Use Shifted to Electricity</v>
      </c>
      <c r="D1079" s="6" t="s">
        <v>3056</v>
      </c>
      <c r="E1079" s="1" t="s">
        <v>3484</v>
      </c>
      <c r="F1079" t="s">
        <v>3059</v>
      </c>
      <c r="G1079" s="45" t="s">
        <v>3491</v>
      </c>
      <c r="H1079" s="43">
        <v>2019</v>
      </c>
      <c r="I1079" s="324" t="s">
        <v>40</v>
      </c>
      <c r="J1079" s="255" t="str">
        <f>IF(ISBLANK(INDEX('Policy Characteristics'!D:D,MATCH($C1079,'Policy Characteristics'!$C:$C,0))),"",INDEX('Policy Characteristics'!D:D,MATCH($C1079,'Policy Characteristics'!$C:$C,0)))</f>
        <v>Electrification</v>
      </c>
      <c r="K1079" s="254" t="str">
        <f>IF(ISBLANK(INDEX('Policy Characteristics'!E:E,MATCH($C1079,'Policy Characteristics'!$C:$C,0))),"",INDEX('Policy Characteristics'!E:E,MATCH($C1079,'Policy Characteristics'!$C:$C,0)))</f>
        <v>indst shift to electricity</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fuel shifted</v>
      </c>
      <c r="P1079" s="254" t="str">
        <f>IF(ISBLANK(INDEX('Policy Characteristics'!J:J,MATCH($C1079,'Policy Characteristics'!$C:$C,0))),"",INDEX('Policy Characteristics'!J:J,MATCH($C1079,'Policy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9" s="254" t="str">
        <f>IF(ISBLANK(INDEX('Policy Characteristics'!K:K,MATCH($C1079,'Policy Characteristics'!$C:$C,0))),"",INDEX('Policy Characteristics'!K:K,MATCH($C1079,'Policy Characteristics'!$C:$C,0)))</f>
        <v>industry-ag-main.html#fuel-switching</v>
      </c>
      <c r="R1079" s="254" t="str">
        <f>IF(ISBLANK(INDEX('Policy Characteristics'!L:L,MATCH($C1079,'Policy Characteristics'!$C:$C,0))),"",INDEX('Policy Characteristics'!L:L,MATCH($C1079,'Policy Characteristics'!$C:$C,0)))</f>
        <v>industry-elec-and-hydrogen.html</v>
      </c>
    </row>
    <row r="1080" spans="1:18"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Electrification</v>
      </c>
      <c r="C1080" s="254" t="str">
        <f t="shared" si="47"/>
        <v>Fraction of Eligible Industrial Energy Use Shifted to Electricity</v>
      </c>
      <c r="D1080" s="6" t="s">
        <v>3056</v>
      </c>
      <c r="E1080" s="1" t="s">
        <v>3485</v>
      </c>
      <c r="F1080" t="s">
        <v>3059</v>
      </c>
      <c r="G1080" s="45" t="s">
        <v>3492</v>
      </c>
      <c r="H1080" s="43">
        <v>2020</v>
      </c>
      <c r="I1080" s="324" t="s">
        <v>40</v>
      </c>
      <c r="J1080" s="255" t="str">
        <f>IF(ISBLANK(INDEX('Policy Characteristics'!D:D,MATCH($C1080,'Policy Characteristics'!$C:$C,0))),"",INDEX('Policy Characteristics'!D:D,MATCH($C1080,'Policy Characteristics'!$C:$C,0)))</f>
        <v>Electrification</v>
      </c>
      <c r="K1080" s="254" t="str">
        <f>IF(ISBLANK(INDEX('Policy Characteristics'!E:E,MATCH($C1080,'Policy Characteristics'!$C:$C,0))),"",INDEX('Policy Characteristics'!E:E,MATCH($C1080,'Policy Characteristics'!$C:$C,0)))</f>
        <v>indst shift to electricity</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fuel shifted</v>
      </c>
      <c r="P1080" s="254" t="str">
        <f>IF(ISBLANK(INDEX('Policy Characteristics'!J:J,MATCH($C1080,'Policy Characteristics'!$C:$C,0))),"",INDEX('Policy Characteristics'!J:J,MATCH($C1080,'Policy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0" s="254" t="str">
        <f>IF(ISBLANK(INDEX('Policy Characteristics'!K:K,MATCH($C1080,'Policy Characteristics'!$C:$C,0))),"",INDEX('Policy Characteristics'!K:K,MATCH($C1080,'Policy Characteristics'!$C:$C,0)))</f>
        <v>industry-ag-main.html#fuel-switching</v>
      </c>
      <c r="R1080" s="254" t="str">
        <f>IF(ISBLANK(INDEX('Policy Characteristics'!L:L,MATCH($C1080,'Policy Characteristics'!$C:$C,0))),"",INDEX('Policy Characteristics'!L:L,MATCH($C1080,'Policy Characteristics'!$C:$C,0)))</f>
        <v>industry-elec-and-hydrogen.html</v>
      </c>
    </row>
    <row r="1081" spans="1:18"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Electrification</v>
      </c>
      <c r="C1081" s="254" t="str">
        <f t="shared" si="47"/>
        <v>Fraction of Eligible Industrial Energy Use Shifted to Electricity</v>
      </c>
      <c r="D1081" s="6" t="s">
        <v>3056</v>
      </c>
      <c r="E1081" s="1" t="s">
        <v>3486</v>
      </c>
      <c r="F1081" t="s">
        <v>3059</v>
      </c>
      <c r="G1081" s="45" t="s">
        <v>3493</v>
      </c>
      <c r="H1081" s="43">
        <v>2021</v>
      </c>
      <c r="I1081" s="324" t="s">
        <v>40</v>
      </c>
      <c r="J1081" s="255" t="str">
        <f>IF(ISBLANK(INDEX('Policy Characteristics'!D:D,MATCH($C1081,'Policy Characteristics'!$C:$C,0))),"",INDEX('Policy Characteristics'!D:D,MATCH($C1081,'Policy Characteristics'!$C:$C,0)))</f>
        <v>Electrification</v>
      </c>
      <c r="K1081" s="254" t="str">
        <f>IF(ISBLANK(INDEX('Policy Characteristics'!E:E,MATCH($C1081,'Policy Characteristics'!$C:$C,0))),"",INDEX('Policy Characteristics'!E:E,MATCH($C1081,'Policy Characteristics'!$C:$C,0)))</f>
        <v>indst shift to electricity</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fuel shifted</v>
      </c>
      <c r="P1081" s="254" t="str">
        <f>IF(ISBLANK(INDEX('Policy Characteristics'!J:J,MATCH($C1081,'Policy Characteristics'!$C:$C,0))),"",INDEX('Policy Characteristics'!J:J,MATCH($C1081,'Policy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1" s="254" t="str">
        <f>IF(ISBLANK(INDEX('Policy Characteristics'!K:K,MATCH($C1081,'Policy Characteristics'!$C:$C,0))),"",INDEX('Policy Characteristics'!K:K,MATCH($C1081,'Policy Characteristics'!$C:$C,0)))</f>
        <v>industry-ag-main.html#fuel-switching</v>
      </c>
      <c r="R1081" s="254" t="str">
        <f>IF(ISBLANK(INDEX('Policy Characteristics'!L:L,MATCH($C1081,'Policy Characteristics'!$C:$C,0))),"",INDEX('Policy Characteristics'!L:L,MATCH($C1081,'Policy Characteristics'!$C:$C,0)))</f>
        <v>industry-elec-and-hydrogen.html</v>
      </c>
    </row>
    <row r="1082" spans="1:18"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Electrification</v>
      </c>
      <c r="C1082" s="254" t="str">
        <f t="shared" si="47"/>
        <v>Fraction of Eligible Industrial Energy Use Shifted to Electricity</v>
      </c>
      <c r="D1082" s="6" t="s">
        <v>3056</v>
      </c>
      <c r="E1082" s="1" t="s">
        <v>3487</v>
      </c>
      <c r="F1082" t="s">
        <v>3059</v>
      </c>
      <c r="G1082" s="45" t="s">
        <v>3494</v>
      </c>
      <c r="H1082" s="43">
        <v>2022</v>
      </c>
      <c r="I1082" s="324" t="s">
        <v>40</v>
      </c>
      <c r="J1082" s="255" t="str">
        <f>IF(ISBLANK(INDEX('Policy Characteristics'!D:D,MATCH($C1082,'Policy Characteristics'!$C:$C,0))),"",INDEX('Policy Characteristics'!D:D,MATCH($C1082,'Policy Characteristics'!$C:$C,0)))</f>
        <v>Electrification</v>
      </c>
      <c r="K1082" s="254" t="str">
        <f>IF(ISBLANK(INDEX('Policy Characteristics'!E:E,MATCH($C1082,'Policy Characteristics'!$C:$C,0))),"",INDEX('Policy Characteristics'!E:E,MATCH($C1082,'Policy Characteristics'!$C:$C,0)))</f>
        <v>indst shift to electricity</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fuel shifted</v>
      </c>
      <c r="P1082" s="254" t="str">
        <f>IF(ISBLANK(INDEX('Policy Characteristics'!J:J,MATCH($C1082,'Policy Characteristics'!$C:$C,0))),"",INDEX('Policy Characteristics'!J:J,MATCH($C1082,'Policy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2" s="254" t="str">
        <f>IF(ISBLANK(INDEX('Policy Characteristics'!K:K,MATCH($C1082,'Policy Characteristics'!$C:$C,0))),"",INDEX('Policy Characteristics'!K:K,MATCH($C1082,'Policy Characteristics'!$C:$C,0)))</f>
        <v>industry-ag-main.html#fuel-switching</v>
      </c>
      <c r="R1082" s="254" t="str">
        <f>IF(ISBLANK(INDEX('Policy Characteristics'!L:L,MATCH($C1082,'Policy Characteristics'!$C:$C,0))),"",INDEX('Policy Characteristics'!L:L,MATCH($C1082,'Policy Characteristics'!$C:$C,0)))</f>
        <v>industry-elec-and-hydrogen.html</v>
      </c>
    </row>
    <row r="1083" spans="1:18"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Electrification</v>
      </c>
      <c r="C1083" s="254" t="str">
        <f t="shared" si="47"/>
        <v>Fraction of Eligible Industrial Energy Use Shifted to Electricity</v>
      </c>
      <c r="D1083" s="6" t="s">
        <v>3056</v>
      </c>
      <c r="E1083" s="1" t="s">
        <v>3488</v>
      </c>
      <c r="F1083" t="s">
        <v>3059</v>
      </c>
      <c r="G1083" s="45" t="s">
        <v>3495</v>
      </c>
      <c r="H1083" s="43">
        <v>2023</v>
      </c>
      <c r="I1083" s="324" t="s">
        <v>40</v>
      </c>
      <c r="J1083" s="255" t="str">
        <f>IF(ISBLANK(INDEX('Policy Characteristics'!D:D,MATCH($C1083,'Policy Characteristics'!$C:$C,0))),"",INDEX('Policy Characteristics'!D:D,MATCH($C1083,'Policy Characteristics'!$C:$C,0)))</f>
        <v>Electrification</v>
      </c>
      <c r="K1083" s="254" t="str">
        <f>IF(ISBLANK(INDEX('Policy Characteristics'!E:E,MATCH($C1083,'Policy Characteristics'!$C:$C,0))),"",INDEX('Policy Characteristics'!E:E,MATCH($C1083,'Policy Characteristics'!$C:$C,0)))</f>
        <v>indst shift to electricity</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fuel shifted</v>
      </c>
      <c r="P1083" s="254" t="str">
        <f>IF(ISBLANK(INDEX('Policy Characteristics'!J:J,MATCH($C1083,'Policy Characteristics'!$C:$C,0))),"",INDEX('Policy Characteristics'!J:J,MATCH($C1083,'Policy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3" s="254" t="str">
        <f>IF(ISBLANK(INDEX('Policy Characteristics'!K:K,MATCH($C1083,'Policy Characteristics'!$C:$C,0))),"",INDEX('Policy Characteristics'!K:K,MATCH($C1083,'Policy Characteristics'!$C:$C,0)))</f>
        <v>industry-ag-main.html#fuel-switching</v>
      </c>
      <c r="R1083" s="254" t="str">
        <f>IF(ISBLANK(INDEX('Policy Characteristics'!L:L,MATCH($C1083,'Policy Characteristics'!$C:$C,0))),"",INDEX('Policy Characteristics'!L:L,MATCH($C1083,'Policy Characteristics'!$C:$C,0)))</f>
        <v>industry-elec-and-hydrogen.html</v>
      </c>
    </row>
    <row r="1084" spans="1:18"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Electrification</v>
      </c>
      <c r="C1084" s="254" t="str">
        <f t="shared" si="47"/>
        <v>Fraction of Eligible Industrial Energy Use Shifted to Electricity</v>
      </c>
      <c r="D1084" s="6" t="s">
        <v>3056</v>
      </c>
      <c r="E1084" s="1" t="s">
        <v>3489</v>
      </c>
      <c r="F1084" t="s">
        <v>3059</v>
      </c>
      <c r="G1084" s="45" t="s">
        <v>3496</v>
      </c>
      <c r="H1084" s="43">
        <v>2024</v>
      </c>
      <c r="I1084" s="324" t="s">
        <v>40</v>
      </c>
      <c r="J1084" s="255" t="str">
        <f>IF(ISBLANK(INDEX('Policy Characteristics'!D:D,MATCH($C1084,'Policy Characteristics'!$C:$C,0))),"",INDEX('Policy Characteristics'!D:D,MATCH($C1084,'Policy Characteristics'!$C:$C,0)))</f>
        <v>Electrification</v>
      </c>
      <c r="K1084" s="254" t="str">
        <f>IF(ISBLANK(INDEX('Policy Characteristics'!E:E,MATCH($C1084,'Policy Characteristics'!$C:$C,0))),"",INDEX('Policy Characteristics'!E:E,MATCH($C1084,'Policy Characteristics'!$C:$C,0)))</f>
        <v>indst shift to electricity</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fuel shifted</v>
      </c>
      <c r="P1084" s="254" t="str">
        <f>IF(ISBLANK(INDEX('Policy Characteristics'!J:J,MATCH($C1084,'Policy Characteristics'!$C:$C,0))),"",INDEX('Policy Characteristics'!J:J,MATCH($C1084,'Policy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4" s="254" t="str">
        <f>IF(ISBLANK(INDEX('Policy Characteristics'!K:K,MATCH($C1084,'Policy Characteristics'!$C:$C,0))),"",INDEX('Policy Characteristics'!K:K,MATCH($C1084,'Policy Characteristics'!$C:$C,0)))</f>
        <v>industry-ag-main.html#fuel-switching</v>
      </c>
      <c r="R1084" s="254" t="str">
        <f>IF(ISBLANK(INDEX('Policy Characteristics'!L:L,MATCH($C1084,'Policy Characteristics'!$C:$C,0))),"",INDEX('Policy Characteristics'!L:L,MATCH($C1084,'Policy Characteristics'!$C:$C,0)))</f>
        <v>industry-elec-and-hydrogen.html</v>
      </c>
    </row>
    <row r="1085" spans="1:18"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Electrification</v>
      </c>
      <c r="C1085" s="254" t="str">
        <f t="shared" si="47"/>
        <v>Fraction of Eligible Industrial Energy Use Shifted to Electricity</v>
      </c>
      <c r="D1085" s="6" t="s">
        <v>3056</v>
      </c>
      <c r="E1085" s="1" t="s">
        <v>3632</v>
      </c>
      <c r="F1085" t="s">
        <v>3059</v>
      </c>
      <c r="G1085" s="45" t="s">
        <v>3632</v>
      </c>
      <c r="H1085" s="43">
        <v>2025</v>
      </c>
      <c r="I1085" s="324" t="s">
        <v>40</v>
      </c>
      <c r="J1085" s="255" t="str">
        <f>IF(ISBLANK(INDEX('Policy Characteristics'!D:D,MATCH($C1085,'Policy Characteristics'!$C:$C,0))),"",INDEX('Policy Characteristics'!D:D,MATCH($C1085,'Policy Characteristics'!$C:$C,0)))</f>
        <v>Electrification</v>
      </c>
      <c r="K1085" s="254" t="str">
        <f>IF(ISBLANK(INDEX('Policy Characteristics'!E:E,MATCH($C1085,'Policy Characteristics'!$C:$C,0))),"",INDEX('Policy Characteristics'!E:E,MATCH($C1085,'Policy Characteristics'!$C:$C,0)))</f>
        <v>indst shift to electricity</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fuel shifted</v>
      </c>
      <c r="P1085" s="254" t="str">
        <f>IF(ISBLANK(INDEX('Policy Characteristics'!J:J,MATCH($C1085,'Policy Characteristics'!$C:$C,0))),"",INDEX('Policy Characteristics'!J:J,MATCH($C1085,'Policy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5" s="254" t="str">
        <f>IF(ISBLANK(INDEX('Policy Characteristics'!K:K,MATCH($C1085,'Policy Characteristics'!$C:$C,0))),"",INDEX('Policy Characteristics'!K:K,MATCH($C1085,'Policy Characteristics'!$C:$C,0)))</f>
        <v>industry-ag-main.html#fuel-switching</v>
      </c>
      <c r="R1085" s="254" t="str">
        <f>IF(ISBLANK(INDEX('Policy Characteristics'!L:L,MATCH($C1085,'Policy Characteristics'!$C:$C,0))),"",INDEX('Policy Characteristics'!L:L,MATCH($C1085,'Policy Characteristics'!$C:$C,0)))</f>
        <v>industry-elec-and-hydrogen.html</v>
      </c>
    </row>
    <row r="1086" spans="1:18"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Electrification</v>
      </c>
      <c r="C1086" s="254" t="str">
        <f t="shared" si="47"/>
        <v>Fraction of Eligible Industrial Energy Use Shifted to Electricity</v>
      </c>
      <c r="D1086" s="6" t="s">
        <v>3057</v>
      </c>
      <c r="E1086" s="1" t="s">
        <v>3483</v>
      </c>
      <c r="F1086" t="s">
        <v>3018</v>
      </c>
      <c r="G1086" s="45" t="s">
        <v>3490</v>
      </c>
      <c r="H1086" s="43">
        <v>2026</v>
      </c>
      <c r="I1086" s="324" t="s">
        <v>40</v>
      </c>
      <c r="J1086" s="255" t="str">
        <f>IF(ISBLANK(INDEX('Policy Characteristics'!D:D,MATCH($C1086,'Policy Characteristics'!$C:$C,0))),"",INDEX('Policy Characteristics'!D:D,MATCH($C1086,'Policy Characteristics'!$C:$C,0)))</f>
        <v>Electrification</v>
      </c>
      <c r="K1086" s="254" t="str">
        <f>IF(ISBLANK(INDEX('Policy Characteristics'!E:E,MATCH($C1086,'Policy Characteristics'!$C:$C,0))),"",INDEX('Policy Characteristics'!E:E,MATCH($C1086,'Policy Characteristics'!$C:$C,0)))</f>
        <v>indst shift to electricity</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fuel shifted</v>
      </c>
      <c r="P1086" s="254" t="str">
        <f>IF(ISBLANK(INDEX('Policy Characteristics'!J:J,MATCH($C1086,'Policy Characteristics'!$C:$C,0))),"",INDEX('Policy Characteristics'!J:J,MATCH($C1086,'Policy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6" s="254" t="str">
        <f>IF(ISBLANK(INDEX('Policy Characteristics'!K:K,MATCH($C1086,'Policy Characteristics'!$C:$C,0))),"",INDEX('Policy Characteristics'!K:K,MATCH($C1086,'Policy Characteristics'!$C:$C,0)))</f>
        <v>industry-ag-main.html#fuel-switching</v>
      </c>
      <c r="R1086" s="254" t="str">
        <f>IF(ISBLANK(INDEX('Policy Characteristics'!L:L,MATCH($C1086,'Policy Characteristics'!$C:$C,0))),"",INDEX('Policy Characteristics'!L:L,MATCH($C1086,'Policy Characteristics'!$C:$C,0)))</f>
        <v>industry-elec-and-hydrogen.html</v>
      </c>
    </row>
    <row r="1087" spans="1:18"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Electrification</v>
      </c>
      <c r="C1087" s="254" t="str">
        <f t="shared" si="47"/>
        <v>Fraction of Eligible Industrial Energy Use Shifted to Electricity</v>
      </c>
      <c r="D1087" s="6" t="s">
        <v>3057</v>
      </c>
      <c r="E1087" s="1" t="s">
        <v>3484</v>
      </c>
      <c r="F1087" t="s">
        <v>3018</v>
      </c>
      <c r="G1087" s="45" t="s">
        <v>3491</v>
      </c>
      <c r="H1087" s="43">
        <v>2027</v>
      </c>
      <c r="I1087" s="324" t="s">
        <v>40</v>
      </c>
      <c r="J1087" s="255" t="str">
        <f>IF(ISBLANK(INDEX('Policy Characteristics'!D:D,MATCH($C1087,'Policy Characteristics'!$C:$C,0))),"",INDEX('Policy Characteristics'!D:D,MATCH($C1087,'Policy Characteristics'!$C:$C,0)))</f>
        <v>Electrification</v>
      </c>
      <c r="K1087" s="254" t="str">
        <f>IF(ISBLANK(INDEX('Policy Characteristics'!E:E,MATCH($C1087,'Policy Characteristics'!$C:$C,0))),"",INDEX('Policy Characteristics'!E:E,MATCH($C1087,'Policy Characteristics'!$C:$C,0)))</f>
        <v>indst shift to electricity</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fuel shifted</v>
      </c>
      <c r="P1087" s="254" t="str">
        <f>IF(ISBLANK(INDEX('Policy Characteristics'!J:J,MATCH($C1087,'Policy Characteristics'!$C:$C,0))),"",INDEX('Policy Characteristics'!J:J,MATCH($C1087,'Policy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7" s="254" t="str">
        <f>IF(ISBLANK(INDEX('Policy Characteristics'!K:K,MATCH($C1087,'Policy Characteristics'!$C:$C,0))),"",INDEX('Policy Characteristics'!K:K,MATCH($C1087,'Policy Characteristics'!$C:$C,0)))</f>
        <v>industry-ag-main.html#fuel-switching</v>
      </c>
      <c r="R1087" s="254" t="str">
        <f>IF(ISBLANK(INDEX('Policy Characteristics'!L:L,MATCH($C1087,'Policy Characteristics'!$C:$C,0))),"",INDEX('Policy Characteristics'!L:L,MATCH($C1087,'Policy Characteristics'!$C:$C,0)))</f>
        <v>industry-elec-and-hydrogen.html</v>
      </c>
    </row>
    <row r="1088" spans="1:18"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Electrification</v>
      </c>
      <c r="C1088" s="254" t="str">
        <f t="shared" si="47"/>
        <v>Fraction of Eligible Industrial Energy Use Shifted to Electricity</v>
      </c>
      <c r="D1088" s="6" t="s">
        <v>3057</v>
      </c>
      <c r="E1088" s="1" t="s">
        <v>3485</v>
      </c>
      <c r="F1088" t="s">
        <v>3018</v>
      </c>
      <c r="G1088" s="45" t="s">
        <v>3492</v>
      </c>
      <c r="H1088" s="43">
        <v>2028</v>
      </c>
      <c r="I1088" s="324" t="s">
        <v>40</v>
      </c>
      <c r="J1088" s="255" t="str">
        <f>IF(ISBLANK(INDEX('Policy Characteristics'!D:D,MATCH($C1088,'Policy Characteristics'!$C:$C,0))),"",INDEX('Policy Characteristics'!D:D,MATCH($C1088,'Policy Characteristics'!$C:$C,0)))</f>
        <v>Electrification</v>
      </c>
      <c r="K1088" s="254" t="str">
        <f>IF(ISBLANK(INDEX('Policy Characteristics'!E:E,MATCH($C1088,'Policy Characteristics'!$C:$C,0))),"",INDEX('Policy Characteristics'!E:E,MATCH($C1088,'Policy Characteristics'!$C:$C,0)))</f>
        <v>indst shift to electricity</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fuel shifted</v>
      </c>
      <c r="P1088" s="254" t="str">
        <f>IF(ISBLANK(INDEX('Policy Characteristics'!J:J,MATCH($C1088,'Policy Characteristics'!$C:$C,0))),"",INDEX('Policy Characteristics'!J:J,MATCH($C1088,'Policy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8" s="254" t="str">
        <f>IF(ISBLANK(INDEX('Policy Characteristics'!K:K,MATCH($C1088,'Policy Characteristics'!$C:$C,0))),"",INDEX('Policy Characteristics'!K:K,MATCH($C1088,'Policy Characteristics'!$C:$C,0)))</f>
        <v>industry-ag-main.html#fuel-switching</v>
      </c>
      <c r="R1088" s="254" t="str">
        <f>IF(ISBLANK(INDEX('Policy Characteristics'!L:L,MATCH($C1088,'Policy Characteristics'!$C:$C,0))),"",INDEX('Policy Characteristics'!L:L,MATCH($C1088,'Policy Characteristics'!$C:$C,0)))</f>
        <v>industry-elec-and-hydrogen.html</v>
      </c>
    </row>
    <row r="1089" spans="1:18"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Electrification</v>
      </c>
      <c r="C1089" s="254" t="str">
        <f t="shared" si="47"/>
        <v>Fraction of Eligible Industrial Energy Use Shifted to Electricity</v>
      </c>
      <c r="D1089" s="6" t="s">
        <v>3057</v>
      </c>
      <c r="E1089" s="1" t="s">
        <v>3486</v>
      </c>
      <c r="F1089" t="s">
        <v>3018</v>
      </c>
      <c r="G1089" s="45" t="s">
        <v>3493</v>
      </c>
      <c r="H1089" s="43">
        <v>2029</v>
      </c>
      <c r="I1089" s="324" t="s">
        <v>40</v>
      </c>
      <c r="J1089" s="255" t="str">
        <f>IF(ISBLANK(INDEX('Policy Characteristics'!D:D,MATCH($C1089,'Policy Characteristics'!$C:$C,0))),"",INDEX('Policy Characteristics'!D:D,MATCH($C1089,'Policy Characteristics'!$C:$C,0)))</f>
        <v>Electrification</v>
      </c>
      <c r="K1089" s="254" t="str">
        <f>IF(ISBLANK(INDEX('Policy Characteristics'!E:E,MATCH($C1089,'Policy Characteristics'!$C:$C,0))),"",INDEX('Policy Characteristics'!E:E,MATCH($C1089,'Policy Characteristics'!$C:$C,0)))</f>
        <v>indst shift to electricity</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fuel shifted</v>
      </c>
      <c r="P1089" s="254" t="str">
        <f>IF(ISBLANK(INDEX('Policy Characteristics'!J:J,MATCH($C1089,'Policy Characteristics'!$C:$C,0))),"",INDEX('Policy Characteristics'!J:J,MATCH($C1089,'Policy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9" s="254" t="str">
        <f>IF(ISBLANK(INDEX('Policy Characteristics'!K:K,MATCH($C1089,'Policy Characteristics'!$C:$C,0))),"",INDEX('Policy Characteristics'!K:K,MATCH($C1089,'Policy Characteristics'!$C:$C,0)))</f>
        <v>industry-ag-main.html#fuel-switching</v>
      </c>
      <c r="R1089" s="254" t="str">
        <f>IF(ISBLANK(INDEX('Policy Characteristics'!L:L,MATCH($C1089,'Policy Characteristics'!$C:$C,0))),"",INDEX('Policy Characteristics'!L:L,MATCH($C1089,'Policy Characteristics'!$C:$C,0)))</f>
        <v>industry-elec-and-hydrogen.html</v>
      </c>
    </row>
    <row r="1090" spans="1:18"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Electrification</v>
      </c>
      <c r="C1090" s="254" t="str">
        <f t="shared" si="47"/>
        <v>Fraction of Eligible Industrial Energy Use Shifted to Electricity</v>
      </c>
      <c r="D1090" s="6" t="s">
        <v>3057</v>
      </c>
      <c r="E1090" s="1" t="s">
        <v>3487</v>
      </c>
      <c r="F1090" t="s">
        <v>3018</v>
      </c>
      <c r="G1090" s="45" t="s">
        <v>3494</v>
      </c>
      <c r="H1090" s="43">
        <v>2030</v>
      </c>
      <c r="I1090" s="324" t="s">
        <v>40</v>
      </c>
      <c r="J1090" s="255" t="str">
        <f>IF(ISBLANK(INDEX('Policy Characteristics'!D:D,MATCH($C1090,'Policy Characteristics'!$C:$C,0))),"",INDEX('Policy Characteristics'!D:D,MATCH($C1090,'Policy Characteristics'!$C:$C,0)))</f>
        <v>Electrification</v>
      </c>
      <c r="K1090" s="254" t="str">
        <f>IF(ISBLANK(INDEX('Policy Characteristics'!E:E,MATCH($C1090,'Policy Characteristics'!$C:$C,0))),"",INDEX('Policy Characteristics'!E:E,MATCH($C1090,'Policy Characteristics'!$C:$C,0)))</f>
        <v>indst shift to electricity</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fuel shifted</v>
      </c>
      <c r="P1090" s="254" t="str">
        <f>IF(ISBLANK(INDEX('Policy Characteristics'!J:J,MATCH($C1090,'Policy Characteristics'!$C:$C,0))),"",INDEX('Policy Characteristics'!J:J,MATCH($C1090,'Policy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0" s="254" t="str">
        <f>IF(ISBLANK(INDEX('Policy Characteristics'!K:K,MATCH($C1090,'Policy Characteristics'!$C:$C,0))),"",INDEX('Policy Characteristics'!K:K,MATCH($C1090,'Policy Characteristics'!$C:$C,0)))</f>
        <v>industry-ag-main.html#fuel-switching</v>
      </c>
      <c r="R1090" s="254" t="str">
        <f>IF(ISBLANK(INDEX('Policy Characteristics'!L:L,MATCH($C1090,'Policy Characteristics'!$C:$C,0))),"",INDEX('Policy Characteristics'!L:L,MATCH($C1090,'Policy Characteristics'!$C:$C,0)))</f>
        <v>industry-elec-and-hydrogen.html</v>
      </c>
    </row>
    <row r="1091" spans="1:18"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Electrification</v>
      </c>
      <c r="C1091" s="254" t="str">
        <f t="shared" si="47"/>
        <v>Fraction of Eligible Industrial Energy Use Shifted to Electricity</v>
      </c>
      <c r="D1091" s="6" t="s">
        <v>3057</v>
      </c>
      <c r="E1091" s="1" t="s">
        <v>3488</v>
      </c>
      <c r="F1091" t="s">
        <v>3018</v>
      </c>
      <c r="G1091" s="45" t="s">
        <v>3495</v>
      </c>
      <c r="H1091" s="43">
        <v>2031</v>
      </c>
      <c r="I1091" s="324" t="s">
        <v>40</v>
      </c>
      <c r="J1091" s="255" t="str">
        <f>IF(ISBLANK(INDEX('Policy Characteristics'!D:D,MATCH($C1091,'Policy Characteristics'!$C:$C,0))),"",INDEX('Policy Characteristics'!D:D,MATCH($C1091,'Policy Characteristics'!$C:$C,0)))</f>
        <v>Electrification</v>
      </c>
      <c r="K1091" s="254" t="str">
        <f>IF(ISBLANK(INDEX('Policy Characteristics'!E:E,MATCH($C1091,'Policy Characteristics'!$C:$C,0))),"",INDEX('Policy Characteristics'!E:E,MATCH($C1091,'Policy Characteristics'!$C:$C,0)))</f>
        <v>indst shift to electricity</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fuel shifted</v>
      </c>
      <c r="P1091" s="254" t="str">
        <f>IF(ISBLANK(INDEX('Policy Characteristics'!J:J,MATCH($C1091,'Policy Characteristics'!$C:$C,0))),"",INDEX('Policy Characteristics'!J:J,MATCH($C1091,'Policy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1" s="254" t="str">
        <f>IF(ISBLANK(INDEX('Policy Characteristics'!K:K,MATCH($C1091,'Policy Characteristics'!$C:$C,0))),"",INDEX('Policy Characteristics'!K:K,MATCH($C1091,'Policy Characteristics'!$C:$C,0)))</f>
        <v>industry-ag-main.html#fuel-switching</v>
      </c>
      <c r="R1091" s="254" t="str">
        <f>IF(ISBLANK(INDEX('Policy Characteristics'!L:L,MATCH($C1091,'Policy Characteristics'!$C:$C,0))),"",INDEX('Policy Characteristics'!L:L,MATCH($C1091,'Policy Characteristics'!$C:$C,0)))</f>
        <v>industry-elec-and-hydrogen.html</v>
      </c>
    </row>
    <row r="1092" spans="1:18"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Electrification</v>
      </c>
      <c r="C1092" s="254" t="str">
        <f t="shared" si="47"/>
        <v>Fraction of Eligible Industrial Energy Use Shifted to Electricity</v>
      </c>
      <c r="D1092" s="6" t="s">
        <v>3057</v>
      </c>
      <c r="E1092" s="1" t="s">
        <v>3489</v>
      </c>
      <c r="F1092" t="s">
        <v>3018</v>
      </c>
      <c r="G1092" s="45" t="s">
        <v>3496</v>
      </c>
      <c r="H1092" s="43">
        <v>2032</v>
      </c>
      <c r="I1092" s="324" t="s">
        <v>40</v>
      </c>
      <c r="J1092" s="255" t="str">
        <f>IF(ISBLANK(INDEX('Policy Characteristics'!D:D,MATCH($C1092,'Policy Characteristics'!$C:$C,0))),"",INDEX('Policy Characteristics'!D:D,MATCH($C1092,'Policy Characteristics'!$C:$C,0)))</f>
        <v>Electrification</v>
      </c>
      <c r="K1092" s="254" t="str">
        <f>IF(ISBLANK(INDEX('Policy Characteristics'!E:E,MATCH($C1092,'Policy Characteristics'!$C:$C,0))),"",INDEX('Policy Characteristics'!E:E,MATCH($C1092,'Policy Characteristics'!$C:$C,0)))</f>
        <v>indst shift to electricity</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fuel shifted</v>
      </c>
      <c r="P1092" s="254" t="str">
        <f>IF(ISBLANK(INDEX('Policy Characteristics'!J:J,MATCH($C1092,'Policy Characteristics'!$C:$C,0))),"",INDEX('Policy Characteristics'!J:J,MATCH($C1092,'Policy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2" s="254" t="str">
        <f>IF(ISBLANK(INDEX('Policy Characteristics'!K:K,MATCH($C1092,'Policy Characteristics'!$C:$C,0))),"",INDEX('Policy Characteristics'!K:K,MATCH($C1092,'Policy Characteristics'!$C:$C,0)))</f>
        <v>industry-ag-main.html#fuel-switching</v>
      </c>
      <c r="R1092" s="254" t="str">
        <f>IF(ISBLANK(INDEX('Policy Characteristics'!L:L,MATCH($C1092,'Policy Characteristics'!$C:$C,0))),"",INDEX('Policy Characteristics'!L:L,MATCH($C1092,'Policy Characteristics'!$C:$C,0)))</f>
        <v>industry-elec-and-hydrogen.html</v>
      </c>
    </row>
    <row r="1093" spans="1:18"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Electrification</v>
      </c>
      <c r="C1093" s="254" t="str">
        <f t="shared" si="47"/>
        <v>Fraction of Eligible Industrial Energy Use Shifted to Electricity</v>
      </c>
      <c r="D1093" s="6" t="s">
        <v>3057</v>
      </c>
      <c r="E1093" s="1" t="s">
        <v>3632</v>
      </c>
      <c r="F1093" t="s">
        <v>3018</v>
      </c>
      <c r="G1093" s="45" t="s">
        <v>3632</v>
      </c>
      <c r="H1093" s="43">
        <v>2033</v>
      </c>
      <c r="I1093" s="324" t="s">
        <v>40</v>
      </c>
      <c r="J1093" s="255" t="str">
        <f>IF(ISBLANK(INDEX('Policy Characteristics'!D:D,MATCH($C1093,'Policy Characteristics'!$C:$C,0))),"",INDEX('Policy Characteristics'!D:D,MATCH($C1093,'Policy Characteristics'!$C:$C,0)))</f>
        <v>Electrification</v>
      </c>
      <c r="K1093" s="254" t="str">
        <f>IF(ISBLANK(INDEX('Policy Characteristics'!E:E,MATCH($C1093,'Policy Characteristics'!$C:$C,0))),"",INDEX('Policy Characteristics'!E:E,MATCH($C1093,'Policy Characteristics'!$C:$C,0)))</f>
        <v>indst shift to electricity</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fuel shifted</v>
      </c>
      <c r="P1093" s="254" t="str">
        <f>IF(ISBLANK(INDEX('Policy Characteristics'!J:J,MATCH($C1093,'Policy Characteristics'!$C:$C,0))),"",INDEX('Policy Characteristics'!J:J,MATCH($C1093,'Policy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3" s="254" t="str">
        <f>IF(ISBLANK(INDEX('Policy Characteristics'!K:K,MATCH($C1093,'Policy Characteristics'!$C:$C,0))),"",INDEX('Policy Characteristics'!K:K,MATCH($C1093,'Policy Characteristics'!$C:$C,0)))</f>
        <v>industry-ag-main.html#fuel-switching</v>
      </c>
      <c r="R1093" s="254" t="str">
        <f>IF(ISBLANK(INDEX('Policy Characteristics'!L:L,MATCH($C1093,'Policy Characteristics'!$C:$C,0))),"",INDEX('Policy Characteristics'!L:L,MATCH($C1093,'Policy Characteristics'!$C:$C,0)))</f>
        <v>industry-elec-and-hydrogen.html</v>
      </c>
    </row>
    <row r="1094" spans="1:18" s="2" customFormat="1"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F-Gas Substitution</v>
      </c>
      <c r="C1094" s="317" t="s">
        <v>2752</v>
      </c>
      <c r="D1094" s="6"/>
      <c r="E1094" s="6"/>
      <c r="F1094" s="6"/>
      <c r="G1094" s="6"/>
      <c r="H1094" s="47">
        <v>58</v>
      </c>
      <c r="I1094" s="324" t="s">
        <v>40</v>
      </c>
      <c r="J1094" s="255" t="str">
        <f>IF(ISBLANK(INDEX('Policy Characteristics'!D:D,MATCH($C1094,'Policy Characteristics'!$C:$C,0))),"",INDEX('Policy Characteristics'!D:D,MATCH($C1094,'Policy Characteristics'!$C:$C,0)))</f>
        <v>F-gas Measures</v>
      </c>
      <c r="K1094" s="254" t="str">
        <f>IF(ISBLANK(INDEX('Policy Characteristics'!E:E,MATCH($C1094,'Policy Characteristics'!$C:$C,0))),"",INDEX('Policy Characteristics'!E:E,MATCH($C1094,'Policy Characteristics'!$C:$C,0)))</f>
        <v>indst f gas substitution</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094" s="254" t="str">
        <f>IF(ISBLANK(INDEX('Policy Characteristics'!K:K,MATCH($C1094,'Policy Characteristics'!$C:$C,0))),"",INDEX('Policy Characteristics'!K:K,MATCH($C1094,'Policy Characteristics'!$C:$C,0)))</f>
        <v>industry-ag-main.html#avoid-f-gases</v>
      </c>
      <c r="R1094" s="254" t="str">
        <f>IF(ISBLANK(INDEX('Policy Characteristics'!L:L,MATCH($C1094,'Policy Characteristics'!$C:$C,0))),"",INDEX('Policy Characteristics'!L:L,MATCH($C1094,'Policy Characteristics'!$C:$C,0)))</f>
        <v>avoid-f-gases.html</v>
      </c>
    </row>
    <row r="1095" spans="1:18" s="2" customFormat="1"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F-Gas Destruction</v>
      </c>
      <c r="C1095" s="317" t="s">
        <v>2753</v>
      </c>
      <c r="D1095" s="6"/>
      <c r="E1095" s="6"/>
      <c r="F1095" s="6"/>
      <c r="G1095" s="6"/>
      <c r="H1095" s="47">
        <v>510</v>
      </c>
      <c r="I1095" s="324" t="s">
        <v>40</v>
      </c>
      <c r="J1095" s="255" t="str">
        <f>IF(ISBLANK(INDEX('Policy Characteristics'!D:D,MATCH($C1095,'Policy Characteristics'!$C:$C,0))),"",INDEX('Policy Characteristics'!D:D,MATCH($C1095,'Policy Characteristics'!$C:$C,0)))</f>
        <v>F-gas Measures</v>
      </c>
      <c r="K1095" s="254" t="str">
        <f>IF(ISBLANK(INDEX('Policy Characteristics'!E:E,MATCH($C1095,'Policy Characteristics'!$C:$C,0))),"",INDEX('Policy Characteristics'!E:E,MATCH($C1095,'Policy Characteristics'!$C:$C,0)))</f>
        <v>indst f gas destruction</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095" s="254" t="str">
        <f>IF(ISBLANK(INDEX('Policy Characteristics'!K:K,MATCH($C1095,'Policy Characteristics'!$C:$C,0))),"",INDEX('Policy Characteristics'!K:K,MATCH($C1095,'Policy Characteristics'!$C:$C,0)))</f>
        <v>industry-ag-main.html#avoid-f-gases</v>
      </c>
      <c r="R1095" s="254" t="str">
        <f>IF(ISBLANK(INDEX('Policy Characteristics'!L:L,MATCH($C1095,'Policy Characteristics'!$C:$C,0))),"",INDEX('Policy Characteristics'!L:L,MATCH($C1095,'Policy Characteristics'!$C:$C,0)))</f>
        <v>avoid-f-gases.html</v>
      </c>
    </row>
    <row r="1096" spans="1:18" s="2" customFormat="1"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F-Gas Recovery</v>
      </c>
      <c r="C1096" s="317" t="s">
        <v>2754</v>
      </c>
      <c r="D1096" s="6"/>
      <c r="E1096" s="6"/>
      <c r="F1096" s="6"/>
      <c r="G1096" s="6"/>
      <c r="H1096" s="47">
        <v>511</v>
      </c>
      <c r="I1096" s="324" t="s">
        <v>40</v>
      </c>
      <c r="J1096" s="255" t="str">
        <f>IF(ISBLANK(INDEX('Policy Characteristics'!D:D,MATCH($C1096,'Policy Characteristics'!$C:$C,0))),"",INDEX('Policy Characteristics'!D:D,MATCH($C1096,'Policy Characteristics'!$C:$C,0)))</f>
        <v>F-gas Measures</v>
      </c>
      <c r="K1096" s="254" t="str">
        <f>IF(ISBLANK(INDEX('Policy Characteristics'!E:E,MATCH($C1096,'Policy Characteristics'!$C:$C,0))),"",INDEX('Policy Characteristics'!E:E,MATCH($C1096,'Policy Characteristics'!$C:$C,0)))</f>
        <v>indst f gas recovery</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096" s="254" t="str">
        <f>IF(ISBLANK(INDEX('Policy Characteristics'!K:K,MATCH($C1096,'Policy Characteristics'!$C:$C,0))),"",INDEX('Policy Characteristics'!K:K,MATCH($C1096,'Policy Characteristics'!$C:$C,0)))</f>
        <v>industry-ag-main.html#avoid-f-gases</v>
      </c>
      <c r="R1096" s="254" t="str">
        <f>IF(ISBLANK(INDEX('Policy Characteristics'!L:L,MATCH($C1096,'Policy Characteristics'!$C:$C,0))),"",INDEX('Policy Characteristics'!L:L,MATCH($C1096,'Policy Characteristics'!$C:$C,0)))</f>
        <v>avoid-f-gases.html</v>
      </c>
    </row>
    <row r="1097" spans="1:18" s="2" customFormat="1"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F-Gas Eqpt. Maintenance &amp; Retrofits</v>
      </c>
      <c r="C1097" s="317" t="s">
        <v>2755</v>
      </c>
      <c r="D1097" s="6" t="s">
        <v>3042</v>
      </c>
      <c r="E1097" s="6"/>
      <c r="F1097" t="s">
        <v>2555</v>
      </c>
      <c r="G1097" s="6"/>
      <c r="H1097" s="47">
        <v>512</v>
      </c>
      <c r="I1097" s="324" t="s">
        <v>40</v>
      </c>
      <c r="J1097" s="255" t="str">
        <f>IF(ISBLANK(INDEX('Policy Characteristics'!D:D,MATCH($C1097,'Policy Characteristics'!$C:$C,0))),"",INDEX('Policy Characteristics'!D:D,MATCH($C1097,'Policy Characteristics'!$C:$C,0)))</f>
        <v>F-gas Measures</v>
      </c>
      <c r="K1097" s="254" t="str">
        <f>IF(ISBLANK(INDEX('Policy Characteristics'!E:E,MATCH($C1097,'Policy Characteristics'!$C:$C,0))),"",INDEX('Policy Characteristics'!E:E,MATCH($C1097,'Policy Characteristics'!$C:$C,0)))</f>
        <v>indst f gas inspct maint retrofit</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97" s="254" t="str">
        <f>IF(ISBLANK(INDEX('Policy Characteristics'!K:K,MATCH($C1097,'Policy Characteristics'!$C:$C,0))),"",INDEX('Policy Characteristics'!K:K,MATCH($C1097,'Policy Characteristics'!$C:$C,0)))</f>
        <v>industry-ag-main.html#avoid-f-gases</v>
      </c>
      <c r="R1097" s="254" t="str">
        <f>IF(ISBLANK(INDEX('Policy Characteristics'!L:L,MATCH($C1097,'Policy Characteristics'!$C:$C,0))),"",INDEX('Policy Characteristics'!L:L,MATCH($C1097,'Policy Characteristics'!$C:$C,0)))</f>
        <v>avoid-f-gases.html</v>
      </c>
    </row>
    <row r="1098" spans="1:18" s="2" customFormat="1"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F-Gas Eqpt. Maintenance &amp; Retrofits</v>
      </c>
      <c r="C1098" s="317" t="s">
        <v>2755</v>
      </c>
      <c r="D1098" s="6" t="s">
        <v>3047</v>
      </c>
      <c r="E1098" s="6"/>
      <c r="F1098" t="s">
        <v>3009</v>
      </c>
      <c r="G1098" s="6"/>
      <c r="H1098" s="47">
        <v>1653</v>
      </c>
      <c r="I1098" s="324" t="s">
        <v>40</v>
      </c>
      <c r="J1098" s="255" t="str">
        <f>IF(ISBLANK(INDEX('Policy Characteristics'!D:D,MATCH($C1098,'Policy Characteristics'!$C:$C,0))),"",INDEX('Policy Characteristics'!D:D,MATCH($C1098,'Policy Characteristics'!$C:$C,0)))</f>
        <v>F-gas Measures</v>
      </c>
      <c r="K1098" s="254" t="str">
        <f>IF(ISBLANK(INDEX('Policy Characteristics'!E:E,MATCH($C1098,'Policy Characteristics'!$C:$C,0))),"",INDEX('Policy Characteristics'!E:E,MATCH($C1098,'Policy Characteristics'!$C:$C,0)))</f>
        <v>indst f gas inspct maint retrofit</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98" s="254" t="str">
        <f>IF(ISBLANK(INDEX('Policy Characteristics'!K:K,MATCH($C1098,'Policy Characteristics'!$C:$C,0))),"",INDEX('Policy Characteristics'!K:K,MATCH($C1098,'Policy Characteristics'!$C:$C,0)))</f>
        <v>industry-ag-main.html#avoid-f-gases</v>
      </c>
      <c r="R1098" s="254" t="str">
        <f>IF(ISBLANK(INDEX('Policy Characteristics'!L:L,MATCH($C1098,'Policy Characteristics'!$C:$C,0))),"",INDEX('Policy Characteristics'!L:L,MATCH($C1098,'Policy Characteristics'!$C:$C,0)))</f>
        <v>avoid-f-gases.html</v>
      </c>
    </row>
    <row r="1099" spans="1:18" s="2" customFormat="1"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t="s">
        <v>3769</v>
      </c>
      <c r="D1099" s="45" t="s">
        <v>3033</v>
      </c>
      <c r="E1099" s="45" t="s">
        <v>2380</v>
      </c>
      <c r="F1099" t="s">
        <v>3058</v>
      </c>
      <c r="G1099" s="45" t="s">
        <v>2386</v>
      </c>
      <c r="H1099" s="47">
        <v>2460</v>
      </c>
      <c r="I1099" s="324" t="s">
        <v>41</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C$1099</f>
        <v>Fraction of Feedstock Shifted</v>
      </c>
      <c r="D1100" s="45" t="s">
        <v>3033</v>
      </c>
      <c r="E1100" s="45" t="s">
        <v>2381</v>
      </c>
      <c r="F1100" t="s">
        <v>3058</v>
      </c>
      <c r="G1100" s="45" t="s">
        <v>2389</v>
      </c>
      <c r="H1100" s="47">
        <v>2461</v>
      </c>
      <c r="I1100" s="324" t="s">
        <v>41</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ref="C1101:C1164" si="48">C$1099</f>
        <v>Fraction of Feedstock Shifted</v>
      </c>
      <c r="D1101" s="45" t="s">
        <v>3033</v>
      </c>
      <c r="E1101" s="45" t="s">
        <v>2382</v>
      </c>
      <c r="F1101" t="s">
        <v>3058</v>
      </c>
      <c r="G1101" s="45" t="s">
        <v>2390</v>
      </c>
      <c r="H1101" s="47">
        <v>2462</v>
      </c>
      <c r="I1101" s="324" t="s">
        <v>41</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8"/>
        <v>Fraction of Feedstock Shifted</v>
      </c>
      <c r="D1102" s="45" t="s">
        <v>3033</v>
      </c>
      <c r="E1102" s="45" t="s">
        <v>2383</v>
      </c>
      <c r="F1102" t="s">
        <v>3058</v>
      </c>
      <c r="G1102" s="45" t="s">
        <v>2387</v>
      </c>
      <c r="H1102" s="47">
        <v>2463</v>
      </c>
      <c r="I1102" s="324" t="s">
        <v>41</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8"/>
        <v>Fraction of Feedstock Shifted</v>
      </c>
      <c r="D1103" s="45" t="s">
        <v>3033</v>
      </c>
      <c r="E1103" s="45" t="s">
        <v>2384</v>
      </c>
      <c r="F1103" t="s">
        <v>3058</v>
      </c>
      <c r="G1103" s="45" t="s">
        <v>2388</v>
      </c>
      <c r="H1103" s="47">
        <v>2464</v>
      </c>
      <c r="I1103" s="324" t="s">
        <v>41</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8"/>
        <v>Fraction of Feedstock Shifted</v>
      </c>
      <c r="D1104" s="45" t="s">
        <v>3033</v>
      </c>
      <c r="E1104" s="45" t="s">
        <v>2385</v>
      </c>
      <c r="F1104" t="s">
        <v>3058</v>
      </c>
      <c r="G1104" s="45" t="s">
        <v>2391</v>
      </c>
      <c r="H1104" s="47">
        <v>2465</v>
      </c>
      <c r="I1104" s="324" t="s">
        <v>41</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8"/>
        <v>Fraction of Feedstock Shifted</v>
      </c>
      <c r="D1105" s="45" t="s">
        <v>3033</v>
      </c>
      <c r="E1105" s="45" t="s">
        <v>2682</v>
      </c>
      <c r="F1105" t="s">
        <v>3058</v>
      </c>
      <c r="G1105" s="45" t="s">
        <v>2685</v>
      </c>
      <c r="H1105" s="47">
        <v>2466</v>
      </c>
      <c r="I1105" s="324" t="s">
        <v>41</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8"/>
        <v>Fraction of Feedstock Shifted</v>
      </c>
      <c r="D1106" s="45" t="s">
        <v>3033</v>
      </c>
      <c r="E1106" s="45" t="s">
        <v>2683</v>
      </c>
      <c r="F1106" t="s">
        <v>3058</v>
      </c>
      <c r="G1106" s="45" t="s">
        <v>2687</v>
      </c>
      <c r="H1106" s="47">
        <v>2467</v>
      </c>
      <c r="I1106" s="324" t="s">
        <v>41</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8"/>
        <v>Fraction of Feedstock Shifted</v>
      </c>
      <c r="D1107" s="45" t="s">
        <v>3033</v>
      </c>
      <c r="E1107" s="45" t="s">
        <v>2684</v>
      </c>
      <c r="F1107" t="s">
        <v>3058</v>
      </c>
      <c r="G1107" s="45" t="s">
        <v>2688</v>
      </c>
      <c r="H1107" s="47">
        <v>2468</v>
      </c>
      <c r="I1107" s="324" t="s">
        <v>41</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8"/>
        <v>Fraction of Feedstock Shifted</v>
      </c>
      <c r="D1108" s="45" t="s">
        <v>3033</v>
      </c>
      <c r="E1108" s="45" t="s">
        <v>2681</v>
      </c>
      <c r="F1108" t="s">
        <v>3058</v>
      </c>
      <c r="G1108" s="45" t="s">
        <v>2686</v>
      </c>
      <c r="H1108" s="47">
        <v>2469</v>
      </c>
      <c r="I1108" s="324" t="s">
        <v>41</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8"/>
        <v>Fraction of Feedstock Shifted</v>
      </c>
      <c r="D1109" s="6" t="s">
        <v>3034</v>
      </c>
      <c r="E1109" s="45" t="s">
        <v>2380</v>
      </c>
      <c r="F1109" t="s">
        <v>2735</v>
      </c>
      <c r="G1109" s="45" t="s">
        <v>2386</v>
      </c>
      <c r="H1109" s="47">
        <v>2470</v>
      </c>
      <c r="I1109" s="324" t="s">
        <v>41</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8"/>
        <v>Fraction of Feedstock Shifted</v>
      </c>
      <c r="D1110" s="6" t="s">
        <v>3034</v>
      </c>
      <c r="E1110" s="45" t="s">
        <v>2381</v>
      </c>
      <c r="F1110" t="s">
        <v>2735</v>
      </c>
      <c r="G1110" s="45" t="s">
        <v>2389</v>
      </c>
      <c r="H1110" s="47">
        <v>2471</v>
      </c>
      <c r="I1110" s="324" t="s">
        <v>41</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8"/>
        <v>Fraction of Feedstock Shifted</v>
      </c>
      <c r="D1111" s="6" t="s">
        <v>3034</v>
      </c>
      <c r="E1111" s="45" t="s">
        <v>2382</v>
      </c>
      <c r="F1111" t="s">
        <v>2735</v>
      </c>
      <c r="G1111" s="45" t="s">
        <v>2390</v>
      </c>
      <c r="H1111" s="47">
        <v>2472</v>
      </c>
      <c r="I1111" s="324" t="s">
        <v>41</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8"/>
        <v>Fraction of Feedstock Shifted</v>
      </c>
      <c r="D1112" s="6" t="s">
        <v>3034</v>
      </c>
      <c r="E1112" s="45" t="s">
        <v>2383</v>
      </c>
      <c r="F1112" t="s">
        <v>2735</v>
      </c>
      <c r="G1112" s="45" t="s">
        <v>2387</v>
      </c>
      <c r="H1112" s="47">
        <v>2473</v>
      </c>
      <c r="I1112" s="324" t="s">
        <v>41</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Feedstock Shifting</v>
      </c>
      <c r="C1113" s="254" t="str">
        <f t="shared" si="48"/>
        <v>Fraction of Feedstock Shifted</v>
      </c>
      <c r="D1113" s="6" t="s">
        <v>3034</v>
      </c>
      <c r="E1113" s="45" t="s">
        <v>2384</v>
      </c>
      <c r="F1113" t="s">
        <v>2735</v>
      </c>
      <c r="G1113" s="45" t="s">
        <v>2388</v>
      </c>
      <c r="H1113" s="47">
        <v>2474</v>
      </c>
      <c r="I1113" s="324" t="s">
        <v>41</v>
      </c>
      <c r="J1113" s="255" t="str">
        <f>IF(ISBLANK(INDEX('Policy Characteristics'!D:D,MATCH($C1113,'Policy Characteristics'!$C:$C,0))),"",INDEX('Policy Characteristics'!D:D,MATCH($C1113,'Policy Characteristics'!$C:$C,0)))</f>
        <v>Feedstock Shifting</v>
      </c>
      <c r="K1113" s="254" t="str">
        <f>IF(ISBLANK(INDEX('Policy Characteristics'!E:E,MATCH($C1113,'Policy Characteristics'!$C:$C,0))),"",INDEX('Policy Characteristics'!E:E,MATCH($C1113,'Policy Characteristics'!$C:$C,0)))</f>
        <v>indst feedstock shifting</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potential achieved</v>
      </c>
      <c r="P1113" s="254"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4" t="str">
        <f>IF(ISBLANK(INDEX('Policy Characteristics'!K:K,MATCH($C1113,'Policy Characteristics'!$C:$C,0))),"",INDEX('Policy Characteristics'!K:K,MATCH($C1113,'Policy Characteristics'!$C:$C,0)))</f>
        <v/>
      </c>
      <c r="R1113" s="254" t="str">
        <f>IF(ISBLANK(INDEX('Policy Characteristics'!L:L,MATCH($C1113,'Policy Characteristics'!$C:$C,0))),"",INDEX('Policy Characteristics'!L:L,MATCH($C1113,'Policy Characteristics'!$C:$C,0)))</f>
        <v/>
      </c>
    </row>
    <row r="1114" spans="1:18" s="2" customFormat="1"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Feedstock Shifting</v>
      </c>
      <c r="C1114" s="254" t="str">
        <f t="shared" si="48"/>
        <v>Fraction of Feedstock Shifted</v>
      </c>
      <c r="D1114" s="6" t="s">
        <v>3034</v>
      </c>
      <c r="E1114" s="45" t="s">
        <v>2385</v>
      </c>
      <c r="F1114" t="s">
        <v>2735</v>
      </c>
      <c r="G1114" s="45" t="s">
        <v>2391</v>
      </c>
      <c r="H1114" s="47">
        <v>2475</v>
      </c>
      <c r="I1114" s="324" t="s">
        <v>41</v>
      </c>
      <c r="J1114" s="255" t="str">
        <f>IF(ISBLANK(INDEX('Policy Characteristics'!D:D,MATCH($C1114,'Policy Characteristics'!$C:$C,0))),"",INDEX('Policy Characteristics'!D:D,MATCH($C1114,'Policy Characteristics'!$C:$C,0)))</f>
        <v>Feedstock Shifting</v>
      </c>
      <c r="K1114" s="254" t="str">
        <f>IF(ISBLANK(INDEX('Policy Characteristics'!E:E,MATCH($C1114,'Policy Characteristics'!$C:$C,0))),"",INDEX('Policy Characteristics'!E:E,MATCH($C1114,'Policy Characteristics'!$C:$C,0)))</f>
        <v>indst feedstock shifting</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potential achieved</v>
      </c>
      <c r="P1114" s="254"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4" t="str">
        <f>IF(ISBLANK(INDEX('Policy Characteristics'!K:K,MATCH($C1114,'Policy Characteristics'!$C:$C,0))),"",INDEX('Policy Characteristics'!K:K,MATCH($C1114,'Policy Characteristics'!$C:$C,0)))</f>
        <v/>
      </c>
      <c r="R1114" s="254" t="str">
        <f>IF(ISBLANK(INDEX('Policy Characteristics'!L:L,MATCH($C1114,'Policy Characteristics'!$C:$C,0))),"",INDEX('Policy Characteristics'!L:L,MATCH($C1114,'Policy Characteristics'!$C:$C,0)))</f>
        <v/>
      </c>
    </row>
    <row r="1115" spans="1:18" s="2" customFormat="1"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Feedstock Shifting</v>
      </c>
      <c r="C1115" s="254" t="str">
        <f t="shared" si="48"/>
        <v>Fraction of Feedstock Shifted</v>
      </c>
      <c r="D1115" s="6" t="s">
        <v>3034</v>
      </c>
      <c r="E1115" s="45" t="s">
        <v>2682</v>
      </c>
      <c r="F1115" t="s">
        <v>2735</v>
      </c>
      <c r="G1115" s="45" t="s">
        <v>2685</v>
      </c>
      <c r="H1115" s="47">
        <v>2476</v>
      </c>
      <c r="I1115" s="324" t="s">
        <v>41</v>
      </c>
      <c r="J1115" s="255" t="str">
        <f>IF(ISBLANK(INDEX('Policy Characteristics'!D:D,MATCH($C1115,'Policy Characteristics'!$C:$C,0))),"",INDEX('Policy Characteristics'!D:D,MATCH($C1115,'Policy Characteristics'!$C:$C,0)))</f>
        <v>Feedstock Shifting</v>
      </c>
      <c r="K1115" s="254" t="str">
        <f>IF(ISBLANK(INDEX('Policy Characteristics'!E:E,MATCH($C1115,'Policy Characteristics'!$C:$C,0))),"",INDEX('Policy Characteristics'!E:E,MATCH($C1115,'Policy Characteristics'!$C:$C,0)))</f>
        <v>indst feedstock shifting</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potential achieved</v>
      </c>
      <c r="P1115" s="254"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54" t="str">
        <f>IF(ISBLANK(INDEX('Policy Characteristics'!K:K,MATCH($C1115,'Policy Characteristics'!$C:$C,0))),"",INDEX('Policy Characteristics'!K:K,MATCH($C1115,'Policy Characteristics'!$C:$C,0)))</f>
        <v/>
      </c>
      <c r="R1115" s="254" t="str">
        <f>IF(ISBLANK(INDEX('Policy Characteristics'!L:L,MATCH($C1115,'Policy Characteristics'!$C:$C,0))),"",INDEX('Policy Characteristics'!L:L,MATCH($C1115,'Policy Characteristics'!$C:$C,0)))</f>
        <v/>
      </c>
    </row>
    <row r="1116" spans="1:18" s="2" customFormat="1"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Feedstock Shifting</v>
      </c>
      <c r="C1116" s="254" t="str">
        <f t="shared" si="48"/>
        <v>Fraction of Feedstock Shifted</v>
      </c>
      <c r="D1116" s="6" t="s">
        <v>3034</v>
      </c>
      <c r="E1116" s="45" t="s">
        <v>2683</v>
      </c>
      <c r="F1116" t="s">
        <v>2735</v>
      </c>
      <c r="G1116" s="45" t="s">
        <v>2687</v>
      </c>
      <c r="H1116" s="47">
        <v>2477</v>
      </c>
      <c r="I1116" s="324" t="s">
        <v>41</v>
      </c>
      <c r="J1116" s="255" t="str">
        <f>IF(ISBLANK(INDEX('Policy Characteristics'!D:D,MATCH($C1116,'Policy Characteristics'!$C:$C,0))),"",INDEX('Policy Characteristics'!D:D,MATCH($C1116,'Policy Characteristics'!$C:$C,0)))</f>
        <v>Feedstock Shifting</v>
      </c>
      <c r="K1116" s="254" t="str">
        <f>IF(ISBLANK(INDEX('Policy Characteristics'!E:E,MATCH($C1116,'Policy Characteristics'!$C:$C,0))),"",INDEX('Policy Characteristics'!E:E,MATCH($C1116,'Policy Characteristics'!$C:$C,0)))</f>
        <v>indst feedstock shifting</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potential achieved</v>
      </c>
      <c r="P1116" s="254"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54" t="str">
        <f>IF(ISBLANK(INDEX('Policy Characteristics'!K:K,MATCH($C1116,'Policy Characteristics'!$C:$C,0))),"",INDEX('Policy Characteristics'!K:K,MATCH($C1116,'Policy Characteristics'!$C:$C,0)))</f>
        <v/>
      </c>
      <c r="R1116" s="254" t="str">
        <f>IF(ISBLANK(INDEX('Policy Characteristics'!L:L,MATCH($C1116,'Policy Characteristics'!$C:$C,0))),"",INDEX('Policy Characteristics'!L:L,MATCH($C1116,'Policy Characteristics'!$C:$C,0)))</f>
        <v/>
      </c>
    </row>
    <row r="1117" spans="1:18" s="2" customFormat="1"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Feedstock Shifting</v>
      </c>
      <c r="C1117" s="254" t="str">
        <f t="shared" si="48"/>
        <v>Fraction of Feedstock Shifted</v>
      </c>
      <c r="D1117" s="6" t="s">
        <v>3034</v>
      </c>
      <c r="E1117" s="45" t="s">
        <v>2684</v>
      </c>
      <c r="F1117" t="s">
        <v>2735</v>
      </c>
      <c r="G1117" s="45" t="s">
        <v>2688</v>
      </c>
      <c r="H1117" s="47">
        <v>2478</v>
      </c>
      <c r="I1117" s="324" t="s">
        <v>41</v>
      </c>
      <c r="J1117" s="255" t="str">
        <f>IF(ISBLANK(INDEX('Policy Characteristics'!D:D,MATCH($C1117,'Policy Characteristics'!$C:$C,0))),"",INDEX('Policy Characteristics'!D:D,MATCH($C1117,'Policy Characteristics'!$C:$C,0)))</f>
        <v>Feedstock Shifting</v>
      </c>
      <c r="K1117" s="254" t="str">
        <f>IF(ISBLANK(INDEX('Policy Characteristics'!E:E,MATCH($C1117,'Policy Characteristics'!$C:$C,0))),"",INDEX('Policy Characteristics'!E:E,MATCH($C1117,'Policy Characteristics'!$C:$C,0)))</f>
        <v>indst feedstock shifting</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potential achieved</v>
      </c>
      <c r="P1117" s="254"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54" t="str">
        <f>IF(ISBLANK(INDEX('Policy Characteristics'!K:K,MATCH($C1117,'Policy Characteristics'!$C:$C,0))),"",INDEX('Policy Characteristics'!K:K,MATCH($C1117,'Policy Characteristics'!$C:$C,0)))</f>
        <v/>
      </c>
      <c r="R1117" s="254" t="str">
        <f>IF(ISBLANK(INDEX('Policy Characteristics'!L:L,MATCH($C1117,'Policy Characteristics'!$C:$C,0))),"",INDEX('Policy Characteristics'!L:L,MATCH($C1117,'Policy Characteristics'!$C:$C,0)))</f>
        <v/>
      </c>
    </row>
    <row r="1118" spans="1:18" s="2" customFormat="1"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Feedstock Shifting</v>
      </c>
      <c r="C1118" s="254" t="str">
        <f t="shared" si="48"/>
        <v>Fraction of Feedstock Shifted</v>
      </c>
      <c r="D1118" s="6" t="s">
        <v>3034</v>
      </c>
      <c r="E1118" s="45" t="s">
        <v>2681</v>
      </c>
      <c r="F1118" t="s">
        <v>2735</v>
      </c>
      <c r="G1118" s="45" t="s">
        <v>2686</v>
      </c>
      <c r="H1118" s="47">
        <v>2479</v>
      </c>
      <c r="I1118" s="324" t="s">
        <v>41</v>
      </c>
      <c r="J1118" s="255" t="str">
        <f>IF(ISBLANK(INDEX('Policy Characteristics'!D:D,MATCH($C1118,'Policy Characteristics'!$C:$C,0))),"",INDEX('Policy Characteristics'!D:D,MATCH($C1118,'Policy Characteristics'!$C:$C,0)))</f>
        <v>Feedstock Shifting</v>
      </c>
      <c r="K1118" s="254" t="str">
        <f>IF(ISBLANK(INDEX('Policy Characteristics'!E:E,MATCH($C1118,'Policy Characteristics'!$C:$C,0))),"",INDEX('Policy Characteristics'!E:E,MATCH($C1118,'Policy Characteristics'!$C:$C,0)))</f>
        <v>indst feedstock shifting</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potential achieved</v>
      </c>
      <c r="P1118" s="254"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54" t="str">
        <f>IF(ISBLANK(INDEX('Policy Characteristics'!K:K,MATCH($C1118,'Policy Characteristics'!$C:$C,0))),"",INDEX('Policy Characteristics'!K:K,MATCH($C1118,'Policy Characteristics'!$C:$C,0)))</f>
        <v/>
      </c>
      <c r="R1118" s="254" t="str">
        <f>IF(ISBLANK(INDEX('Policy Characteristics'!L:L,MATCH($C1118,'Policy Characteristics'!$C:$C,0))),"",INDEX('Policy Characteristics'!L:L,MATCH($C1118,'Policy Characteristics'!$C:$C,0)))</f>
        <v/>
      </c>
    </row>
    <row r="1119" spans="1:18" s="2" customFormat="1"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Feedstock Shifting</v>
      </c>
      <c r="C1119" s="254" t="str">
        <f t="shared" si="48"/>
        <v>Fraction of Feedstock Shifted</v>
      </c>
      <c r="D1119" s="6" t="s">
        <v>3035</v>
      </c>
      <c r="E1119" s="45" t="s">
        <v>2380</v>
      </c>
      <c r="F1119" t="s">
        <v>2999</v>
      </c>
      <c r="G1119" s="45" t="s">
        <v>2386</v>
      </c>
      <c r="H1119" s="47">
        <v>2480</v>
      </c>
      <c r="I1119" s="324" t="s">
        <v>41</v>
      </c>
      <c r="J1119" s="255" t="str">
        <f>IF(ISBLANK(INDEX('Policy Characteristics'!D:D,MATCH($C1119,'Policy Characteristics'!$C:$C,0))),"",INDEX('Policy Characteristics'!D:D,MATCH($C1119,'Policy Characteristics'!$C:$C,0)))</f>
        <v>Feedstock Shifting</v>
      </c>
      <c r="K1119" s="254" t="str">
        <f>IF(ISBLANK(INDEX('Policy Characteristics'!E:E,MATCH($C1119,'Policy Characteristics'!$C:$C,0))),"",INDEX('Policy Characteristics'!E:E,MATCH($C1119,'Policy Characteristics'!$C:$C,0)))</f>
        <v>indst feedstock shifting</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potential achieved</v>
      </c>
      <c r="P1119" s="254"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54" t="str">
        <f>IF(ISBLANK(INDEX('Policy Characteristics'!K:K,MATCH($C1119,'Policy Characteristics'!$C:$C,0))),"",INDEX('Policy Characteristics'!K:K,MATCH($C1119,'Policy Characteristics'!$C:$C,0)))</f>
        <v/>
      </c>
      <c r="R1119" s="254" t="str">
        <f>IF(ISBLANK(INDEX('Policy Characteristics'!L:L,MATCH($C1119,'Policy Characteristics'!$C:$C,0))),"",INDEX('Policy Characteristics'!L:L,MATCH($C1119,'Policy Characteristics'!$C:$C,0)))</f>
        <v/>
      </c>
    </row>
    <row r="1120" spans="1:18" s="2" customFormat="1"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Feedstock Shifting</v>
      </c>
      <c r="C1120" s="254" t="str">
        <f t="shared" si="48"/>
        <v>Fraction of Feedstock Shifted</v>
      </c>
      <c r="D1120" s="6" t="s">
        <v>3035</v>
      </c>
      <c r="E1120" s="45" t="s">
        <v>2381</v>
      </c>
      <c r="F1120" t="s">
        <v>2999</v>
      </c>
      <c r="G1120" s="45" t="s">
        <v>2389</v>
      </c>
      <c r="H1120" s="47">
        <v>2481</v>
      </c>
      <c r="I1120" s="324" t="s">
        <v>41</v>
      </c>
      <c r="J1120" s="255" t="str">
        <f>IF(ISBLANK(INDEX('Policy Characteristics'!D:D,MATCH($C1120,'Policy Characteristics'!$C:$C,0))),"",INDEX('Policy Characteristics'!D:D,MATCH($C1120,'Policy Characteristics'!$C:$C,0)))</f>
        <v>Feedstock Shifting</v>
      </c>
      <c r="K1120" s="254" t="str">
        <f>IF(ISBLANK(INDEX('Policy Characteristics'!E:E,MATCH($C1120,'Policy Characteristics'!$C:$C,0))),"",INDEX('Policy Characteristics'!E:E,MATCH($C1120,'Policy Characteristics'!$C:$C,0)))</f>
        <v>indst feedstock shifting</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potential achieved</v>
      </c>
      <c r="P1120" s="254"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54" t="str">
        <f>IF(ISBLANK(INDEX('Policy Characteristics'!K:K,MATCH($C1120,'Policy Characteristics'!$C:$C,0))),"",INDEX('Policy Characteristics'!K:K,MATCH($C1120,'Policy Characteristics'!$C:$C,0)))</f>
        <v/>
      </c>
      <c r="R1120" s="254" t="str">
        <f>IF(ISBLANK(INDEX('Policy Characteristics'!L:L,MATCH($C1120,'Policy Characteristics'!$C:$C,0))),"",INDEX('Policy Characteristics'!L:L,MATCH($C1120,'Policy Characteristics'!$C:$C,0)))</f>
        <v/>
      </c>
    </row>
    <row r="1121" spans="1:18" s="2" customFormat="1"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Feedstock Shifting</v>
      </c>
      <c r="C1121" s="254" t="str">
        <f t="shared" si="48"/>
        <v>Fraction of Feedstock Shifted</v>
      </c>
      <c r="D1121" s="6" t="s">
        <v>3035</v>
      </c>
      <c r="E1121" s="45" t="s">
        <v>2382</v>
      </c>
      <c r="F1121" t="s">
        <v>2999</v>
      </c>
      <c r="G1121" s="45" t="s">
        <v>2390</v>
      </c>
      <c r="H1121" s="47">
        <v>2482</v>
      </c>
      <c r="I1121" s="324" t="s">
        <v>41</v>
      </c>
      <c r="J1121" s="255" t="str">
        <f>IF(ISBLANK(INDEX('Policy Characteristics'!D:D,MATCH($C1121,'Policy Characteristics'!$C:$C,0))),"",INDEX('Policy Characteristics'!D:D,MATCH($C1121,'Policy Characteristics'!$C:$C,0)))</f>
        <v>Feedstock Shifting</v>
      </c>
      <c r="K1121" s="254" t="str">
        <f>IF(ISBLANK(INDEX('Policy Characteristics'!E:E,MATCH($C1121,'Policy Characteristics'!$C:$C,0))),"",INDEX('Policy Characteristics'!E:E,MATCH($C1121,'Policy Characteristics'!$C:$C,0)))</f>
        <v>indst feedstock shifting</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potential achieved</v>
      </c>
      <c r="P1121" s="254"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54" t="str">
        <f>IF(ISBLANK(INDEX('Policy Characteristics'!K:K,MATCH($C1121,'Policy Characteristics'!$C:$C,0))),"",INDEX('Policy Characteristics'!K:K,MATCH($C1121,'Policy Characteristics'!$C:$C,0)))</f>
        <v/>
      </c>
      <c r="R1121" s="254" t="str">
        <f>IF(ISBLANK(INDEX('Policy Characteristics'!L:L,MATCH($C1121,'Policy Characteristics'!$C:$C,0))),"",INDEX('Policy Characteristics'!L:L,MATCH($C1121,'Policy Characteristics'!$C:$C,0)))</f>
        <v/>
      </c>
    </row>
    <row r="1122" spans="1:18" s="2" customFormat="1"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Feedstock Shifting</v>
      </c>
      <c r="C1122" s="254" t="str">
        <f t="shared" si="48"/>
        <v>Fraction of Feedstock Shifted</v>
      </c>
      <c r="D1122" s="6" t="s">
        <v>3035</v>
      </c>
      <c r="E1122" s="45" t="s">
        <v>2383</v>
      </c>
      <c r="F1122" t="s">
        <v>2999</v>
      </c>
      <c r="G1122" s="45" t="s">
        <v>2387</v>
      </c>
      <c r="H1122" s="47">
        <v>2483</v>
      </c>
      <c r="I1122" s="324" t="s">
        <v>41</v>
      </c>
      <c r="J1122" s="255" t="str">
        <f>IF(ISBLANK(INDEX('Policy Characteristics'!D:D,MATCH($C1122,'Policy Characteristics'!$C:$C,0))),"",INDEX('Policy Characteristics'!D:D,MATCH($C1122,'Policy Characteristics'!$C:$C,0)))</f>
        <v>Feedstock Shifting</v>
      </c>
      <c r="K1122" s="254" t="str">
        <f>IF(ISBLANK(INDEX('Policy Characteristics'!E:E,MATCH($C1122,'Policy Characteristics'!$C:$C,0))),"",INDEX('Policy Characteristics'!E:E,MATCH($C1122,'Policy Characteristics'!$C:$C,0)))</f>
        <v>indst feedstock shifting</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potential achieved</v>
      </c>
      <c r="P1122" s="254"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54" t="str">
        <f>IF(ISBLANK(INDEX('Policy Characteristics'!K:K,MATCH($C1122,'Policy Characteristics'!$C:$C,0))),"",INDEX('Policy Characteristics'!K:K,MATCH($C1122,'Policy Characteristics'!$C:$C,0)))</f>
        <v/>
      </c>
      <c r="R1122" s="254" t="str">
        <f>IF(ISBLANK(INDEX('Policy Characteristics'!L:L,MATCH($C1122,'Policy Characteristics'!$C:$C,0))),"",INDEX('Policy Characteristics'!L:L,MATCH($C1122,'Policy Characteristics'!$C:$C,0)))</f>
        <v/>
      </c>
    </row>
    <row r="1123" spans="1:18" s="2" customFormat="1"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Feedstock Shifting</v>
      </c>
      <c r="C1123" s="254" t="str">
        <f t="shared" si="48"/>
        <v>Fraction of Feedstock Shifted</v>
      </c>
      <c r="D1123" s="6" t="s">
        <v>3035</v>
      </c>
      <c r="E1123" s="45" t="s">
        <v>2384</v>
      </c>
      <c r="F1123" t="s">
        <v>2999</v>
      </c>
      <c r="G1123" s="45" t="s">
        <v>2388</v>
      </c>
      <c r="H1123" s="47">
        <v>2484</v>
      </c>
      <c r="I1123" s="324" t="s">
        <v>41</v>
      </c>
      <c r="J1123" s="255" t="str">
        <f>IF(ISBLANK(INDEX('Policy Characteristics'!D:D,MATCH($C1123,'Policy Characteristics'!$C:$C,0))),"",INDEX('Policy Characteristics'!D:D,MATCH($C1123,'Policy Characteristics'!$C:$C,0)))</f>
        <v>Feedstock Shifting</v>
      </c>
      <c r="K1123" s="254" t="str">
        <f>IF(ISBLANK(INDEX('Policy Characteristics'!E:E,MATCH($C1123,'Policy Characteristics'!$C:$C,0))),"",INDEX('Policy Characteristics'!E:E,MATCH($C1123,'Policy Characteristics'!$C:$C,0)))</f>
        <v>indst feedstock shifting</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potential achieved</v>
      </c>
      <c r="P1123" s="254"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54" t="str">
        <f>IF(ISBLANK(INDEX('Policy Characteristics'!K:K,MATCH($C1123,'Policy Characteristics'!$C:$C,0))),"",INDEX('Policy Characteristics'!K:K,MATCH($C1123,'Policy Characteristics'!$C:$C,0)))</f>
        <v/>
      </c>
      <c r="R1123" s="254" t="str">
        <f>IF(ISBLANK(INDEX('Policy Characteristics'!L:L,MATCH($C1123,'Policy Characteristics'!$C:$C,0))),"",INDEX('Policy Characteristics'!L:L,MATCH($C1123,'Policy Characteristics'!$C:$C,0)))</f>
        <v/>
      </c>
    </row>
    <row r="1124" spans="1:18" s="2" customFormat="1"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Feedstock Shifting</v>
      </c>
      <c r="C1124" s="254" t="str">
        <f t="shared" si="48"/>
        <v>Fraction of Feedstock Shifted</v>
      </c>
      <c r="D1124" s="6" t="s">
        <v>3035</v>
      </c>
      <c r="E1124" s="45" t="s">
        <v>2385</v>
      </c>
      <c r="F1124" t="s">
        <v>2999</v>
      </c>
      <c r="G1124" s="45" t="s">
        <v>2391</v>
      </c>
      <c r="H1124" s="47">
        <v>2485</v>
      </c>
      <c r="I1124" s="324" t="s">
        <v>41</v>
      </c>
      <c r="J1124" s="255" t="str">
        <f>IF(ISBLANK(INDEX('Policy Characteristics'!D:D,MATCH($C1124,'Policy Characteristics'!$C:$C,0))),"",INDEX('Policy Characteristics'!D:D,MATCH($C1124,'Policy Characteristics'!$C:$C,0)))</f>
        <v>Feedstock Shifting</v>
      </c>
      <c r="K1124" s="254" t="str">
        <f>IF(ISBLANK(INDEX('Policy Characteristics'!E:E,MATCH($C1124,'Policy Characteristics'!$C:$C,0))),"",INDEX('Policy Characteristics'!E:E,MATCH($C1124,'Policy Characteristics'!$C:$C,0)))</f>
        <v>indst feedstock shifting</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potential achieved</v>
      </c>
      <c r="P1124" s="254"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54" t="str">
        <f>IF(ISBLANK(INDEX('Policy Characteristics'!K:K,MATCH($C1124,'Policy Characteristics'!$C:$C,0))),"",INDEX('Policy Characteristics'!K:K,MATCH($C1124,'Policy Characteristics'!$C:$C,0)))</f>
        <v/>
      </c>
      <c r="R1124" s="254" t="str">
        <f>IF(ISBLANK(INDEX('Policy Characteristics'!L:L,MATCH($C1124,'Policy Characteristics'!$C:$C,0))),"",INDEX('Policy Characteristics'!L:L,MATCH($C1124,'Policy Characteristics'!$C:$C,0)))</f>
        <v/>
      </c>
    </row>
    <row r="1125" spans="1:18" s="2" customFormat="1"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Feedstock Shifting</v>
      </c>
      <c r="C1125" s="254" t="str">
        <f t="shared" si="48"/>
        <v>Fraction of Feedstock Shifted</v>
      </c>
      <c r="D1125" s="6" t="s">
        <v>3035</v>
      </c>
      <c r="E1125" s="45" t="s">
        <v>2682</v>
      </c>
      <c r="F1125" t="s">
        <v>2999</v>
      </c>
      <c r="G1125" s="45" t="s">
        <v>2685</v>
      </c>
      <c r="H1125" s="47">
        <v>2486</v>
      </c>
      <c r="I1125" s="324" t="s">
        <v>41</v>
      </c>
      <c r="J1125" s="255" t="str">
        <f>IF(ISBLANK(INDEX('Policy Characteristics'!D:D,MATCH($C1125,'Policy Characteristics'!$C:$C,0))),"",INDEX('Policy Characteristics'!D:D,MATCH($C1125,'Policy Characteristics'!$C:$C,0)))</f>
        <v>Feedstock Shifting</v>
      </c>
      <c r="K1125" s="254" t="str">
        <f>IF(ISBLANK(INDEX('Policy Characteristics'!E:E,MATCH($C1125,'Policy Characteristics'!$C:$C,0))),"",INDEX('Policy Characteristics'!E:E,MATCH($C1125,'Policy Characteristics'!$C:$C,0)))</f>
        <v>indst feedstock shifting</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potential achieved</v>
      </c>
      <c r="P1125" s="254"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54" t="str">
        <f>IF(ISBLANK(INDEX('Policy Characteristics'!K:K,MATCH($C1125,'Policy Characteristics'!$C:$C,0))),"",INDEX('Policy Characteristics'!K:K,MATCH($C1125,'Policy Characteristics'!$C:$C,0)))</f>
        <v/>
      </c>
      <c r="R1125" s="254" t="str">
        <f>IF(ISBLANK(INDEX('Policy Characteristics'!L:L,MATCH($C1125,'Policy Characteristics'!$C:$C,0))),"",INDEX('Policy Characteristics'!L:L,MATCH($C1125,'Policy Characteristics'!$C:$C,0)))</f>
        <v/>
      </c>
    </row>
    <row r="1126" spans="1:18" s="2" customFormat="1"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Feedstock Shifting</v>
      </c>
      <c r="C1126" s="254" t="str">
        <f t="shared" si="48"/>
        <v>Fraction of Feedstock Shifted</v>
      </c>
      <c r="D1126" s="6" t="s">
        <v>3035</v>
      </c>
      <c r="E1126" s="45" t="s">
        <v>2683</v>
      </c>
      <c r="F1126" t="s">
        <v>2999</v>
      </c>
      <c r="G1126" s="45" t="s">
        <v>2687</v>
      </c>
      <c r="H1126" s="47">
        <v>2487</v>
      </c>
      <c r="I1126" s="324" t="s">
        <v>41</v>
      </c>
      <c r="J1126" s="255" t="str">
        <f>IF(ISBLANK(INDEX('Policy Characteristics'!D:D,MATCH($C1126,'Policy Characteristics'!$C:$C,0))),"",INDEX('Policy Characteristics'!D:D,MATCH($C1126,'Policy Characteristics'!$C:$C,0)))</f>
        <v>Feedstock Shifting</v>
      </c>
      <c r="K1126" s="254" t="str">
        <f>IF(ISBLANK(INDEX('Policy Characteristics'!E:E,MATCH($C1126,'Policy Characteristics'!$C:$C,0))),"",INDEX('Policy Characteristics'!E:E,MATCH($C1126,'Policy Characteristics'!$C:$C,0)))</f>
        <v>indst feedstock shifting</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potential achieved</v>
      </c>
      <c r="P1126" s="254"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54" t="str">
        <f>IF(ISBLANK(INDEX('Policy Characteristics'!K:K,MATCH($C1126,'Policy Characteristics'!$C:$C,0))),"",INDEX('Policy Characteristics'!K:K,MATCH($C1126,'Policy Characteristics'!$C:$C,0)))</f>
        <v/>
      </c>
      <c r="R1126" s="254" t="str">
        <f>IF(ISBLANK(INDEX('Policy Characteristics'!L:L,MATCH($C1126,'Policy Characteristics'!$C:$C,0))),"",INDEX('Policy Characteristics'!L:L,MATCH($C1126,'Policy Characteristics'!$C:$C,0)))</f>
        <v/>
      </c>
    </row>
    <row r="1127" spans="1:18" s="2" customFormat="1"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Feedstock Shifting</v>
      </c>
      <c r="C1127" s="254" t="str">
        <f t="shared" si="48"/>
        <v>Fraction of Feedstock Shifted</v>
      </c>
      <c r="D1127" s="6" t="s">
        <v>3035</v>
      </c>
      <c r="E1127" s="45" t="s">
        <v>2684</v>
      </c>
      <c r="F1127" t="s">
        <v>2999</v>
      </c>
      <c r="G1127" s="45" t="s">
        <v>2688</v>
      </c>
      <c r="H1127" s="47">
        <v>2488</v>
      </c>
      <c r="I1127" s="324" t="s">
        <v>41</v>
      </c>
      <c r="J1127" s="255" t="str">
        <f>IF(ISBLANK(INDEX('Policy Characteristics'!D:D,MATCH($C1127,'Policy Characteristics'!$C:$C,0))),"",INDEX('Policy Characteristics'!D:D,MATCH($C1127,'Policy Characteristics'!$C:$C,0)))</f>
        <v>Feedstock Shifting</v>
      </c>
      <c r="K1127" s="254" t="str">
        <f>IF(ISBLANK(INDEX('Policy Characteristics'!E:E,MATCH($C1127,'Policy Characteristics'!$C:$C,0))),"",INDEX('Policy Characteristics'!E:E,MATCH($C1127,'Policy Characteristics'!$C:$C,0)))</f>
        <v>indst feedstock shifting</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potential achieved</v>
      </c>
      <c r="P1127" s="254"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54" t="str">
        <f>IF(ISBLANK(INDEX('Policy Characteristics'!K:K,MATCH($C1127,'Policy Characteristics'!$C:$C,0))),"",INDEX('Policy Characteristics'!K:K,MATCH($C1127,'Policy Characteristics'!$C:$C,0)))</f>
        <v/>
      </c>
      <c r="R1127" s="254" t="str">
        <f>IF(ISBLANK(INDEX('Policy Characteristics'!L:L,MATCH($C1127,'Policy Characteristics'!$C:$C,0))),"",INDEX('Policy Characteristics'!L:L,MATCH($C1127,'Policy Characteristics'!$C:$C,0)))</f>
        <v/>
      </c>
    </row>
    <row r="1128" spans="1:18" s="2" customFormat="1"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Feedstock Shifting</v>
      </c>
      <c r="C1128" s="254" t="str">
        <f t="shared" si="48"/>
        <v>Fraction of Feedstock Shifted</v>
      </c>
      <c r="D1128" s="6" t="s">
        <v>3035</v>
      </c>
      <c r="E1128" s="45" t="s">
        <v>2681</v>
      </c>
      <c r="F1128" t="s">
        <v>2999</v>
      </c>
      <c r="G1128" s="45" t="s">
        <v>2686</v>
      </c>
      <c r="H1128" s="47">
        <v>2489</v>
      </c>
      <c r="I1128" s="324" t="s">
        <v>41</v>
      </c>
      <c r="J1128" s="255" t="str">
        <f>IF(ISBLANK(INDEX('Policy Characteristics'!D:D,MATCH($C1128,'Policy Characteristics'!$C:$C,0))),"",INDEX('Policy Characteristics'!D:D,MATCH($C1128,'Policy Characteristics'!$C:$C,0)))</f>
        <v>Feedstock Shifting</v>
      </c>
      <c r="K1128" s="254" t="str">
        <f>IF(ISBLANK(INDEX('Policy Characteristics'!E:E,MATCH($C1128,'Policy Characteristics'!$C:$C,0))),"",INDEX('Policy Characteristics'!E:E,MATCH($C1128,'Policy Characteristics'!$C:$C,0)))</f>
        <v>indst feedstock shifting</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potential achieved</v>
      </c>
      <c r="P1128" s="254"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54" t="str">
        <f>IF(ISBLANK(INDEX('Policy Characteristics'!K:K,MATCH($C1128,'Policy Characteristics'!$C:$C,0))),"",INDEX('Policy Characteristics'!K:K,MATCH($C1128,'Policy Characteristics'!$C:$C,0)))</f>
        <v/>
      </c>
      <c r="R1128" s="254" t="str">
        <f>IF(ISBLANK(INDEX('Policy Characteristics'!L:L,MATCH($C1128,'Policy Characteristics'!$C:$C,0))),"",INDEX('Policy Characteristics'!L:L,MATCH($C1128,'Policy Characteristics'!$C:$C,0)))</f>
        <v/>
      </c>
    </row>
    <row r="1129" spans="1:18" s="2" customFormat="1"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Feedstock Shifting</v>
      </c>
      <c r="C1129" s="254" t="str">
        <f t="shared" si="48"/>
        <v>Fraction of Feedstock Shifted</v>
      </c>
      <c r="D1129" s="6" t="s">
        <v>3036</v>
      </c>
      <c r="E1129" s="45" t="s">
        <v>2380</v>
      </c>
      <c r="F1129" t="s">
        <v>3000</v>
      </c>
      <c r="G1129" s="45" t="s">
        <v>2386</v>
      </c>
      <c r="H1129" s="47">
        <v>2490</v>
      </c>
      <c r="I1129" s="324" t="s">
        <v>41</v>
      </c>
      <c r="J1129" s="255" t="str">
        <f>IF(ISBLANK(INDEX('Policy Characteristics'!D:D,MATCH($C1129,'Policy Characteristics'!$C:$C,0))),"",INDEX('Policy Characteristics'!D:D,MATCH($C1129,'Policy Characteristics'!$C:$C,0)))</f>
        <v>Feedstock Shifting</v>
      </c>
      <c r="K1129" s="254" t="str">
        <f>IF(ISBLANK(INDEX('Policy Characteristics'!E:E,MATCH($C1129,'Policy Characteristics'!$C:$C,0))),"",INDEX('Policy Characteristics'!E:E,MATCH($C1129,'Policy Characteristics'!$C:$C,0)))</f>
        <v>indst feedstock shifting</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potential achieved</v>
      </c>
      <c r="P1129" s="254"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54" t="str">
        <f>IF(ISBLANK(INDEX('Policy Characteristics'!K:K,MATCH($C1129,'Policy Characteristics'!$C:$C,0))),"",INDEX('Policy Characteristics'!K:K,MATCH($C1129,'Policy Characteristics'!$C:$C,0)))</f>
        <v/>
      </c>
      <c r="R1129" s="254" t="str">
        <f>IF(ISBLANK(INDEX('Policy Characteristics'!L:L,MATCH($C1129,'Policy Characteristics'!$C:$C,0))),"",INDEX('Policy Characteristics'!L:L,MATCH($C1129,'Policy Characteristics'!$C:$C,0)))</f>
        <v/>
      </c>
    </row>
    <row r="1130" spans="1:18" s="2" customFormat="1"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Feedstock Shifting</v>
      </c>
      <c r="C1130" s="254" t="str">
        <f t="shared" si="48"/>
        <v>Fraction of Feedstock Shifted</v>
      </c>
      <c r="D1130" s="6" t="s">
        <v>3036</v>
      </c>
      <c r="E1130" s="45" t="s">
        <v>2381</v>
      </c>
      <c r="F1130" t="s">
        <v>3000</v>
      </c>
      <c r="G1130" s="45" t="s">
        <v>2389</v>
      </c>
      <c r="H1130" s="47">
        <v>2491</v>
      </c>
      <c r="I1130" s="324" t="s">
        <v>41</v>
      </c>
      <c r="J1130" s="255" t="str">
        <f>IF(ISBLANK(INDEX('Policy Characteristics'!D:D,MATCH($C1130,'Policy Characteristics'!$C:$C,0))),"",INDEX('Policy Characteristics'!D:D,MATCH($C1130,'Policy Characteristics'!$C:$C,0)))</f>
        <v>Feedstock Shifting</v>
      </c>
      <c r="K1130" s="254" t="str">
        <f>IF(ISBLANK(INDEX('Policy Characteristics'!E:E,MATCH($C1130,'Policy Characteristics'!$C:$C,0))),"",INDEX('Policy Characteristics'!E:E,MATCH($C1130,'Policy Characteristics'!$C:$C,0)))</f>
        <v>indst feedstock shifting</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potential achieved</v>
      </c>
      <c r="P1130" s="254"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54" t="str">
        <f>IF(ISBLANK(INDEX('Policy Characteristics'!K:K,MATCH($C1130,'Policy Characteristics'!$C:$C,0))),"",INDEX('Policy Characteristics'!K:K,MATCH($C1130,'Policy Characteristics'!$C:$C,0)))</f>
        <v/>
      </c>
      <c r="R1130" s="254" t="str">
        <f>IF(ISBLANK(INDEX('Policy Characteristics'!L:L,MATCH($C1130,'Policy Characteristics'!$C:$C,0))),"",INDEX('Policy Characteristics'!L:L,MATCH($C1130,'Policy Characteristics'!$C:$C,0)))</f>
        <v/>
      </c>
    </row>
    <row r="1131" spans="1:18" s="2" customFormat="1"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Feedstock Shifting</v>
      </c>
      <c r="C1131" s="254" t="str">
        <f t="shared" si="48"/>
        <v>Fraction of Feedstock Shifted</v>
      </c>
      <c r="D1131" s="6" t="s">
        <v>3036</v>
      </c>
      <c r="E1131" s="45" t="s">
        <v>2382</v>
      </c>
      <c r="F1131" t="s">
        <v>3000</v>
      </c>
      <c r="G1131" s="45" t="s">
        <v>2390</v>
      </c>
      <c r="H1131" s="47">
        <v>2492</v>
      </c>
      <c r="I1131" s="324" t="s">
        <v>41</v>
      </c>
      <c r="J1131" s="255" t="str">
        <f>IF(ISBLANK(INDEX('Policy Characteristics'!D:D,MATCH($C1131,'Policy Characteristics'!$C:$C,0))),"",INDEX('Policy Characteristics'!D:D,MATCH($C1131,'Policy Characteristics'!$C:$C,0)))</f>
        <v>Feedstock Shifting</v>
      </c>
      <c r="K1131" s="254" t="str">
        <f>IF(ISBLANK(INDEX('Policy Characteristics'!E:E,MATCH($C1131,'Policy Characteristics'!$C:$C,0))),"",INDEX('Policy Characteristics'!E:E,MATCH($C1131,'Policy Characteristics'!$C:$C,0)))</f>
        <v>indst feedstock shifting</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potential achieved</v>
      </c>
      <c r="P1131" s="254"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54" t="str">
        <f>IF(ISBLANK(INDEX('Policy Characteristics'!K:K,MATCH($C1131,'Policy Characteristics'!$C:$C,0))),"",INDEX('Policy Characteristics'!K:K,MATCH($C1131,'Policy Characteristics'!$C:$C,0)))</f>
        <v/>
      </c>
      <c r="R1131" s="254" t="str">
        <f>IF(ISBLANK(INDEX('Policy Characteristics'!L:L,MATCH($C1131,'Policy Characteristics'!$C:$C,0))),"",INDEX('Policy Characteristics'!L:L,MATCH($C1131,'Policy Characteristics'!$C:$C,0)))</f>
        <v/>
      </c>
    </row>
    <row r="1132" spans="1:18" s="2" customFormat="1"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Feedstock Shifting</v>
      </c>
      <c r="C1132" s="254" t="str">
        <f t="shared" si="48"/>
        <v>Fraction of Feedstock Shifted</v>
      </c>
      <c r="D1132" s="6" t="s">
        <v>3036</v>
      </c>
      <c r="E1132" s="45" t="s">
        <v>2383</v>
      </c>
      <c r="F1132" t="s">
        <v>3000</v>
      </c>
      <c r="G1132" s="45" t="s">
        <v>2387</v>
      </c>
      <c r="H1132" s="47">
        <v>2493</v>
      </c>
      <c r="I1132" s="324" t="s">
        <v>41</v>
      </c>
      <c r="J1132" s="255" t="str">
        <f>IF(ISBLANK(INDEX('Policy Characteristics'!D:D,MATCH($C1132,'Policy Characteristics'!$C:$C,0))),"",INDEX('Policy Characteristics'!D:D,MATCH($C1132,'Policy Characteristics'!$C:$C,0)))</f>
        <v>Feedstock Shifting</v>
      </c>
      <c r="K1132" s="254" t="str">
        <f>IF(ISBLANK(INDEX('Policy Characteristics'!E:E,MATCH($C1132,'Policy Characteristics'!$C:$C,0))),"",INDEX('Policy Characteristics'!E:E,MATCH($C1132,'Policy Characteristics'!$C:$C,0)))</f>
        <v>indst feedstock shifting</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potential achieved</v>
      </c>
      <c r="P1132" s="254"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54" t="str">
        <f>IF(ISBLANK(INDEX('Policy Characteristics'!K:K,MATCH($C1132,'Policy Characteristics'!$C:$C,0))),"",INDEX('Policy Characteristics'!K:K,MATCH($C1132,'Policy Characteristics'!$C:$C,0)))</f>
        <v/>
      </c>
      <c r="R1132" s="254" t="str">
        <f>IF(ISBLANK(INDEX('Policy Characteristics'!L:L,MATCH($C1132,'Policy Characteristics'!$C:$C,0))),"",INDEX('Policy Characteristics'!L:L,MATCH($C1132,'Policy Characteristics'!$C:$C,0)))</f>
        <v/>
      </c>
    </row>
    <row r="1133" spans="1:18" s="2" customFormat="1"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Feedstock Shifting</v>
      </c>
      <c r="C1133" s="254" t="str">
        <f t="shared" si="48"/>
        <v>Fraction of Feedstock Shifted</v>
      </c>
      <c r="D1133" s="6" t="s">
        <v>3036</v>
      </c>
      <c r="E1133" s="45" t="s">
        <v>2384</v>
      </c>
      <c r="F1133" t="s">
        <v>3000</v>
      </c>
      <c r="G1133" s="45" t="s">
        <v>2388</v>
      </c>
      <c r="H1133" s="47">
        <v>2494</v>
      </c>
      <c r="I1133" s="324" t="s">
        <v>41</v>
      </c>
      <c r="J1133" s="255" t="str">
        <f>IF(ISBLANK(INDEX('Policy Characteristics'!D:D,MATCH($C1133,'Policy Characteristics'!$C:$C,0))),"",INDEX('Policy Characteristics'!D:D,MATCH($C1133,'Policy Characteristics'!$C:$C,0)))</f>
        <v>Feedstock Shifting</v>
      </c>
      <c r="K1133" s="254" t="str">
        <f>IF(ISBLANK(INDEX('Policy Characteristics'!E:E,MATCH($C1133,'Policy Characteristics'!$C:$C,0))),"",INDEX('Policy Characteristics'!E:E,MATCH($C1133,'Policy Characteristics'!$C:$C,0)))</f>
        <v>indst feedstock shifting</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potential achieved</v>
      </c>
      <c r="P1133" s="254"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54" t="str">
        <f>IF(ISBLANK(INDEX('Policy Characteristics'!K:K,MATCH($C1133,'Policy Characteristics'!$C:$C,0))),"",INDEX('Policy Characteristics'!K:K,MATCH($C1133,'Policy Characteristics'!$C:$C,0)))</f>
        <v/>
      </c>
      <c r="R1133" s="254" t="str">
        <f>IF(ISBLANK(INDEX('Policy Characteristics'!L:L,MATCH($C1133,'Policy Characteristics'!$C:$C,0))),"",INDEX('Policy Characteristics'!L:L,MATCH($C1133,'Policy Characteristics'!$C:$C,0)))</f>
        <v/>
      </c>
    </row>
    <row r="1134" spans="1:18" s="2" customFormat="1"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Feedstock Shifting</v>
      </c>
      <c r="C1134" s="254" t="str">
        <f t="shared" si="48"/>
        <v>Fraction of Feedstock Shifted</v>
      </c>
      <c r="D1134" s="6" t="s">
        <v>3036</v>
      </c>
      <c r="E1134" s="45" t="s">
        <v>2385</v>
      </c>
      <c r="F1134" t="s">
        <v>3000</v>
      </c>
      <c r="G1134" s="45" t="s">
        <v>2391</v>
      </c>
      <c r="H1134" s="47">
        <v>2495</v>
      </c>
      <c r="I1134" s="324" t="s">
        <v>41</v>
      </c>
      <c r="J1134" s="255" t="str">
        <f>IF(ISBLANK(INDEX('Policy Characteristics'!D:D,MATCH($C1134,'Policy Characteristics'!$C:$C,0))),"",INDEX('Policy Characteristics'!D:D,MATCH($C1134,'Policy Characteristics'!$C:$C,0)))</f>
        <v>Feedstock Shifting</v>
      </c>
      <c r="K1134" s="254" t="str">
        <f>IF(ISBLANK(INDEX('Policy Characteristics'!E:E,MATCH($C1134,'Policy Characteristics'!$C:$C,0))),"",INDEX('Policy Characteristics'!E:E,MATCH($C1134,'Policy Characteristics'!$C:$C,0)))</f>
        <v>indst feedstock shifting</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potential achieved</v>
      </c>
      <c r="P1134" s="254"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54" t="str">
        <f>IF(ISBLANK(INDEX('Policy Characteristics'!K:K,MATCH($C1134,'Policy Characteristics'!$C:$C,0))),"",INDEX('Policy Characteristics'!K:K,MATCH($C1134,'Policy Characteristics'!$C:$C,0)))</f>
        <v/>
      </c>
      <c r="R1134" s="254" t="str">
        <f>IF(ISBLANK(INDEX('Policy Characteristics'!L:L,MATCH($C1134,'Policy Characteristics'!$C:$C,0))),"",INDEX('Policy Characteristics'!L:L,MATCH($C1134,'Policy Characteristics'!$C:$C,0)))</f>
        <v/>
      </c>
    </row>
    <row r="1135" spans="1:18" s="2" customFormat="1"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Feedstock Shifting</v>
      </c>
      <c r="C1135" s="254" t="str">
        <f t="shared" si="48"/>
        <v>Fraction of Feedstock Shifted</v>
      </c>
      <c r="D1135" s="6" t="s">
        <v>3036</v>
      </c>
      <c r="E1135" s="45" t="s">
        <v>2682</v>
      </c>
      <c r="F1135" t="s">
        <v>3000</v>
      </c>
      <c r="G1135" s="45" t="s">
        <v>2685</v>
      </c>
      <c r="H1135" s="47">
        <v>2496</v>
      </c>
      <c r="I1135" s="324" t="s">
        <v>41</v>
      </c>
      <c r="J1135" s="255" t="str">
        <f>IF(ISBLANK(INDEX('Policy Characteristics'!D:D,MATCH($C1135,'Policy Characteristics'!$C:$C,0))),"",INDEX('Policy Characteristics'!D:D,MATCH($C1135,'Policy Characteristics'!$C:$C,0)))</f>
        <v>Feedstock Shifting</v>
      </c>
      <c r="K1135" s="254" t="str">
        <f>IF(ISBLANK(INDEX('Policy Characteristics'!E:E,MATCH($C1135,'Policy Characteristics'!$C:$C,0))),"",INDEX('Policy Characteristics'!E:E,MATCH($C1135,'Policy Characteristics'!$C:$C,0)))</f>
        <v>indst feedstock shifting</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potential achieved</v>
      </c>
      <c r="P1135" s="254"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54" t="str">
        <f>IF(ISBLANK(INDEX('Policy Characteristics'!K:K,MATCH($C1135,'Policy Characteristics'!$C:$C,0))),"",INDEX('Policy Characteristics'!K:K,MATCH($C1135,'Policy Characteristics'!$C:$C,0)))</f>
        <v/>
      </c>
      <c r="R1135" s="254" t="str">
        <f>IF(ISBLANK(INDEX('Policy Characteristics'!L:L,MATCH($C1135,'Policy Characteristics'!$C:$C,0))),"",INDEX('Policy Characteristics'!L:L,MATCH($C1135,'Policy Characteristics'!$C:$C,0)))</f>
        <v/>
      </c>
    </row>
    <row r="1136" spans="1:18" s="2" customFormat="1"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Feedstock Shifting</v>
      </c>
      <c r="C1136" s="254" t="str">
        <f t="shared" si="48"/>
        <v>Fraction of Feedstock Shifted</v>
      </c>
      <c r="D1136" s="6" t="s">
        <v>3036</v>
      </c>
      <c r="E1136" s="45" t="s">
        <v>2683</v>
      </c>
      <c r="F1136" t="s">
        <v>3000</v>
      </c>
      <c r="G1136" s="45" t="s">
        <v>2687</v>
      </c>
      <c r="H1136" s="47">
        <v>2497</v>
      </c>
      <c r="I1136" s="324" t="s">
        <v>41</v>
      </c>
      <c r="J1136" s="255" t="str">
        <f>IF(ISBLANK(INDEX('Policy Characteristics'!D:D,MATCH($C1136,'Policy Characteristics'!$C:$C,0))),"",INDEX('Policy Characteristics'!D:D,MATCH($C1136,'Policy Characteristics'!$C:$C,0)))</f>
        <v>Feedstock Shifting</v>
      </c>
      <c r="K1136" s="254" t="str">
        <f>IF(ISBLANK(INDEX('Policy Characteristics'!E:E,MATCH($C1136,'Policy Characteristics'!$C:$C,0))),"",INDEX('Policy Characteristics'!E:E,MATCH($C1136,'Policy Characteristics'!$C:$C,0)))</f>
        <v>indst feedstock shifting</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potential achieved</v>
      </c>
      <c r="P1136" s="254"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54" t="str">
        <f>IF(ISBLANK(INDEX('Policy Characteristics'!K:K,MATCH($C1136,'Policy Characteristics'!$C:$C,0))),"",INDEX('Policy Characteristics'!K:K,MATCH($C1136,'Policy Characteristics'!$C:$C,0)))</f>
        <v/>
      </c>
      <c r="R1136" s="254" t="str">
        <f>IF(ISBLANK(INDEX('Policy Characteristics'!L:L,MATCH($C1136,'Policy Characteristics'!$C:$C,0))),"",INDEX('Policy Characteristics'!L:L,MATCH($C1136,'Policy Characteristics'!$C:$C,0)))</f>
        <v/>
      </c>
    </row>
    <row r="1137" spans="1:18" s="2" customFormat="1"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Feedstock Shifting</v>
      </c>
      <c r="C1137" s="254" t="str">
        <f t="shared" si="48"/>
        <v>Fraction of Feedstock Shifted</v>
      </c>
      <c r="D1137" s="6" t="s">
        <v>3036</v>
      </c>
      <c r="E1137" s="45" t="s">
        <v>2684</v>
      </c>
      <c r="F1137" t="s">
        <v>3000</v>
      </c>
      <c r="G1137" s="45" t="s">
        <v>2688</v>
      </c>
      <c r="H1137" s="47">
        <v>2498</v>
      </c>
      <c r="I1137" s="324" t="s">
        <v>41</v>
      </c>
      <c r="J1137" s="255" t="str">
        <f>IF(ISBLANK(INDEX('Policy Characteristics'!D:D,MATCH($C1137,'Policy Characteristics'!$C:$C,0))),"",INDEX('Policy Characteristics'!D:D,MATCH($C1137,'Policy Characteristics'!$C:$C,0)))</f>
        <v>Feedstock Shifting</v>
      </c>
      <c r="K1137" s="254" t="str">
        <f>IF(ISBLANK(INDEX('Policy Characteristics'!E:E,MATCH($C1137,'Policy Characteristics'!$C:$C,0))),"",INDEX('Policy Characteristics'!E:E,MATCH($C1137,'Policy Characteristics'!$C:$C,0)))</f>
        <v>indst feedstock shifting</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potential achieved</v>
      </c>
      <c r="P1137" s="254"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54" t="str">
        <f>IF(ISBLANK(INDEX('Policy Characteristics'!K:K,MATCH($C1137,'Policy Characteristics'!$C:$C,0))),"",INDEX('Policy Characteristics'!K:K,MATCH($C1137,'Policy Characteristics'!$C:$C,0)))</f>
        <v/>
      </c>
      <c r="R1137" s="254" t="str">
        <f>IF(ISBLANK(INDEX('Policy Characteristics'!L:L,MATCH($C1137,'Policy Characteristics'!$C:$C,0))),"",INDEX('Policy Characteristics'!L:L,MATCH($C1137,'Policy Characteristics'!$C:$C,0)))</f>
        <v/>
      </c>
    </row>
    <row r="1138" spans="1:18" s="2" customFormat="1"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Feedstock Shifting</v>
      </c>
      <c r="C1138" s="254" t="str">
        <f t="shared" si="48"/>
        <v>Fraction of Feedstock Shifted</v>
      </c>
      <c r="D1138" s="6" t="s">
        <v>3036</v>
      </c>
      <c r="E1138" s="45" t="s">
        <v>2681</v>
      </c>
      <c r="F1138" t="s">
        <v>3000</v>
      </c>
      <c r="G1138" s="45" t="s">
        <v>2686</v>
      </c>
      <c r="H1138" s="47">
        <v>2499</v>
      </c>
      <c r="I1138" s="324" t="s">
        <v>41</v>
      </c>
      <c r="J1138" s="255" t="str">
        <f>IF(ISBLANK(INDEX('Policy Characteristics'!D:D,MATCH($C1138,'Policy Characteristics'!$C:$C,0))),"",INDEX('Policy Characteristics'!D:D,MATCH($C1138,'Policy Characteristics'!$C:$C,0)))</f>
        <v>Feedstock Shifting</v>
      </c>
      <c r="K1138" s="254" t="str">
        <f>IF(ISBLANK(INDEX('Policy Characteristics'!E:E,MATCH($C1138,'Policy Characteristics'!$C:$C,0))),"",INDEX('Policy Characteristics'!E:E,MATCH($C1138,'Policy Characteristics'!$C:$C,0)))</f>
        <v>indst feedstock shifting</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potential achieved</v>
      </c>
      <c r="P1138" s="254"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54" t="str">
        <f>IF(ISBLANK(INDEX('Policy Characteristics'!K:K,MATCH($C1138,'Policy Characteristics'!$C:$C,0))),"",INDEX('Policy Characteristics'!K:K,MATCH($C1138,'Policy Characteristics'!$C:$C,0)))</f>
        <v/>
      </c>
      <c r="R1138" s="254" t="str">
        <f>IF(ISBLANK(INDEX('Policy Characteristics'!L:L,MATCH($C1138,'Policy Characteristics'!$C:$C,0))),"",INDEX('Policy Characteristics'!L:L,MATCH($C1138,'Policy Characteristics'!$C:$C,0)))</f>
        <v/>
      </c>
    </row>
    <row r="1139" spans="1:18" s="2" customFormat="1"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Feedstock Shifting</v>
      </c>
      <c r="C1139" s="254" t="str">
        <f t="shared" si="48"/>
        <v>Fraction of Feedstock Shifted</v>
      </c>
      <c r="D1139" s="6" t="s">
        <v>3037</v>
      </c>
      <c r="E1139" s="45" t="s">
        <v>2380</v>
      </c>
      <c r="F1139" t="s">
        <v>3001</v>
      </c>
      <c r="G1139" s="45" t="s">
        <v>2386</v>
      </c>
      <c r="H1139" s="47">
        <v>2500</v>
      </c>
      <c r="I1139" s="324" t="s">
        <v>41</v>
      </c>
      <c r="J1139" s="255" t="str">
        <f>IF(ISBLANK(INDEX('Policy Characteristics'!D:D,MATCH($C1139,'Policy Characteristics'!$C:$C,0))),"",INDEX('Policy Characteristics'!D:D,MATCH($C1139,'Policy Characteristics'!$C:$C,0)))</f>
        <v>Feedstock Shifting</v>
      </c>
      <c r="K1139" s="254" t="str">
        <f>IF(ISBLANK(INDEX('Policy Characteristics'!E:E,MATCH($C1139,'Policy Characteristics'!$C:$C,0))),"",INDEX('Policy Characteristics'!E:E,MATCH($C1139,'Policy Characteristics'!$C:$C,0)))</f>
        <v>indst feedstock shifting</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potential achieved</v>
      </c>
      <c r="P1139" s="254" t="str">
        <f>IF(ISBLANK(INDEX('Policy Characteristics'!J:J,MATCH($C1139,'Policy Characteristics'!$C:$C,0))),"",INDEX('Policy Characteristics'!J:J,MATCH($C1139,'Policy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9" s="254" t="str">
        <f>IF(ISBLANK(INDEX('Policy Characteristics'!K:K,MATCH($C1139,'Policy Characteristics'!$C:$C,0))),"",INDEX('Policy Characteristics'!K:K,MATCH($C1139,'Policy Characteristics'!$C:$C,0)))</f>
        <v/>
      </c>
      <c r="R1139" s="254" t="str">
        <f>IF(ISBLANK(INDEX('Policy Characteristics'!L:L,MATCH($C1139,'Policy Characteristics'!$C:$C,0))),"",INDEX('Policy Characteristics'!L:L,MATCH($C1139,'Policy Characteristics'!$C:$C,0)))</f>
        <v/>
      </c>
    </row>
    <row r="1140" spans="1:18" s="2" customFormat="1"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Feedstock Shifting</v>
      </c>
      <c r="C1140" s="254" t="str">
        <f t="shared" si="48"/>
        <v>Fraction of Feedstock Shifted</v>
      </c>
      <c r="D1140" s="6" t="s">
        <v>3037</v>
      </c>
      <c r="E1140" s="45" t="s">
        <v>2381</v>
      </c>
      <c r="F1140" t="s">
        <v>3001</v>
      </c>
      <c r="G1140" s="45" t="s">
        <v>2389</v>
      </c>
      <c r="H1140" s="47">
        <v>2501</v>
      </c>
      <c r="I1140" s="324" t="s">
        <v>41</v>
      </c>
      <c r="J1140" s="255" t="str">
        <f>IF(ISBLANK(INDEX('Policy Characteristics'!D:D,MATCH($C1140,'Policy Characteristics'!$C:$C,0))),"",INDEX('Policy Characteristics'!D:D,MATCH($C1140,'Policy Characteristics'!$C:$C,0)))</f>
        <v>Feedstock Shifting</v>
      </c>
      <c r="K1140" s="254" t="str">
        <f>IF(ISBLANK(INDEX('Policy Characteristics'!E:E,MATCH($C1140,'Policy Characteristics'!$C:$C,0))),"",INDEX('Policy Characteristics'!E:E,MATCH($C1140,'Policy Characteristics'!$C:$C,0)))</f>
        <v>indst feedstock shifting</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potential achieved</v>
      </c>
      <c r="P1140" s="254" t="str">
        <f>IF(ISBLANK(INDEX('Policy Characteristics'!J:J,MATCH($C1140,'Policy Characteristics'!$C:$C,0))),"",INDEX('Policy Characteristics'!J:J,MATCH($C1140,'Policy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0" s="254" t="str">
        <f>IF(ISBLANK(INDEX('Policy Characteristics'!K:K,MATCH($C1140,'Policy Characteristics'!$C:$C,0))),"",INDEX('Policy Characteristics'!K:K,MATCH($C1140,'Policy Characteristics'!$C:$C,0)))</f>
        <v/>
      </c>
      <c r="R1140" s="254" t="str">
        <f>IF(ISBLANK(INDEX('Policy Characteristics'!L:L,MATCH($C1140,'Policy Characteristics'!$C:$C,0))),"",INDEX('Policy Characteristics'!L:L,MATCH($C1140,'Policy Characteristics'!$C:$C,0)))</f>
        <v/>
      </c>
    </row>
    <row r="1141" spans="1:18" s="2" customFormat="1"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Feedstock Shifting</v>
      </c>
      <c r="C1141" s="254" t="str">
        <f t="shared" si="48"/>
        <v>Fraction of Feedstock Shifted</v>
      </c>
      <c r="D1141" s="6" t="s">
        <v>3037</v>
      </c>
      <c r="E1141" s="45" t="s">
        <v>2382</v>
      </c>
      <c r="F1141" t="s">
        <v>3001</v>
      </c>
      <c r="G1141" s="45" t="s">
        <v>2390</v>
      </c>
      <c r="H1141" s="47">
        <v>2502</v>
      </c>
      <c r="I1141" s="324" t="s">
        <v>41</v>
      </c>
      <c r="J1141" s="255" t="str">
        <f>IF(ISBLANK(INDEX('Policy Characteristics'!D:D,MATCH($C1141,'Policy Characteristics'!$C:$C,0))),"",INDEX('Policy Characteristics'!D:D,MATCH($C1141,'Policy Characteristics'!$C:$C,0)))</f>
        <v>Feedstock Shifting</v>
      </c>
      <c r="K1141" s="254" t="str">
        <f>IF(ISBLANK(INDEX('Policy Characteristics'!E:E,MATCH($C1141,'Policy Characteristics'!$C:$C,0))),"",INDEX('Policy Characteristics'!E:E,MATCH($C1141,'Policy Characteristics'!$C:$C,0)))</f>
        <v>indst feedstock shifting</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potential achieved</v>
      </c>
      <c r="P1141" s="254" t="str">
        <f>IF(ISBLANK(INDEX('Policy Characteristics'!J:J,MATCH($C1141,'Policy Characteristics'!$C:$C,0))),"",INDEX('Policy Characteristics'!J:J,MATCH($C1141,'Policy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1" s="254" t="str">
        <f>IF(ISBLANK(INDEX('Policy Characteristics'!K:K,MATCH($C1141,'Policy Characteristics'!$C:$C,0))),"",INDEX('Policy Characteristics'!K:K,MATCH($C1141,'Policy Characteristics'!$C:$C,0)))</f>
        <v/>
      </c>
      <c r="R1141" s="254" t="str">
        <f>IF(ISBLANK(INDEX('Policy Characteristics'!L:L,MATCH($C1141,'Policy Characteristics'!$C:$C,0))),"",INDEX('Policy Characteristics'!L:L,MATCH($C1141,'Policy Characteristics'!$C:$C,0)))</f>
        <v/>
      </c>
    </row>
    <row r="1142" spans="1:18" s="2" customFormat="1"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Feedstock Shifting</v>
      </c>
      <c r="C1142" s="254" t="str">
        <f t="shared" si="48"/>
        <v>Fraction of Feedstock Shifted</v>
      </c>
      <c r="D1142" s="6" t="s">
        <v>3037</v>
      </c>
      <c r="E1142" s="45" t="s">
        <v>2383</v>
      </c>
      <c r="F1142" t="s">
        <v>3001</v>
      </c>
      <c r="G1142" s="45" t="s">
        <v>2387</v>
      </c>
      <c r="H1142" s="47">
        <v>2503</v>
      </c>
      <c r="I1142" s="324" t="s">
        <v>41</v>
      </c>
      <c r="J1142" s="255" t="str">
        <f>IF(ISBLANK(INDEX('Policy Characteristics'!D:D,MATCH($C1142,'Policy Characteristics'!$C:$C,0))),"",INDEX('Policy Characteristics'!D:D,MATCH($C1142,'Policy Characteristics'!$C:$C,0)))</f>
        <v>Feedstock Shifting</v>
      </c>
      <c r="K1142" s="254" t="str">
        <f>IF(ISBLANK(INDEX('Policy Characteristics'!E:E,MATCH($C1142,'Policy Characteristics'!$C:$C,0))),"",INDEX('Policy Characteristics'!E:E,MATCH($C1142,'Policy Characteristics'!$C:$C,0)))</f>
        <v>indst feedstock shifting</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potential achieved</v>
      </c>
      <c r="P1142" s="254" t="str">
        <f>IF(ISBLANK(INDEX('Policy Characteristics'!J:J,MATCH($C1142,'Policy Characteristics'!$C:$C,0))),"",INDEX('Policy Characteristics'!J:J,MATCH($C1142,'Policy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2" s="254" t="str">
        <f>IF(ISBLANK(INDEX('Policy Characteristics'!K:K,MATCH($C1142,'Policy Characteristics'!$C:$C,0))),"",INDEX('Policy Characteristics'!K:K,MATCH($C1142,'Policy Characteristics'!$C:$C,0)))</f>
        <v/>
      </c>
      <c r="R1142" s="254" t="str">
        <f>IF(ISBLANK(INDEX('Policy Characteristics'!L:L,MATCH($C1142,'Policy Characteristics'!$C:$C,0))),"",INDEX('Policy Characteristics'!L:L,MATCH($C1142,'Policy Characteristics'!$C:$C,0)))</f>
        <v/>
      </c>
    </row>
    <row r="1143" spans="1:18" s="2" customFormat="1"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Feedstock Shifting</v>
      </c>
      <c r="C1143" s="254" t="str">
        <f t="shared" si="48"/>
        <v>Fraction of Feedstock Shifted</v>
      </c>
      <c r="D1143" s="6" t="s">
        <v>3037</v>
      </c>
      <c r="E1143" s="45" t="s">
        <v>2384</v>
      </c>
      <c r="F1143" t="s">
        <v>3001</v>
      </c>
      <c r="G1143" s="45" t="s">
        <v>2388</v>
      </c>
      <c r="H1143" s="47">
        <v>2504</v>
      </c>
      <c r="I1143" s="324" t="s">
        <v>41</v>
      </c>
      <c r="J1143" s="255" t="str">
        <f>IF(ISBLANK(INDEX('Policy Characteristics'!D:D,MATCH($C1143,'Policy Characteristics'!$C:$C,0))),"",INDEX('Policy Characteristics'!D:D,MATCH($C1143,'Policy Characteristics'!$C:$C,0)))</f>
        <v>Feedstock Shifting</v>
      </c>
      <c r="K1143" s="254" t="str">
        <f>IF(ISBLANK(INDEX('Policy Characteristics'!E:E,MATCH($C1143,'Policy Characteristics'!$C:$C,0))),"",INDEX('Policy Characteristics'!E:E,MATCH($C1143,'Policy Characteristics'!$C:$C,0)))</f>
        <v>indst feedstock shifting</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potential achieved</v>
      </c>
      <c r="P1143" s="254" t="str">
        <f>IF(ISBLANK(INDEX('Policy Characteristics'!J:J,MATCH($C1143,'Policy Characteristics'!$C:$C,0))),"",INDEX('Policy Characteristics'!J:J,MATCH($C1143,'Policy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3" s="254" t="str">
        <f>IF(ISBLANK(INDEX('Policy Characteristics'!K:K,MATCH($C1143,'Policy Characteristics'!$C:$C,0))),"",INDEX('Policy Characteristics'!K:K,MATCH($C1143,'Policy Characteristics'!$C:$C,0)))</f>
        <v/>
      </c>
      <c r="R1143" s="254" t="str">
        <f>IF(ISBLANK(INDEX('Policy Characteristics'!L:L,MATCH($C1143,'Policy Characteristics'!$C:$C,0))),"",INDEX('Policy Characteristics'!L:L,MATCH($C1143,'Policy Characteristics'!$C:$C,0)))</f>
        <v/>
      </c>
    </row>
    <row r="1144" spans="1:18" s="2" customFormat="1"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Feedstock Shifting</v>
      </c>
      <c r="C1144" s="254" t="str">
        <f t="shared" si="48"/>
        <v>Fraction of Feedstock Shifted</v>
      </c>
      <c r="D1144" s="6" t="s">
        <v>3037</v>
      </c>
      <c r="E1144" s="45" t="s">
        <v>2385</v>
      </c>
      <c r="F1144" t="s">
        <v>3001</v>
      </c>
      <c r="G1144" s="45" t="s">
        <v>2391</v>
      </c>
      <c r="H1144" s="47">
        <v>2505</v>
      </c>
      <c r="I1144" s="324" t="s">
        <v>41</v>
      </c>
      <c r="J1144" s="255" t="str">
        <f>IF(ISBLANK(INDEX('Policy Characteristics'!D:D,MATCH($C1144,'Policy Characteristics'!$C:$C,0))),"",INDEX('Policy Characteristics'!D:D,MATCH($C1144,'Policy Characteristics'!$C:$C,0)))</f>
        <v>Feedstock Shifting</v>
      </c>
      <c r="K1144" s="254" t="str">
        <f>IF(ISBLANK(INDEX('Policy Characteristics'!E:E,MATCH($C1144,'Policy Characteristics'!$C:$C,0))),"",INDEX('Policy Characteristics'!E:E,MATCH($C1144,'Policy Characteristics'!$C:$C,0)))</f>
        <v>indst feedstock shifting</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potential achieved</v>
      </c>
      <c r="P1144" s="254" t="str">
        <f>IF(ISBLANK(INDEX('Policy Characteristics'!J:J,MATCH($C1144,'Policy Characteristics'!$C:$C,0))),"",INDEX('Policy Characteristics'!J:J,MATCH($C1144,'Policy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4" s="254" t="str">
        <f>IF(ISBLANK(INDEX('Policy Characteristics'!K:K,MATCH($C1144,'Policy Characteristics'!$C:$C,0))),"",INDEX('Policy Characteristics'!K:K,MATCH($C1144,'Policy Characteristics'!$C:$C,0)))</f>
        <v/>
      </c>
      <c r="R1144" s="254" t="str">
        <f>IF(ISBLANK(INDEX('Policy Characteristics'!L:L,MATCH($C1144,'Policy Characteristics'!$C:$C,0))),"",INDEX('Policy Characteristics'!L:L,MATCH($C1144,'Policy Characteristics'!$C:$C,0)))</f>
        <v/>
      </c>
    </row>
    <row r="1145" spans="1:18" s="2" customFormat="1"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Feedstock Shifting</v>
      </c>
      <c r="C1145" s="254" t="str">
        <f t="shared" si="48"/>
        <v>Fraction of Feedstock Shifted</v>
      </c>
      <c r="D1145" s="6" t="s">
        <v>3037</v>
      </c>
      <c r="E1145" s="45" t="s">
        <v>2682</v>
      </c>
      <c r="F1145" t="s">
        <v>3001</v>
      </c>
      <c r="G1145" s="45" t="s">
        <v>2685</v>
      </c>
      <c r="H1145" s="47">
        <v>2506</v>
      </c>
      <c r="I1145" s="324" t="s">
        <v>41</v>
      </c>
      <c r="J1145" s="255" t="str">
        <f>IF(ISBLANK(INDEX('Policy Characteristics'!D:D,MATCH($C1145,'Policy Characteristics'!$C:$C,0))),"",INDEX('Policy Characteristics'!D:D,MATCH($C1145,'Policy Characteristics'!$C:$C,0)))</f>
        <v>Feedstock Shifting</v>
      </c>
      <c r="K1145" s="254" t="str">
        <f>IF(ISBLANK(INDEX('Policy Characteristics'!E:E,MATCH($C1145,'Policy Characteristics'!$C:$C,0))),"",INDEX('Policy Characteristics'!E:E,MATCH($C1145,'Policy Characteristics'!$C:$C,0)))</f>
        <v>indst feedstock shifting</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potential achieved</v>
      </c>
      <c r="P1145" s="254" t="str">
        <f>IF(ISBLANK(INDEX('Policy Characteristics'!J:J,MATCH($C1145,'Policy Characteristics'!$C:$C,0))),"",INDEX('Policy Characteristics'!J:J,MATCH($C1145,'Policy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5" s="254" t="str">
        <f>IF(ISBLANK(INDEX('Policy Characteristics'!K:K,MATCH($C1145,'Policy Characteristics'!$C:$C,0))),"",INDEX('Policy Characteristics'!K:K,MATCH($C1145,'Policy Characteristics'!$C:$C,0)))</f>
        <v/>
      </c>
      <c r="R1145" s="254" t="str">
        <f>IF(ISBLANK(INDEX('Policy Characteristics'!L:L,MATCH($C1145,'Policy Characteristics'!$C:$C,0))),"",INDEX('Policy Characteristics'!L:L,MATCH($C1145,'Policy Characteristics'!$C:$C,0)))</f>
        <v/>
      </c>
    </row>
    <row r="1146" spans="1:18" s="2" customFormat="1"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Feedstock Shifting</v>
      </c>
      <c r="C1146" s="254" t="str">
        <f t="shared" si="48"/>
        <v>Fraction of Feedstock Shifted</v>
      </c>
      <c r="D1146" s="6" t="s">
        <v>3037</v>
      </c>
      <c r="E1146" s="45" t="s">
        <v>2683</v>
      </c>
      <c r="F1146" t="s">
        <v>3001</v>
      </c>
      <c r="G1146" s="45" t="s">
        <v>2687</v>
      </c>
      <c r="H1146" s="47">
        <v>2507</v>
      </c>
      <c r="I1146" s="324" t="s">
        <v>41</v>
      </c>
      <c r="J1146" s="255" t="str">
        <f>IF(ISBLANK(INDEX('Policy Characteristics'!D:D,MATCH($C1146,'Policy Characteristics'!$C:$C,0))),"",INDEX('Policy Characteristics'!D:D,MATCH($C1146,'Policy Characteristics'!$C:$C,0)))</f>
        <v>Feedstock Shifting</v>
      </c>
      <c r="K1146" s="254" t="str">
        <f>IF(ISBLANK(INDEX('Policy Characteristics'!E:E,MATCH($C1146,'Policy Characteristics'!$C:$C,0))),"",INDEX('Policy Characteristics'!E:E,MATCH($C1146,'Policy Characteristics'!$C:$C,0)))</f>
        <v>indst feedstock shifting</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potential achieved</v>
      </c>
      <c r="P1146" s="254" t="str">
        <f>IF(ISBLANK(INDEX('Policy Characteristics'!J:J,MATCH($C1146,'Policy Characteristics'!$C:$C,0))),"",INDEX('Policy Characteristics'!J:J,MATCH($C1146,'Policy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6" s="254" t="str">
        <f>IF(ISBLANK(INDEX('Policy Characteristics'!K:K,MATCH($C1146,'Policy Characteristics'!$C:$C,0))),"",INDEX('Policy Characteristics'!K:K,MATCH($C1146,'Policy Characteristics'!$C:$C,0)))</f>
        <v/>
      </c>
      <c r="R1146" s="254" t="str">
        <f>IF(ISBLANK(INDEX('Policy Characteristics'!L:L,MATCH($C1146,'Policy Characteristics'!$C:$C,0))),"",INDEX('Policy Characteristics'!L:L,MATCH($C1146,'Policy Characteristics'!$C:$C,0)))</f>
        <v/>
      </c>
    </row>
    <row r="1147" spans="1:18" s="2" customFormat="1"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Feedstock Shifting</v>
      </c>
      <c r="C1147" s="254" t="str">
        <f t="shared" si="48"/>
        <v>Fraction of Feedstock Shifted</v>
      </c>
      <c r="D1147" s="6" t="s">
        <v>3037</v>
      </c>
      <c r="E1147" s="45" t="s">
        <v>2684</v>
      </c>
      <c r="F1147" t="s">
        <v>3001</v>
      </c>
      <c r="G1147" s="45" t="s">
        <v>2688</v>
      </c>
      <c r="H1147" s="47">
        <v>2508</v>
      </c>
      <c r="I1147" s="324" t="s">
        <v>41</v>
      </c>
      <c r="J1147" s="255" t="str">
        <f>IF(ISBLANK(INDEX('Policy Characteristics'!D:D,MATCH($C1147,'Policy Characteristics'!$C:$C,0))),"",INDEX('Policy Characteristics'!D:D,MATCH($C1147,'Policy Characteristics'!$C:$C,0)))</f>
        <v>Feedstock Shifting</v>
      </c>
      <c r="K1147" s="254" t="str">
        <f>IF(ISBLANK(INDEX('Policy Characteristics'!E:E,MATCH($C1147,'Policy Characteristics'!$C:$C,0))),"",INDEX('Policy Characteristics'!E:E,MATCH($C1147,'Policy Characteristics'!$C:$C,0)))</f>
        <v>indst feedstock shifting</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potential achieved</v>
      </c>
      <c r="P1147" s="254" t="str">
        <f>IF(ISBLANK(INDEX('Policy Characteristics'!J:J,MATCH($C1147,'Policy Characteristics'!$C:$C,0))),"",INDEX('Policy Characteristics'!J:J,MATCH($C1147,'Policy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7" s="254" t="str">
        <f>IF(ISBLANK(INDEX('Policy Characteristics'!K:K,MATCH($C1147,'Policy Characteristics'!$C:$C,0))),"",INDEX('Policy Characteristics'!K:K,MATCH($C1147,'Policy Characteristics'!$C:$C,0)))</f>
        <v/>
      </c>
      <c r="R1147" s="254" t="str">
        <f>IF(ISBLANK(INDEX('Policy Characteristics'!L:L,MATCH($C1147,'Policy Characteristics'!$C:$C,0))),"",INDEX('Policy Characteristics'!L:L,MATCH($C1147,'Policy Characteristics'!$C:$C,0)))</f>
        <v/>
      </c>
    </row>
    <row r="1148" spans="1:18" s="2" customFormat="1"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Feedstock Shifting</v>
      </c>
      <c r="C1148" s="254" t="str">
        <f t="shared" si="48"/>
        <v>Fraction of Feedstock Shifted</v>
      </c>
      <c r="D1148" s="6" t="s">
        <v>3037</v>
      </c>
      <c r="E1148" s="45" t="s">
        <v>2681</v>
      </c>
      <c r="F1148" t="s">
        <v>3001</v>
      </c>
      <c r="G1148" s="45" t="s">
        <v>2686</v>
      </c>
      <c r="H1148" s="47">
        <v>2509</v>
      </c>
      <c r="I1148" s="324" t="s">
        <v>41</v>
      </c>
      <c r="J1148" s="255" t="str">
        <f>IF(ISBLANK(INDEX('Policy Characteristics'!D:D,MATCH($C1148,'Policy Characteristics'!$C:$C,0))),"",INDEX('Policy Characteristics'!D:D,MATCH($C1148,'Policy Characteristics'!$C:$C,0)))</f>
        <v>Feedstock Shifting</v>
      </c>
      <c r="K1148" s="254" t="str">
        <f>IF(ISBLANK(INDEX('Policy Characteristics'!E:E,MATCH($C1148,'Policy Characteristics'!$C:$C,0))),"",INDEX('Policy Characteristics'!E:E,MATCH($C1148,'Policy Characteristics'!$C:$C,0)))</f>
        <v>indst feedstock shifting</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potential achieved</v>
      </c>
      <c r="P1148" s="254" t="str">
        <f>IF(ISBLANK(INDEX('Policy Characteristics'!J:J,MATCH($C1148,'Policy Characteristics'!$C:$C,0))),"",INDEX('Policy Characteristics'!J:J,MATCH($C1148,'Policy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8" s="254" t="str">
        <f>IF(ISBLANK(INDEX('Policy Characteristics'!K:K,MATCH($C1148,'Policy Characteristics'!$C:$C,0))),"",INDEX('Policy Characteristics'!K:K,MATCH($C1148,'Policy Characteristics'!$C:$C,0)))</f>
        <v/>
      </c>
      <c r="R1148" s="254" t="str">
        <f>IF(ISBLANK(INDEX('Policy Characteristics'!L:L,MATCH($C1148,'Policy Characteristics'!$C:$C,0))),"",INDEX('Policy Characteristics'!L:L,MATCH($C1148,'Policy Characteristics'!$C:$C,0)))</f>
        <v/>
      </c>
    </row>
    <row r="1149" spans="1:18" s="2" customFormat="1"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Feedstock Shifting</v>
      </c>
      <c r="C1149" s="254" t="str">
        <f t="shared" si="48"/>
        <v>Fraction of Feedstock Shifted</v>
      </c>
      <c r="D1149" s="6" t="s">
        <v>3038</v>
      </c>
      <c r="E1149" s="45" t="s">
        <v>2380</v>
      </c>
      <c r="F1149" t="s">
        <v>3002</v>
      </c>
      <c r="G1149" s="45" t="s">
        <v>2386</v>
      </c>
      <c r="H1149" s="47">
        <v>2510</v>
      </c>
      <c r="I1149" s="324" t="s">
        <v>41</v>
      </c>
      <c r="J1149" s="255" t="str">
        <f>IF(ISBLANK(INDEX('Policy Characteristics'!D:D,MATCH($C1149,'Policy Characteristics'!$C:$C,0))),"",INDEX('Policy Characteristics'!D:D,MATCH($C1149,'Policy Characteristics'!$C:$C,0)))</f>
        <v>Feedstock Shifting</v>
      </c>
      <c r="K1149" s="254" t="str">
        <f>IF(ISBLANK(INDEX('Policy Characteristics'!E:E,MATCH($C1149,'Policy Characteristics'!$C:$C,0))),"",INDEX('Policy Characteristics'!E:E,MATCH($C1149,'Policy Characteristics'!$C:$C,0)))</f>
        <v>indst feedstock shifting</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potential achieved</v>
      </c>
      <c r="P1149" s="254" t="str">
        <f>IF(ISBLANK(INDEX('Policy Characteristics'!J:J,MATCH($C1149,'Policy Characteristics'!$C:$C,0))),"",INDEX('Policy Characteristics'!J:J,MATCH($C1149,'Policy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9" s="254" t="str">
        <f>IF(ISBLANK(INDEX('Policy Characteristics'!K:K,MATCH($C1149,'Policy Characteristics'!$C:$C,0))),"",INDEX('Policy Characteristics'!K:K,MATCH($C1149,'Policy Characteristics'!$C:$C,0)))</f>
        <v/>
      </c>
      <c r="R1149" s="254" t="str">
        <f>IF(ISBLANK(INDEX('Policy Characteristics'!L:L,MATCH($C1149,'Policy Characteristics'!$C:$C,0))),"",INDEX('Policy Characteristics'!L:L,MATCH($C1149,'Policy Characteristics'!$C:$C,0)))</f>
        <v/>
      </c>
    </row>
    <row r="1150" spans="1:18" s="2" customFormat="1"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Feedstock Shifting</v>
      </c>
      <c r="C1150" s="254" t="str">
        <f t="shared" si="48"/>
        <v>Fraction of Feedstock Shifted</v>
      </c>
      <c r="D1150" s="6" t="s">
        <v>3038</v>
      </c>
      <c r="E1150" s="45" t="s">
        <v>2381</v>
      </c>
      <c r="F1150" t="s">
        <v>3002</v>
      </c>
      <c r="G1150" s="45" t="s">
        <v>2389</v>
      </c>
      <c r="H1150" s="47">
        <v>2511</v>
      </c>
      <c r="I1150" s="324" t="s">
        <v>41</v>
      </c>
      <c r="J1150" s="255" t="str">
        <f>IF(ISBLANK(INDEX('Policy Characteristics'!D:D,MATCH($C1150,'Policy Characteristics'!$C:$C,0))),"",INDEX('Policy Characteristics'!D:D,MATCH($C1150,'Policy Characteristics'!$C:$C,0)))</f>
        <v>Feedstock Shifting</v>
      </c>
      <c r="K1150" s="254" t="str">
        <f>IF(ISBLANK(INDEX('Policy Characteristics'!E:E,MATCH($C1150,'Policy Characteristics'!$C:$C,0))),"",INDEX('Policy Characteristics'!E:E,MATCH($C1150,'Policy Characteristics'!$C:$C,0)))</f>
        <v>indst feedstock shifting</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potential achieved</v>
      </c>
      <c r="P1150" s="254" t="str">
        <f>IF(ISBLANK(INDEX('Policy Characteristics'!J:J,MATCH($C1150,'Policy Characteristics'!$C:$C,0))),"",INDEX('Policy Characteristics'!J:J,MATCH($C1150,'Policy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0" s="254" t="str">
        <f>IF(ISBLANK(INDEX('Policy Characteristics'!K:K,MATCH($C1150,'Policy Characteristics'!$C:$C,0))),"",INDEX('Policy Characteristics'!K:K,MATCH($C1150,'Policy Characteristics'!$C:$C,0)))</f>
        <v/>
      </c>
      <c r="R1150" s="254" t="str">
        <f>IF(ISBLANK(INDEX('Policy Characteristics'!L:L,MATCH($C1150,'Policy Characteristics'!$C:$C,0))),"",INDEX('Policy Characteristics'!L:L,MATCH($C1150,'Policy Characteristics'!$C:$C,0)))</f>
        <v/>
      </c>
    </row>
    <row r="1151" spans="1:18" s="2" customFormat="1"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Feedstock Shifting</v>
      </c>
      <c r="C1151" s="254" t="str">
        <f t="shared" si="48"/>
        <v>Fraction of Feedstock Shifted</v>
      </c>
      <c r="D1151" s="6" t="s">
        <v>3038</v>
      </c>
      <c r="E1151" s="45" t="s">
        <v>2382</v>
      </c>
      <c r="F1151" t="s">
        <v>3002</v>
      </c>
      <c r="G1151" s="45" t="s">
        <v>2390</v>
      </c>
      <c r="H1151" s="47">
        <v>2512</v>
      </c>
      <c r="I1151" s="324" t="s">
        <v>41</v>
      </c>
      <c r="J1151" s="255" t="str">
        <f>IF(ISBLANK(INDEX('Policy Characteristics'!D:D,MATCH($C1151,'Policy Characteristics'!$C:$C,0))),"",INDEX('Policy Characteristics'!D:D,MATCH($C1151,'Policy Characteristics'!$C:$C,0)))</f>
        <v>Feedstock Shifting</v>
      </c>
      <c r="K1151" s="254" t="str">
        <f>IF(ISBLANK(INDEX('Policy Characteristics'!E:E,MATCH($C1151,'Policy Characteristics'!$C:$C,0))),"",INDEX('Policy Characteristics'!E:E,MATCH($C1151,'Policy Characteristics'!$C:$C,0)))</f>
        <v>indst feedstock shifting</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potential achieved</v>
      </c>
      <c r="P1151" s="254" t="str">
        <f>IF(ISBLANK(INDEX('Policy Characteristics'!J:J,MATCH($C1151,'Policy Characteristics'!$C:$C,0))),"",INDEX('Policy Characteristics'!J:J,MATCH($C1151,'Policy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1" s="254" t="str">
        <f>IF(ISBLANK(INDEX('Policy Characteristics'!K:K,MATCH($C1151,'Policy Characteristics'!$C:$C,0))),"",INDEX('Policy Characteristics'!K:K,MATCH($C1151,'Policy Characteristics'!$C:$C,0)))</f>
        <v/>
      </c>
      <c r="R1151" s="254" t="str">
        <f>IF(ISBLANK(INDEX('Policy Characteristics'!L:L,MATCH($C1151,'Policy Characteristics'!$C:$C,0))),"",INDEX('Policy Characteristics'!L:L,MATCH($C1151,'Policy Characteristics'!$C:$C,0)))</f>
        <v/>
      </c>
    </row>
    <row r="1152" spans="1:18" s="2" customFormat="1"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Feedstock Shifting</v>
      </c>
      <c r="C1152" s="254" t="str">
        <f t="shared" si="48"/>
        <v>Fraction of Feedstock Shifted</v>
      </c>
      <c r="D1152" s="6" t="s">
        <v>3038</v>
      </c>
      <c r="E1152" s="45" t="s">
        <v>2383</v>
      </c>
      <c r="F1152" t="s">
        <v>3002</v>
      </c>
      <c r="G1152" s="45" t="s">
        <v>2387</v>
      </c>
      <c r="H1152" s="47">
        <v>2513</v>
      </c>
      <c r="I1152" s="324" t="s">
        <v>41</v>
      </c>
      <c r="J1152" s="255" t="str">
        <f>IF(ISBLANK(INDEX('Policy Characteristics'!D:D,MATCH($C1152,'Policy Characteristics'!$C:$C,0))),"",INDEX('Policy Characteristics'!D:D,MATCH($C1152,'Policy Characteristics'!$C:$C,0)))</f>
        <v>Feedstock Shifting</v>
      </c>
      <c r="K1152" s="254" t="str">
        <f>IF(ISBLANK(INDEX('Policy Characteristics'!E:E,MATCH($C1152,'Policy Characteristics'!$C:$C,0))),"",INDEX('Policy Characteristics'!E:E,MATCH($C1152,'Policy Characteristics'!$C:$C,0)))</f>
        <v>indst feedstock shifting</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potential achieved</v>
      </c>
      <c r="P1152" s="254" t="str">
        <f>IF(ISBLANK(INDEX('Policy Characteristics'!J:J,MATCH($C1152,'Policy Characteristics'!$C:$C,0))),"",INDEX('Policy Characteristics'!J:J,MATCH($C1152,'Policy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2" s="254" t="str">
        <f>IF(ISBLANK(INDEX('Policy Characteristics'!K:K,MATCH($C1152,'Policy Characteristics'!$C:$C,0))),"",INDEX('Policy Characteristics'!K:K,MATCH($C1152,'Policy Characteristics'!$C:$C,0)))</f>
        <v/>
      </c>
      <c r="R1152" s="254" t="str">
        <f>IF(ISBLANK(INDEX('Policy Characteristics'!L:L,MATCH($C1152,'Policy Characteristics'!$C:$C,0))),"",INDEX('Policy Characteristics'!L:L,MATCH($C1152,'Policy Characteristics'!$C:$C,0)))</f>
        <v/>
      </c>
    </row>
    <row r="1153" spans="1:18" s="2" customFormat="1"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Feedstock Shifting</v>
      </c>
      <c r="C1153" s="254" t="str">
        <f t="shared" si="48"/>
        <v>Fraction of Feedstock Shifted</v>
      </c>
      <c r="D1153" s="6" t="s">
        <v>3038</v>
      </c>
      <c r="E1153" s="45" t="s">
        <v>2384</v>
      </c>
      <c r="F1153" t="s">
        <v>3002</v>
      </c>
      <c r="G1153" s="45" t="s">
        <v>2388</v>
      </c>
      <c r="H1153" s="47">
        <v>2514</v>
      </c>
      <c r="I1153" s="324" t="s">
        <v>41</v>
      </c>
      <c r="J1153" s="255" t="str">
        <f>IF(ISBLANK(INDEX('Policy Characteristics'!D:D,MATCH($C1153,'Policy Characteristics'!$C:$C,0))),"",INDEX('Policy Characteristics'!D:D,MATCH($C1153,'Policy Characteristics'!$C:$C,0)))</f>
        <v>Feedstock Shifting</v>
      </c>
      <c r="K1153" s="254" t="str">
        <f>IF(ISBLANK(INDEX('Policy Characteristics'!E:E,MATCH($C1153,'Policy Characteristics'!$C:$C,0))),"",INDEX('Policy Characteristics'!E:E,MATCH($C1153,'Policy Characteristics'!$C:$C,0)))</f>
        <v>indst feedstock shifting</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potential achieved</v>
      </c>
      <c r="P1153" s="254" t="str">
        <f>IF(ISBLANK(INDEX('Policy Characteristics'!J:J,MATCH($C1153,'Policy Characteristics'!$C:$C,0))),"",INDEX('Policy Characteristics'!J:J,MATCH($C1153,'Policy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3" s="254" t="str">
        <f>IF(ISBLANK(INDEX('Policy Characteristics'!K:K,MATCH($C1153,'Policy Characteristics'!$C:$C,0))),"",INDEX('Policy Characteristics'!K:K,MATCH($C1153,'Policy Characteristics'!$C:$C,0)))</f>
        <v/>
      </c>
      <c r="R1153" s="254" t="str">
        <f>IF(ISBLANK(INDEX('Policy Characteristics'!L:L,MATCH($C1153,'Policy Characteristics'!$C:$C,0))),"",INDEX('Policy Characteristics'!L:L,MATCH($C1153,'Policy Characteristics'!$C:$C,0)))</f>
        <v/>
      </c>
    </row>
    <row r="1154" spans="1:18" s="2" customFormat="1"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Feedstock Shifting</v>
      </c>
      <c r="C1154" s="254" t="str">
        <f t="shared" si="48"/>
        <v>Fraction of Feedstock Shifted</v>
      </c>
      <c r="D1154" s="6" t="s">
        <v>3038</v>
      </c>
      <c r="E1154" s="45" t="s">
        <v>2385</v>
      </c>
      <c r="F1154" t="s">
        <v>3002</v>
      </c>
      <c r="G1154" s="45" t="s">
        <v>2391</v>
      </c>
      <c r="H1154" s="47">
        <v>2515</v>
      </c>
      <c r="I1154" s="324" t="s">
        <v>41</v>
      </c>
      <c r="J1154" s="255" t="str">
        <f>IF(ISBLANK(INDEX('Policy Characteristics'!D:D,MATCH($C1154,'Policy Characteristics'!$C:$C,0))),"",INDEX('Policy Characteristics'!D:D,MATCH($C1154,'Policy Characteristics'!$C:$C,0)))</f>
        <v>Feedstock Shifting</v>
      </c>
      <c r="K1154" s="254" t="str">
        <f>IF(ISBLANK(INDEX('Policy Characteristics'!E:E,MATCH($C1154,'Policy Characteristics'!$C:$C,0))),"",INDEX('Policy Characteristics'!E:E,MATCH($C1154,'Policy Characteristics'!$C:$C,0)))</f>
        <v>indst feedstock shifting</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potential achieved</v>
      </c>
      <c r="P1154" s="254" t="str">
        <f>IF(ISBLANK(INDEX('Policy Characteristics'!J:J,MATCH($C1154,'Policy Characteristics'!$C:$C,0))),"",INDEX('Policy Characteristics'!J:J,MATCH($C1154,'Policy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4" s="254" t="str">
        <f>IF(ISBLANK(INDEX('Policy Characteristics'!K:K,MATCH($C1154,'Policy Characteristics'!$C:$C,0))),"",INDEX('Policy Characteristics'!K:K,MATCH($C1154,'Policy Characteristics'!$C:$C,0)))</f>
        <v/>
      </c>
      <c r="R1154" s="254" t="str">
        <f>IF(ISBLANK(INDEX('Policy Characteristics'!L:L,MATCH($C1154,'Policy Characteristics'!$C:$C,0))),"",INDEX('Policy Characteristics'!L:L,MATCH($C1154,'Policy Characteristics'!$C:$C,0)))</f>
        <v/>
      </c>
    </row>
    <row r="1155" spans="1:18" s="2" customFormat="1"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Feedstock Shifting</v>
      </c>
      <c r="C1155" s="254" t="str">
        <f t="shared" si="48"/>
        <v>Fraction of Feedstock Shifted</v>
      </c>
      <c r="D1155" s="6" t="s">
        <v>3038</v>
      </c>
      <c r="E1155" s="45" t="s">
        <v>2682</v>
      </c>
      <c r="F1155" t="s">
        <v>3002</v>
      </c>
      <c r="G1155" s="45" t="s">
        <v>2685</v>
      </c>
      <c r="H1155" s="47">
        <v>2516</v>
      </c>
      <c r="I1155" s="324" t="s">
        <v>41</v>
      </c>
      <c r="J1155" s="255" t="str">
        <f>IF(ISBLANK(INDEX('Policy Characteristics'!D:D,MATCH($C1155,'Policy Characteristics'!$C:$C,0))),"",INDEX('Policy Characteristics'!D:D,MATCH($C1155,'Policy Characteristics'!$C:$C,0)))</f>
        <v>Feedstock Shifting</v>
      </c>
      <c r="K1155" s="254" t="str">
        <f>IF(ISBLANK(INDEX('Policy Characteristics'!E:E,MATCH($C1155,'Policy Characteristics'!$C:$C,0))),"",INDEX('Policy Characteristics'!E:E,MATCH($C1155,'Policy Characteristics'!$C:$C,0)))</f>
        <v>indst feedstock shifting</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potential achieved</v>
      </c>
      <c r="P1155" s="254" t="str">
        <f>IF(ISBLANK(INDEX('Policy Characteristics'!J:J,MATCH($C1155,'Policy Characteristics'!$C:$C,0))),"",INDEX('Policy Characteristics'!J:J,MATCH($C1155,'Policy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5" s="254" t="str">
        <f>IF(ISBLANK(INDEX('Policy Characteristics'!K:K,MATCH($C1155,'Policy Characteristics'!$C:$C,0))),"",INDEX('Policy Characteristics'!K:K,MATCH($C1155,'Policy Characteristics'!$C:$C,0)))</f>
        <v/>
      </c>
      <c r="R1155" s="254" t="str">
        <f>IF(ISBLANK(INDEX('Policy Characteristics'!L:L,MATCH($C1155,'Policy Characteristics'!$C:$C,0))),"",INDEX('Policy Characteristics'!L:L,MATCH($C1155,'Policy Characteristics'!$C:$C,0)))</f>
        <v/>
      </c>
    </row>
    <row r="1156" spans="1:18" s="2" customFormat="1"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Feedstock Shifting</v>
      </c>
      <c r="C1156" s="254" t="str">
        <f t="shared" si="48"/>
        <v>Fraction of Feedstock Shifted</v>
      </c>
      <c r="D1156" s="6" t="s">
        <v>3038</v>
      </c>
      <c r="E1156" s="45" t="s">
        <v>2683</v>
      </c>
      <c r="F1156" t="s">
        <v>3002</v>
      </c>
      <c r="G1156" s="45" t="s">
        <v>2687</v>
      </c>
      <c r="H1156" s="47">
        <v>2517</v>
      </c>
      <c r="I1156" s="324" t="s">
        <v>41</v>
      </c>
      <c r="J1156" s="255" t="str">
        <f>IF(ISBLANK(INDEX('Policy Characteristics'!D:D,MATCH($C1156,'Policy Characteristics'!$C:$C,0))),"",INDEX('Policy Characteristics'!D:D,MATCH($C1156,'Policy Characteristics'!$C:$C,0)))</f>
        <v>Feedstock Shifting</v>
      </c>
      <c r="K1156" s="254" t="str">
        <f>IF(ISBLANK(INDEX('Policy Characteristics'!E:E,MATCH($C1156,'Policy Characteristics'!$C:$C,0))),"",INDEX('Policy Characteristics'!E:E,MATCH($C1156,'Policy Characteristics'!$C:$C,0)))</f>
        <v>indst feedstock shifting</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potential achieved</v>
      </c>
      <c r="P1156" s="254" t="str">
        <f>IF(ISBLANK(INDEX('Policy Characteristics'!J:J,MATCH($C1156,'Policy Characteristics'!$C:$C,0))),"",INDEX('Policy Characteristics'!J:J,MATCH($C1156,'Policy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6" s="254" t="str">
        <f>IF(ISBLANK(INDEX('Policy Characteristics'!K:K,MATCH($C1156,'Policy Characteristics'!$C:$C,0))),"",INDEX('Policy Characteristics'!K:K,MATCH($C1156,'Policy Characteristics'!$C:$C,0)))</f>
        <v/>
      </c>
      <c r="R1156" s="254" t="str">
        <f>IF(ISBLANK(INDEX('Policy Characteristics'!L:L,MATCH($C1156,'Policy Characteristics'!$C:$C,0))),"",INDEX('Policy Characteristics'!L:L,MATCH($C1156,'Policy Characteristics'!$C:$C,0)))</f>
        <v/>
      </c>
    </row>
    <row r="1157" spans="1:18" s="2" customFormat="1"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Feedstock Shifting</v>
      </c>
      <c r="C1157" s="254" t="str">
        <f t="shared" si="48"/>
        <v>Fraction of Feedstock Shifted</v>
      </c>
      <c r="D1157" s="6" t="s">
        <v>3038</v>
      </c>
      <c r="E1157" s="45" t="s">
        <v>2684</v>
      </c>
      <c r="F1157" t="s">
        <v>3002</v>
      </c>
      <c r="G1157" s="45" t="s">
        <v>2688</v>
      </c>
      <c r="H1157" s="47">
        <v>2518</v>
      </c>
      <c r="I1157" s="324" t="s">
        <v>41</v>
      </c>
      <c r="J1157" s="255" t="str">
        <f>IF(ISBLANK(INDEX('Policy Characteristics'!D:D,MATCH($C1157,'Policy Characteristics'!$C:$C,0))),"",INDEX('Policy Characteristics'!D:D,MATCH($C1157,'Policy Characteristics'!$C:$C,0)))</f>
        <v>Feedstock Shifting</v>
      </c>
      <c r="K1157" s="254" t="str">
        <f>IF(ISBLANK(INDEX('Policy Characteristics'!E:E,MATCH($C1157,'Policy Characteristics'!$C:$C,0))),"",INDEX('Policy Characteristics'!E:E,MATCH($C1157,'Policy Characteristics'!$C:$C,0)))</f>
        <v>indst feedstock shifting</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potential achieved</v>
      </c>
      <c r="P1157" s="254" t="str">
        <f>IF(ISBLANK(INDEX('Policy Characteristics'!J:J,MATCH($C1157,'Policy Characteristics'!$C:$C,0))),"",INDEX('Policy Characteristics'!J:J,MATCH($C1157,'Policy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7" s="254" t="str">
        <f>IF(ISBLANK(INDEX('Policy Characteristics'!K:K,MATCH($C1157,'Policy Characteristics'!$C:$C,0))),"",INDEX('Policy Characteristics'!K:K,MATCH($C1157,'Policy Characteristics'!$C:$C,0)))</f>
        <v/>
      </c>
      <c r="R1157" s="254" t="str">
        <f>IF(ISBLANK(INDEX('Policy Characteristics'!L:L,MATCH($C1157,'Policy Characteristics'!$C:$C,0))),"",INDEX('Policy Characteristics'!L:L,MATCH($C1157,'Policy Characteristics'!$C:$C,0)))</f>
        <v/>
      </c>
    </row>
    <row r="1158" spans="1:18" s="2" customFormat="1"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Feedstock Shifting</v>
      </c>
      <c r="C1158" s="254" t="str">
        <f t="shared" si="48"/>
        <v>Fraction of Feedstock Shifted</v>
      </c>
      <c r="D1158" s="6" t="s">
        <v>3038</v>
      </c>
      <c r="E1158" s="45" t="s">
        <v>2681</v>
      </c>
      <c r="F1158" t="s">
        <v>3002</v>
      </c>
      <c r="G1158" s="45" t="s">
        <v>2686</v>
      </c>
      <c r="H1158" s="47">
        <v>2519</v>
      </c>
      <c r="I1158" s="324" t="s">
        <v>41</v>
      </c>
      <c r="J1158" s="255" t="str">
        <f>IF(ISBLANK(INDEX('Policy Characteristics'!D:D,MATCH($C1158,'Policy Characteristics'!$C:$C,0))),"",INDEX('Policy Characteristics'!D:D,MATCH($C1158,'Policy Characteristics'!$C:$C,0)))</f>
        <v>Feedstock Shifting</v>
      </c>
      <c r="K1158" s="254" t="str">
        <f>IF(ISBLANK(INDEX('Policy Characteristics'!E:E,MATCH($C1158,'Policy Characteristics'!$C:$C,0))),"",INDEX('Policy Characteristics'!E:E,MATCH($C1158,'Policy Characteristics'!$C:$C,0)))</f>
        <v>indst feedstock shifting</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potential achieved</v>
      </c>
      <c r="P1158" s="254" t="str">
        <f>IF(ISBLANK(INDEX('Policy Characteristics'!J:J,MATCH($C1158,'Policy Characteristics'!$C:$C,0))),"",INDEX('Policy Characteristics'!J:J,MATCH($C1158,'Policy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8" s="254" t="str">
        <f>IF(ISBLANK(INDEX('Policy Characteristics'!K:K,MATCH($C1158,'Policy Characteristics'!$C:$C,0))),"",INDEX('Policy Characteristics'!K:K,MATCH($C1158,'Policy Characteristics'!$C:$C,0)))</f>
        <v/>
      </c>
      <c r="R1158" s="254" t="str">
        <f>IF(ISBLANK(INDEX('Policy Characteristics'!L:L,MATCH($C1158,'Policy Characteristics'!$C:$C,0))),"",INDEX('Policy Characteristics'!L:L,MATCH($C1158,'Policy Characteristics'!$C:$C,0)))</f>
        <v/>
      </c>
    </row>
    <row r="1159" spans="1:18" s="2" customFormat="1"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Feedstock Shifting</v>
      </c>
      <c r="C1159" s="254" t="str">
        <f t="shared" si="48"/>
        <v>Fraction of Feedstock Shifted</v>
      </c>
      <c r="D1159" s="6" t="s">
        <v>3039</v>
      </c>
      <c r="E1159" s="45" t="s">
        <v>2380</v>
      </c>
      <c r="F1159" t="s">
        <v>3003</v>
      </c>
      <c r="G1159" s="45" t="s">
        <v>2386</v>
      </c>
      <c r="H1159" s="47">
        <v>2520</v>
      </c>
      <c r="I1159" s="324" t="s">
        <v>41</v>
      </c>
      <c r="J1159" s="255" t="str">
        <f>IF(ISBLANK(INDEX('Policy Characteristics'!D:D,MATCH($C1159,'Policy Characteristics'!$C:$C,0))),"",INDEX('Policy Characteristics'!D:D,MATCH($C1159,'Policy Characteristics'!$C:$C,0)))</f>
        <v>Feedstock Shifting</v>
      </c>
      <c r="K1159" s="254" t="str">
        <f>IF(ISBLANK(INDEX('Policy Characteristics'!E:E,MATCH($C1159,'Policy Characteristics'!$C:$C,0))),"",INDEX('Policy Characteristics'!E:E,MATCH($C1159,'Policy Characteristics'!$C:$C,0)))</f>
        <v>indst feedstock shifting</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potential achieved</v>
      </c>
      <c r="P1159" s="254" t="str">
        <f>IF(ISBLANK(INDEX('Policy Characteristics'!J:J,MATCH($C1159,'Policy Characteristics'!$C:$C,0))),"",INDEX('Policy Characteristics'!J:J,MATCH($C1159,'Policy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9" s="254" t="str">
        <f>IF(ISBLANK(INDEX('Policy Characteristics'!K:K,MATCH($C1159,'Policy Characteristics'!$C:$C,0))),"",INDEX('Policy Characteristics'!K:K,MATCH($C1159,'Policy Characteristics'!$C:$C,0)))</f>
        <v/>
      </c>
      <c r="R1159" s="254" t="str">
        <f>IF(ISBLANK(INDEX('Policy Characteristics'!L:L,MATCH($C1159,'Policy Characteristics'!$C:$C,0))),"",INDEX('Policy Characteristics'!L:L,MATCH($C1159,'Policy Characteristics'!$C:$C,0)))</f>
        <v/>
      </c>
    </row>
    <row r="1160" spans="1:18" s="2" customFormat="1"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Feedstock Shifting</v>
      </c>
      <c r="C1160" s="254" t="str">
        <f t="shared" si="48"/>
        <v>Fraction of Feedstock Shifted</v>
      </c>
      <c r="D1160" s="6" t="s">
        <v>3039</v>
      </c>
      <c r="E1160" s="45" t="s">
        <v>2381</v>
      </c>
      <c r="F1160" t="s">
        <v>3003</v>
      </c>
      <c r="G1160" s="45" t="s">
        <v>2389</v>
      </c>
      <c r="H1160" s="47">
        <v>2521</v>
      </c>
      <c r="I1160" s="324" t="s">
        <v>41</v>
      </c>
      <c r="J1160" s="255" t="str">
        <f>IF(ISBLANK(INDEX('Policy Characteristics'!D:D,MATCH($C1160,'Policy Characteristics'!$C:$C,0))),"",INDEX('Policy Characteristics'!D:D,MATCH($C1160,'Policy Characteristics'!$C:$C,0)))</f>
        <v>Feedstock Shifting</v>
      </c>
      <c r="K1160" s="254" t="str">
        <f>IF(ISBLANK(INDEX('Policy Characteristics'!E:E,MATCH($C1160,'Policy Characteristics'!$C:$C,0))),"",INDEX('Policy Characteristics'!E:E,MATCH($C1160,'Policy Characteristics'!$C:$C,0)))</f>
        <v>indst feedstock shifting</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potential achieved</v>
      </c>
      <c r="P1160" s="254" t="str">
        <f>IF(ISBLANK(INDEX('Policy Characteristics'!J:J,MATCH($C1160,'Policy Characteristics'!$C:$C,0))),"",INDEX('Policy Characteristics'!J:J,MATCH($C1160,'Policy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0" s="254" t="str">
        <f>IF(ISBLANK(INDEX('Policy Characteristics'!K:K,MATCH($C1160,'Policy Characteristics'!$C:$C,0))),"",INDEX('Policy Characteristics'!K:K,MATCH($C1160,'Policy Characteristics'!$C:$C,0)))</f>
        <v/>
      </c>
      <c r="R1160" s="254" t="str">
        <f>IF(ISBLANK(INDEX('Policy Characteristics'!L:L,MATCH($C1160,'Policy Characteristics'!$C:$C,0))),"",INDEX('Policy Characteristics'!L:L,MATCH($C1160,'Policy Characteristics'!$C:$C,0)))</f>
        <v/>
      </c>
    </row>
    <row r="1161" spans="1:18" s="2" customFormat="1"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Feedstock Shifting</v>
      </c>
      <c r="C1161" s="254" t="str">
        <f t="shared" si="48"/>
        <v>Fraction of Feedstock Shifted</v>
      </c>
      <c r="D1161" s="6" t="s">
        <v>3039</v>
      </c>
      <c r="E1161" s="45" t="s">
        <v>2382</v>
      </c>
      <c r="F1161" t="s">
        <v>3003</v>
      </c>
      <c r="G1161" s="45" t="s">
        <v>2390</v>
      </c>
      <c r="H1161" s="47">
        <v>2522</v>
      </c>
      <c r="I1161" s="324" t="s">
        <v>41</v>
      </c>
      <c r="J1161" s="255" t="str">
        <f>IF(ISBLANK(INDEX('Policy Characteristics'!D:D,MATCH($C1161,'Policy Characteristics'!$C:$C,0))),"",INDEX('Policy Characteristics'!D:D,MATCH($C1161,'Policy Characteristics'!$C:$C,0)))</f>
        <v>Feedstock Shifting</v>
      </c>
      <c r="K1161" s="254" t="str">
        <f>IF(ISBLANK(INDEX('Policy Characteristics'!E:E,MATCH($C1161,'Policy Characteristics'!$C:$C,0))),"",INDEX('Policy Characteristics'!E:E,MATCH($C1161,'Policy Characteristics'!$C:$C,0)))</f>
        <v>indst feedstock shifting</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potential achieved</v>
      </c>
      <c r="P1161" s="254" t="str">
        <f>IF(ISBLANK(INDEX('Policy Characteristics'!J:J,MATCH($C1161,'Policy Characteristics'!$C:$C,0))),"",INDEX('Policy Characteristics'!J:J,MATCH($C1161,'Policy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1" s="254" t="str">
        <f>IF(ISBLANK(INDEX('Policy Characteristics'!K:K,MATCH($C1161,'Policy Characteristics'!$C:$C,0))),"",INDEX('Policy Characteristics'!K:K,MATCH($C1161,'Policy Characteristics'!$C:$C,0)))</f>
        <v/>
      </c>
      <c r="R1161" s="254" t="str">
        <f>IF(ISBLANK(INDEX('Policy Characteristics'!L:L,MATCH($C1161,'Policy Characteristics'!$C:$C,0))),"",INDEX('Policy Characteristics'!L:L,MATCH($C1161,'Policy Characteristics'!$C:$C,0)))</f>
        <v/>
      </c>
    </row>
    <row r="1162" spans="1:18" s="2" customFormat="1"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Feedstock Shifting</v>
      </c>
      <c r="C1162" s="254" t="str">
        <f t="shared" si="48"/>
        <v>Fraction of Feedstock Shifted</v>
      </c>
      <c r="D1162" s="6" t="s">
        <v>3039</v>
      </c>
      <c r="E1162" s="45" t="s">
        <v>2383</v>
      </c>
      <c r="F1162" t="s">
        <v>3003</v>
      </c>
      <c r="G1162" s="45" t="s">
        <v>2387</v>
      </c>
      <c r="H1162" s="47">
        <v>2523</v>
      </c>
      <c r="I1162" s="324" t="s">
        <v>41</v>
      </c>
      <c r="J1162" s="255" t="str">
        <f>IF(ISBLANK(INDEX('Policy Characteristics'!D:D,MATCH($C1162,'Policy Characteristics'!$C:$C,0))),"",INDEX('Policy Characteristics'!D:D,MATCH($C1162,'Policy Characteristics'!$C:$C,0)))</f>
        <v>Feedstock Shifting</v>
      </c>
      <c r="K1162" s="254" t="str">
        <f>IF(ISBLANK(INDEX('Policy Characteristics'!E:E,MATCH($C1162,'Policy Characteristics'!$C:$C,0))),"",INDEX('Policy Characteristics'!E:E,MATCH($C1162,'Policy Characteristics'!$C:$C,0)))</f>
        <v>indst feedstock shifting</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potential achieved</v>
      </c>
      <c r="P1162" s="254" t="str">
        <f>IF(ISBLANK(INDEX('Policy Characteristics'!J:J,MATCH($C1162,'Policy Characteristics'!$C:$C,0))),"",INDEX('Policy Characteristics'!J:J,MATCH($C1162,'Policy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2" s="254" t="str">
        <f>IF(ISBLANK(INDEX('Policy Characteristics'!K:K,MATCH($C1162,'Policy Characteristics'!$C:$C,0))),"",INDEX('Policy Characteristics'!K:K,MATCH($C1162,'Policy Characteristics'!$C:$C,0)))</f>
        <v/>
      </c>
      <c r="R1162" s="254" t="str">
        <f>IF(ISBLANK(INDEX('Policy Characteristics'!L:L,MATCH($C1162,'Policy Characteristics'!$C:$C,0))),"",INDEX('Policy Characteristics'!L:L,MATCH($C1162,'Policy Characteristics'!$C:$C,0)))</f>
        <v/>
      </c>
    </row>
    <row r="1163" spans="1:18" s="2" customFormat="1"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Feedstock Shifting</v>
      </c>
      <c r="C1163" s="254" t="str">
        <f t="shared" si="48"/>
        <v>Fraction of Feedstock Shifted</v>
      </c>
      <c r="D1163" s="6" t="s">
        <v>3039</v>
      </c>
      <c r="E1163" s="45" t="s">
        <v>2384</v>
      </c>
      <c r="F1163" t="s">
        <v>3003</v>
      </c>
      <c r="G1163" s="45" t="s">
        <v>2388</v>
      </c>
      <c r="H1163" s="47">
        <v>2524</v>
      </c>
      <c r="I1163" s="324" t="s">
        <v>41</v>
      </c>
      <c r="J1163" s="255" t="str">
        <f>IF(ISBLANK(INDEX('Policy Characteristics'!D:D,MATCH($C1163,'Policy Characteristics'!$C:$C,0))),"",INDEX('Policy Characteristics'!D:D,MATCH($C1163,'Policy Characteristics'!$C:$C,0)))</f>
        <v>Feedstock Shifting</v>
      </c>
      <c r="K1163" s="254" t="str">
        <f>IF(ISBLANK(INDEX('Policy Characteristics'!E:E,MATCH($C1163,'Policy Characteristics'!$C:$C,0))),"",INDEX('Policy Characteristics'!E:E,MATCH($C1163,'Policy Characteristics'!$C:$C,0)))</f>
        <v>indst feedstock shifting</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potential achieved</v>
      </c>
      <c r="P1163" s="254" t="str">
        <f>IF(ISBLANK(INDEX('Policy Characteristics'!J:J,MATCH($C1163,'Policy Characteristics'!$C:$C,0))),"",INDEX('Policy Characteristics'!J:J,MATCH($C1163,'Policy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3" s="254" t="str">
        <f>IF(ISBLANK(INDEX('Policy Characteristics'!K:K,MATCH($C1163,'Policy Characteristics'!$C:$C,0))),"",INDEX('Policy Characteristics'!K:K,MATCH($C1163,'Policy Characteristics'!$C:$C,0)))</f>
        <v/>
      </c>
      <c r="R1163" s="254" t="str">
        <f>IF(ISBLANK(INDEX('Policy Characteristics'!L:L,MATCH($C1163,'Policy Characteristics'!$C:$C,0))),"",INDEX('Policy Characteristics'!L:L,MATCH($C1163,'Policy Characteristics'!$C:$C,0)))</f>
        <v/>
      </c>
    </row>
    <row r="1164" spans="1:18" s="2" customFormat="1"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Feedstock Shifting</v>
      </c>
      <c r="C1164" s="254" t="str">
        <f t="shared" si="48"/>
        <v>Fraction of Feedstock Shifted</v>
      </c>
      <c r="D1164" s="6" t="s">
        <v>3039</v>
      </c>
      <c r="E1164" s="45" t="s">
        <v>2385</v>
      </c>
      <c r="F1164" t="s">
        <v>3003</v>
      </c>
      <c r="G1164" s="45" t="s">
        <v>2391</v>
      </c>
      <c r="H1164" s="47">
        <v>2525</v>
      </c>
      <c r="I1164" s="324" t="s">
        <v>41</v>
      </c>
      <c r="J1164" s="255" t="str">
        <f>IF(ISBLANK(INDEX('Policy Characteristics'!D:D,MATCH($C1164,'Policy Characteristics'!$C:$C,0))),"",INDEX('Policy Characteristics'!D:D,MATCH($C1164,'Policy Characteristics'!$C:$C,0)))</f>
        <v>Feedstock Shifting</v>
      </c>
      <c r="K1164" s="254" t="str">
        <f>IF(ISBLANK(INDEX('Policy Characteristics'!E:E,MATCH($C1164,'Policy Characteristics'!$C:$C,0))),"",INDEX('Policy Characteristics'!E:E,MATCH($C1164,'Policy Characteristics'!$C:$C,0)))</f>
        <v>indst feedstock shifting</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potential achieved</v>
      </c>
      <c r="P1164" s="254" t="str">
        <f>IF(ISBLANK(INDEX('Policy Characteristics'!J:J,MATCH($C1164,'Policy Characteristics'!$C:$C,0))),"",INDEX('Policy Characteristics'!J:J,MATCH($C1164,'Policy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4" s="254" t="str">
        <f>IF(ISBLANK(INDEX('Policy Characteristics'!K:K,MATCH($C1164,'Policy Characteristics'!$C:$C,0))),"",INDEX('Policy Characteristics'!K:K,MATCH($C1164,'Policy Characteristics'!$C:$C,0)))</f>
        <v/>
      </c>
      <c r="R1164" s="254" t="str">
        <f>IF(ISBLANK(INDEX('Policy Characteristics'!L:L,MATCH($C1164,'Policy Characteristics'!$C:$C,0))),"",INDEX('Policy Characteristics'!L:L,MATCH($C1164,'Policy Characteristics'!$C:$C,0)))</f>
        <v/>
      </c>
    </row>
    <row r="1165" spans="1:18" s="2" customFormat="1"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Feedstock Shifting</v>
      </c>
      <c r="C1165" s="254" t="str">
        <f t="shared" ref="C1165:C1228" si="49">C$1099</f>
        <v>Fraction of Feedstock Shifted</v>
      </c>
      <c r="D1165" s="6" t="s">
        <v>3039</v>
      </c>
      <c r="E1165" s="45" t="s">
        <v>2682</v>
      </c>
      <c r="F1165" t="s">
        <v>3003</v>
      </c>
      <c r="G1165" s="45" t="s">
        <v>2685</v>
      </c>
      <c r="H1165" s="47">
        <v>2526</v>
      </c>
      <c r="I1165" s="324" t="s">
        <v>41</v>
      </c>
      <c r="J1165" s="255" t="str">
        <f>IF(ISBLANK(INDEX('Policy Characteristics'!D:D,MATCH($C1165,'Policy Characteristics'!$C:$C,0))),"",INDEX('Policy Characteristics'!D:D,MATCH($C1165,'Policy Characteristics'!$C:$C,0)))</f>
        <v>Feedstock Shifting</v>
      </c>
      <c r="K1165" s="254" t="str">
        <f>IF(ISBLANK(INDEX('Policy Characteristics'!E:E,MATCH($C1165,'Policy Characteristics'!$C:$C,0))),"",INDEX('Policy Characteristics'!E:E,MATCH($C1165,'Policy Characteristics'!$C:$C,0)))</f>
        <v>indst feedstock shifting</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potential achieved</v>
      </c>
      <c r="P1165" s="254" t="str">
        <f>IF(ISBLANK(INDEX('Policy Characteristics'!J:J,MATCH($C1165,'Policy Characteristics'!$C:$C,0))),"",INDEX('Policy Characteristics'!J:J,MATCH($C1165,'Policy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5" s="254" t="str">
        <f>IF(ISBLANK(INDEX('Policy Characteristics'!K:K,MATCH($C1165,'Policy Characteristics'!$C:$C,0))),"",INDEX('Policy Characteristics'!K:K,MATCH($C1165,'Policy Characteristics'!$C:$C,0)))</f>
        <v/>
      </c>
      <c r="R1165" s="254" t="str">
        <f>IF(ISBLANK(INDEX('Policy Characteristics'!L:L,MATCH($C1165,'Policy Characteristics'!$C:$C,0))),"",INDEX('Policy Characteristics'!L:L,MATCH($C1165,'Policy Characteristics'!$C:$C,0)))</f>
        <v/>
      </c>
    </row>
    <row r="1166" spans="1:18" s="2" customFormat="1"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Feedstock Shifting</v>
      </c>
      <c r="C1166" s="254" t="str">
        <f t="shared" si="49"/>
        <v>Fraction of Feedstock Shifted</v>
      </c>
      <c r="D1166" s="6" t="s">
        <v>3039</v>
      </c>
      <c r="E1166" s="45" t="s">
        <v>2683</v>
      </c>
      <c r="F1166" t="s">
        <v>3003</v>
      </c>
      <c r="G1166" s="45" t="s">
        <v>2687</v>
      </c>
      <c r="H1166" s="47">
        <v>2527</v>
      </c>
      <c r="I1166" s="324" t="s">
        <v>41</v>
      </c>
      <c r="J1166" s="255" t="str">
        <f>IF(ISBLANK(INDEX('Policy Characteristics'!D:D,MATCH($C1166,'Policy Characteristics'!$C:$C,0))),"",INDEX('Policy Characteristics'!D:D,MATCH($C1166,'Policy Characteristics'!$C:$C,0)))</f>
        <v>Feedstock Shifting</v>
      </c>
      <c r="K1166" s="254" t="str">
        <f>IF(ISBLANK(INDEX('Policy Characteristics'!E:E,MATCH($C1166,'Policy Characteristics'!$C:$C,0))),"",INDEX('Policy Characteristics'!E:E,MATCH($C1166,'Policy Characteristics'!$C:$C,0)))</f>
        <v>indst feedstock shifting</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potential achieved</v>
      </c>
      <c r="P1166" s="254" t="str">
        <f>IF(ISBLANK(INDEX('Policy Characteristics'!J:J,MATCH($C1166,'Policy Characteristics'!$C:$C,0))),"",INDEX('Policy Characteristics'!J:J,MATCH($C1166,'Policy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6" s="254" t="str">
        <f>IF(ISBLANK(INDEX('Policy Characteristics'!K:K,MATCH($C1166,'Policy Characteristics'!$C:$C,0))),"",INDEX('Policy Characteristics'!K:K,MATCH($C1166,'Policy Characteristics'!$C:$C,0)))</f>
        <v/>
      </c>
      <c r="R1166" s="254" t="str">
        <f>IF(ISBLANK(INDEX('Policy Characteristics'!L:L,MATCH($C1166,'Policy Characteristics'!$C:$C,0))),"",INDEX('Policy Characteristics'!L:L,MATCH($C1166,'Policy Characteristics'!$C:$C,0)))</f>
        <v/>
      </c>
    </row>
    <row r="1167" spans="1:18" s="2" customFormat="1"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Feedstock Shifting</v>
      </c>
      <c r="C1167" s="254" t="str">
        <f t="shared" si="49"/>
        <v>Fraction of Feedstock Shifted</v>
      </c>
      <c r="D1167" s="6" t="s">
        <v>3039</v>
      </c>
      <c r="E1167" s="45" t="s">
        <v>2684</v>
      </c>
      <c r="F1167" t="s">
        <v>3003</v>
      </c>
      <c r="G1167" s="45" t="s">
        <v>2688</v>
      </c>
      <c r="H1167" s="47">
        <v>2528</v>
      </c>
      <c r="I1167" s="324" t="s">
        <v>41</v>
      </c>
      <c r="J1167" s="255" t="str">
        <f>IF(ISBLANK(INDEX('Policy Characteristics'!D:D,MATCH($C1167,'Policy Characteristics'!$C:$C,0))),"",INDEX('Policy Characteristics'!D:D,MATCH($C1167,'Policy Characteristics'!$C:$C,0)))</f>
        <v>Feedstock Shifting</v>
      </c>
      <c r="K1167" s="254" t="str">
        <f>IF(ISBLANK(INDEX('Policy Characteristics'!E:E,MATCH($C1167,'Policy Characteristics'!$C:$C,0))),"",INDEX('Policy Characteristics'!E:E,MATCH($C1167,'Policy Characteristics'!$C:$C,0)))</f>
        <v>indst feedstock shifting</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potential achieved</v>
      </c>
      <c r="P1167" s="254" t="str">
        <f>IF(ISBLANK(INDEX('Policy Characteristics'!J:J,MATCH($C1167,'Policy Characteristics'!$C:$C,0))),"",INDEX('Policy Characteristics'!J:J,MATCH($C1167,'Policy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7" s="254" t="str">
        <f>IF(ISBLANK(INDEX('Policy Characteristics'!K:K,MATCH($C1167,'Policy Characteristics'!$C:$C,0))),"",INDEX('Policy Characteristics'!K:K,MATCH($C1167,'Policy Characteristics'!$C:$C,0)))</f>
        <v/>
      </c>
      <c r="R1167" s="254" t="str">
        <f>IF(ISBLANK(INDEX('Policy Characteristics'!L:L,MATCH($C1167,'Policy Characteristics'!$C:$C,0))),"",INDEX('Policy Characteristics'!L:L,MATCH($C1167,'Policy Characteristics'!$C:$C,0)))</f>
        <v/>
      </c>
    </row>
    <row r="1168" spans="1:18" s="2" customFormat="1"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Feedstock Shifting</v>
      </c>
      <c r="C1168" s="254" t="str">
        <f t="shared" si="49"/>
        <v>Fraction of Feedstock Shifted</v>
      </c>
      <c r="D1168" s="6" t="s">
        <v>3039</v>
      </c>
      <c r="E1168" s="45" t="s">
        <v>2681</v>
      </c>
      <c r="F1168" t="s">
        <v>3003</v>
      </c>
      <c r="G1168" s="45" t="s">
        <v>2686</v>
      </c>
      <c r="H1168" s="47">
        <v>2529</v>
      </c>
      <c r="I1168" s="324" t="s">
        <v>41</v>
      </c>
      <c r="J1168" s="255" t="str">
        <f>IF(ISBLANK(INDEX('Policy Characteristics'!D:D,MATCH($C1168,'Policy Characteristics'!$C:$C,0))),"",INDEX('Policy Characteristics'!D:D,MATCH($C1168,'Policy Characteristics'!$C:$C,0)))</f>
        <v>Feedstock Shifting</v>
      </c>
      <c r="K1168" s="254" t="str">
        <f>IF(ISBLANK(INDEX('Policy Characteristics'!E:E,MATCH($C1168,'Policy Characteristics'!$C:$C,0))),"",INDEX('Policy Characteristics'!E:E,MATCH($C1168,'Policy Characteristics'!$C:$C,0)))</f>
        <v>indst feedstock shifting</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potential achieved</v>
      </c>
      <c r="P1168" s="254" t="str">
        <f>IF(ISBLANK(INDEX('Policy Characteristics'!J:J,MATCH($C1168,'Policy Characteristics'!$C:$C,0))),"",INDEX('Policy Characteristics'!J:J,MATCH($C1168,'Policy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8" s="254" t="str">
        <f>IF(ISBLANK(INDEX('Policy Characteristics'!K:K,MATCH($C1168,'Policy Characteristics'!$C:$C,0))),"",INDEX('Policy Characteristics'!K:K,MATCH($C1168,'Policy Characteristics'!$C:$C,0)))</f>
        <v/>
      </c>
      <c r="R1168" s="254" t="str">
        <f>IF(ISBLANK(INDEX('Policy Characteristics'!L:L,MATCH($C1168,'Policy Characteristics'!$C:$C,0))),"",INDEX('Policy Characteristics'!L:L,MATCH($C1168,'Policy Characteristics'!$C:$C,0)))</f>
        <v/>
      </c>
    </row>
    <row r="1169" spans="1:18" s="2" customFormat="1"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Feedstock Shifting</v>
      </c>
      <c r="C1169" s="254" t="str">
        <f t="shared" si="49"/>
        <v>Fraction of Feedstock Shifted</v>
      </c>
      <c r="D1169" s="6" t="s">
        <v>3040</v>
      </c>
      <c r="E1169" s="45" t="s">
        <v>2380</v>
      </c>
      <c r="F1169" t="s">
        <v>3004</v>
      </c>
      <c r="G1169" s="45" t="s">
        <v>2386</v>
      </c>
      <c r="H1169" s="47">
        <v>2530</v>
      </c>
      <c r="I1169" s="324" t="s">
        <v>41</v>
      </c>
      <c r="J1169" s="255" t="str">
        <f>IF(ISBLANK(INDEX('Policy Characteristics'!D:D,MATCH($C1169,'Policy Characteristics'!$C:$C,0))),"",INDEX('Policy Characteristics'!D:D,MATCH($C1169,'Policy Characteristics'!$C:$C,0)))</f>
        <v>Feedstock Shifting</v>
      </c>
      <c r="K1169" s="254" t="str">
        <f>IF(ISBLANK(INDEX('Policy Characteristics'!E:E,MATCH($C1169,'Policy Characteristics'!$C:$C,0))),"",INDEX('Policy Characteristics'!E:E,MATCH($C1169,'Policy Characteristics'!$C:$C,0)))</f>
        <v>indst feedstock shifting</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potential achieved</v>
      </c>
      <c r="P1169" s="254" t="str">
        <f>IF(ISBLANK(INDEX('Policy Characteristics'!J:J,MATCH($C1169,'Policy Characteristics'!$C:$C,0))),"",INDEX('Policy Characteristics'!J:J,MATCH($C1169,'Policy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9" s="254" t="str">
        <f>IF(ISBLANK(INDEX('Policy Characteristics'!K:K,MATCH($C1169,'Policy Characteristics'!$C:$C,0))),"",INDEX('Policy Characteristics'!K:K,MATCH($C1169,'Policy Characteristics'!$C:$C,0)))</f>
        <v/>
      </c>
      <c r="R1169" s="254" t="str">
        <f>IF(ISBLANK(INDEX('Policy Characteristics'!L:L,MATCH($C1169,'Policy Characteristics'!$C:$C,0))),"",INDEX('Policy Characteristics'!L:L,MATCH($C1169,'Policy Characteristics'!$C:$C,0)))</f>
        <v/>
      </c>
    </row>
    <row r="1170" spans="1:18" s="2" customFormat="1"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Feedstock Shifting</v>
      </c>
      <c r="C1170" s="254" t="str">
        <f t="shared" si="49"/>
        <v>Fraction of Feedstock Shifted</v>
      </c>
      <c r="D1170" s="6" t="s">
        <v>3040</v>
      </c>
      <c r="E1170" s="45" t="s">
        <v>2381</v>
      </c>
      <c r="F1170" t="s">
        <v>3004</v>
      </c>
      <c r="G1170" s="45" t="s">
        <v>2389</v>
      </c>
      <c r="H1170" s="47">
        <v>2531</v>
      </c>
      <c r="I1170" s="324" t="s">
        <v>41</v>
      </c>
      <c r="J1170" s="255" t="str">
        <f>IF(ISBLANK(INDEX('Policy Characteristics'!D:D,MATCH($C1170,'Policy Characteristics'!$C:$C,0))),"",INDEX('Policy Characteristics'!D:D,MATCH($C1170,'Policy Characteristics'!$C:$C,0)))</f>
        <v>Feedstock Shifting</v>
      </c>
      <c r="K1170" s="254" t="str">
        <f>IF(ISBLANK(INDEX('Policy Characteristics'!E:E,MATCH($C1170,'Policy Characteristics'!$C:$C,0))),"",INDEX('Policy Characteristics'!E:E,MATCH($C1170,'Policy Characteristics'!$C:$C,0)))</f>
        <v>indst feedstock shifting</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potential achieved</v>
      </c>
      <c r="P1170" s="254" t="str">
        <f>IF(ISBLANK(INDEX('Policy Characteristics'!J:J,MATCH($C1170,'Policy Characteristics'!$C:$C,0))),"",INDEX('Policy Characteristics'!J:J,MATCH($C1170,'Policy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0" s="254" t="str">
        <f>IF(ISBLANK(INDEX('Policy Characteristics'!K:K,MATCH($C1170,'Policy Characteristics'!$C:$C,0))),"",INDEX('Policy Characteristics'!K:K,MATCH($C1170,'Policy Characteristics'!$C:$C,0)))</f>
        <v/>
      </c>
      <c r="R1170" s="254" t="str">
        <f>IF(ISBLANK(INDEX('Policy Characteristics'!L:L,MATCH($C1170,'Policy Characteristics'!$C:$C,0))),"",INDEX('Policy Characteristics'!L:L,MATCH($C1170,'Policy Characteristics'!$C:$C,0)))</f>
        <v/>
      </c>
    </row>
    <row r="1171" spans="1:18" s="2" customFormat="1"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Feedstock Shifting</v>
      </c>
      <c r="C1171" s="254" t="str">
        <f t="shared" si="49"/>
        <v>Fraction of Feedstock Shifted</v>
      </c>
      <c r="D1171" s="6" t="s">
        <v>3040</v>
      </c>
      <c r="E1171" s="45" t="s">
        <v>2382</v>
      </c>
      <c r="F1171" t="s">
        <v>3004</v>
      </c>
      <c r="G1171" s="45" t="s">
        <v>2390</v>
      </c>
      <c r="H1171" s="47">
        <v>2532</v>
      </c>
      <c r="I1171" s="324" t="s">
        <v>41</v>
      </c>
      <c r="J1171" s="255" t="str">
        <f>IF(ISBLANK(INDEX('Policy Characteristics'!D:D,MATCH($C1171,'Policy Characteristics'!$C:$C,0))),"",INDEX('Policy Characteristics'!D:D,MATCH($C1171,'Policy Characteristics'!$C:$C,0)))</f>
        <v>Feedstock Shifting</v>
      </c>
      <c r="K1171" s="254" t="str">
        <f>IF(ISBLANK(INDEX('Policy Characteristics'!E:E,MATCH($C1171,'Policy Characteristics'!$C:$C,0))),"",INDEX('Policy Characteristics'!E:E,MATCH($C1171,'Policy Characteristics'!$C:$C,0)))</f>
        <v>indst feedstock shifting</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potential achieved</v>
      </c>
      <c r="P1171" s="254" t="str">
        <f>IF(ISBLANK(INDEX('Policy Characteristics'!J:J,MATCH($C1171,'Policy Characteristics'!$C:$C,0))),"",INDEX('Policy Characteristics'!J:J,MATCH($C1171,'Policy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1" s="254" t="str">
        <f>IF(ISBLANK(INDEX('Policy Characteristics'!K:K,MATCH($C1171,'Policy Characteristics'!$C:$C,0))),"",INDEX('Policy Characteristics'!K:K,MATCH($C1171,'Policy Characteristics'!$C:$C,0)))</f>
        <v/>
      </c>
      <c r="R1171" s="254" t="str">
        <f>IF(ISBLANK(INDEX('Policy Characteristics'!L:L,MATCH($C1171,'Policy Characteristics'!$C:$C,0))),"",INDEX('Policy Characteristics'!L:L,MATCH($C1171,'Policy Characteristics'!$C:$C,0)))</f>
        <v/>
      </c>
    </row>
    <row r="1172" spans="1:18" s="2" customFormat="1"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Feedstock Shifting</v>
      </c>
      <c r="C1172" s="254" t="str">
        <f t="shared" si="49"/>
        <v>Fraction of Feedstock Shifted</v>
      </c>
      <c r="D1172" s="6" t="s">
        <v>3040</v>
      </c>
      <c r="E1172" s="45" t="s">
        <v>2383</v>
      </c>
      <c r="F1172" t="s">
        <v>3004</v>
      </c>
      <c r="G1172" s="45" t="s">
        <v>2387</v>
      </c>
      <c r="H1172" s="47">
        <v>2533</v>
      </c>
      <c r="I1172" s="324" t="s">
        <v>41</v>
      </c>
      <c r="J1172" s="255" t="str">
        <f>IF(ISBLANK(INDEX('Policy Characteristics'!D:D,MATCH($C1172,'Policy Characteristics'!$C:$C,0))),"",INDEX('Policy Characteristics'!D:D,MATCH($C1172,'Policy Characteristics'!$C:$C,0)))</f>
        <v>Feedstock Shifting</v>
      </c>
      <c r="K1172" s="254" t="str">
        <f>IF(ISBLANK(INDEX('Policy Characteristics'!E:E,MATCH($C1172,'Policy Characteristics'!$C:$C,0))),"",INDEX('Policy Characteristics'!E:E,MATCH($C1172,'Policy Characteristics'!$C:$C,0)))</f>
        <v>indst feedstock shifting</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potential achieved</v>
      </c>
      <c r="P1172" s="254" t="str">
        <f>IF(ISBLANK(INDEX('Policy Characteristics'!J:J,MATCH($C1172,'Policy Characteristics'!$C:$C,0))),"",INDEX('Policy Characteristics'!J:J,MATCH($C1172,'Policy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2" s="254" t="str">
        <f>IF(ISBLANK(INDEX('Policy Characteristics'!K:K,MATCH($C1172,'Policy Characteristics'!$C:$C,0))),"",INDEX('Policy Characteristics'!K:K,MATCH($C1172,'Policy Characteristics'!$C:$C,0)))</f>
        <v/>
      </c>
      <c r="R1172" s="254" t="str">
        <f>IF(ISBLANK(INDEX('Policy Characteristics'!L:L,MATCH($C1172,'Policy Characteristics'!$C:$C,0))),"",INDEX('Policy Characteristics'!L:L,MATCH($C1172,'Policy Characteristics'!$C:$C,0)))</f>
        <v/>
      </c>
    </row>
    <row r="1173" spans="1:18" s="2" customFormat="1"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Feedstock Shifting</v>
      </c>
      <c r="C1173" s="254" t="str">
        <f t="shared" si="49"/>
        <v>Fraction of Feedstock Shifted</v>
      </c>
      <c r="D1173" s="6" t="s">
        <v>3040</v>
      </c>
      <c r="E1173" s="45" t="s">
        <v>2384</v>
      </c>
      <c r="F1173" t="s">
        <v>3004</v>
      </c>
      <c r="G1173" s="45" t="s">
        <v>2388</v>
      </c>
      <c r="H1173" s="47">
        <v>2534</v>
      </c>
      <c r="I1173" s="324" t="s">
        <v>41</v>
      </c>
      <c r="J1173" s="255" t="str">
        <f>IF(ISBLANK(INDEX('Policy Characteristics'!D:D,MATCH($C1173,'Policy Characteristics'!$C:$C,0))),"",INDEX('Policy Characteristics'!D:D,MATCH($C1173,'Policy Characteristics'!$C:$C,0)))</f>
        <v>Feedstock Shifting</v>
      </c>
      <c r="K1173" s="254" t="str">
        <f>IF(ISBLANK(INDEX('Policy Characteristics'!E:E,MATCH($C1173,'Policy Characteristics'!$C:$C,0))),"",INDEX('Policy Characteristics'!E:E,MATCH($C1173,'Policy Characteristics'!$C:$C,0)))</f>
        <v>indst feedstock shifting</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potential achieved</v>
      </c>
      <c r="P1173" s="254" t="str">
        <f>IF(ISBLANK(INDEX('Policy Characteristics'!J:J,MATCH($C1173,'Policy Characteristics'!$C:$C,0))),"",INDEX('Policy Characteristics'!J:J,MATCH($C1173,'Policy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3" s="254" t="str">
        <f>IF(ISBLANK(INDEX('Policy Characteristics'!K:K,MATCH($C1173,'Policy Characteristics'!$C:$C,0))),"",INDEX('Policy Characteristics'!K:K,MATCH($C1173,'Policy Characteristics'!$C:$C,0)))</f>
        <v/>
      </c>
      <c r="R1173" s="254" t="str">
        <f>IF(ISBLANK(INDEX('Policy Characteristics'!L:L,MATCH($C1173,'Policy Characteristics'!$C:$C,0))),"",INDEX('Policy Characteristics'!L:L,MATCH($C1173,'Policy Characteristics'!$C:$C,0)))</f>
        <v/>
      </c>
    </row>
    <row r="1174" spans="1:18" s="2" customFormat="1"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Feedstock Shifting</v>
      </c>
      <c r="C1174" s="254" t="str">
        <f t="shared" si="49"/>
        <v>Fraction of Feedstock Shifted</v>
      </c>
      <c r="D1174" s="6" t="s">
        <v>3040</v>
      </c>
      <c r="E1174" s="45" t="s">
        <v>2385</v>
      </c>
      <c r="F1174" t="s">
        <v>3004</v>
      </c>
      <c r="G1174" s="45" t="s">
        <v>2391</v>
      </c>
      <c r="H1174" s="47">
        <v>2535</v>
      </c>
      <c r="I1174" s="324" t="s">
        <v>41</v>
      </c>
      <c r="J1174" s="255" t="str">
        <f>IF(ISBLANK(INDEX('Policy Characteristics'!D:D,MATCH($C1174,'Policy Characteristics'!$C:$C,0))),"",INDEX('Policy Characteristics'!D:D,MATCH($C1174,'Policy Characteristics'!$C:$C,0)))</f>
        <v>Feedstock Shifting</v>
      </c>
      <c r="K1174" s="254" t="str">
        <f>IF(ISBLANK(INDEX('Policy Characteristics'!E:E,MATCH($C1174,'Policy Characteristics'!$C:$C,0))),"",INDEX('Policy Characteristics'!E:E,MATCH($C1174,'Policy Characteristics'!$C:$C,0)))</f>
        <v>indst feedstock shifting</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potential achieved</v>
      </c>
      <c r="P1174" s="254" t="str">
        <f>IF(ISBLANK(INDEX('Policy Characteristics'!J:J,MATCH($C1174,'Policy Characteristics'!$C:$C,0))),"",INDEX('Policy Characteristics'!J:J,MATCH($C1174,'Policy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4" s="254" t="str">
        <f>IF(ISBLANK(INDEX('Policy Characteristics'!K:K,MATCH($C1174,'Policy Characteristics'!$C:$C,0))),"",INDEX('Policy Characteristics'!K:K,MATCH($C1174,'Policy Characteristics'!$C:$C,0)))</f>
        <v/>
      </c>
      <c r="R1174" s="254" t="str">
        <f>IF(ISBLANK(INDEX('Policy Characteristics'!L:L,MATCH($C1174,'Policy Characteristics'!$C:$C,0))),"",INDEX('Policy Characteristics'!L:L,MATCH($C1174,'Policy Characteristics'!$C:$C,0)))</f>
        <v/>
      </c>
    </row>
    <row r="1175" spans="1:18" s="2" customFormat="1"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Feedstock Shifting</v>
      </c>
      <c r="C1175" s="254" t="str">
        <f t="shared" si="49"/>
        <v>Fraction of Feedstock Shifted</v>
      </c>
      <c r="D1175" s="6" t="s">
        <v>3040</v>
      </c>
      <c r="E1175" s="45" t="s">
        <v>2682</v>
      </c>
      <c r="F1175" t="s">
        <v>3004</v>
      </c>
      <c r="G1175" s="45" t="s">
        <v>2685</v>
      </c>
      <c r="H1175" s="47">
        <v>2536</v>
      </c>
      <c r="I1175" s="324" t="s">
        <v>41</v>
      </c>
      <c r="J1175" s="255" t="str">
        <f>IF(ISBLANK(INDEX('Policy Characteristics'!D:D,MATCH($C1175,'Policy Characteristics'!$C:$C,0))),"",INDEX('Policy Characteristics'!D:D,MATCH($C1175,'Policy Characteristics'!$C:$C,0)))</f>
        <v>Feedstock Shifting</v>
      </c>
      <c r="K1175" s="254" t="str">
        <f>IF(ISBLANK(INDEX('Policy Characteristics'!E:E,MATCH($C1175,'Policy Characteristics'!$C:$C,0))),"",INDEX('Policy Characteristics'!E:E,MATCH($C1175,'Policy Characteristics'!$C:$C,0)))</f>
        <v>indst feedstock shifting</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potential achieved</v>
      </c>
      <c r="P1175" s="254" t="str">
        <f>IF(ISBLANK(INDEX('Policy Characteristics'!J:J,MATCH($C1175,'Policy Characteristics'!$C:$C,0))),"",INDEX('Policy Characteristics'!J:J,MATCH($C1175,'Policy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5" s="254" t="str">
        <f>IF(ISBLANK(INDEX('Policy Characteristics'!K:K,MATCH($C1175,'Policy Characteristics'!$C:$C,0))),"",INDEX('Policy Characteristics'!K:K,MATCH($C1175,'Policy Characteristics'!$C:$C,0)))</f>
        <v/>
      </c>
      <c r="R1175" s="254" t="str">
        <f>IF(ISBLANK(INDEX('Policy Characteristics'!L:L,MATCH($C1175,'Policy Characteristics'!$C:$C,0))),"",INDEX('Policy Characteristics'!L:L,MATCH($C1175,'Policy Characteristics'!$C:$C,0)))</f>
        <v/>
      </c>
    </row>
    <row r="1176" spans="1:18" s="2" customFormat="1"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Feedstock Shifting</v>
      </c>
      <c r="C1176" s="254" t="str">
        <f t="shared" si="49"/>
        <v>Fraction of Feedstock Shifted</v>
      </c>
      <c r="D1176" s="6" t="s">
        <v>3040</v>
      </c>
      <c r="E1176" s="45" t="s">
        <v>2683</v>
      </c>
      <c r="F1176" t="s">
        <v>3004</v>
      </c>
      <c r="G1176" s="45" t="s">
        <v>2687</v>
      </c>
      <c r="H1176" s="47">
        <v>2537</v>
      </c>
      <c r="I1176" s="324" t="s">
        <v>41</v>
      </c>
      <c r="J1176" s="255" t="str">
        <f>IF(ISBLANK(INDEX('Policy Characteristics'!D:D,MATCH($C1176,'Policy Characteristics'!$C:$C,0))),"",INDEX('Policy Characteristics'!D:D,MATCH($C1176,'Policy Characteristics'!$C:$C,0)))</f>
        <v>Feedstock Shifting</v>
      </c>
      <c r="K1176" s="254" t="str">
        <f>IF(ISBLANK(INDEX('Policy Characteristics'!E:E,MATCH($C1176,'Policy Characteristics'!$C:$C,0))),"",INDEX('Policy Characteristics'!E:E,MATCH($C1176,'Policy Characteristics'!$C:$C,0)))</f>
        <v>indst feedstock shifting</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potential achieved</v>
      </c>
      <c r="P1176" s="254" t="str">
        <f>IF(ISBLANK(INDEX('Policy Characteristics'!J:J,MATCH($C1176,'Policy Characteristics'!$C:$C,0))),"",INDEX('Policy Characteristics'!J:J,MATCH($C1176,'Policy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6" s="254" t="str">
        <f>IF(ISBLANK(INDEX('Policy Characteristics'!K:K,MATCH($C1176,'Policy Characteristics'!$C:$C,0))),"",INDEX('Policy Characteristics'!K:K,MATCH($C1176,'Policy Characteristics'!$C:$C,0)))</f>
        <v/>
      </c>
      <c r="R1176" s="254" t="str">
        <f>IF(ISBLANK(INDEX('Policy Characteristics'!L:L,MATCH($C1176,'Policy Characteristics'!$C:$C,0))),"",INDEX('Policy Characteristics'!L:L,MATCH($C1176,'Policy Characteristics'!$C:$C,0)))</f>
        <v/>
      </c>
    </row>
    <row r="1177" spans="1:18" s="2" customFormat="1"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Feedstock Shifting</v>
      </c>
      <c r="C1177" s="254" t="str">
        <f t="shared" si="49"/>
        <v>Fraction of Feedstock Shifted</v>
      </c>
      <c r="D1177" s="6" t="s">
        <v>3040</v>
      </c>
      <c r="E1177" s="45" t="s">
        <v>2684</v>
      </c>
      <c r="F1177" t="s">
        <v>3004</v>
      </c>
      <c r="G1177" s="45" t="s">
        <v>2688</v>
      </c>
      <c r="H1177" s="47">
        <v>2538</v>
      </c>
      <c r="I1177" s="324" t="s">
        <v>41</v>
      </c>
      <c r="J1177" s="255" t="str">
        <f>IF(ISBLANK(INDEX('Policy Characteristics'!D:D,MATCH($C1177,'Policy Characteristics'!$C:$C,0))),"",INDEX('Policy Characteristics'!D:D,MATCH($C1177,'Policy Characteristics'!$C:$C,0)))</f>
        <v>Feedstock Shifting</v>
      </c>
      <c r="K1177" s="254" t="str">
        <f>IF(ISBLANK(INDEX('Policy Characteristics'!E:E,MATCH($C1177,'Policy Characteristics'!$C:$C,0))),"",INDEX('Policy Characteristics'!E:E,MATCH($C1177,'Policy Characteristics'!$C:$C,0)))</f>
        <v>indst feedstock shifting</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potential achieved</v>
      </c>
      <c r="P1177" s="254" t="str">
        <f>IF(ISBLANK(INDEX('Policy Characteristics'!J:J,MATCH($C1177,'Policy Characteristics'!$C:$C,0))),"",INDEX('Policy Characteristics'!J:J,MATCH($C1177,'Policy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7" s="254" t="str">
        <f>IF(ISBLANK(INDEX('Policy Characteristics'!K:K,MATCH($C1177,'Policy Characteristics'!$C:$C,0))),"",INDEX('Policy Characteristics'!K:K,MATCH($C1177,'Policy Characteristics'!$C:$C,0)))</f>
        <v/>
      </c>
      <c r="R1177" s="254" t="str">
        <f>IF(ISBLANK(INDEX('Policy Characteristics'!L:L,MATCH($C1177,'Policy Characteristics'!$C:$C,0))),"",INDEX('Policy Characteristics'!L:L,MATCH($C1177,'Policy Characteristics'!$C:$C,0)))</f>
        <v/>
      </c>
    </row>
    <row r="1178" spans="1:18" s="2" customFormat="1"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Feedstock Shifting</v>
      </c>
      <c r="C1178" s="254" t="str">
        <f t="shared" si="49"/>
        <v>Fraction of Feedstock Shifted</v>
      </c>
      <c r="D1178" s="6" t="s">
        <v>3040</v>
      </c>
      <c r="E1178" s="45" t="s">
        <v>2681</v>
      </c>
      <c r="F1178" t="s">
        <v>3004</v>
      </c>
      <c r="G1178" s="45" t="s">
        <v>2686</v>
      </c>
      <c r="H1178" s="47">
        <v>2539</v>
      </c>
      <c r="I1178" s="324" t="s">
        <v>41</v>
      </c>
      <c r="J1178" s="255" t="str">
        <f>IF(ISBLANK(INDEX('Policy Characteristics'!D:D,MATCH($C1178,'Policy Characteristics'!$C:$C,0))),"",INDEX('Policy Characteristics'!D:D,MATCH($C1178,'Policy Characteristics'!$C:$C,0)))</f>
        <v>Feedstock Shifting</v>
      </c>
      <c r="K1178" s="254" t="str">
        <f>IF(ISBLANK(INDEX('Policy Characteristics'!E:E,MATCH($C1178,'Policy Characteristics'!$C:$C,0))),"",INDEX('Policy Characteristics'!E:E,MATCH($C1178,'Policy Characteristics'!$C:$C,0)))</f>
        <v>indst feedstock shifting</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potential achieved</v>
      </c>
      <c r="P1178" s="254" t="str">
        <f>IF(ISBLANK(INDEX('Policy Characteristics'!J:J,MATCH($C1178,'Policy Characteristics'!$C:$C,0))),"",INDEX('Policy Characteristics'!J:J,MATCH($C1178,'Policy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8" s="254" t="str">
        <f>IF(ISBLANK(INDEX('Policy Characteristics'!K:K,MATCH($C1178,'Policy Characteristics'!$C:$C,0))),"",INDEX('Policy Characteristics'!K:K,MATCH($C1178,'Policy Characteristics'!$C:$C,0)))</f>
        <v/>
      </c>
      <c r="R1178" s="254" t="str">
        <f>IF(ISBLANK(INDEX('Policy Characteristics'!L:L,MATCH($C1178,'Policy Characteristics'!$C:$C,0))),"",INDEX('Policy Characteristics'!L:L,MATCH($C1178,'Policy Characteristics'!$C:$C,0)))</f>
        <v/>
      </c>
    </row>
    <row r="1179" spans="1:18" s="2" customFormat="1"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Feedstock Shifting</v>
      </c>
      <c r="C1179" s="254" t="str">
        <f t="shared" si="49"/>
        <v>Fraction of Feedstock Shifted</v>
      </c>
      <c r="D1179" s="6" t="s">
        <v>3041</v>
      </c>
      <c r="E1179" s="45" t="s">
        <v>2380</v>
      </c>
      <c r="F1179" t="s">
        <v>3005</v>
      </c>
      <c r="G1179" s="45" t="s">
        <v>2386</v>
      </c>
      <c r="H1179" s="47">
        <v>2540</v>
      </c>
      <c r="I1179" s="324" t="s">
        <v>41</v>
      </c>
      <c r="J1179" s="255" t="str">
        <f>IF(ISBLANK(INDEX('Policy Characteristics'!D:D,MATCH($C1179,'Policy Characteristics'!$C:$C,0))),"",INDEX('Policy Characteristics'!D:D,MATCH($C1179,'Policy Characteristics'!$C:$C,0)))</f>
        <v>Feedstock Shifting</v>
      </c>
      <c r="K1179" s="254" t="str">
        <f>IF(ISBLANK(INDEX('Policy Characteristics'!E:E,MATCH($C1179,'Policy Characteristics'!$C:$C,0))),"",INDEX('Policy Characteristics'!E:E,MATCH($C1179,'Policy Characteristics'!$C:$C,0)))</f>
        <v>indst feedstock shifting</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potential achieved</v>
      </c>
      <c r="P1179" s="254" t="str">
        <f>IF(ISBLANK(INDEX('Policy Characteristics'!J:J,MATCH($C1179,'Policy Characteristics'!$C:$C,0))),"",INDEX('Policy Characteristics'!J:J,MATCH($C1179,'Policy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9" s="254" t="str">
        <f>IF(ISBLANK(INDEX('Policy Characteristics'!K:K,MATCH($C1179,'Policy Characteristics'!$C:$C,0))),"",INDEX('Policy Characteristics'!K:K,MATCH($C1179,'Policy Characteristics'!$C:$C,0)))</f>
        <v/>
      </c>
      <c r="R1179" s="254" t="str">
        <f>IF(ISBLANK(INDEX('Policy Characteristics'!L:L,MATCH($C1179,'Policy Characteristics'!$C:$C,0))),"",INDEX('Policy Characteristics'!L:L,MATCH($C1179,'Policy Characteristics'!$C:$C,0)))</f>
        <v/>
      </c>
    </row>
    <row r="1180" spans="1:18" s="2" customFormat="1"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Feedstock Shifting</v>
      </c>
      <c r="C1180" s="254" t="str">
        <f t="shared" si="49"/>
        <v>Fraction of Feedstock Shifted</v>
      </c>
      <c r="D1180" s="6" t="s">
        <v>3041</v>
      </c>
      <c r="E1180" s="45" t="s">
        <v>2381</v>
      </c>
      <c r="F1180" t="s">
        <v>3005</v>
      </c>
      <c r="G1180" s="45" t="s">
        <v>2389</v>
      </c>
      <c r="H1180" s="47">
        <v>2541</v>
      </c>
      <c r="I1180" s="324" t="s">
        <v>41</v>
      </c>
      <c r="J1180" s="255" t="str">
        <f>IF(ISBLANK(INDEX('Policy Characteristics'!D:D,MATCH($C1180,'Policy Characteristics'!$C:$C,0))),"",INDEX('Policy Characteristics'!D:D,MATCH($C1180,'Policy Characteristics'!$C:$C,0)))</f>
        <v>Feedstock Shifting</v>
      </c>
      <c r="K1180" s="254" t="str">
        <f>IF(ISBLANK(INDEX('Policy Characteristics'!E:E,MATCH($C1180,'Policy Characteristics'!$C:$C,0))),"",INDEX('Policy Characteristics'!E:E,MATCH($C1180,'Policy Characteristics'!$C:$C,0)))</f>
        <v>indst feedstock shifting</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potential achieved</v>
      </c>
      <c r="P1180" s="254" t="str">
        <f>IF(ISBLANK(INDEX('Policy Characteristics'!J:J,MATCH($C1180,'Policy Characteristics'!$C:$C,0))),"",INDEX('Policy Characteristics'!J:J,MATCH($C1180,'Policy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0" s="254" t="str">
        <f>IF(ISBLANK(INDEX('Policy Characteristics'!K:K,MATCH($C1180,'Policy Characteristics'!$C:$C,0))),"",INDEX('Policy Characteristics'!K:K,MATCH($C1180,'Policy Characteristics'!$C:$C,0)))</f>
        <v/>
      </c>
      <c r="R1180" s="254" t="str">
        <f>IF(ISBLANK(INDEX('Policy Characteristics'!L:L,MATCH($C1180,'Policy Characteristics'!$C:$C,0))),"",INDEX('Policy Characteristics'!L:L,MATCH($C1180,'Policy Characteristics'!$C:$C,0)))</f>
        <v/>
      </c>
    </row>
    <row r="1181" spans="1:18" s="2" customFormat="1"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Feedstock Shifting</v>
      </c>
      <c r="C1181" s="254" t="str">
        <f t="shared" si="49"/>
        <v>Fraction of Feedstock Shifted</v>
      </c>
      <c r="D1181" s="6" t="s">
        <v>3041</v>
      </c>
      <c r="E1181" s="45" t="s">
        <v>2382</v>
      </c>
      <c r="F1181" t="s">
        <v>3005</v>
      </c>
      <c r="G1181" s="45" t="s">
        <v>2390</v>
      </c>
      <c r="H1181" s="47">
        <v>2542</v>
      </c>
      <c r="I1181" s="324" t="s">
        <v>40</v>
      </c>
      <c r="J1181" s="255" t="str">
        <f>IF(ISBLANK(INDEX('Policy Characteristics'!D:D,MATCH($C1181,'Policy Characteristics'!$C:$C,0))),"",INDEX('Policy Characteristics'!D:D,MATCH($C1181,'Policy Characteristics'!$C:$C,0)))</f>
        <v>Feedstock Shifting</v>
      </c>
      <c r="K1181" s="254" t="str">
        <f>IF(ISBLANK(INDEX('Policy Characteristics'!E:E,MATCH($C1181,'Policy Characteristics'!$C:$C,0))),"",INDEX('Policy Characteristics'!E:E,MATCH($C1181,'Policy Characteristics'!$C:$C,0)))</f>
        <v>indst feedstock shifting</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potential achieved</v>
      </c>
      <c r="P1181" s="254" t="str">
        <f>IF(ISBLANK(INDEX('Policy Characteristics'!J:J,MATCH($C1181,'Policy Characteristics'!$C:$C,0))),"",INDEX('Policy Characteristics'!J:J,MATCH($C1181,'Policy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1" s="254" t="str">
        <f>IF(ISBLANK(INDEX('Policy Characteristics'!K:K,MATCH($C1181,'Policy Characteristics'!$C:$C,0))),"",INDEX('Policy Characteristics'!K:K,MATCH($C1181,'Policy Characteristics'!$C:$C,0)))</f>
        <v/>
      </c>
      <c r="R1181" s="254" t="str">
        <f>IF(ISBLANK(INDEX('Policy Characteristics'!L:L,MATCH($C1181,'Policy Characteristics'!$C:$C,0))),"",INDEX('Policy Characteristics'!L:L,MATCH($C1181,'Policy Characteristics'!$C:$C,0)))</f>
        <v/>
      </c>
    </row>
    <row r="1182" spans="1:18" s="2" customFormat="1"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Feedstock Shifting</v>
      </c>
      <c r="C1182" s="254" t="str">
        <f t="shared" si="49"/>
        <v>Fraction of Feedstock Shifted</v>
      </c>
      <c r="D1182" s="6" t="s">
        <v>3041</v>
      </c>
      <c r="E1182" s="45" t="s">
        <v>2383</v>
      </c>
      <c r="F1182" t="s">
        <v>3005</v>
      </c>
      <c r="G1182" s="45" t="s">
        <v>2387</v>
      </c>
      <c r="H1182" s="47">
        <v>2543</v>
      </c>
      <c r="I1182" s="324" t="s">
        <v>41</v>
      </c>
      <c r="J1182" s="255" t="str">
        <f>IF(ISBLANK(INDEX('Policy Characteristics'!D:D,MATCH($C1182,'Policy Characteristics'!$C:$C,0))),"",INDEX('Policy Characteristics'!D:D,MATCH($C1182,'Policy Characteristics'!$C:$C,0)))</f>
        <v>Feedstock Shifting</v>
      </c>
      <c r="K1182" s="254" t="str">
        <f>IF(ISBLANK(INDEX('Policy Characteristics'!E:E,MATCH($C1182,'Policy Characteristics'!$C:$C,0))),"",INDEX('Policy Characteristics'!E:E,MATCH($C1182,'Policy Characteristics'!$C:$C,0)))</f>
        <v>indst feedstock shifting</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potential achieved</v>
      </c>
      <c r="P1182" s="254" t="str">
        <f>IF(ISBLANK(INDEX('Policy Characteristics'!J:J,MATCH($C1182,'Policy Characteristics'!$C:$C,0))),"",INDEX('Policy Characteristics'!J:J,MATCH($C1182,'Policy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2" s="254" t="str">
        <f>IF(ISBLANK(INDEX('Policy Characteristics'!K:K,MATCH($C1182,'Policy Characteristics'!$C:$C,0))),"",INDEX('Policy Characteristics'!K:K,MATCH($C1182,'Policy Characteristics'!$C:$C,0)))</f>
        <v/>
      </c>
      <c r="R1182" s="254" t="str">
        <f>IF(ISBLANK(INDEX('Policy Characteristics'!L:L,MATCH($C1182,'Policy Characteristics'!$C:$C,0))),"",INDEX('Policy Characteristics'!L:L,MATCH($C1182,'Policy Characteristics'!$C:$C,0)))</f>
        <v/>
      </c>
    </row>
    <row r="1183" spans="1:18" s="2" customFormat="1"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Feedstock Shifting</v>
      </c>
      <c r="C1183" s="254" t="str">
        <f t="shared" si="49"/>
        <v>Fraction of Feedstock Shifted</v>
      </c>
      <c r="D1183" s="6" t="s">
        <v>3041</v>
      </c>
      <c r="E1183" s="45" t="s">
        <v>2384</v>
      </c>
      <c r="F1183" t="s">
        <v>3005</v>
      </c>
      <c r="G1183" s="45" t="s">
        <v>2388</v>
      </c>
      <c r="H1183" s="47">
        <v>2544</v>
      </c>
      <c r="I1183" s="324" t="s">
        <v>41</v>
      </c>
      <c r="J1183" s="255" t="str">
        <f>IF(ISBLANK(INDEX('Policy Characteristics'!D:D,MATCH($C1183,'Policy Characteristics'!$C:$C,0))),"",INDEX('Policy Characteristics'!D:D,MATCH($C1183,'Policy Characteristics'!$C:$C,0)))</f>
        <v>Feedstock Shifting</v>
      </c>
      <c r="K1183" s="254" t="str">
        <f>IF(ISBLANK(INDEX('Policy Characteristics'!E:E,MATCH($C1183,'Policy Characteristics'!$C:$C,0))),"",INDEX('Policy Characteristics'!E:E,MATCH($C1183,'Policy Characteristics'!$C:$C,0)))</f>
        <v>indst feedstock shifting</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potential achieved</v>
      </c>
      <c r="P1183" s="254" t="str">
        <f>IF(ISBLANK(INDEX('Policy Characteristics'!J:J,MATCH($C1183,'Policy Characteristics'!$C:$C,0))),"",INDEX('Policy Characteristics'!J:J,MATCH($C1183,'Policy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3" s="254" t="str">
        <f>IF(ISBLANK(INDEX('Policy Characteristics'!K:K,MATCH($C1183,'Policy Characteristics'!$C:$C,0))),"",INDEX('Policy Characteristics'!K:K,MATCH($C1183,'Policy Characteristics'!$C:$C,0)))</f>
        <v/>
      </c>
      <c r="R1183" s="254" t="str">
        <f>IF(ISBLANK(INDEX('Policy Characteristics'!L:L,MATCH($C1183,'Policy Characteristics'!$C:$C,0))),"",INDEX('Policy Characteristics'!L:L,MATCH($C1183,'Policy Characteristics'!$C:$C,0)))</f>
        <v/>
      </c>
    </row>
    <row r="1184" spans="1:18" s="2" customFormat="1"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Feedstock Shifting</v>
      </c>
      <c r="C1184" s="254" t="str">
        <f t="shared" si="49"/>
        <v>Fraction of Feedstock Shifted</v>
      </c>
      <c r="D1184" s="6" t="s">
        <v>3041</v>
      </c>
      <c r="E1184" s="45" t="s">
        <v>2385</v>
      </c>
      <c r="F1184" t="s">
        <v>3005</v>
      </c>
      <c r="G1184" s="45" t="s">
        <v>2391</v>
      </c>
      <c r="H1184" s="47">
        <v>2545</v>
      </c>
      <c r="I1184" s="324" t="s">
        <v>41</v>
      </c>
      <c r="J1184" s="255" t="str">
        <f>IF(ISBLANK(INDEX('Policy Characteristics'!D:D,MATCH($C1184,'Policy Characteristics'!$C:$C,0))),"",INDEX('Policy Characteristics'!D:D,MATCH($C1184,'Policy Characteristics'!$C:$C,0)))</f>
        <v>Feedstock Shifting</v>
      </c>
      <c r="K1184" s="254" t="str">
        <f>IF(ISBLANK(INDEX('Policy Characteristics'!E:E,MATCH($C1184,'Policy Characteristics'!$C:$C,0))),"",INDEX('Policy Characteristics'!E:E,MATCH($C1184,'Policy Characteristics'!$C:$C,0)))</f>
        <v>indst feedstock shifting</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potential achieved</v>
      </c>
      <c r="P1184" s="254" t="str">
        <f>IF(ISBLANK(INDEX('Policy Characteristics'!J:J,MATCH($C1184,'Policy Characteristics'!$C:$C,0))),"",INDEX('Policy Characteristics'!J:J,MATCH($C1184,'Policy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4" s="254" t="str">
        <f>IF(ISBLANK(INDEX('Policy Characteristics'!K:K,MATCH($C1184,'Policy Characteristics'!$C:$C,0))),"",INDEX('Policy Characteristics'!K:K,MATCH($C1184,'Policy Characteristics'!$C:$C,0)))</f>
        <v/>
      </c>
      <c r="R1184" s="254" t="str">
        <f>IF(ISBLANK(INDEX('Policy Characteristics'!L:L,MATCH($C1184,'Policy Characteristics'!$C:$C,0))),"",INDEX('Policy Characteristics'!L:L,MATCH($C1184,'Policy Characteristics'!$C:$C,0)))</f>
        <v/>
      </c>
    </row>
    <row r="1185" spans="1:18" s="2" customFormat="1"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Feedstock Shifting</v>
      </c>
      <c r="C1185" s="254" t="str">
        <f t="shared" si="49"/>
        <v>Fraction of Feedstock Shifted</v>
      </c>
      <c r="D1185" s="6" t="s">
        <v>3041</v>
      </c>
      <c r="E1185" s="45" t="s">
        <v>2682</v>
      </c>
      <c r="F1185" t="s">
        <v>3005</v>
      </c>
      <c r="G1185" s="45" t="s">
        <v>2685</v>
      </c>
      <c r="H1185" s="47">
        <v>2546</v>
      </c>
      <c r="I1185" s="324" t="s">
        <v>41</v>
      </c>
      <c r="J1185" s="255" t="str">
        <f>IF(ISBLANK(INDEX('Policy Characteristics'!D:D,MATCH($C1185,'Policy Characteristics'!$C:$C,0))),"",INDEX('Policy Characteristics'!D:D,MATCH($C1185,'Policy Characteristics'!$C:$C,0)))</f>
        <v>Feedstock Shifting</v>
      </c>
      <c r="K1185" s="254" t="str">
        <f>IF(ISBLANK(INDEX('Policy Characteristics'!E:E,MATCH($C1185,'Policy Characteristics'!$C:$C,0))),"",INDEX('Policy Characteristics'!E:E,MATCH($C1185,'Policy Characteristics'!$C:$C,0)))</f>
        <v>indst feedstock shifting</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potential achieved</v>
      </c>
      <c r="P1185" s="254" t="str">
        <f>IF(ISBLANK(INDEX('Policy Characteristics'!J:J,MATCH($C1185,'Policy Characteristics'!$C:$C,0))),"",INDEX('Policy Characteristics'!J:J,MATCH($C1185,'Policy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5" s="254" t="str">
        <f>IF(ISBLANK(INDEX('Policy Characteristics'!K:K,MATCH($C1185,'Policy Characteristics'!$C:$C,0))),"",INDEX('Policy Characteristics'!K:K,MATCH($C1185,'Policy Characteristics'!$C:$C,0)))</f>
        <v/>
      </c>
      <c r="R1185" s="254" t="str">
        <f>IF(ISBLANK(INDEX('Policy Characteristics'!L:L,MATCH($C1185,'Policy Characteristics'!$C:$C,0))),"",INDEX('Policy Characteristics'!L:L,MATCH($C1185,'Policy Characteristics'!$C:$C,0)))</f>
        <v/>
      </c>
    </row>
    <row r="1186" spans="1:18" s="2" customFormat="1"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Feedstock Shifting</v>
      </c>
      <c r="C1186" s="254" t="str">
        <f t="shared" si="49"/>
        <v>Fraction of Feedstock Shifted</v>
      </c>
      <c r="D1186" s="6" t="s">
        <v>3041</v>
      </c>
      <c r="E1186" s="45" t="s">
        <v>2683</v>
      </c>
      <c r="F1186" t="s">
        <v>3005</v>
      </c>
      <c r="G1186" s="45" t="s">
        <v>2687</v>
      </c>
      <c r="H1186" s="47">
        <v>2547</v>
      </c>
      <c r="I1186" s="324" t="s">
        <v>41</v>
      </c>
      <c r="J1186" s="255" t="str">
        <f>IF(ISBLANK(INDEX('Policy Characteristics'!D:D,MATCH($C1186,'Policy Characteristics'!$C:$C,0))),"",INDEX('Policy Characteristics'!D:D,MATCH($C1186,'Policy Characteristics'!$C:$C,0)))</f>
        <v>Feedstock Shifting</v>
      </c>
      <c r="K1186" s="254" t="str">
        <f>IF(ISBLANK(INDEX('Policy Characteristics'!E:E,MATCH($C1186,'Policy Characteristics'!$C:$C,0))),"",INDEX('Policy Characteristics'!E:E,MATCH($C1186,'Policy Characteristics'!$C:$C,0)))</f>
        <v>indst feedstock shifting</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potential achieved</v>
      </c>
      <c r="P1186" s="254" t="str">
        <f>IF(ISBLANK(INDEX('Policy Characteristics'!J:J,MATCH($C1186,'Policy Characteristics'!$C:$C,0))),"",INDEX('Policy Characteristics'!J:J,MATCH($C1186,'Policy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6" s="254" t="str">
        <f>IF(ISBLANK(INDEX('Policy Characteristics'!K:K,MATCH($C1186,'Policy Characteristics'!$C:$C,0))),"",INDEX('Policy Characteristics'!K:K,MATCH($C1186,'Policy Characteristics'!$C:$C,0)))</f>
        <v/>
      </c>
      <c r="R1186" s="254" t="str">
        <f>IF(ISBLANK(INDEX('Policy Characteristics'!L:L,MATCH($C1186,'Policy Characteristics'!$C:$C,0))),"",INDEX('Policy Characteristics'!L:L,MATCH($C1186,'Policy Characteristics'!$C:$C,0)))</f>
        <v/>
      </c>
    </row>
    <row r="1187" spans="1:18" s="2" customFormat="1"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Feedstock Shifting</v>
      </c>
      <c r="C1187" s="254" t="str">
        <f t="shared" si="49"/>
        <v>Fraction of Feedstock Shifted</v>
      </c>
      <c r="D1187" s="6" t="s">
        <v>3041</v>
      </c>
      <c r="E1187" s="45" t="s">
        <v>2684</v>
      </c>
      <c r="F1187" t="s">
        <v>3005</v>
      </c>
      <c r="G1187" s="45" t="s">
        <v>2688</v>
      </c>
      <c r="H1187" s="47">
        <v>2548</v>
      </c>
      <c r="I1187" s="324" t="s">
        <v>41</v>
      </c>
      <c r="J1187" s="255" t="str">
        <f>IF(ISBLANK(INDEX('Policy Characteristics'!D:D,MATCH($C1187,'Policy Characteristics'!$C:$C,0))),"",INDEX('Policy Characteristics'!D:D,MATCH($C1187,'Policy Characteristics'!$C:$C,0)))</f>
        <v>Feedstock Shifting</v>
      </c>
      <c r="K1187" s="254" t="str">
        <f>IF(ISBLANK(INDEX('Policy Characteristics'!E:E,MATCH($C1187,'Policy Characteristics'!$C:$C,0))),"",INDEX('Policy Characteristics'!E:E,MATCH($C1187,'Policy Characteristics'!$C:$C,0)))</f>
        <v>indst feedstock shifting</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potential achieved</v>
      </c>
      <c r="P1187" s="254" t="str">
        <f>IF(ISBLANK(INDEX('Policy Characteristics'!J:J,MATCH($C1187,'Policy Characteristics'!$C:$C,0))),"",INDEX('Policy Characteristics'!J:J,MATCH($C1187,'Policy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7" s="254" t="str">
        <f>IF(ISBLANK(INDEX('Policy Characteristics'!K:K,MATCH($C1187,'Policy Characteristics'!$C:$C,0))),"",INDEX('Policy Characteristics'!K:K,MATCH($C1187,'Policy Characteristics'!$C:$C,0)))</f>
        <v/>
      </c>
      <c r="R1187" s="254" t="str">
        <f>IF(ISBLANK(INDEX('Policy Characteristics'!L:L,MATCH($C1187,'Policy Characteristics'!$C:$C,0))),"",INDEX('Policy Characteristics'!L:L,MATCH($C1187,'Policy Characteristics'!$C:$C,0)))</f>
        <v/>
      </c>
    </row>
    <row r="1188" spans="1:18" s="2" customFormat="1"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Feedstock Shifting</v>
      </c>
      <c r="C1188" s="254" t="str">
        <f t="shared" si="49"/>
        <v>Fraction of Feedstock Shifted</v>
      </c>
      <c r="D1188" s="6" t="s">
        <v>3041</v>
      </c>
      <c r="E1188" s="45" t="s">
        <v>2681</v>
      </c>
      <c r="F1188" t="s">
        <v>3005</v>
      </c>
      <c r="G1188" s="45" t="s">
        <v>2686</v>
      </c>
      <c r="H1188" s="47">
        <v>2549</v>
      </c>
      <c r="I1188" s="324" t="s">
        <v>41</v>
      </c>
      <c r="J1188" s="255" t="str">
        <f>IF(ISBLANK(INDEX('Policy Characteristics'!D:D,MATCH($C1188,'Policy Characteristics'!$C:$C,0))),"",INDEX('Policy Characteristics'!D:D,MATCH($C1188,'Policy Characteristics'!$C:$C,0)))</f>
        <v>Feedstock Shifting</v>
      </c>
      <c r="K1188" s="254" t="str">
        <f>IF(ISBLANK(INDEX('Policy Characteristics'!E:E,MATCH($C1188,'Policy Characteristics'!$C:$C,0))),"",INDEX('Policy Characteristics'!E:E,MATCH($C1188,'Policy Characteristics'!$C:$C,0)))</f>
        <v>indst feedstock shifting</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potential achieved</v>
      </c>
      <c r="P1188" s="254" t="str">
        <f>IF(ISBLANK(INDEX('Policy Characteristics'!J:J,MATCH($C1188,'Policy Characteristics'!$C:$C,0))),"",INDEX('Policy Characteristics'!J:J,MATCH($C1188,'Policy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8" s="254" t="str">
        <f>IF(ISBLANK(INDEX('Policy Characteristics'!K:K,MATCH($C1188,'Policy Characteristics'!$C:$C,0))),"",INDEX('Policy Characteristics'!K:K,MATCH($C1188,'Policy Characteristics'!$C:$C,0)))</f>
        <v/>
      </c>
      <c r="R1188" s="254" t="str">
        <f>IF(ISBLANK(INDEX('Policy Characteristics'!L:L,MATCH($C1188,'Policy Characteristics'!$C:$C,0))),"",INDEX('Policy Characteristics'!L:L,MATCH($C1188,'Policy Characteristics'!$C:$C,0)))</f>
        <v/>
      </c>
    </row>
    <row r="1189" spans="1:18" s="2" customFormat="1"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Feedstock Shifting</v>
      </c>
      <c r="C1189" s="254" t="str">
        <f t="shared" si="49"/>
        <v>Fraction of Feedstock Shifted</v>
      </c>
      <c r="D1189" s="6" t="s">
        <v>3042</v>
      </c>
      <c r="E1189" s="45" t="s">
        <v>2380</v>
      </c>
      <c r="F1189" t="s">
        <v>2555</v>
      </c>
      <c r="G1189" s="45" t="s">
        <v>2386</v>
      </c>
      <c r="H1189" s="47">
        <v>2550</v>
      </c>
      <c r="I1189" s="324" t="s">
        <v>41</v>
      </c>
      <c r="J1189" s="255" t="str">
        <f>IF(ISBLANK(INDEX('Policy Characteristics'!D:D,MATCH($C1189,'Policy Characteristics'!$C:$C,0))),"",INDEX('Policy Characteristics'!D:D,MATCH($C1189,'Policy Characteristics'!$C:$C,0)))</f>
        <v>Feedstock Shifting</v>
      </c>
      <c r="K1189" s="254" t="str">
        <f>IF(ISBLANK(INDEX('Policy Characteristics'!E:E,MATCH($C1189,'Policy Characteristics'!$C:$C,0))),"",INDEX('Policy Characteristics'!E:E,MATCH($C1189,'Policy Characteristics'!$C:$C,0)))</f>
        <v>indst feedstock shifting</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potential achieved</v>
      </c>
      <c r="P1189" s="254" t="str">
        <f>IF(ISBLANK(INDEX('Policy Characteristics'!J:J,MATCH($C1189,'Policy Characteristics'!$C:$C,0))),"",INDEX('Policy Characteristics'!J:J,MATCH($C1189,'Policy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9" s="254" t="str">
        <f>IF(ISBLANK(INDEX('Policy Characteristics'!K:K,MATCH($C1189,'Policy Characteristics'!$C:$C,0))),"",INDEX('Policy Characteristics'!K:K,MATCH($C1189,'Policy Characteristics'!$C:$C,0)))</f>
        <v/>
      </c>
      <c r="R1189" s="254" t="str">
        <f>IF(ISBLANK(INDEX('Policy Characteristics'!L:L,MATCH($C1189,'Policy Characteristics'!$C:$C,0))),"",INDEX('Policy Characteristics'!L:L,MATCH($C1189,'Policy Characteristics'!$C:$C,0)))</f>
        <v/>
      </c>
    </row>
    <row r="1190" spans="1:18" s="2" customFormat="1"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Feedstock Shifting</v>
      </c>
      <c r="C1190" s="254" t="str">
        <f t="shared" si="49"/>
        <v>Fraction of Feedstock Shifted</v>
      </c>
      <c r="D1190" s="6" t="s">
        <v>3042</v>
      </c>
      <c r="E1190" s="45" t="s">
        <v>2381</v>
      </c>
      <c r="F1190" t="s">
        <v>2555</v>
      </c>
      <c r="G1190" s="45" t="s">
        <v>2389</v>
      </c>
      <c r="H1190" s="47">
        <v>2551</v>
      </c>
      <c r="I1190" s="324" t="s">
        <v>41</v>
      </c>
      <c r="J1190" s="255" t="str">
        <f>IF(ISBLANK(INDEX('Policy Characteristics'!D:D,MATCH($C1190,'Policy Characteristics'!$C:$C,0))),"",INDEX('Policy Characteristics'!D:D,MATCH($C1190,'Policy Characteristics'!$C:$C,0)))</f>
        <v>Feedstock Shifting</v>
      </c>
      <c r="K1190" s="254" t="str">
        <f>IF(ISBLANK(INDEX('Policy Characteristics'!E:E,MATCH($C1190,'Policy Characteristics'!$C:$C,0))),"",INDEX('Policy Characteristics'!E:E,MATCH($C1190,'Policy Characteristics'!$C:$C,0)))</f>
        <v>indst feedstock shifting</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potential achieved</v>
      </c>
      <c r="P1190" s="254" t="str">
        <f>IF(ISBLANK(INDEX('Policy Characteristics'!J:J,MATCH($C1190,'Policy Characteristics'!$C:$C,0))),"",INDEX('Policy Characteristics'!J:J,MATCH($C1190,'Policy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0" s="254" t="str">
        <f>IF(ISBLANK(INDEX('Policy Characteristics'!K:K,MATCH($C1190,'Policy Characteristics'!$C:$C,0))),"",INDEX('Policy Characteristics'!K:K,MATCH($C1190,'Policy Characteristics'!$C:$C,0)))</f>
        <v/>
      </c>
      <c r="R1190" s="254" t="str">
        <f>IF(ISBLANK(INDEX('Policy Characteristics'!L:L,MATCH($C1190,'Policy Characteristics'!$C:$C,0))),"",INDEX('Policy Characteristics'!L:L,MATCH($C1190,'Policy Characteristics'!$C:$C,0)))</f>
        <v/>
      </c>
    </row>
    <row r="1191" spans="1:18" s="2" customFormat="1"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Feedstock Shifting</v>
      </c>
      <c r="C1191" s="254" t="str">
        <f t="shared" si="49"/>
        <v>Fraction of Feedstock Shifted</v>
      </c>
      <c r="D1191" s="6" t="s">
        <v>3042</v>
      </c>
      <c r="E1191" s="45" t="s">
        <v>2382</v>
      </c>
      <c r="F1191" t="s">
        <v>2555</v>
      </c>
      <c r="G1191" s="45" t="s">
        <v>2390</v>
      </c>
      <c r="H1191" s="47">
        <v>2552</v>
      </c>
      <c r="I1191" s="324" t="s">
        <v>40</v>
      </c>
      <c r="J1191" s="255" t="str">
        <f>IF(ISBLANK(INDEX('Policy Characteristics'!D:D,MATCH($C1191,'Policy Characteristics'!$C:$C,0))),"",INDEX('Policy Characteristics'!D:D,MATCH($C1191,'Policy Characteristics'!$C:$C,0)))</f>
        <v>Feedstock Shifting</v>
      </c>
      <c r="K1191" s="254" t="str">
        <f>IF(ISBLANK(INDEX('Policy Characteristics'!E:E,MATCH($C1191,'Policy Characteristics'!$C:$C,0))),"",INDEX('Policy Characteristics'!E:E,MATCH($C1191,'Policy Characteristics'!$C:$C,0)))</f>
        <v>indst feedstock shifting</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potential achieved</v>
      </c>
      <c r="P1191" s="254" t="str">
        <f>IF(ISBLANK(INDEX('Policy Characteristics'!J:J,MATCH($C1191,'Policy Characteristics'!$C:$C,0))),"",INDEX('Policy Characteristics'!J:J,MATCH($C1191,'Policy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1" s="254" t="str">
        <f>IF(ISBLANK(INDEX('Policy Characteristics'!K:K,MATCH($C1191,'Policy Characteristics'!$C:$C,0))),"",INDEX('Policy Characteristics'!K:K,MATCH($C1191,'Policy Characteristics'!$C:$C,0)))</f>
        <v/>
      </c>
      <c r="R1191" s="254" t="str">
        <f>IF(ISBLANK(INDEX('Policy Characteristics'!L:L,MATCH($C1191,'Policy Characteristics'!$C:$C,0))),"",INDEX('Policy Characteristics'!L:L,MATCH($C1191,'Policy Characteristics'!$C:$C,0)))</f>
        <v/>
      </c>
    </row>
    <row r="1192" spans="1:18" s="2" customFormat="1"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Feedstock Shifting</v>
      </c>
      <c r="C1192" s="254" t="str">
        <f t="shared" si="49"/>
        <v>Fraction of Feedstock Shifted</v>
      </c>
      <c r="D1192" s="6" t="s">
        <v>3042</v>
      </c>
      <c r="E1192" s="45" t="s">
        <v>2383</v>
      </c>
      <c r="F1192" t="s">
        <v>2555</v>
      </c>
      <c r="G1192" s="45" t="s">
        <v>2387</v>
      </c>
      <c r="H1192" s="47">
        <v>2553</v>
      </c>
      <c r="I1192" s="324" t="s">
        <v>41</v>
      </c>
      <c r="J1192" s="255" t="str">
        <f>IF(ISBLANK(INDEX('Policy Characteristics'!D:D,MATCH($C1192,'Policy Characteristics'!$C:$C,0))),"",INDEX('Policy Characteristics'!D:D,MATCH($C1192,'Policy Characteristics'!$C:$C,0)))</f>
        <v>Feedstock Shifting</v>
      </c>
      <c r="K1192" s="254" t="str">
        <f>IF(ISBLANK(INDEX('Policy Characteristics'!E:E,MATCH($C1192,'Policy Characteristics'!$C:$C,0))),"",INDEX('Policy Characteristics'!E:E,MATCH($C1192,'Policy Characteristics'!$C:$C,0)))</f>
        <v>indst feedstock shifting</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potential achieved</v>
      </c>
      <c r="P1192" s="254" t="str">
        <f>IF(ISBLANK(INDEX('Policy Characteristics'!J:J,MATCH($C1192,'Policy Characteristics'!$C:$C,0))),"",INDEX('Policy Characteristics'!J:J,MATCH($C1192,'Policy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2" s="254" t="str">
        <f>IF(ISBLANK(INDEX('Policy Characteristics'!K:K,MATCH($C1192,'Policy Characteristics'!$C:$C,0))),"",INDEX('Policy Characteristics'!K:K,MATCH($C1192,'Policy Characteristics'!$C:$C,0)))</f>
        <v/>
      </c>
      <c r="R1192" s="254" t="str">
        <f>IF(ISBLANK(INDEX('Policy Characteristics'!L:L,MATCH($C1192,'Policy Characteristics'!$C:$C,0))),"",INDEX('Policy Characteristics'!L:L,MATCH($C1192,'Policy Characteristics'!$C:$C,0)))</f>
        <v/>
      </c>
    </row>
    <row r="1193" spans="1:18" s="2" customFormat="1"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Feedstock Shifting</v>
      </c>
      <c r="C1193" s="254" t="str">
        <f t="shared" si="49"/>
        <v>Fraction of Feedstock Shifted</v>
      </c>
      <c r="D1193" s="6" t="s">
        <v>3042</v>
      </c>
      <c r="E1193" s="45" t="s">
        <v>2384</v>
      </c>
      <c r="F1193" t="s">
        <v>2555</v>
      </c>
      <c r="G1193" s="45" t="s">
        <v>2388</v>
      </c>
      <c r="H1193" s="47">
        <v>2554</v>
      </c>
      <c r="I1193" s="324" t="s">
        <v>41</v>
      </c>
      <c r="J1193" s="255" t="str">
        <f>IF(ISBLANK(INDEX('Policy Characteristics'!D:D,MATCH($C1193,'Policy Characteristics'!$C:$C,0))),"",INDEX('Policy Characteristics'!D:D,MATCH($C1193,'Policy Characteristics'!$C:$C,0)))</f>
        <v>Feedstock Shifting</v>
      </c>
      <c r="K1193" s="254" t="str">
        <f>IF(ISBLANK(INDEX('Policy Characteristics'!E:E,MATCH($C1193,'Policy Characteristics'!$C:$C,0))),"",INDEX('Policy Characteristics'!E:E,MATCH($C1193,'Policy Characteristics'!$C:$C,0)))</f>
        <v>indst feedstock shifting</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potential achieved</v>
      </c>
      <c r="P1193" s="254" t="str">
        <f>IF(ISBLANK(INDEX('Policy Characteristics'!J:J,MATCH($C1193,'Policy Characteristics'!$C:$C,0))),"",INDEX('Policy Characteristics'!J:J,MATCH($C1193,'Policy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3" s="254" t="str">
        <f>IF(ISBLANK(INDEX('Policy Characteristics'!K:K,MATCH($C1193,'Policy Characteristics'!$C:$C,0))),"",INDEX('Policy Characteristics'!K:K,MATCH($C1193,'Policy Characteristics'!$C:$C,0)))</f>
        <v/>
      </c>
      <c r="R1193" s="254" t="str">
        <f>IF(ISBLANK(INDEX('Policy Characteristics'!L:L,MATCH($C1193,'Policy Characteristics'!$C:$C,0))),"",INDEX('Policy Characteristics'!L:L,MATCH($C1193,'Policy Characteristics'!$C:$C,0)))</f>
        <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Feedstock Shifting</v>
      </c>
      <c r="C1194" s="254" t="str">
        <f t="shared" si="49"/>
        <v>Fraction of Feedstock Shifted</v>
      </c>
      <c r="D1194" s="6" t="s">
        <v>3042</v>
      </c>
      <c r="E1194" s="45" t="s">
        <v>2385</v>
      </c>
      <c r="F1194" t="s">
        <v>2555</v>
      </c>
      <c r="G1194" s="45" t="s">
        <v>2391</v>
      </c>
      <c r="H1194" s="47">
        <v>2555</v>
      </c>
      <c r="I1194" s="324" t="s">
        <v>41</v>
      </c>
      <c r="J1194" s="255" t="str">
        <f>IF(ISBLANK(INDEX('Policy Characteristics'!D:D,MATCH($C1194,'Policy Characteristics'!$C:$C,0))),"",INDEX('Policy Characteristics'!D:D,MATCH($C1194,'Policy Characteristics'!$C:$C,0)))</f>
        <v>Feedstock Shifting</v>
      </c>
      <c r="K1194" s="254" t="str">
        <f>IF(ISBLANK(INDEX('Policy Characteristics'!E:E,MATCH($C1194,'Policy Characteristics'!$C:$C,0))),"",INDEX('Policy Characteristics'!E:E,MATCH($C1194,'Policy Characteristics'!$C:$C,0)))</f>
        <v>indst feedstock shifting</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4" s="254" t="str">
        <f>IF(ISBLANK(INDEX('Policy Characteristics'!K:K,MATCH($C1194,'Policy Characteristics'!$C:$C,0))),"",INDEX('Policy Characteristics'!K:K,MATCH($C1194,'Policy Characteristics'!$C:$C,0)))</f>
        <v/>
      </c>
      <c r="R1194" s="254" t="str">
        <f>IF(ISBLANK(INDEX('Policy Characteristics'!L:L,MATCH($C1194,'Policy Characteristics'!$C:$C,0))),"",INDEX('Policy Characteristics'!L:L,MATCH($C1194,'Policy Characteristics'!$C:$C,0)))</f>
        <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Feedstock Shifting</v>
      </c>
      <c r="C1195" s="254" t="str">
        <f t="shared" si="49"/>
        <v>Fraction of Feedstock Shifted</v>
      </c>
      <c r="D1195" s="6" t="s">
        <v>3042</v>
      </c>
      <c r="E1195" s="45" t="s">
        <v>2682</v>
      </c>
      <c r="F1195" t="s">
        <v>2555</v>
      </c>
      <c r="G1195" s="45" t="s">
        <v>2685</v>
      </c>
      <c r="H1195" s="47">
        <v>2556</v>
      </c>
      <c r="I1195" s="324" t="s">
        <v>41</v>
      </c>
      <c r="J1195" s="255" t="str">
        <f>IF(ISBLANK(INDEX('Policy Characteristics'!D:D,MATCH($C1195,'Policy Characteristics'!$C:$C,0))),"",INDEX('Policy Characteristics'!D:D,MATCH($C1195,'Policy Characteristics'!$C:$C,0)))</f>
        <v>Feedstock Shifting</v>
      </c>
      <c r="K1195" s="254" t="str">
        <f>IF(ISBLANK(INDEX('Policy Characteristics'!E:E,MATCH($C1195,'Policy Characteristics'!$C:$C,0))),"",INDEX('Policy Characteristics'!E:E,MATCH($C1195,'Policy Characteristics'!$C:$C,0)))</f>
        <v>indst feedstock shifting</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5" s="254" t="str">
        <f>IF(ISBLANK(INDEX('Policy Characteristics'!K:K,MATCH($C1195,'Policy Characteristics'!$C:$C,0))),"",INDEX('Policy Characteristics'!K:K,MATCH($C1195,'Policy Characteristics'!$C:$C,0)))</f>
        <v/>
      </c>
      <c r="R1195" s="254" t="str">
        <f>IF(ISBLANK(INDEX('Policy Characteristics'!L:L,MATCH($C1195,'Policy Characteristics'!$C:$C,0))),"",INDEX('Policy Characteristics'!L:L,MATCH($C1195,'Policy Characteristics'!$C:$C,0)))</f>
        <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Feedstock Shifting</v>
      </c>
      <c r="C1196" s="254" t="str">
        <f t="shared" si="49"/>
        <v>Fraction of Feedstock Shifted</v>
      </c>
      <c r="D1196" s="6" t="s">
        <v>3042</v>
      </c>
      <c r="E1196" s="45" t="s">
        <v>2683</v>
      </c>
      <c r="F1196" t="s">
        <v>2555</v>
      </c>
      <c r="G1196" s="45" t="s">
        <v>2687</v>
      </c>
      <c r="H1196" s="47">
        <v>2557</v>
      </c>
      <c r="I1196" s="324" t="s">
        <v>41</v>
      </c>
      <c r="J1196" s="255" t="str">
        <f>IF(ISBLANK(INDEX('Policy Characteristics'!D:D,MATCH($C1196,'Policy Characteristics'!$C:$C,0))),"",INDEX('Policy Characteristics'!D:D,MATCH($C1196,'Policy Characteristics'!$C:$C,0)))</f>
        <v>Feedstock Shifting</v>
      </c>
      <c r="K1196" s="254" t="str">
        <f>IF(ISBLANK(INDEX('Policy Characteristics'!E:E,MATCH($C1196,'Policy Characteristics'!$C:$C,0))),"",INDEX('Policy Characteristics'!E:E,MATCH($C1196,'Policy Characteristics'!$C:$C,0)))</f>
        <v>indst feedstock shifting</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6" s="254" t="str">
        <f>IF(ISBLANK(INDEX('Policy Characteristics'!K:K,MATCH($C1196,'Policy Characteristics'!$C:$C,0))),"",INDEX('Policy Characteristics'!K:K,MATCH($C1196,'Policy Characteristics'!$C:$C,0)))</f>
        <v/>
      </c>
      <c r="R1196" s="254" t="str">
        <f>IF(ISBLANK(INDEX('Policy Characteristics'!L:L,MATCH($C1196,'Policy Characteristics'!$C:$C,0))),"",INDEX('Policy Characteristics'!L:L,MATCH($C1196,'Policy Characteristics'!$C:$C,0)))</f>
        <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Feedstock Shifting</v>
      </c>
      <c r="C1197" s="254" t="str">
        <f t="shared" si="49"/>
        <v>Fraction of Feedstock Shifted</v>
      </c>
      <c r="D1197" s="6" t="s">
        <v>3042</v>
      </c>
      <c r="E1197" s="45" t="s">
        <v>2684</v>
      </c>
      <c r="F1197" t="s">
        <v>2555</v>
      </c>
      <c r="G1197" s="45" t="s">
        <v>2688</v>
      </c>
      <c r="H1197" s="47">
        <v>2558</v>
      </c>
      <c r="I1197" s="324" t="s">
        <v>41</v>
      </c>
      <c r="J1197" s="255" t="str">
        <f>IF(ISBLANK(INDEX('Policy Characteristics'!D:D,MATCH($C1197,'Policy Characteristics'!$C:$C,0))),"",INDEX('Policy Characteristics'!D:D,MATCH($C1197,'Policy Characteristics'!$C:$C,0)))</f>
        <v>Feedstock Shifting</v>
      </c>
      <c r="K1197" s="254" t="str">
        <f>IF(ISBLANK(INDEX('Policy Characteristics'!E:E,MATCH($C1197,'Policy Characteristics'!$C:$C,0))),"",INDEX('Policy Characteristics'!E:E,MATCH($C1197,'Policy Characteristics'!$C:$C,0)))</f>
        <v>indst feedstock shifting</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7" s="254" t="str">
        <f>IF(ISBLANK(INDEX('Policy Characteristics'!K:K,MATCH($C1197,'Policy Characteristics'!$C:$C,0))),"",INDEX('Policy Characteristics'!K:K,MATCH($C1197,'Policy Characteristics'!$C:$C,0)))</f>
        <v/>
      </c>
      <c r="R1197" s="254" t="str">
        <f>IF(ISBLANK(INDEX('Policy Characteristics'!L:L,MATCH($C1197,'Policy Characteristics'!$C:$C,0))),"",INDEX('Policy Characteristics'!L:L,MATCH($C1197,'Policy Characteristics'!$C:$C,0)))</f>
        <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Feedstock Shifting</v>
      </c>
      <c r="C1198" s="254" t="str">
        <f t="shared" si="49"/>
        <v>Fraction of Feedstock Shifted</v>
      </c>
      <c r="D1198" s="6" t="s">
        <v>3042</v>
      </c>
      <c r="E1198" s="45" t="s">
        <v>2681</v>
      </c>
      <c r="F1198" t="s">
        <v>2555</v>
      </c>
      <c r="G1198" s="45" t="s">
        <v>2686</v>
      </c>
      <c r="H1198" s="47">
        <v>2559</v>
      </c>
      <c r="I1198" s="324" t="s">
        <v>41</v>
      </c>
      <c r="J1198" s="255" t="str">
        <f>IF(ISBLANK(INDEX('Policy Characteristics'!D:D,MATCH($C1198,'Policy Characteristics'!$C:$C,0))),"",INDEX('Policy Characteristics'!D:D,MATCH($C1198,'Policy Characteristics'!$C:$C,0)))</f>
        <v>Feedstock Shifting</v>
      </c>
      <c r="K1198" s="254" t="str">
        <f>IF(ISBLANK(INDEX('Policy Characteristics'!E:E,MATCH($C1198,'Policy Characteristics'!$C:$C,0))),"",INDEX('Policy Characteristics'!E:E,MATCH($C1198,'Policy Characteristics'!$C:$C,0)))</f>
        <v>indst feedstock shifting</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8" s="254" t="str">
        <f>IF(ISBLANK(INDEX('Policy Characteristics'!K:K,MATCH($C1198,'Policy Characteristics'!$C:$C,0))),"",INDEX('Policy Characteristics'!K:K,MATCH($C1198,'Policy Characteristics'!$C:$C,0)))</f>
        <v/>
      </c>
      <c r="R1198" s="254" t="str">
        <f>IF(ISBLANK(INDEX('Policy Characteristics'!L:L,MATCH($C1198,'Policy Characteristics'!$C:$C,0))),"",INDEX('Policy Characteristics'!L:L,MATCH($C1198,'Policy Characteristics'!$C:$C,0)))</f>
        <v/>
      </c>
    </row>
    <row r="1199" spans="1:18" s="2" customFormat="1" x14ac:dyDescent="0.2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s="254" t="str">
        <f t="shared" si="49"/>
        <v>Fraction of Feedstock Shifted</v>
      </c>
      <c r="D1199" s="6" t="s">
        <v>3043</v>
      </c>
      <c r="E1199" s="45" t="s">
        <v>2380</v>
      </c>
      <c r="F1199" t="s">
        <v>3006</v>
      </c>
      <c r="G1199" s="45" t="s">
        <v>2386</v>
      </c>
      <c r="H1199" s="47">
        <v>2560</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2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 t="shared" si="49"/>
        <v>Fraction of Feedstock Shifted</v>
      </c>
      <c r="D1200" s="6" t="s">
        <v>3043</v>
      </c>
      <c r="E1200" s="45" t="s">
        <v>2381</v>
      </c>
      <c r="F1200" t="s">
        <v>3006</v>
      </c>
      <c r="G1200" s="45" t="s">
        <v>2389</v>
      </c>
      <c r="H1200" s="47">
        <v>2561</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si="49"/>
        <v>Fraction of Feedstock Shifted</v>
      </c>
      <c r="D1201" s="6" t="s">
        <v>3043</v>
      </c>
      <c r="E1201" s="45" t="s">
        <v>2382</v>
      </c>
      <c r="F1201" t="s">
        <v>3006</v>
      </c>
      <c r="G1201" s="45" t="s">
        <v>2390</v>
      </c>
      <c r="H1201" s="47">
        <v>2562</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49"/>
        <v>Fraction of Feedstock Shifted</v>
      </c>
      <c r="D1202" s="6" t="s">
        <v>3043</v>
      </c>
      <c r="E1202" s="45" t="s">
        <v>2383</v>
      </c>
      <c r="F1202" t="s">
        <v>3006</v>
      </c>
      <c r="G1202" s="45" t="s">
        <v>2387</v>
      </c>
      <c r="H1202" s="47">
        <v>2563</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49"/>
        <v>Fraction of Feedstock Shifted</v>
      </c>
      <c r="D1203" s="6" t="s">
        <v>3043</v>
      </c>
      <c r="E1203" s="45" t="s">
        <v>2384</v>
      </c>
      <c r="F1203" t="s">
        <v>3006</v>
      </c>
      <c r="G1203" s="45" t="s">
        <v>2388</v>
      </c>
      <c r="H1203" s="47">
        <v>2564</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si="49"/>
        <v>Fraction of Feedstock Shifted</v>
      </c>
      <c r="D1204" s="6" t="s">
        <v>3043</v>
      </c>
      <c r="E1204" s="45" t="s">
        <v>2385</v>
      </c>
      <c r="F1204" t="s">
        <v>3006</v>
      </c>
      <c r="G1204" s="45" t="s">
        <v>2391</v>
      </c>
      <c r="H1204" s="47">
        <v>2565</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49"/>
        <v>Fraction of Feedstock Shifted</v>
      </c>
      <c r="D1205" s="6" t="s">
        <v>3043</v>
      </c>
      <c r="E1205" s="45" t="s">
        <v>2682</v>
      </c>
      <c r="F1205" t="s">
        <v>3006</v>
      </c>
      <c r="G1205" s="45" t="s">
        <v>2685</v>
      </c>
      <c r="H1205" s="47">
        <v>2566</v>
      </c>
      <c r="I1205" s="324" t="s">
        <v>41</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49"/>
        <v>Fraction of Feedstock Shifted</v>
      </c>
      <c r="D1206" s="6" t="s">
        <v>3043</v>
      </c>
      <c r="E1206" s="45" t="s">
        <v>2683</v>
      </c>
      <c r="F1206" t="s">
        <v>3006</v>
      </c>
      <c r="G1206" s="45" t="s">
        <v>2687</v>
      </c>
      <c r="H1206" s="47">
        <v>2567</v>
      </c>
      <c r="I1206" s="324" t="s">
        <v>41</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49"/>
        <v>Fraction of Feedstock Shifted</v>
      </c>
      <c r="D1207" s="6" t="s">
        <v>3043</v>
      </c>
      <c r="E1207" s="45" t="s">
        <v>2684</v>
      </c>
      <c r="F1207" t="s">
        <v>3006</v>
      </c>
      <c r="G1207" s="45" t="s">
        <v>2688</v>
      </c>
      <c r="H1207" s="47">
        <v>2568</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49"/>
        <v>Fraction of Feedstock Shifted</v>
      </c>
      <c r="D1208" s="6" t="s">
        <v>3043</v>
      </c>
      <c r="E1208" s="45" t="s">
        <v>2681</v>
      </c>
      <c r="F1208" t="s">
        <v>3006</v>
      </c>
      <c r="G1208" s="45" t="s">
        <v>2686</v>
      </c>
      <c r="H1208" s="47">
        <v>2569</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49"/>
        <v>Fraction of Feedstock Shifted</v>
      </c>
      <c r="D1209" s="6" t="s">
        <v>3044</v>
      </c>
      <c r="E1209" s="45" t="s">
        <v>2380</v>
      </c>
      <c r="F1209" t="s">
        <v>3007</v>
      </c>
      <c r="G1209" s="45" t="s">
        <v>2386</v>
      </c>
      <c r="H1209" s="47">
        <v>2570</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49"/>
        <v>Fraction of Feedstock Shifted</v>
      </c>
      <c r="D1210" s="6" t="s">
        <v>3044</v>
      </c>
      <c r="E1210" s="45" t="s">
        <v>2381</v>
      </c>
      <c r="F1210" t="s">
        <v>3007</v>
      </c>
      <c r="G1210" s="45" t="s">
        <v>2389</v>
      </c>
      <c r="H1210" s="47">
        <v>2571</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49"/>
        <v>Fraction of Feedstock Shifted</v>
      </c>
      <c r="D1211" s="6" t="s">
        <v>3044</v>
      </c>
      <c r="E1211" s="45" t="s">
        <v>2382</v>
      </c>
      <c r="F1211" t="s">
        <v>3007</v>
      </c>
      <c r="G1211" s="45" t="s">
        <v>2390</v>
      </c>
      <c r="H1211" s="47">
        <v>2572</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49"/>
        <v>Fraction of Feedstock Shifted</v>
      </c>
      <c r="D1212" s="6" t="s">
        <v>3044</v>
      </c>
      <c r="E1212" s="45" t="s">
        <v>2383</v>
      </c>
      <c r="F1212" t="s">
        <v>3007</v>
      </c>
      <c r="G1212" s="45" t="s">
        <v>2387</v>
      </c>
      <c r="H1212" s="47">
        <v>2573</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49"/>
        <v>Fraction of Feedstock Shifted</v>
      </c>
      <c r="D1213" s="6" t="s">
        <v>3044</v>
      </c>
      <c r="E1213" s="45" t="s">
        <v>2384</v>
      </c>
      <c r="F1213" t="s">
        <v>3007</v>
      </c>
      <c r="G1213" s="45" t="s">
        <v>2388</v>
      </c>
      <c r="H1213" s="47">
        <v>2574</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49"/>
        <v>Fraction of Feedstock Shifted</v>
      </c>
      <c r="D1214" s="6" t="s">
        <v>3044</v>
      </c>
      <c r="E1214" s="45" t="s">
        <v>2385</v>
      </c>
      <c r="F1214" t="s">
        <v>3007</v>
      </c>
      <c r="G1214" s="45" t="s">
        <v>2391</v>
      </c>
      <c r="H1214" s="47">
        <v>2575</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49"/>
        <v>Fraction of Feedstock Shifted</v>
      </c>
      <c r="D1215" s="6" t="s">
        <v>3044</v>
      </c>
      <c r="E1215" s="45" t="s">
        <v>2682</v>
      </c>
      <c r="F1215" t="s">
        <v>3007</v>
      </c>
      <c r="G1215" s="45" t="s">
        <v>2685</v>
      </c>
      <c r="H1215" s="47">
        <v>2576</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49"/>
        <v>Fraction of Feedstock Shifted</v>
      </c>
      <c r="D1216" s="6" t="s">
        <v>3044</v>
      </c>
      <c r="E1216" s="45" t="s">
        <v>2683</v>
      </c>
      <c r="F1216" t="s">
        <v>3007</v>
      </c>
      <c r="G1216" s="45" t="s">
        <v>2687</v>
      </c>
      <c r="H1216" s="47">
        <v>2577</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49"/>
        <v>Fraction of Feedstock Shifted</v>
      </c>
      <c r="D1217" s="6" t="s">
        <v>3044</v>
      </c>
      <c r="E1217" s="45" t="s">
        <v>2684</v>
      </c>
      <c r="F1217" t="s">
        <v>3007</v>
      </c>
      <c r="G1217" s="45" t="s">
        <v>2688</v>
      </c>
      <c r="H1217" s="47">
        <v>2578</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49"/>
        <v>Fraction of Feedstock Shifted</v>
      </c>
      <c r="D1218" s="6" t="s">
        <v>3044</v>
      </c>
      <c r="E1218" s="45" t="s">
        <v>2681</v>
      </c>
      <c r="F1218" t="s">
        <v>3007</v>
      </c>
      <c r="G1218" s="45" t="s">
        <v>2686</v>
      </c>
      <c r="H1218" s="47">
        <v>2579</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49"/>
        <v>Fraction of Feedstock Shifted</v>
      </c>
      <c r="D1219" s="6" t="s">
        <v>3045</v>
      </c>
      <c r="E1219" s="45" t="s">
        <v>2380</v>
      </c>
      <c r="F1219" t="s">
        <v>3008</v>
      </c>
      <c r="G1219" s="45" t="s">
        <v>2386</v>
      </c>
      <c r="H1219" s="47">
        <v>2580</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49"/>
        <v>Fraction of Feedstock Shifted</v>
      </c>
      <c r="D1220" s="6" t="s">
        <v>3045</v>
      </c>
      <c r="E1220" s="45" t="s">
        <v>2381</v>
      </c>
      <c r="F1220" t="s">
        <v>3008</v>
      </c>
      <c r="G1220" s="45" t="s">
        <v>2389</v>
      </c>
      <c r="H1220" s="47">
        <v>2581</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49"/>
        <v>Fraction of Feedstock Shifted</v>
      </c>
      <c r="D1221" s="6" t="s">
        <v>3045</v>
      </c>
      <c r="E1221" s="45" t="s">
        <v>2382</v>
      </c>
      <c r="F1221" t="s">
        <v>3008</v>
      </c>
      <c r="G1221" s="45" t="s">
        <v>2390</v>
      </c>
      <c r="H1221" s="47">
        <v>2582</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49"/>
        <v>Fraction of Feedstock Shifted</v>
      </c>
      <c r="D1222" s="6" t="s">
        <v>3045</v>
      </c>
      <c r="E1222" s="45" t="s">
        <v>2383</v>
      </c>
      <c r="F1222" t="s">
        <v>3008</v>
      </c>
      <c r="G1222" s="45" t="s">
        <v>2387</v>
      </c>
      <c r="H1222" s="47">
        <v>2583</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49"/>
        <v>Fraction of Feedstock Shifted</v>
      </c>
      <c r="D1223" s="6" t="s">
        <v>3045</v>
      </c>
      <c r="E1223" s="45" t="s">
        <v>2384</v>
      </c>
      <c r="F1223" t="s">
        <v>3008</v>
      </c>
      <c r="G1223" s="45" t="s">
        <v>2388</v>
      </c>
      <c r="H1223" s="47">
        <v>2584</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49"/>
        <v>Fraction of Feedstock Shifted</v>
      </c>
      <c r="D1224" s="6" t="s">
        <v>3045</v>
      </c>
      <c r="E1224" s="45" t="s">
        <v>2385</v>
      </c>
      <c r="F1224" t="s">
        <v>3008</v>
      </c>
      <c r="G1224" s="45" t="s">
        <v>2391</v>
      </c>
      <c r="H1224" s="47">
        <v>2585</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49"/>
        <v>Fraction of Feedstock Shifted</v>
      </c>
      <c r="D1225" s="6" t="s">
        <v>3045</v>
      </c>
      <c r="E1225" s="45" t="s">
        <v>2682</v>
      </c>
      <c r="F1225" t="s">
        <v>3008</v>
      </c>
      <c r="G1225" s="45" t="s">
        <v>2685</v>
      </c>
      <c r="H1225" s="47">
        <v>2586</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49"/>
        <v>Fraction of Feedstock Shifted</v>
      </c>
      <c r="D1226" s="6" t="s">
        <v>3045</v>
      </c>
      <c r="E1226" s="45" t="s">
        <v>2683</v>
      </c>
      <c r="F1226" t="s">
        <v>3008</v>
      </c>
      <c r="G1226" s="45" t="s">
        <v>2687</v>
      </c>
      <c r="H1226" s="47">
        <v>2587</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49"/>
        <v>Fraction of Feedstock Shifted</v>
      </c>
      <c r="D1227" s="6" t="s">
        <v>3045</v>
      </c>
      <c r="E1227" s="45" t="s">
        <v>2684</v>
      </c>
      <c r="F1227" t="s">
        <v>3008</v>
      </c>
      <c r="G1227" s="45" t="s">
        <v>2688</v>
      </c>
      <c r="H1227" s="47">
        <v>2588</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49"/>
        <v>Fraction of Feedstock Shifted</v>
      </c>
      <c r="D1228" s="6" t="s">
        <v>3045</v>
      </c>
      <c r="E1228" s="45" t="s">
        <v>2681</v>
      </c>
      <c r="F1228" t="s">
        <v>3008</v>
      </c>
      <c r="G1228" s="45" t="s">
        <v>2686</v>
      </c>
      <c r="H1228" s="47">
        <v>2589</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ref="C1229:C1292" si="50">C$1099</f>
        <v>Fraction of Feedstock Shifted</v>
      </c>
      <c r="D1229" s="6" t="s">
        <v>3046</v>
      </c>
      <c r="E1229" s="45" t="s">
        <v>2380</v>
      </c>
      <c r="F1229" t="s">
        <v>2556</v>
      </c>
      <c r="G1229" s="45" t="s">
        <v>2386</v>
      </c>
      <c r="H1229" s="47">
        <v>2590</v>
      </c>
      <c r="I1229" s="324" t="s">
        <v>41</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50"/>
        <v>Fraction of Feedstock Shifted</v>
      </c>
      <c r="D1230" s="6" t="s">
        <v>3046</v>
      </c>
      <c r="E1230" s="45" t="s">
        <v>2381</v>
      </c>
      <c r="F1230" t="s">
        <v>2556</v>
      </c>
      <c r="G1230" s="45" t="s">
        <v>2389</v>
      </c>
      <c r="H1230" s="47">
        <v>2591</v>
      </c>
      <c r="I1230" s="324" t="s">
        <v>40</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50"/>
        <v>Fraction of Feedstock Shifted</v>
      </c>
      <c r="D1231" s="6" t="s">
        <v>3046</v>
      </c>
      <c r="E1231" s="45" t="s">
        <v>2382</v>
      </c>
      <c r="F1231" t="s">
        <v>2556</v>
      </c>
      <c r="G1231" s="45" t="s">
        <v>2390</v>
      </c>
      <c r="H1231" s="47">
        <v>2592</v>
      </c>
      <c r="I1231" s="324" t="s">
        <v>40</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50"/>
        <v>Fraction of Feedstock Shifted</v>
      </c>
      <c r="D1232" s="6" t="s">
        <v>3046</v>
      </c>
      <c r="E1232" s="45" t="s">
        <v>2383</v>
      </c>
      <c r="F1232" t="s">
        <v>2556</v>
      </c>
      <c r="G1232" s="45" t="s">
        <v>2387</v>
      </c>
      <c r="H1232" s="47">
        <v>2593</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50"/>
        <v>Fraction of Feedstock Shifted</v>
      </c>
      <c r="D1233" s="6" t="s">
        <v>3046</v>
      </c>
      <c r="E1233" s="45" t="s">
        <v>2384</v>
      </c>
      <c r="F1233" t="s">
        <v>2556</v>
      </c>
      <c r="G1233" s="45" t="s">
        <v>2388</v>
      </c>
      <c r="H1233" s="47">
        <v>2594</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50"/>
        <v>Fraction of Feedstock Shifted</v>
      </c>
      <c r="D1234" s="6" t="s">
        <v>3046</v>
      </c>
      <c r="E1234" s="45" t="s">
        <v>2385</v>
      </c>
      <c r="F1234" t="s">
        <v>2556</v>
      </c>
      <c r="G1234" s="45" t="s">
        <v>2391</v>
      </c>
      <c r="H1234" s="47">
        <v>2595</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50"/>
        <v>Fraction of Feedstock Shifted</v>
      </c>
      <c r="D1235" s="6" t="s">
        <v>3046</v>
      </c>
      <c r="E1235" s="45" t="s">
        <v>2682</v>
      </c>
      <c r="F1235" t="s">
        <v>2556</v>
      </c>
      <c r="G1235" s="45" t="s">
        <v>2685</v>
      </c>
      <c r="H1235" s="47">
        <v>2596</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50"/>
        <v>Fraction of Feedstock Shifted</v>
      </c>
      <c r="D1236" s="6" t="s">
        <v>3046</v>
      </c>
      <c r="E1236" s="45" t="s">
        <v>2683</v>
      </c>
      <c r="F1236" t="s">
        <v>2556</v>
      </c>
      <c r="G1236" s="45" t="s">
        <v>2687</v>
      </c>
      <c r="H1236" s="47">
        <v>2597</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50"/>
        <v>Fraction of Feedstock Shifted</v>
      </c>
      <c r="D1237" s="6" t="s">
        <v>3046</v>
      </c>
      <c r="E1237" s="45" t="s">
        <v>2684</v>
      </c>
      <c r="F1237" t="s">
        <v>2556</v>
      </c>
      <c r="G1237" s="45" t="s">
        <v>2688</v>
      </c>
      <c r="H1237" s="47">
        <v>2598</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50"/>
        <v>Fraction of Feedstock Shifted</v>
      </c>
      <c r="D1238" s="6" t="s">
        <v>3046</v>
      </c>
      <c r="E1238" s="45" t="s">
        <v>2681</v>
      </c>
      <c r="F1238" t="s">
        <v>2556</v>
      </c>
      <c r="G1238" s="45" t="s">
        <v>2686</v>
      </c>
      <c r="H1238" s="47">
        <v>2599</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50"/>
        <v>Fraction of Feedstock Shifted</v>
      </c>
      <c r="D1239" s="6" t="s">
        <v>3047</v>
      </c>
      <c r="E1239" s="45" t="s">
        <v>2380</v>
      </c>
      <c r="F1239" t="s">
        <v>3009</v>
      </c>
      <c r="G1239" s="45" t="s">
        <v>2386</v>
      </c>
      <c r="H1239" s="47">
        <v>2600</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si="50"/>
        <v>Fraction of Feedstock Shifted</v>
      </c>
      <c r="D1240" s="6" t="s">
        <v>3047</v>
      </c>
      <c r="E1240" s="45" t="s">
        <v>2381</v>
      </c>
      <c r="F1240" t="s">
        <v>3009</v>
      </c>
      <c r="G1240" s="45" t="s">
        <v>2389</v>
      </c>
      <c r="H1240" s="47">
        <v>2601</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50"/>
        <v>Fraction of Feedstock Shifted</v>
      </c>
      <c r="D1241" s="6" t="s">
        <v>3047</v>
      </c>
      <c r="E1241" s="45" t="s">
        <v>2382</v>
      </c>
      <c r="F1241" t="s">
        <v>3009</v>
      </c>
      <c r="G1241" s="45" t="s">
        <v>2390</v>
      </c>
      <c r="H1241" s="47">
        <v>2602</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50"/>
        <v>Fraction of Feedstock Shifted</v>
      </c>
      <c r="D1242" s="6" t="s">
        <v>3047</v>
      </c>
      <c r="E1242" s="45" t="s">
        <v>2383</v>
      </c>
      <c r="F1242" t="s">
        <v>3009</v>
      </c>
      <c r="G1242" s="45" t="s">
        <v>2387</v>
      </c>
      <c r="H1242" s="47">
        <v>2603</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50"/>
        <v>Fraction of Feedstock Shifted</v>
      </c>
      <c r="D1243" s="6" t="s">
        <v>3047</v>
      </c>
      <c r="E1243" s="45" t="s">
        <v>2384</v>
      </c>
      <c r="F1243" t="s">
        <v>3009</v>
      </c>
      <c r="G1243" s="45" t="s">
        <v>2388</v>
      </c>
      <c r="H1243" s="47">
        <v>2604</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50"/>
        <v>Fraction of Feedstock Shifted</v>
      </c>
      <c r="D1244" s="6" t="s">
        <v>3047</v>
      </c>
      <c r="E1244" s="45" t="s">
        <v>2385</v>
      </c>
      <c r="F1244" t="s">
        <v>3009</v>
      </c>
      <c r="G1244" s="45" t="s">
        <v>2391</v>
      </c>
      <c r="H1244" s="47">
        <v>2605</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50"/>
        <v>Fraction of Feedstock Shifted</v>
      </c>
      <c r="D1245" s="6" t="s">
        <v>3047</v>
      </c>
      <c r="E1245" s="45" t="s">
        <v>2682</v>
      </c>
      <c r="F1245" t="s">
        <v>3009</v>
      </c>
      <c r="G1245" s="45" t="s">
        <v>2685</v>
      </c>
      <c r="H1245" s="47">
        <v>2606</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50"/>
        <v>Fraction of Feedstock Shifted</v>
      </c>
      <c r="D1246" s="6" t="s">
        <v>3047</v>
      </c>
      <c r="E1246" s="45" t="s">
        <v>2683</v>
      </c>
      <c r="F1246" t="s">
        <v>3009</v>
      </c>
      <c r="G1246" s="45" t="s">
        <v>2687</v>
      </c>
      <c r="H1246" s="47">
        <v>2607</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50"/>
        <v>Fraction of Feedstock Shifted</v>
      </c>
      <c r="D1247" s="6" t="s">
        <v>3047</v>
      </c>
      <c r="E1247" s="45" t="s">
        <v>2684</v>
      </c>
      <c r="F1247" t="s">
        <v>3009</v>
      </c>
      <c r="G1247" s="45" t="s">
        <v>2688</v>
      </c>
      <c r="H1247" s="47">
        <v>2608</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50"/>
        <v>Fraction of Feedstock Shifted</v>
      </c>
      <c r="D1248" s="6" t="s">
        <v>3047</v>
      </c>
      <c r="E1248" s="45" t="s">
        <v>2681</v>
      </c>
      <c r="F1248" t="s">
        <v>3009</v>
      </c>
      <c r="G1248" s="45" t="s">
        <v>2686</v>
      </c>
      <c r="H1248" s="47">
        <v>2609</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50"/>
        <v>Fraction of Feedstock Shifted</v>
      </c>
      <c r="D1249" s="6" t="s">
        <v>3048</v>
      </c>
      <c r="E1249" s="45" t="s">
        <v>2380</v>
      </c>
      <c r="F1249" t="s">
        <v>3010</v>
      </c>
      <c r="G1249" s="45" t="s">
        <v>2386</v>
      </c>
      <c r="H1249" s="47">
        <v>2610</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50"/>
        <v>Fraction of Feedstock Shifted</v>
      </c>
      <c r="D1250" s="6" t="s">
        <v>3048</v>
      </c>
      <c r="E1250" s="45" t="s">
        <v>2381</v>
      </c>
      <c r="F1250" t="s">
        <v>3010</v>
      </c>
      <c r="G1250" s="45" t="s">
        <v>2389</v>
      </c>
      <c r="H1250" s="47">
        <v>2611</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50"/>
        <v>Fraction of Feedstock Shifted</v>
      </c>
      <c r="D1251" s="6" t="s">
        <v>3048</v>
      </c>
      <c r="E1251" s="45" t="s">
        <v>2382</v>
      </c>
      <c r="F1251" t="s">
        <v>3010</v>
      </c>
      <c r="G1251" s="45" t="s">
        <v>2390</v>
      </c>
      <c r="H1251" s="47">
        <v>2612</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50"/>
        <v>Fraction of Feedstock Shifted</v>
      </c>
      <c r="D1252" s="6" t="s">
        <v>3048</v>
      </c>
      <c r="E1252" s="45" t="s">
        <v>2383</v>
      </c>
      <c r="F1252" t="s">
        <v>3010</v>
      </c>
      <c r="G1252" s="45" t="s">
        <v>2387</v>
      </c>
      <c r="H1252" s="47">
        <v>2613</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50"/>
        <v>Fraction of Feedstock Shifted</v>
      </c>
      <c r="D1253" s="6" t="s">
        <v>3048</v>
      </c>
      <c r="E1253" s="45" t="s">
        <v>2384</v>
      </c>
      <c r="F1253" t="s">
        <v>3010</v>
      </c>
      <c r="G1253" s="45" t="s">
        <v>2388</v>
      </c>
      <c r="H1253" s="47">
        <v>2614</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50"/>
        <v>Fraction of Feedstock Shifted</v>
      </c>
      <c r="D1254" s="6" t="s">
        <v>3048</v>
      </c>
      <c r="E1254" s="45" t="s">
        <v>2385</v>
      </c>
      <c r="F1254" t="s">
        <v>3010</v>
      </c>
      <c r="G1254" s="45" t="s">
        <v>2391</v>
      </c>
      <c r="H1254" s="47">
        <v>2615</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50"/>
        <v>Fraction of Feedstock Shifted</v>
      </c>
      <c r="D1255" s="6" t="s">
        <v>3048</v>
      </c>
      <c r="E1255" s="45" t="s">
        <v>2682</v>
      </c>
      <c r="F1255" t="s">
        <v>3010</v>
      </c>
      <c r="G1255" s="45" t="s">
        <v>2685</v>
      </c>
      <c r="H1255" s="47">
        <v>2616</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50"/>
        <v>Fraction of Feedstock Shifted</v>
      </c>
      <c r="D1256" s="6" t="s">
        <v>3048</v>
      </c>
      <c r="E1256" s="45" t="s">
        <v>2683</v>
      </c>
      <c r="F1256" t="s">
        <v>3010</v>
      </c>
      <c r="G1256" s="45" t="s">
        <v>2687</v>
      </c>
      <c r="H1256" s="47">
        <v>2617</v>
      </c>
      <c r="I1256" s="324" t="s">
        <v>41</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50"/>
        <v>Fraction of Feedstock Shifted</v>
      </c>
      <c r="D1257" s="6" t="s">
        <v>3048</v>
      </c>
      <c r="E1257" s="45" t="s">
        <v>2684</v>
      </c>
      <c r="F1257" t="s">
        <v>3010</v>
      </c>
      <c r="G1257" s="45" t="s">
        <v>2688</v>
      </c>
      <c r="H1257" s="47">
        <v>2618</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50"/>
        <v>Fraction of Feedstock Shifted</v>
      </c>
      <c r="D1258" s="6" t="s">
        <v>3048</v>
      </c>
      <c r="E1258" s="45" t="s">
        <v>2681</v>
      </c>
      <c r="F1258" t="s">
        <v>3010</v>
      </c>
      <c r="G1258" s="45" t="s">
        <v>2686</v>
      </c>
      <c r="H1258" s="47">
        <v>2619</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50"/>
        <v>Fraction of Feedstock Shifted</v>
      </c>
      <c r="D1259" s="6" t="s">
        <v>3049</v>
      </c>
      <c r="E1259" s="45" t="s">
        <v>2380</v>
      </c>
      <c r="F1259" t="s">
        <v>3011</v>
      </c>
      <c r="G1259" s="45" t="s">
        <v>2386</v>
      </c>
      <c r="H1259" s="47">
        <v>2620</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50"/>
        <v>Fraction of Feedstock Shifted</v>
      </c>
      <c r="D1260" s="6" t="s">
        <v>3049</v>
      </c>
      <c r="E1260" s="45" t="s">
        <v>2381</v>
      </c>
      <c r="F1260" t="s">
        <v>3011</v>
      </c>
      <c r="G1260" s="45" t="s">
        <v>2389</v>
      </c>
      <c r="H1260" s="47">
        <v>2621</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50"/>
        <v>Fraction of Feedstock Shifted</v>
      </c>
      <c r="D1261" s="6" t="s">
        <v>3049</v>
      </c>
      <c r="E1261" s="45" t="s">
        <v>2382</v>
      </c>
      <c r="F1261" t="s">
        <v>3011</v>
      </c>
      <c r="G1261" s="45" t="s">
        <v>2390</v>
      </c>
      <c r="H1261" s="47">
        <v>2622</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50"/>
        <v>Fraction of Feedstock Shifted</v>
      </c>
      <c r="D1262" s="6" t="s">
        <v>3049</v>
      </c>
      <c r="E1262" s="45" t="s">
        <v>2383</v>
      </c>
      <c r="F1262" t="s">
        <v>3011</v>
      </c>
      <c r="G1262" s="45" t="s">
        <v>2387</v>
      </c>
      <c r="H1262" s="47">
        <v>2623</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50"/>
        <v>Fraction of Feedstock Shifted</v>
      </c>
      <c r="D1263" s="6" t="s">
        <v>3049</v>
      </c>
      <c r="E1263" s="45" t="s">
        <v>2384</v>
      </c>
      <c r="F1263" t="s">
        <v>3011</v>
      </c>
      <c r="G1263" s="45" t="s">
        <v>2388</v>
      </c>
      <c r="H1263" s="47">
        <v>2624</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50"/>
        <v>Fraction of Feedstock Shifted</v>
      </c>
      <c r="D1264" s="6" t="s">
        <v>3049</v>
      </c>
      <c r="E1264" s="45" t="s">
        <v>2385</v>
      </c>
      <c r="F1264" t="s">
        <v>3011</v>
      </c>
      <c r="G1264" s="45" t="s">
        <v>2391</v>
      </c>
      <c r="H1264" s="47">
        <v>2625</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si="50"/>
        <v>Fraction of Feedstock Shifted</v>
      </c>
      <c r="D1265" s="6" t="s">
        <v>3049</v>
      </c>
      <c r="E1265" s="45" t="s">
        <v>2682</v>
      </c>
      <c r="F1265" t="s">
        <v>3011</v>
      </c>
      <c r="G1265" s="45" t="s">
        <v>2685</v>
      </c>
      <c r="H1265" s="47">
        <v>2626</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50"/>
        <v>Fraction of Feedstock Shifted</v>
      </c>
      <c r="D1266" s="6" t="s">
        <v>3049</v>
      </c>
      <c r="E1266" s="45" t="s">
        <v>2683</v>
      </c>
      <c r="F1266" t="s">
        <v>3011</v>
      </c>
      <c r="G1266" s="45" t="s">
        <v>2687</v>
      </c>
      <c r="H1266" s="47">
        <v>2627</v>
      </c>
      <c r="I1266" s="324" t="s">
        <v>41</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50"/>
        <v>Fraction of Feedstock Shifted</v>
      </c>
      <c r="D1267" s="6" t="s">
        <v>3049</v>
      </c>
      <c r="E1267" s="45" t="s">
        <v>2684</v>
      </c>
      <c r="F1267" t="s">
        <v>3011</v>
      </c>
      <c r="G1267" s="45" t="s">
        <v>2688</v>
      </c>
      <c r="H1267" s="47">
        <v>2628</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si="50"/>
        <v>Fraction of Feedstock Shifted</v>
      </c>
      <c r="D1268" s="6" t="s">
        <v>3049</v>
      </c>
      <c r="E1268" s="45" t="s">
        <v>2681</v>
      </c>
      <c r="F1268" t="s">
        <v>3011</v>
      </c>
      <c r="G1268" s="45" t="s">
        <v>2686</v>
      </c>
      <c r="H1268" s="47">
        <v>2629</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50"/>
        <v>Fraction of Feedstock Shifted</v>
      </c>
      <c r="D1269" s="6" t="s">
        <v>3050</v>
      </c>
      <c r="E1269" s="45" t="s">
        <v>2380</v>
      </c>
      <c r="F1269" t="s">
        <v>3012</v>
      </c>
      <c r="G1269" s="45" t="s">
        <v>2386</v>
      </c>
      <c r="H1269" s="47">
        <v>2630</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50"/>
        <v>Fraction of Feedstock Shifted</v>
      </c>
      <c r="D1270" s="6" t="s">
        <v>3050</v>
      </c>
      <c r="E1270" s="45" t="s">
        <v>2381</v>
      </c>
      <c r="F1270" t="s">
        <v>3012</v>
      </c>
      <c r="G1270" s="45" t="s">
        <v>2389</v>
      </c>
      <c r="H1270" s="47">
        <v>2631</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50"/>
        <v>Fraction of Feedstock Shifted</v>
      </c>
      <c r="D1271" s="6" t="s">
        <v>3050</v>
      </c>
      <c r="E1271" s="45" t="s">
        <v>2382</v>
      </c>
      <c r="F1271" t="s">
        <v>3012</v>
      </c>
      <c r="G1271" s="45" t="s">
        <v>2390</v>
      </c>
      <c r="H1271" s="47">
        <v>2632</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50"/>
        <v>Fraction of Feedstock Shifted</v>
      </c>
      <c r="D1272" s="6" t="s">
        <v>3050</v>
      </c>
      <c r="E1272" s="45" t="s">
        <v>2383</v>
      </c>
      <c r="F1272" t="s">
        <v>3012</v>
      </c>
      <c r="G1272" s="45" t="s">
        <v>2387</v>
      </c>
      <c r="H1272" s="47">
        <v>2633</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50"/>
        <v>Fraction of Feedstock Shifted</v>
      </c>
      <c r="D1273" s="6" t="s">
        <v>3050</v>
      </c>
      <c r="E1273" s="45" t="s">
        <v>2384</v>
      </c>
      <c r="F1273" t="s">
        <v>3012</v>
      </c>
      <c r="G1273" s="45" t="s">
        <v>2388</v>
      </c>
      <c r="H1273" s="47">
        <v>2634</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50"/>
        <v>Fraction of Feedstock Shifted</v>
      </c>
      <c r="D1274" s="6" t="s">
        <v>3050</v>
      </c>
      <c r="E1274" s="45" t="s">
        <v>2385</v>
      </c>
      <c r="F1274" t="s">
        <v>3012</v>
      </c>
      <c r="G1274" s="45" t="s">
        <v>2391</v>
      </c>
      <c r="H1274" s="47">
        <v>2635</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50"/>
        <v>Fraction of Feedstock Shifted</v>
      </c>
      <c r="D1275" s="6" t="s">
        <v>3050</v>
      </c>
      <c r="E1275" s="45" t="s">
        <v>2682</v>
      </c>
      <c r="F1275" t="s">
        <v>3012</v>
      </c>
      <c r="G1275" s="45" t="s">
        <v>2685</v>
      </c>
      <c r="H1275" s="47">
        <v>2636</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50"/>
        <v>Fraction of Feedstock Shifted</v>
      </c>
      <c r="D1276" s="6" t="s">
        <v>3050</v>
      </c>
      <c r="E1276" s="45" t="s">
        <v>2683</v>
      </c>
      <c r="F1276" t="s">
        <v>3012</v>
      </c>
      <c r="G1276" s="45" t="s">
        <v>2687</v>
      </c>
      <c r="H1276" s="47">
        <v>2637</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50"/>
        <v>Fraction of Feedstock Shifted</v>
      </c>
      <c r="D1277" s="6" t="s">
        <v>3050</v>
      </c>
      <c r="E1277" s="45" t="s">
        <v>2684</v>
      </c>
      <c r="F1277" t="s">
        <v>3012</v>
      </c>
      <c r="G1277" s="45" t="s">
        <v>2688</v>
      </c>
      <c r="H1277" s="47">
        <v>2638</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50"/>
        <v>Fraction of Feedstock Shifted</v>
      </c>
      <c r="D1278" s="6" t="s">
        <v>3050</v>
      </c>
      <c r="E1278" s="45" t="s">
        <v>2681</v>
      </c>
      <c r="F1278" t="s">
        <v>3012</v>
      </c>
      <c r="G1278" s="45" t="s">
        <v>2686</v>
      </c>
      <c r="H1278" s="47">
        <v>2639</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50"/>
        <v>Fraction of Feedstock Shifted</v>
      </c>
      <c r="D1279" s="6" t="s">
        <v>3051</v>
      </c>
      <c r="E1279" s="45" t="s">
        <v>2380</v>
      </c>
      <c r="F1279" t="s">
        <v>3013</v>
      </c>
      <c r="G1279" s="45" t="s">
        <v>2386</v>
      </c>
      <c r="H1279" s="47">
        <v>2640</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50"/>
        <v>Fraction of Feedstock Shifted</v>
      </c>
      <c r="D1280" s="6" t="s">
        <v>3051</v>
      </c>
      <c r="E1280" s="45" t="s">
        <v>2381</v>
      </c>
      <c r="F1280" t="s">
        <v>3013</v>
      </c>
      <c r="G1280" s="45" t="s">
        <v>2389</v>
      </c>
      <c r="H1280" s="47">
        <v>2641</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50"/>
        <v>Fraction of Feedstock Shifted</v>
      </c>
      <c r="D1281" s="6" t="s">
        <v>3051</v>
      </c>
      <c r="E1281" s="45" t="s">
        <v>2382</v>
      </c>
      <c r="F1281" t="s">
        <v>3013</v>
      </c>
      <c r="G1281" s="45" t="s">
        <v>2390</v>
      </c>
      <c r="H1281" s="47">
        <v>2642</v>
      </c>
      <c r="I1281" s="324" t="s">
        <v>41</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50"/>
        <v>Fraction of Feedstock Shifted</v>
      </c>
      <c r="D1282" s="6" t="s">
        <v>3051</v>
      </c>
      <c r="E1282" s="45" t="s">
        <v>2383</v>
      </c>
      <c r="F1282" t="s">
        <v>3013</v>
      </c>
      <c r="G1282" s="45" t="s">
        <v>2387</v>
      </c>
      <c r="H1282" s="47">
        <v>2643</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50"/>
        <v>Fraction of Feedstock Shifted</v>
      </c>
      <c r="D1283" s="6" t="s">
        <v>3051</v>
      </c>
      <c r="E1283" s="45" t="s">
        <v>2384</v>
      </c>
      <c r="F1283" t="s">
        <v>3013</v>
      </c>
      <c r="G1283" s="45" t="s">
        <v>2388</v>
      </c>
      <c r="H1283" s="47">
        <v>2644</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50"/>
        <v>Fraction of Feedstock Shifted</v>
      </c>
      <c r="D1284" s="6" t="s">
        <v>3051</v>
      </c>
      <c r="E1284" s="45" t="s">
        <v>2385</v>
      </c>
      <c r="F1284" t="s">
        <v>3013</v>
      </c>
      <c r="G1284" s="45" t="s">
        <v>2391</v>
      </c>
      <c r="H1284" s="47">
        <v>2645</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50"/>
        <v>Fraction of Feedstock Shifted</v>
      </c>
      <c r="D1285" s="6" t="s">
        <v>3051</v>
      </c>
      <c r="E1285" s="45" t="s">
        <v>2682</v>
      </c>
      <c r="F1285" t="s">
        <v>3013</v>
      </c>
      <c r="G1285" s="45" t="s">
        <v>2685</v>
      </c>
      <c r="H1285" s="47">
        <v>2646</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50"/>
        <v>Fraction of Feedstock Shifted</v>
      </c>
      <c r="D1286" s="6" t="s">
        <v>3051</v>
      </c>
      <c r="E1286" s="45" t="s">
        <v>2683</v>
      </c>
      <c r="F1286" t="s">
        <v>3013</v>
      </c>
      <c r="G1286" s="45" t="s">
        <v>2687</v>
      </c>
      <c r="H1286" s="47">
        <v>2647</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50"/>
        <v>Fraction of Feedstock Shifted</v>
      </c>
      <c r="D1287" s="6" t="s">
        <v>3051</v>
      </c>
      <c r="E1287" s="45" t="s">
        <v>2684</v>
      </c>
      <c r="F1287" t="s">
        <v>3013</v>
      </c>
      <c r="G1287" s="45" t="s">
        <v>2688</v>
      </c>
      <c r="H1287" s="47">
        <v>2648</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50"/>
        <v>Fraction of Feedstock Shifted</v>
      </c>
      <c r="D1288" s="6" t="s">
        <v>3051</v>
      </c>
      <c r="E1288" s="45" t="s">
        <v>2681</v>
      </c>
      <c r="F1288" t="s">
        <v>3013</v>
      </c>
      <c r="G1288" s="45" t="s">
        <v>2686</v>
      </c>
      <c r="H1288" s="47">
        <v>2649</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50"/>
        <v>Fraction of Feedstock Shifted</v>
      </c>
      <c r="D1289" s="6" t="s">
        <v>3052</v>
      </c>
      <c r="E1289" s="45" t="s">
        <v>2380</v>
      </c>
      <c r="F1289" t="s">
        <v>3014</v>
      </c>
      <c r="G1289" s="45" t="s">
        <v>2386</v>
      </c>
      <c r="H1289" s="47">
        <v>2650</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50"/>
        <v>Fraction of Feedstock Shifted</v>
      </c>
      <c r="D1290" s="6" t="s">
        <v>3052</v>
      </c>
      <c r="E1290" s="45" t="s">
        <v>2381</v>
      </c>
      <c r="F1290" t="s">
        <v>3014</v>
      </c>
      <c r="G1290" s="45" t="s">
        <v>2389</v>
      </c>
      <c r="H1290" s="47">
        <v>2651</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50"/>
        <v>Fraction of Feedstock Shifted</v>
      </c>
      <c r="D1291" s="6" t="s">
        <v>3052</v>
      </c>
      <c r="E1291" s="45" t="s">
        <v>2382</v>
      </c>
      <c r="F1291" t="s">
        <v>3014</v>
      </c>
      <c r="G1291" s="45" t="s">
        <v>2390</v>
      </c>
      <c r="H1291" s="47">
        <v>2652</v>
      </c>
      <c r="I1291" s="324" t="s">
        <v>41</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50"/>
        <v>Fraction of Feedstock Shifted</v>
      </c>
      <c r="D1292" s="6" t="s">
        <v>3052</v>
      </c>
      <c r="E1292" s="45" t="s">
        <v>2383</v>
      </c>
      <c r="F1292" t="s">
        <v>3014</v>
      </c>
      <c r="G1292" s="45" t="s">
        <v>2387</v>
      </c>
      <c r="H1292" s="47">
        <v>2653</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ref="C1293:C1348" si="51">C$1099</f>
        <v>Fraction of Feedstock Shifted</v>
      </c>
      <c r="D1293" s="6" t="s">
        <v>3052</v>
      </c>
      <c r="E1293" s="45" t="s">
        <v>2384</v>
      </c>
      <c r="F1293" t="s">
        <v>3014</v>
      </c>
      <c r="G1293" s="45" t="s">
        <v>2388</v>
      </c>
      <c r="H1293" s="47">
        <v>2654</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51"/>
        <v>Fraction of Feedstock Shifted</v>
      </c>
      <c r="D1294" s="6" t="s">
        <v>3052</v>
      </c>
      <c r="E1294" s="45" t="s">
        <v>2385</v>
      </c>
      <c r="F1294" t="s">
        <v>3014</v>
      </c>
      <c r="G1294" s="45" t="s">
        <v>2391</v>
      </c>
      <c r="H1294" s="47">
        <v>2655</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51"/>
        <v>Fraction of Feedstock Shifted</v>
      </c>
      <c r="D1295" s="6" t="s">
        <v>3052</v>
      </c>
      <c r="E1295" s="45" t="s">
        <v>2682</v>
      </c>
      <c r="F1295" t="s">
        <v>3014</v>
      </c>
      <c r="G1295" s="45" t="s">
        <v>2685</v>
      </c>
      <c r="H1295" s="47">
        <v>2656</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51"/>
        <v>Fraction of Feedstock Shifted</v>
      </c>
      <c r="D1296" s="6" t="s">
        <v>3052</v>
      </c>
      <c r="E1296" s="45" t="s">
        <v>2683</v>
      </c>
      <c r="F1296" t="s">
        <v>3014</v>
      </c>
      <c r="G1296" s="45" t="s">
        <v>2687</v>
      </c>
      <c r="H1296" s="47">
        <v>2657</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51"/>
        <v>Fraction of Feedstock Shifted</v>
      </c>
      <c r="D1297" s="6" t="s">
        <v>3052</v>
      </c>
      <c r="E1297" s="45" t="s">
        <v>2684</v>
      </c>
      <c r="F1297" t="s">
        <v>3014</v>
      </c>
      <c r="G1297" s="45" t="s">
        <v>2688</v>
      </c>
      <c r="H1297" s="47">
        <v>2658</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51"/>
        <v>Fraction of Feedstock Shifted</v>
      </c>
      <c r="D1298" s="6" t="s">
        <v>3052</v>
      </c>
      <c r="E1298" s="45" t="s">
        <v>2681</v>
      </c>
      <c r="F1298" t="s">
        <v>3014</v>
      </c>
      <c r="G1298" s="45" t="s">
        <v>2686</v>
      </c>
      <c r="H1298" s="47">
        <v>2659</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51"/>
        <v>Fraction of Feedstock Shifted</v>
      </c>
      <c r="D1299" s="6" t="s">
        <v>3053</v>
      </c>
      <c r="E1299" s="45" t="s">
        <v>2380</v>
      </c>
      <c r="F1299" t="s">
        <v>3015</v>
      </c>
      <c r="G1299" s="45" t="s">
        <v>2386</v>
      </c>
      <c r="H1299" s="47">
        <v>2660</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51"/>
        <v>Fraction of Feedstock Shifted</v>
      </c>
      <c r="D1300" s="6" t="s">
        <v>3053</v>
      </c>
      <c r="E1300" s="45" t="s">
        <v>2381</v>
      </c>
      <c r="F1300" t="s">
        <v>3015</v>
      </c>
      <c r="G1300" s="45" t="s">
        <v>2389</v>
      </c>
      <c r="H1300" s="47">
        <v>2661</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51"/>
        <v>Fraction of Feedstock Shifted</v>
      </c>
      <c r="D1301" s="6" t="s">
        <v>3053</v>
      </c>
      <c r="E1301" s="45" t="s">
        <v>2382</v>
      </c>
      <c r="F1301" t="s">
        <v>3015</v>
      </c>
      <c r="G1301" s="45" t="s">
        <v>2390</v>
      </c>
      <c r="H1301" s="47">
        <v>2662</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51"/>
        <v>Fraction of Feedstock Shifted</v>
      </c>
      <c r="D1302" s="6" t="s">
        <v>3053</v>
      </c>
      <c r="E1302" s="45" t="s">
        <v>2383</v>
      </c>
      <c r="F1302" t="s">
        <v>3015</v>
      </c>
      <c r="G1302" s="45" t="s">
        <v>2387</v>
      </c>
      <c r="H1302" s="47">
        <v>2663</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51"/>
        <v>Fraction of Feedstock Shifted</v>
      </c>
      <c r="D1303" s="6" t="s">
        <v>3053</v>
      </c>
      <c r="E1303" s="45" t="s">
        <v>2384</v>
      </c>
      <c r="F1303" t="s">
        <v>3015</v>
      </c>
      <c r="G1303" s="45" t="s">
        <v>2388</v>
      </c>
      <c r="H1303" s="47">
        <v>2664</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si="51"/>
        <v>Fraction of Feedstock Shifted</v>
      </c>
      <c r="D1304" s="6" t="s">
        <v>3053</v>
      </c>
      <c r="E1304" s="45" t="s">
        <v>2385</v>
      </c>
      <c r="F1304" t="s">
        <v>3015</v>
      </c>
      <c r="G1304" s="45" t="s">
        <v>2391</v>
      </c>
      <c r="H1304" s="47">
        <v>2665</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51"/>
        <v>Fraction of Feedstock Shifted</v>
      </c>
      <c r="D1305" s="6" t="s">
        <v>3053</v>
      </c>
      <c r="E1305" s="45" t="s">
        <v>2682</v>
      </c>
      <c r="F1305" t="s">
        <v>3015</v>
      </c>
      <c r="G1305" s="45" t="s">
        <v>2685</v>
      </c>
      <c r="H1305" s="47">
        <v>2666</v>
      </c>
      <c r="I1305" s="324" t="s">
        <v>41</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51"/>
        <v>Fraction of Feedstock Shifted</v>
      </c>
      <c r="D1306" s="6" t="s">
        <v>3053</v>
      </c>
      <c r="E1306" s="45" t="s">
        <v>2683</v>
      </c>
      <c r="F1306" t="s">
        <v>3015</v>
      </c>
      <c r="G1306" s="45" t="s">
        <v>2687</v>
      </c>
      <c r="H1306" s="47">
        <v>2667</v>
      </c>
      <c r="I1306" s="324" t="s">
        <v>41</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51"/>
        <v>Fraction of Feedstock Shifted</v>
      </c>
      <c r="D1307" s="6" t="s">
        <v>3053</v>
      </c>
      <c r="E1307" s="45" t="s">
        <v>2684</v>
      </c>
      <c r="F1307" t="s">
        <v>3015</v>
      </c>
      <c r="G1307" s="45" t="s">
        <v>2688</v>
      </c>
      <c r="H1307" s="47">
        <v>2668</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51"/>
        <v>Fraction of Feedstock Shifted</v>
      </c>
      <c r="D1308" s="6" t="s">
        <v>3053</v>
      </c>
      <c r="E1308" s="45" t="s">
        <v>2681</v>
      </c>
      <c r="F1308" t="s">
        <v>3015</v>
      </c>
      <c r="G1308" s="45" t="s">
        <v>2686</v>
      </c>
      <c r="H1308" s="47">
        <v>2669</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51"/>
        <v>Fraction of Feedstock Shifted</v>
      </c>
      <c r="D1309" s="6" t="s">
        <v>3054</v>
      </c>
      <c r="E1309" s="45" t="s">
        <v>2380</v>
      </c>
      <c r="F1309" t="s">
        <v>3016</v>
      </c>
      <c r="G1309" s="45" t="s">
        <v>2386</v>
      </c>
      <c r="H1309" s="47">
        <v>2670</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51"/>
        <v>Fraction of Feedstock Shifted</v>
      </c>
      <c r="D1310" s="6" t="s">
        <v>3054</v>
      </c>
      <c r="E1310" s="45" t="s">
        <v>2381</v>
      </c>
      <c r="F1310" t="s">
        <v>3016</v>
      </c>
      <c r="G1310" s="45" t="s">
        <v>2389</v>
      </c>
      <c r="H1310" s="47">
        <v>2671</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51"/>
        <v>Fraction of Feedstock Shifted</v>
      </c>
      <c r="D1311" s="6" t="s">
        <v>3054</v>
      </c>
      <c r="E1311" s="45" t="s">
        <v>2382</v>
      </c>
      <c r="F1311" t="s">
        <v>3016</v>
      </c>
      <c r="G1311" s="45" t="s">
        <v>2390</v>
      </c>
      <c r="H1311" s="47">
        <v>2672</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51"/>
        <v>Fraction of Feedstock Shifted</v>
      </c>
      <c r="D1312" s="6" t="s">
        <v>3054</v>
      </c>
      <c r="E1312" s="45" t="s">
        <v>2383</v>
      </c>
      <c r="F1312" t="s">
        <v>3016</v>
      </c>
      <c r="G1312" s="45" t="s">
        <v>2387</v>
      </c>
      <c r="H1312" s="47">
        <v>2673</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51"/>
        <v>Fraction of Feedstock Shifted</v>
      </c>
      <c r="D1313" s="6" t="s">
        <v>3054</v>
      </c>
      <c r="E1313" s="45" t="s">
        <v>2384</v>
      </c>
      <c r="F1313" t="s">
        <v>3016</v>
      </c>
      <c r="G1313" s="45" t="s">
        <v>2388</v>
      </c>
      <c r="H1313" s="47">
        <v>2674</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51"/>
        <v>Fraction of Feedstock Shifted</v>
      </c>
      <c r="D1314" s="6" t="s">
        <v>3054</v>
      </c>
      <c r="E1314" s="45" t="s">
        <v>2385</v>
      </c>
      <c r="F1314" t="s">
        <v>3016</v>
      </c>
      <c r="G1314" s="45" t="s">
        <v>2391</v>
      </c>
      <c r="H1314" s="47">
        <v>2675</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51"/>
        <v>Fraction of Feedstock Shifted</v>
      </c>
      <c r="D1315" s="6" t="s">
        <v>3054</v>
      </c>
      <c r="E1315" s="45" t="s">
        <v>2682</v>
      </c>
      <c r="F1315" t="s">
        <v>3016</v>
      </c>
      <c r="G1315" s="45" t="s">
        <v>2685</v>
      </c>
      <c r="H1315" s="47">
        <v>2676</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51"/>
        <v>Fraction of Feedstock Shifted</v>
      </c>
      <c r="D1316" s="6" t="s">
        <v>3054</v>
      </c>
      <c r="E1316" s="45" t="s">
        <v>2683</v>
      </c>
      <c r="F1316" t="s">
        <v>3016</v>
      </c>
      <c r="G1316" s="45" t="s">
        <v>2687</v>
      </c>
      <c r="H1316" s="47">
        <v>2677</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51"/>
        <v>Fraction of Feedstock Shifted</v>
      </c>
      <c r="D1317" s="6" t="s">
        <v>3054</v>
      </c>
      <c r="E1317" s="45" t="s">
        <v>2684</v>
      </c>
      <c r="F1317" t="s">
        <v>3016</v>
      </c>
      <c r="G1317" s="45" t="s">
        <v>2688</v>
      </c>
      <c r="H1317" s="47">
        <v>2678</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51"/>
        <v>Fraction of Feedstock Shifted</v>
      </c>
      <c r="D1318" s="6" t="s">
        <v>3054</v>
      </c>
      <c r="E1318" s="45" t="s">
        <v>2681</v>
      </c>
      <c r="F1318" t="s">
        <v>3016</v>
      </c>
      <c r="G1318" s="45" t="s">
        <v>2686</v>
      </c>
      <c r="H1318" s="47">
        <v>2679</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51"/>
        <v>Fraction of Feedstock Shifted</v>
      </c>
      <c r="D1319" s="6" t="s">
        <v>3055</v>
      </c>
      <c r="E1319" s="45" t="s">
        <v>2380</v>
      </c>
      <c r="F1319" t="s">
        <v>3017</v>
      </c>
      <c r="G1319" s="45" t="s">
        <v>2386</v>
      </c>
      <c r="H1319" s="47">
        <v>2680</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51"/>
        <v>Fraction of Feedstock Shifted</v>
      </c>
      <c r="D1320" s="6" t="s">
        <v>3055</v>
      </c>
      <c r="E1320" s="45" t="s">
        <v>2381</v>
      </c>
      <c r="F1320" t="s">
        <v>3017</v>
      </c>
      <c r="G1320" s="45" t="s">
        <v>2389</v>
      </c>
      <c r="H1320" s="47">
        <v>2681</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51"/>
        <v>Fraction of Feedstock Shifted</v>
      </c>
      <c r="D1321" s="6" t="s">
        <v>3055</v>
      </c>
      <c r="E1321" s="45" t="s">
        <v>2382</v>
      </c>
      <c r="F1321" t="s">
        <v>3017</v>
      </c>
      <c r="G1321" s="45" t="s">
        <v>2390</v>
      </c>
      <c r="H1321" s="47">
        <v>2682</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51"/>
        <v>Fraction of Feedstock Shifted</v>
      </c>
      <c r="D1322" s="6" t="s">
        <v>3055</v>
      </c>
      <c r="E1322" s="45" t="s">
        <v>2383</v>
      </c>
      <c r="F1322" t="s">
        <v>3017</v>
      </c>
      <c r="G1322" s="45" t="s">
        <v>2387</v>
      </c>
      <c r="H1322" s="47">
        <v>2683</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51"/>
        <v>Fraction of Feedstock Shifted</v>
      </c>
      <c r="D1323" s="6" t="s">
        <v>3055</v>
      </c>
      <c r="E1323" s="45" t="s">
        <v>2384</v>
      </c>
      <c r="F1323" t="s">
        <v>3017</v>
      </c>
      <c r="G1323" s="45" t="s">
        <v>2388</v>
      </c>
      <c r="H1323" s="47">
        <v>2684</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Feedstock Shifting</v>
      </c>
      <c r="C1324" s="254" t="str">
        <f t="shared" si="51"/>
        <v>Fraction of Feedstock Shifted</v>
      </c>
      <c r="D1324" s="6" t="s">
        <v>3055</v>
      </c>
      <c r="E1324" s="45" t="s">
        <v>2385</v>
      </c>
      <c r="F1324" t="s">
        <v>3017</v>
      </c>
      <c r="G1324" s="45" t="s">
        <v>2391</v>
      </c>
      <c r="H1324" s="47">
        <v>2685</v>
      </c>
      <c r="I1324" s="324" t="s">
        <v>41</v>
      </c>
      <c r="J1324" s="255" t="str">
        <f>IF(ISBLANK(INDEX('Policy Characteristics'!D:D,MATCH($C1324,'Policy Characteristics'!$C:$C,0))),"",INDEX('Policy Characteristics'!D:D,MATCH($C1324,'Policy Characteristics'!$C:$C,0)))</f>
        <v>Feedstock Shifting</v>
      </c>
      <c r="K1324" s="254" t="str">
        <f>IF(ISBLANK(INDEX('Policy Characteristics'!E:E,MATCH($C1324,'Policy Characteristics'!$C:$C,0))),"",INDEX('Policy Characteristics'!E:E,MATCH($C1324,'Policy Characteristics'!$C:$C,0)))</f>
        <v>indst feedstock shifting</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potential achieved</v>
      </c>
      <c r="P1324" s="254" t="str">
        <f>IF(ISBLANK(INDEX('Policy Characteristics'!J:J,MATCH($C1324,'Policy Characteristics'!$C:$C,0))),"",INDEX('Policy Characteristics'!J:J,MATCH($C1324,'Policy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4" s="254" t="str">
        <f>IF(ISBLANK(INDEX('Policy Characteristics'!K:K,MATCH($C1324,'Policy Characteristics'!$C:$C,0))),"",INDEX('Policy Characteristics'!K:K,MATCH($C1324,'Policy Characteristics'!$C:$C,0)))</f>
        <v/>
      </c>
      <c r="R1324" s="254" t="str">
        <f>IF(ISBLANK(INDEX('Policy Characteristics'!L:L,MATCH($C1324,'Policy Characteristics'!$C:$C,0))),"",INDEX('Policy Characteristics'!L:L,MATCH($C1324,'Policy Characteristics'!$C:$C,0)))</f>
        <v/>
      </c>
    </row>
    <row r="1325" spans="1:18" s="2"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Feedstock Shifting</v>
      </c>
      <c r="C1325" s="254" t="str">
        <f t="shared" si="51"/>
        <v>Fraction of Feedstock Shifted</v>
      </c>
      <c r="D1325" s="6" t="s">
        <v>3055</v>
      </c>
      <c r="E1325" s="45" t="s">
        <v>2682</v>
      </c>
      <c r="F1325" t="s">
        <v>3017</v>
      </c>
      <c r="G1325" s="45" t="s">
        <v>2685</v>
      </c>
      <c r="H1325" s="47">
        <v>2686</v>
      </c>
      <c r="I1325" s="324" t="s">
        <v>41</v>
      </c>
      <c r="J1325" s="255" t="str">
        <f>IF(ISBLANK(INDEX('Policy Characteristics'!D:D,MATCH($C1325,'Policy Characteristics'!$C:$C,0))),"",INDEX('Policy Characteristics'!D:D,MATCH($C1325,'Policy Characteristics'!$C:$C,0)))</f>
        <v>Feedstock Shifting</v>
      </c>
      <c r="K1325" s="254" t="str">
        <f>IF(ISBLANK(INDEX('Policy Characteristics'!E:E,MATCH($C1325,'Policy Characteristics'!$C:$C,0))),"",INDEX('Policy Characteristics'!E:E,MATCH($C1325,'Policy Characteristics'!$C:$C,0)))</f>
        <v>indst feedstock shifting</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potential achieved</v>
      </c>
      <c r="P1325" s="254" t="str">
        <f>IF(ISBLANK(INDEX('Policy Characteristics'!J:J,MATCH($C1325,'Policy Characteristics'!$C:$C,0))),"",INDEX('Policy Characteristics'!J:J,MATCH($C1325,'Policy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5" s="254" t="str">
        <f>IF(ISBLANK(INDEX('Policy Characteristics'!K:K,MATCH($C1325,'Policy Characteristics'!$C:$C,0))),"",INDEX('Policy Characteristics'!K:K,MATCH($C1325,'Policy Characteristics'!$C:$C,0)))</f>
        <v/>
      </c>
      <c r="R1325" s="254" t="str">
        <f>IF(ISBLANK(INDEX('Policy Characteristics'!L:L,MATCH($C1325,'Policy Characteristics'!$C:$C,0))),"",INDEX('Policy Characteristics'!L:L,MATCH($C1325,'Policy Characteristics'!$C:$C,0)))</f>
        <v/>
      </c>
    </row>
    <row r="1326" spans="1:18" s="2"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Feedstock Shifting</v>
      </c>
      <c r="C1326" s="254" t="str">
        <f t="shared" si="51"/>
        <v>Fraction of Feedstock Shifted</v>
      </c>
      <c r="D1326" s="6" t="s">
        <v>3055</v>
      </c>
      <c r="E1326" s="45" t="s">
        <v>2683</v>
      </c>
      <c r="F1326" t="s">
        <v>3017</v>
      </c>
      <c r="G1326" s="45" t="s">
        <v>2687</v>
      </c>
      <c r="H1326" s="47">
        <v>2687</v>
      </c>
      <c r="I1326" s="324" t="s">
        <v>41</v>
      </c>
      <c r="J1326" s="255" t="str">
        <f>IF(ISBLANK(INDEX('Policy Characteristics'!D:D,MATCH($C1326,'Policy Characteristics'!$C:$C,0))),"",INDEX('Policy Characteristics'!D:D,MATCH($C1326,'Policy Characteristics'!$C:$C,0)))</f>
        <v>Feedstock Shifting</v>
      </c>
      <c r="K1326" s="254" t="str">
        <f>IF(ISBLANK(INDEX('Policy Characteristics'!E:E,MATCH($C1326,'Policy Characteristics'!$C:$C,0))),"",INDEX('Policy Characteristics'!E:E,MATCH($C1326,'Policy Characteristics'!$C:$C,0)))</f>
        <v>indst feedstock shifting</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potential achieved</v>
      </c>
      <c r="P1326" s="254" t="str">
        <f>IF(ISBLANK(INDEX('Policy Characteristics'!J:J,MATCH($C1326,'Policy Characteristics'!$C:$C,0))),"",INDEX('Policy Characteristics'!J:J,MATCH($C1326,'Policy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6" s="254" t="str">
        <f>IF(ISBLANK(INDEX('Policy Characteristics'!K:K,MATCH($C1326,'Policy Characteristics'!$C:$C,0))),"",INDEX('Policy Characteristics'!K:K,MATCH($C1326,'Policy Characteristics'!$C:$C,0)))</f>
        <v/>
      </c>
      <c r="R1326" s="254" t="str">
        <f>IF(ISBLANK(INDEX('Policy Characteristics'!L:L,MATCH($C1326,'Policy Characteristics'!$C:$C,0))),"",INDEX('Policy Characteristics'!L:L,MATCH($C1326,'Policy Characteristics'!$C:$C,0)))</f>
        <v/>
      </c>
    </row>
    <row r="1327" spans="1:18" s="2"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Feedstock Shifting</v>
      </c>
      <c r="C1327" s="254" t="str">
        <f t="shared" si="51"/>
        <v>Fraction of Feedstock Shifted</v>
      </c>
      <c r="D1327" s="6" t="s">
        <v>3055</v>
      </c>
      <c r="E1327" s="45" t="s">
        <v>2684</v>
      </c>
      <c r="F1327" t="s">
        <v>3017</v>
      </c>
      <c r="G1327" s="45" t="s">
        <v>2688</v>
      </c>
      <c r="H1327" s="47">
        <v>2688</v>
      </c>
      <c r="I1327" s="324" t="s">
        <v>41</v>
      </c>
      <c r="J1327" s="255" t="str">
        <f>IF(ISBLANK(INDEX('Policy Characteristics'!D:D,MATCH($C1327,'Policy Characteristics'!$C:$C,0))),"",INDEX('Policy Characteristics'!D:D,MATCH($C1327,'Policy Characteristics'!$C:$C,0)))</f>
        <v>Feedstock Shifting</v>
      </c>
      <c r="K1327" s="254" t="str">
        <f>IF(ISBLANK(INDEX('Policy Characteristics'!E:E,MATCH($C1327,'Policy Characteristics'!$C:$C,0))),"",INDEX('Policy Characteristics'!E:E,MATCH($C1327,'Policy Characteristics'!$C:$C,0)))</f>
        <v>indst feedstock shifting</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potential achieved</v>
      </c>
      <c r="P1327" s="254" t="str">
        <f>IF(ISBLANK(INDEX('Policy Characteristics'!J:J,MATCH($C1327,'Policy Characteristics'!$C:$C,0))),"",INDEX('Policy Characteristics'!J:J,MATCH($C1327,'Policy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7" s="254" t="str">
        <f>IF(ISBLANK(INDEX('Policy Characteristics'!K:K,MATCH($C1327,'Policy Characteristics'!$C:$C,0))),"",INDEX('Policy Characteristics'!K:K,MATCH($C1327,'Policy Characteristics'!$C:$C,0)))</f>
        <v/>
      </c>
      <c r="R1327" s="254" t="str">
        <f>IF(ISBLANK(INDEX('Policy Characteristics'!L:L,MATCH($C1327,'Policy Characteristics'!$C:$C,0))),"",INDEX('Policy Characteristics'!L:L,MATCH($C1327,'Policy Characteristics'!$C:$C,0)))</f>
        <v/>
      </c>
    </row>
    <row r="1328" spans="1:18" s="2"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Feedstock Shifting</v>
      </c>
      <c r="C1328" s="254" t="str">
        <f t="shared" si="51"/>
        <v>Fraction of Feedstock Shifted</v>
      </c>
      <c r="D1328" s="6" t="s">
        <v>3055</v>
      </c>
      <c r="E1328" s="45" t="s">
        <v>2681</v>
      </c>
      <c r="F1328" t="s">
        <v>3017</v>
      </c>
      <c r="G1328" s="45" t="s">
        <v>2686</v>
      </c>
      <c r="H1328" s="47">
        <v>2689</v>
      </c>
      <c r="I1328" s="324" t="s">
        <v>41</v>
      </c>
      <c r="J1328" s="255" t="str">
        <f>IF(ISBLANK(INDEX('Policy Characteristics'!D:D,MATCH($C1328,'Policy Characteristics'!$C:$C,0))),"",INDEX('Policy Characteristics'!D:D,MATCH($C1328,'Policy Characteristics'!$C:$C,0)))</f>
        <v>Feedstock Shifting</v>
      </c>
      <c r="K1328" s="254" t="str">
        <f>IF(ISBLANK(INDEX('Policy Characteristics'!E:E,MATCH($C1328,'Policy Characteristics'!$C:$C,0))),"",INDEX('Policy Characteristics'!E:E,MATCH($C1328,'Policy Characteristics'!$C:$C,0)))</f>
        <v>indst feedstock shifting</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potential achieved</v>
      </c>
      <c r="P1328" s="254" t="str">
        <f>IF(ISBLANK(INDEX('Policy Characteristics'!J:J,MATCH($C1328,'Policy Characteristics'!$C:$C,0))),"",INDEX('Policy Characteristics'!J:J,MATCH($C1328,'Policy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8" s="254" t="str">
        <f>IF(ISBLANK(INDEX('Policy Characteristics'!K:K,MATCH($C1328,'Policy Characteristics'!$C:$C,0))),"",INDEX('Policy Characteristics'!K:K,MATCH($C1328,'Policy Characteristics'!$C:$C,0)))</f>
        <v/>
      </c>
      <c r="R1328" s="254" t="str">
        <f>IF(ISBLANK(INDEX('Policy Characteristics'!L:L,MATCH($C1328,'Policy Characteristics'!$C:$C,0))),"",INDEX('Policy Characteristics'!L:L,MATCH($C1328,'Policy Characteristics'!$C:$C,0)))</f>
        <v/>
      </c>
    </row>
    <row r="1329" spans="1:18" s="2"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Feedstock Shifting</v>
      </c>
      <c r="C1329" s="254" t="str">
        <f t="shared" si="51"/>
        <v>Fraction of Feedstock Shifted</v>
      </c>
      <c r="D1329" s="6" t="s">
        <v>3056</v>
      </c>
      <c r="E1329" s="45" t="s">
        <v>2380</v>
      </c>
      <c r="F1329" t="s">
        <v>3059</v>
      </c>
      <c r="G1329" s="45" t="s">
        <v>2386</v>
      </c>
      <c r="H1329" s="47">
        <v>2690</v>
      </c>
      <c r="I1329" s="324" t="s">
        <v>41</v>
      </c>
      <c r="J1329" s="255" t="str">
        <f>IF(ISBLANK(INDEX('Policy Characteristics'!D:D,MATCH($C1329,'Policy Characteristics'!$C:$C,0))),"",INDEX('Policy Characteristics'!D:D,MATCH($C1329,'Policy Characteristics'!$C:$C,0)))</f>
        <v>Feedstock Shifting</v>
      </c>
      <c r="K1329" s="254" t="str">
        <f>IF(ISBLANK(INDEX('Policy Characteristics'!E:E,MATCH($C1329,'Policy Characteristics'!$C:$C,0))),"",INDEX('Policy Characteristics'!E:E,MATCH($C1329,'Policy Characteristics'!$C:$C,0)))</f>
        <v>indst feedstock shifting</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potential achieved</v>
      </c>
      <c r="P1329" s="254" t="str">
        <f>IF(ISBLANK(INDEX('Policy Characteristics'!J:J,MATCH($C1329,'Policy Characteristics'!$C:$C,0))),"",INDEX('Policy Characteristics'!J:J,MATCH($C1329,'Policy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9" s="254" t="str">
        <f>IF(ISBLANK(INDEX('Policy Characteristics'!K:K,MATCH($C1329,'Policy Characteristics'!$C:$C,0))),"",INDEX('Policy Characteristics'!K:K,MATCH($C1329,'Policy Characteristics'!$C:$C,0)))</f>
        <v/>
      </c>
      <c r="R1329" s="254" t="str">
        <f>IF(ISBLANK(INDEX('Policy Characteristics'!L:L,MATCH($C1329,'Policy Characteristics'!$C:$C,0))),"",INDEX('Policy Characteristics'!L:L,MATCH($C1329,'Policy Characteristics'!$C:$C,0)))</f>
        <v/>
      </c>
    </row>
    <row r="1330" spans="1:18" s="2"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Feedstock Shifting</v>
      </c>
      <c r="C1330" s="254" t="str">
        <f t="shared" si="51"/>
        <v>Fraction of Feedstock Shifted</v>
      </c>
      <c r="D1330" s="6" t="s">
        <v>3056</v>
      </c>
      <c r="E1330" s="45" t="s">
        <v>2381</v>
      </c>
      <c r="F1330" t="s">
        <v>3059</v>
      </c>
      <c r="G1330" s="45" t="s">
        <v>2389</v>
      </c>
      <c r="H1330" s="47">
        <v>2691</v>
      </c>
      <c r="I1330" s="324" t="s">
        <v>41</v>
      </c>
      <c r="J1330" s="255" t="str">
        <f>IF(ISBLANK(INDEX('Policy Characteristics'!D:D,MATCH($C1330,'Policy Characteristics'!$C:$C,0))),"",INDEX('Policy Characteristics'!D:D,MATCH($C1330,'Policy Characteristics'!$C:$C,0)))</f>
        <v>Feedstock Shifting</v>
      </c>
      <c r="K1330" s="254" t="str">
        <f>IF(ISBLANK(INDEX('Policy Characteristics'!E:E,MATCH($C1330,'Policy Characteristics'!$C:$C,0))),"",INDEX('Policy Characteristics'!E:E,MATCH($C1330,'Policy Characteristics'!$C:$C,0)))</f>
        <v>indst feedstock shifting</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potential achieved</v>
      </c>
      <c r="P1330" s="254" t="str">
        <f>IF(ISBLANK(INDEX('Policy Characteristics'!J:J,MATCH($C1330,'Policy Characteristics'!$C:$C,0))),"",INDEX('Policy Characteristics'!J:J,MATCH($C1330,'Policy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0" s="254" t="str">
        <f>IF(ISBLANK(INDEX('Policy Characteristics'!K:K,MATCH($C1330,'Policy Characteristics'!$C:$C,0))),"",INDEX('Policy Characteristics'!K:K,MATCH($C1330,'Policy Characteristics'!$C:$C,0)))</f>
        <v/>
      </c>
      <c r="R1330" s="254" t="str">
        <f>IF(ISBLANK(INDEX('Policy Characteristics'!L:L,MATCH($C1330,'Policy Characteristics'!$C:$C,0))),"",INDEX('Policy Characteristics'!L:L,MATCH($C1330,'Policy Characteristics'!$C:$C,0)))</f>
        <v/>
      </c>
    </row>
    <row r="1331" spans="1:18" s="2"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Feedstock Shifting</v>
      </c>
      <c r="C1331" s="254" t="str">
        <f t="shared" si="51"/>
        <v>Fraction of Feedstock Shifted</v>
      </c>
      <c r="D1331" s="6" t="s">
        <v>3056</v>
      </c>
      <c r="E1331" s="45" t="s">
        <v>2382</v>
      </c>
      <c r="F1331" t="s">
        <v>3059</v>
      </c>
      <c r="G1331" s="45" t="s">
        <v>2390</v>
      </c>
      <c r="H1331" s="47">
        <v>2692</v>
      </c>
      <c r="I1331" s="324" t="s">
        <v>41</v>
      </c>
      <c r="J1331" s="255" t="str">
        <f>IF(ISBLANK(INDEX('Policy Characteristics'!D:D,MATCH($C1331,'Policy Characteristics'!$C:$C,0))),"",INDEX('Policy Characteristics'!D:D,MATCH($C1331,'Policy Characteristics'!$C:$C,0)))</f>
        <v>Feedstock Shifting</v>
      </c>
      <c r="K1331" s="254" t="str">
        <f>IF(ISBLANK(INDEX('Policy Characteristics'!E:E,MATCH($C1331,'Policy Characteristics'!$C:$C,0))),"",INDEX('Policy Characteristics'!E:E,MATCH($C1331,'Policy Characteristics'!$C:$C,0)))</f>
        <v>indst feedstock shifting</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potential achieved</v>
      </c>
      <c r="P1331" s="254" t="str">
        <f>IF(ISBLANK(INDEX('Policy Characteristics'!J:J,MATCH($C1331,'Policy Characteristics'!$C:$C,0))),"",INDEX('Policy Characteristics'!J:J,MATCH($C1331,'Policy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1" s="254" t="str">
        <f>IF(ISBLANK(INDEX('Policy Characteristics'!K:K,MATCH($C1331,'Policy Characteristics'!$C:$C,0))),"",INDEX('Policy Characteristics'!K:K,MATCH($C1331,'Policy Characteristics'!$C:$C,0)))</f>
        <v/>
      </c>
      <c r="R1331" s="254" t="str">
        <f>IF(ISBLANK(INDEX('Policy Characteristics'!L:L,MATCH($C1331,'Policy Characteristics'!$C:$C,0))),"",INDEX('Policy Characteristics'!L:L,MATCH($C1331,'Policy Characteristics'!$C:$C,0)))</f>
        <v/>
      </c>
    </row>
    <row r="1332" spans="1:18" s="2"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Feedstock Shifting</v>
      </c>
      <c r="C1332" s="254" t="str">
        <f t="shared" si="51"/>
        <v>Fraction of Feedstock Shifted</v>
      </c>
      <c r="D1332" s="6" t="s">
        <v>3056</v>
      </c>
      <c r="E1332" s="45" t="s">
        <v>2383</v>
      </c>
      <c r="F1332" t="s">
        <v>3059</v>
      </c>
      <c r="G1332" s="45" t="s">
        <v>2387</v>
      </c>
      <c r="H1332" s="47">
        <v>2693</v>
      </c>
      <c r="I1332" s="324" t="s">
        <v>41</v>
      </c>
      <c r="J1332" s="255" t="str">
        <f>IF(ISBLANK(INDEX('Policy Characteristics'!D:D,MATCH($C1332,'Policy Characteristics'!$C:$C,0))),"",INDEX('Policy Characteristics'!D:D,MATCH($C1332,'Policy Characteristics'!$C:$C,0)))</f>
        <v>Feedstock Shifting</v>
      </c>
      <c r="K1332" s="254" t="str">
        <f>IF(ISBLANK(INDEX('Policy Characteristics'!E:E,MATCH($C1332,'Policy Characteristics'!$C:$C,0))),"",INDEX('Policy Characteristics'!E:E,MATCH($C1332,'Policy Characteristics'!$C:$C,0)))</f>
        <v>indst feedstock shifting</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potential achieved</v>
      </c>
      <c r="P1332" s="254" t="str">
        <f>IF(ISBLANK(INDEX('Policy Characteristics'!J:J,MATCH($C1332,'Policy Characteristics'!$C:$C,0))),"",INDEX('Policy Characteristics'!J:J,MATCH($C1332,'Policy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2" s="254" t="str">
        <f>IF(ISBLANK(INDEX('Policy Characteristics'!K:K,MATCH($C1332,'Policy Characteristics'!$C:$C,0))),"",INDEX('Policy Characteristics'!K:K,MATCH($C1332,'Policy Characteristics'!$C:$C,0)))</f>
        <v/>
      </c>
      <c r="R1332" s="254" t="str">
        <f>IF(ISBLANK(INDEX('Policy Characteristics'!L:L,MATCH($C1332,'Policy Characteristics'!$C:$C,0))),"",INDEX('Policy Characteristics'!L:L,MATCH($C1332,'Policy Characteristics'!$C:$C,0)))</f>
        <v/>
      </c>
    </row>
    <row r="1333" spans="1:18" s="2"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Feedstock Shifting</v>
      </c>
      <c r="C1333" s="254" t="str">
        <f t="shared" si="51"/>
        <v>Fraction of Feedstock Shifted</v>
      </c>
      <c r="D1333" s="6" t="s">
        <v>3056</v>
      </c>
      <c r="E1333" s="45" t="s">
        <v>2384</v>
      </c>
      <c r="F1333" t="s">
        <v>3059</v>
      </c>
      <c r="G1333" s="45" t="s">
        <v>2388</v>
      </c>
      <c r="H1333" s="47">
        <v>2694</v>
      </c>
      <c r="I1333" s="324" t="s">
        <v>41</v>
      </c>
      <c r="J1333" s="255" t="str">
        <f>IF(ISBLANK(INDEX('Policy Characteristics'!D:D,MATCH($C1333,'Policy Characteristics'!$C:$C,0))),"",INDEX('Policy Characteristics'!D:D,MATCH($C1333,'Policy Characteristics'!$C:$C,0)))</f>
        <v>Feedstock Shifting</v>
      </c>
      <c r="K1333" s="254" t="str">
        <f>IF(ISBLANK(INDEX('Policy Characteristics'!E:E,MATCH($C1333,'Policy Characteristics'!$C:$C,0))),"",INDEX('Policy Characteristics'!E:E,MATCH($C1333,'Policy Characteristics'!$C:$C,0)))</f>
        <v>indst feedstock shifting</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potential achieved</v>
      </c>
      <c r="P1333" s="254" t="str">
        <f>IF(ISBLANK(INDEX('Policy Characteristics'!J:J,MATCH($C1333,'Policy Characteristics'!$C:$C,0))),"",INDEX('Policy Characteristics'!J:J,MATCH($C1333,'Policy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3" s="254" t="str">
        <f>IF(ISBLANK(INDEX('Policy Characteristics'!K:K,MATCH($C1333,'Policy Characteristics'!$C:$C,0))),"",INDEX('Policy Characteristics'!K:K,MATCH($C1333,'Policy Characteristics'!$C:$C,0)))</f>
        <v/>
      </c>
      <c r="R1333" s="254" t="str">
        <f>IF(ISBLANK(INDEX('Policy Characteristics'!L:L,MATCH($C1333,'Policy Characteristics'!$C:$C,0))),"",INDEX('Policy Characteristics'!L:L,MATCH($C1333,'Policy Characteristics'!$C:$C,0)))</f>
        <v/>
      </c>
    </row>
    <row r="1334" spans="1:18" s="2"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Feedstock Shifting</v>
      </c>
      <c r="C1334" s="254" t="str">
        <f t="shared" si="51"/>
        <v>Fraction of Feedstock Shifted</v>
      </c>
      <c r="D1334" s="6" t="s">
        <v>3056</v>
      </c>
      <c r="E1334" s="45" t="s">
        <v>2385</v>
      </c>
      <c r="F1334" t="s">
        <v>3059</v>
      </c>
      <c r="G1334" s="45" t="s">
        <v>2391</v>
      </c>
      <c r="H1334" s="47">
        <v>2695</v>
      </c>
      <c r="I1334" s="324" t="s">
        <v>41</v>
      </c>
      <c r="J1334" s="255" t="str">
        <f>IF(ISBLANK(INDEX('Policy Characteristics'!D:D,MATCH($C1334,'Policy Characteristics'!$C:$C,0))),"",INDEX('Policy Characteristics'!D:D,MATCH($C1334,'Policy Characteristics'!$C:$C,0)))</f>
        <v>Feedstock Shifting</v>
      </c>
      <c r="K1334" s="254" t="str">
        <f>IF(ISBLANK(INDEX('Policy Characteristics'!E:E,MATCH($C1334,'Policy Characteristics'!$C:$C,0))),"",INDEX('Policy Characteristics'!E:E,MATCH($C1334,'Policy Characteristics'!$C:$C,0)))</f>
        <v>indst feedstock shifting</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potential achieved</v>
      </c>
      <c r="P1334" s="254" t="str">
        <f>IF(ISBLANK(INDEX('Policy Characteristics'!J:J,MATCH($C1334,'Policy Characteristics'!$C:$C,0))),"",INDEX('Policy Characteristics'!J:J,MATCH($C1334,'Policy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4" s="254" t="str">
        <f>IF(ISBLANK(INDEX('Policy Characteristics'!K:K,MATCH($C1334,'Policy Characteristics'!$C:$C,0))),"",INDEX('Policy Characteristics'!K:K,MATCH($C1334,'Policy Characteristics'!$C:$C,0)))</f>
        <v/>
      </c>
      <c r="R1334" s="254" t="str">
        <f>IF(ISBLANK(INDEX('Policy Characteristics'!L:L,MATCH($C1334,'Policy Characteristics'!$C:$C,0))),"",INDEX('Policy Characteristics'!L:L,MATCH($C1334,'Policy Characteristics'!$C:$C,0)))</f>
        <v/>
      </c>
    </row>
    <row r="1335" spans="1:18" s="2"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Feedstock Shifting</v>
      </c>
      <c r="C1335" s="254" t="str">
        <f t="shared" si="51"/>
        <v>Fraction of Feedstock Shifted</v>
      </c>
      <c r="D1335" s="6" t="s">
        <v>3056</v>
      </c>
      <c r="E1335" s="45" t="s">
        <v>2682</v>
      </c>
      <c r="F1335" t="s">
        <v>3059</v>
      </c>
      <c r="G1335" s="45" t="s">
        <v>2685</v>
      </c>
      <c r="H1335" s="47">
        <v>2696</v>
      </c>
      <c r="I1335" s="324" t="s">
        <v>41</v>
      </c>
      <c r="J1335" s="255" t="str">
        <f>IF(ISBLANK(INDEX('Policy Characteristics'!D:D,MATCH($C1335,'Policy Characteristics'!$C:$C,0))),"",INDEX('Policy Characteristics'!D:D,MATCH($C1335,'Policy Characteristics'!$C:$C,0)))</f>
        <v>Feedstock Shifting</v>
      </c>
      <c r="K1335" s="254" t="str">
        <f>IF(ISBLANK(INDEX('Policy Characteristics'!E:E,MATCH($C1335,'Policy Characteristics'!$C:$C,0))),"",INDEX('Policy Characteristics'!E:E,MATCH($C1335,'Policy Characteristics'!$C:$C,0)))</f>
        <v>indst feedstock shifting</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potential achieved</v>
      </c>
      <c r="P1335" s="254" t="str">
        <f>IF(ISBLANK(INDEX('Policy Characteristics'!J:J,MATCH($C1335,'Policy Characteristics'!$C:$C,0))),"",INDEX('Policy Characteristics'!J:J,MATCH($C1335,'Policy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5" s="254" t="str">
        <f>IF(ISBLANK(INDEX('Policy Characteristics'!K:K,MATCH($C1335,'Policy Characteristics'!$C:$C,0))),"",INDEX('Policy Characteristics'!K:K,MATCH($C1335,'Policy Characteristics'!$C:$C,0)))</f>
        <v/>
      </c>
      <c r="R1335" s="254" t="str">
        <f>IF(ISBLANK(INDEX('Policy Characteristics'!L:L,MATCH($C1335,'Policy Characteristics'!$C:$C,0))),"",INDEX('Policy Characteristics'!L:L,MATCH($C1335,'Policy Characteristics'!$C:$C,0)))</f>
        <v/>
      </c>
    </row>
    <row r="1336" spans="1:18" s="2"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Feedstock Shifting</v>
      </c>
      <c r="C1336" s="254" t="str">
        <f t="shared" si="51"/>
        <v>Fraction of Feedstock Shifted</v>
      </c>
      <c r="D1336" s="6" t="s">
        <v>3056</v>
      </c>
      <c r="E1336" s="45" t="s">
        <v>2683</v>
      </c>
      <c r="F1336" t="s">
        <v>3059</v>
      </c>
      <c r="G1336" s="45" t="s">
        <v>2687</v>
      </c>
      <c r="H1336" s="47">
        <v>2697</v>
      </c>
      <c r="I1336" s="324" t="s">
        <v>41</v>
      </c>
      <c r="J1336" s="255" t="str">
        <f>IF(ISBLANK(INDEX('Policy Characteristics'!D:D,MATCH($C1336,'Policy Characteristics'!$C:$C,0))),"",INDEX('Policy Characteristics'!D:D,MATCH($C1336,'Policy Characteristics'!$C:$C,0)))</f>
        <v>Feedstock Shifting</v>
      </c>
      <c r="K1336" s="254" t="str">
        <f>IF(ISBLANK(INDEX('Policy Characteristics'!E:E,MATCH($C1336,'Policy Characteristics'!$C:$C,0))),"",INDEX('Policy Characteristics'!E:E,MATCH($C1336,'Policy Characteristics'!$C:$C,0)))</f>
        <v>indst feedstock shifting</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potential achieved</v>
      </c>
      <c r="P1336" s="254" t="str">
        <f>IF(ISBLANK(INDEX('Policy Characteristics'!J:J,MATCH($C1336,'Policy Characteristics'!$C:$C,0))),"",INDEX('Policy Characteristics'!J:J,MATCH($C1336,'Policy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6" s="254" t="str">
        <f>IF(ISBLANK(INDEX('Policy Characteristics'!K:K,MATCH($C1336,'Policy Characteristics'!$C:$C,0))),"",INDEX('Policy Characteristics'!K:K,MATCH($C1336,'Policy Characteristics'!$C:$C,0)))</f>
        <v/>
      </c>
      <c r="R1336" s="254" t="str">
        <f>IF(ISBLANK(INDEX('Policy Characteristics'!L:L,MATCH($C1336,'Policy Characteristics'!$C:$C,0))),"",INDEX('Policy Characteristics'!L:L,MATCH($C1336,'Policy Characteristics'!$C:$C,0)))</f>
        <v/>
      </c>
    </row>
    <row r="1337" spans="1:18" s="2"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Feedstock Shifting</v>
      </c>
      <c r="C1337" s="254" t="str">
        <f t="shared" si="51"/>
        <v>Fraction of Feedstock Shifted</v>
      </c>
      <c r="D1337" s="6" t="s">
        <v>3056</v>
      </c>
      <c r="E1337" s="45" t="s">
        <v>2684</v>
      </c>
      <c r="F1337" t="s">
        <v>3059</v>
      </c>
      <c r="G1337" s="45" t="s">
        <v>2688</v>
      </c>
      <c r="H1337" s="47">
        <v>2698</v>
      </c>
      <c r="I1337" s="324" t="s">
        <v>41</v>
      </c>
      <c r="J1337" s="255" t="str">
        <f>IF(ISBLANK(INDEX('Policy Characteristics'!D:D,MATCH($C1337,'Policy Characteristics'!$C:$C,0))),"",INDEX('Policy Characteristics'!D:D,MATCH($C1337,'Policy Characteristics'!$C:$C,0)))</f>
        <v>Feedstock Shifting</v>
      </c>
      <c r="K1337" s="254" t="str">
        <f>IF(ISBLANK(INDEX('Policy Characteristics'!E:E,MATCH($C1337,'Policy Characteristics'!$C:$C,0))),"",INDEX('Policy Characteristics'!E:E,MATCH($C1337,'Policy Characteristics'!$C:$C,0)))</f>
        <v>indst feedstock shifting</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potential achieved</v>
      </c>
      <c r="P1337" s="254" t="str">
        <f>IF(ISBLANK(INDEX('Policy Characteristics'!J:J,MATCH($C1337,'Policy Characteristics'!$C:$C,0))),"",INDEX('Policy Characteristics'!J:J,MATCH($C1337,'Policy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7" s="254" t="str">
        <f>IF(ISBLANK(INDEX('Policy Characteristics'!K:K,MATCH($C1337,'Policy Characteristics'!$C:$C,0))),"",INDEX('Policy Characteristics'!K:K,MATCH($C1337,'Policy Characteristics'!$C:$C,0)))</f>
        <v/>
      </c>
      <c r="R1337" s="254" t="str">
        <f>IF(ISBLANK(INDEX('Policy Characteristics'!L:L,MATCH($C1337,'Policy Characteristics'!$C:$C,0))),"",INDEX('Policy Characteristics'!L:L,MATCH($C1337,'Policy Characteristics'!$C:$C,0)))</f>
        <v/>
      </c>
    </row>
    <row r="1338" spans="1:18" s="2"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Feedstock Shifting</v>
      </c>
      <c r="C1338" s="254" t="str">
        <f t="shared" si="51"/>
        <v>Fraction of Feedstock Shifted</v>
      </c>
      <c r="D1338" s="6" t="s">
        <v>3056</v>
      </c>
      <c r="E1338" s="45" t="s">
        <v>2681</v>
      </c>
      <c r="F1338" t="s">
        <v>3059</v>
      </c>
      <c r="G1338" s="45" t="s">
        <v>2686</v>
      </c>
      <c r="H1338" s="47">
        <v>2699</v>
      </c>
      <c r="I1338" s="324" t="s">
        <v>41</v>
      </c>
      <c r="J1338" s="255" t="str">
        <f>IF(ISBLANK(INDEX('Policy Characteristics'!D:D,MATCH($C1338,'Policy Characteristics'!$C:$C,0))),"",INDEX('Policy Characteristics'!D:D,MATCH($C1338,'Policy Characteristics'!$C:$C,0)))</f>
        <v>Feedstock Shifting</v>
      </c>
      <c r="K1338" s="254" t="str">
        <f>IF(ISBLANK(INDEX('Policy Characteristics'!E:E,MATCH($C1338,'Policy Characteristics'!$C:$C,0))),"",INDEX('Policy Characteristics'!E:E,MATCH($C1338,'Policy Characteristics'!$C:$C,0)))</f>
        <v>indst feedstock shifting</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potential achieved</v>
      </c>
      <c r="P1338" s="254" t="str">
        <f>IF(ISBLANK(INDEX('Policy Characteristics'!J:J,MATCH($C1338,'Policy Characteristics'!$C:$C,0))),"",INDEX('Policy Characteristics'!J:J,MATCH($C1338,'Policy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8" s="254" t="str">
        <f>IF(ISBLANK(INDEX('Policy Characteristics'!K:K,MATCH($C1338,'Policy Characteristics'!$C:$C,0))),"",INDEX('Policy Characteristics'!K:K,MATCH($C1338,'Policy Characteristics'!$C:$C,0)))</f>
        <v/>
      </c>
      <c r="R1338" s="254" t="str">
        <f>IF(ISBLANK(INDEX('Policy Characteristics'!L:L,MATCH($C1338,'Policy Characteristics'!$C:$C,0))),"",INDEX('Policy Characteristics'!L:L,MATCH($C1338,'Policy Characteristics'!$C:$C,0)))</f>
        <v/>
      </c>
    </row>
    <row r="1339" spans="1:18" s="2"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Feedstock Shifting</v>
      </c>
      <c r="C1339" s="254" t="str">
        <f t="shared" si="51"/>
        <v>Fraction of Feedstock Shifted</v>
      </c>
      <c r="D1339" s="6" t="s">
        <v>3057</v>
      </c>
      <c r="E1339" s="45" t="s">
        <v>2380</v>
      </c>
      <c r="F1339" t="s">
        <v>3018</v>
      </c>
      <c r="G1339" s="45" t="s">
        <v>2386</v>
      </c>
      <c r="H1339" s="47">
        <v>2700</v>
      </c>
      <c r="I1339" s="324" t="s">
        <v>41</v>
      </c>
      <c r="J1339" s="255" t="str">
        <f>IF(ISBLANK(INDEX('Policy Characteristics'!D:D,MATCH($C1339,'Policy Characteristics'!$C:$C,0))),"",INDEX('Policy Characteristics'!D:D,MATCH($C1339,'Policy Characteristics'!$C:$C,0)))</f>
        <v>Feedstock Shifting</v>
      </c>
      <c r="K1339" s="254" t="str">
        <f>IF(ISBLANK(INDEX('Policy Characteristics'!E:E,MATCH($C1339,'Policy Characteristics'!$C:$C,0))),"",INDEX('Policy Characteristics'!E:E,MATCH($C1339,'Policy Characteristics'!$C:$C,0)))</f>
        <v>indst feedstock shifting</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potential achieved</v>
      </c>
      <c r="P1339" s="254" t="str">
        <f>IF(ISBLANK(INDEX('Policy Characteristics'!J:J,MATCH($C1339,'Policy Characteristics'!$C:$C,0))),"",INDEX('Policy Characteristics'!J:J,MATCH($C1339,'Policy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9" s="254" t="str">
        <f>IF(ISBLANK(INDEX('Policy Characteristics'!K:K,MATCH($C1339,'Policy Characteristics'!$C:$C,0))),"",INDEX('Policy Characteristics'!K:K,MATCH($C1339,'Policy Characteristics'!$C:$C,0)))</f>
        <v/>
      </c>
      <c r="R1339" s="254" t="str">
        <f>IF(ISBLANK(INDEX('Policy Characteristics'!L:L,MATCH($C1339,'Policy Characteristics'!$C:$C,0))),"",INDEX('Policy Characteristics'!L:L,MATCH($C1339,'Policy Characteristics'!$C:$C,0)))</f>
        <v/>
      </c>
    </row>
    <row r="1340" spans="1:18" s="2"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Feedstock Shifting</v>
      </c>
      <c r="C1340" s="254" t="str">
        <f t="shared" si="51"/>
        <v>Fraction of Feedstock Shifted</v>
      </c>
      <c r="D1340" s="6" t="s">
        <v>3057</v>
      </c>
      <c r="E1340" s="45" t="s">
        <v>2381</v>
      </c>
      <c r="F1340" t="s">
        <v>3018</v>
      </c>
      <c r="G1340" s="45" t="s">
        <v>2389</v>
      </c>
      <c r="H1340" s="47">
        <v>2701</v>
      </c>
      <c r="I1340" s="324" t="s">
        <v>41</v>
      </c>
      <c r="J1340" s="255" t="str">
        <f>IF(ISBLANK(INDEX('Policy Characteristics'!D:D,MATCH($C1340,'Policy Characteristics'!$C:$C,0))),"",INDEX('Policy Characteristics'!D:D,MATCH($C1340,'Policy Characteristics'!$C:$C,0)))</f>
        <v>Feedstock Shifting</v>
      </c>
      <c r="K1340" s="254" t="str">
        <f>IF(ISBLANK(INDEX('Policy Characteristics'!E:E,MATCH($C1340,'Policy Characteristics'!$C:$C,0))),"",INDEX('Policy Characteristics'!E:E,MATCH($C1340,'Policy Characteristics'!$C:$C,0)))</f>
        <v>indst feedstock shifting</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potential achieved</v>
      </c>
      <c r="P1340" s="254" t="str">
        <f>IF(ISBLANK(INDEX('Policy Characteristics'!J:J,MATCH($C1340,'Policy Characteristics'!$C:$C,0))),"",INDEX('Policy Characteristics'!J:J,MATCH($C1340,'Policy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0" s="254" t="str">
        <f>IF(ISBLANK(INDEX('Policy Characteristics'!K:K,MATCH($C1340,'Policy Characteristics'!$C:$C,0))),"",INDEX('Policy Characteristics'!K:K,MATCH($C1340,'Policy Characteristics'!$C:$C,0)))</f>
        <v/>
      </c>
      <c r="R1340" s="254" t="str">
        <f>IF(ISBLANK(INDEX('Policy Characteristics'!L:L,MATCH($C1340,'Policy Characteristics'!$C:$C,0))),"",INDEX('Policy Characteristics'!L:L,MATCH($C1340,'Policy Characteristics'!$C:$C,0)))</f>
        <v/>
      </c>
    </row>
    <row r="1341" spans="1:18" s="2"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Feedstock Shifting</v>
      </c>
      <c r="C1341" s="254" t="str">
        <f t="shared" si="51"/>
        <v>Fraction of Feedstock Shifted</v>
      </c>
      <c r="D1341" s="6" t="s">
        <v>3057</v>
      </c>
      <c r="E1341" s="45" t="s">
        <v>2382</v>
      </c>
      <c r="F1341" t="s">
        <v>3018</v>
      </c>
      <c r="G1341" s="45" t="s">
        <v>2390</v>
      </c>
      <c r="H1341" s="47">
        <v>2702</v>
      </c>
      <c r="I1341" s="324" t="s">
        <v>41</v>
      </c>
      <c r="J1341" s="255" t="str">
        <f>IF(ISBLANK(INDEX('Policy Characteristics'!D:D,MATCH($C1341,'Policy Characteristics'!$C:$C,0))),"",INDEX('Policy Characteristics'!D:D,MATCH($C1341,'Policy Characteristics'!$C:$C,0)))</f>
        <v>Feedstock Shifting</v>
      </c>
      <c r="K1341" s="254" t="str">
        <f>IF(ISBLANK(INDEX('Policy Characteristics'!E:E,MATCH($C1341,'Policy Characteristics'!$C:$C,0))),"",INDEX('Policy Characteristics'!E:E,MATCH($C1341,'Policy Characteristics'!$C:$C,0)))</f>
        <v>indst feedstock shifting</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potential achieved</v>
      </c>
      <c r="P1341" s="254" t="str">
        <f>IF(ISBLANK(INDEX('Policy Characteristics'!J:J,MATCH($C1341,'Policy Characteristics'!$C:$C,0))),"",INDEX('Policy Characteristics'!J:J,MATCH($C1341,'Policy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1" s="254" t="str">
        <f>IF(ISBLANK(INDEX('Policy Characteristics'!K:K,MATCH($C1341,'Policy Characteristics'!$C:$C,0))),"",INDEX('Policy Characteristics'!K:K,MATCH($C1341,'Policy Characteristics'!$C:$C,0)))</f>
        <v/>
      </c>
      <c r="R1341" s="254" t="str">
        <f>IF(ISBLANK(INDEX('Policy Characteristics'!L:L,MATCH($C1341,'Policy Characteristics'!$C:$C,0))),"",INDEX('Policy Characteristics'!L:L,MATCH($C1341,'Policy Characteristics'!$C:$C,0)))</f>
        <v/>
      </c>
    </row>
    <row r="1342" spans="1:18" s="2"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Feedstock Shifting</v>
      </c>
      <c r="C1342" s="254" t="str">
        <f t="shared" si="51"/>
        <v>Fraction of Feedstock Shifted</v>
      </c>
      <c r="D1342" s="6" t="s">
        <v>3057</v>
      </c>
      <c r="E1342" s="45" t="s">
        <v>2383</v>
      </c>
      <c r="F1342" t="s">
        <v>3018</v>
      </c>
      <c r="G1342" s="45" t="s">
        <v>2387</v>
      </c>
      <c r="H1342" s="47">
        <v>2703</v>
      </c>
      <c r="I1342" s="324" t="s">
        <v>41</v>
      </c>
      <c r="J1342" s="255" t="str">
        <f>IF(ISBLANK(INDEX('Policy Characteristics'!D:D,MATCH($C1342,'Policy Characteristics'!$C:$C,0))),"",INDEX('Policy Characteristics'!D:D,MATCH($C1342,'Policy Characteristics'!$C:$C,0)))</f>
        <v>Feedstock Shifting</v>
      </c>
      <c r="K1342" s="254" t="str">
        <f>IF(ISBLANK(INDEX('Policy Characteristics'!E:E,MATCH($C1342,'Policy Characteristics'!$C:$C,0))),"",INDEX('Policy Characteristics'!E:E,MATCH($C1342,'Policy Characteristics'!$C:$C,0)))</f>
        <v>indst feedstock shifting</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potential achieved</v>
      </c>
      <c r="P1342" s="254" t="str">
        <f>IF(ISBLANK(INDEX('Policy Characteristics'!J:J,MATCH($C1342,'Policy Characteristics'!$C:$C,0))),"",INDEX('Policy Characteristics'!J:J,MATCH($C1342,'Policy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2" s="254" t="str">
        <f>IF(ISBLANK(INDEX('Policy Characteristics'!K:K,MATCH($C1342,'Policy Characteristics'!$C:$C,0))),"",INDEX('Policy Characteristics'!K:K,MATCH($C1342,'Policy Characteristics'!$C:$C,0)))</f>
        <v/>
      </c>
      <c r="R1342" s="254" t="str">
        <f>IF(ISBLANK(INDEX('Policy Characteristics'!L:L,MATCH($C1342,'Policy Characteristics'!$C:$C,0))),"",INDEX('Policy Characteristics'!L:L,MATCH($C1342,'Policy Characteristics'!$C:$C,0)))</f>
        <v/>
      </c>
    </row>
    <row r="1343" spans="1:18" s="2"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Feedstock Shifting</v>
      </c>
      <c r="C1343" s="254" t="str">
        <f t="shared" si="51"/>
        <v>Fraction of Feedstock Shifted</v>
      </c>
      <c r="D1343" s="6" t="s">
        <v>3057</v>
      </c>
      <c r="E1343" s="45" t="s">
        <v>2384</v>
      </c>
      <c r="F1343" t="s">
        <v>3018</v>
      </c>
      <c r="G1343" s="45" t="s">
        <v>2388</v>
      </c>
      <c r="H1343" s="47">
        <v>2704</v>
      </c>
      <c r="I1343" s="324" t="s">
        <v>41</v>
      </c>
      <c r="J1343" s="255" t="str">
        <f>IF(ISBLANK(INDEX('Policy Characteristics'!D:D,MATCH($C1343,'Policy Characteristics'!$C:$C,0))),"",INDEX('Policy Characteristics'!D:D,MATCH($C1343,'Policy Characteristics'!$C:$C,0)))</f>
        <v>Feedstock Shifting</v>
      </c>
      <c r="K1343" s="254" t="str">
        <f>IF(ISBLANK(INDEX('Policy Characteristics'!E:E,MATCH($C1343,'Policy Characteristics'!$C:$C,0))),"",INDEX('Policy Characteristics'!E:E,MATCH($C1343,'Policy Characteristics'!$C:$C,0)))</f>
        <v>indst feedstock shifting</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potential achieved</v>
      </c>
      <c r="P1343" s="254" t="str">
        <f>IF(ISBLANK(INDEX('Policy Characteristics'!J:J,MATCH($C1343,'Policy Characteristics'!$C:$C,0))),"",INDEX('Policy Characteristics'!J:J,MATCH($C1343,'Policy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3" s="254" t="str">
        <f>IF(ISBLANK(INDEX('Policy Characteristics'!K:K,MATCH($C1343,'Policy Characteristics'!$C:$C,0))),"",INDEX('Policy Characteristics'!K:K,MATCH($C1343,'Policy Characteristics'!$C:$C,0)))</f>
        <v/>
      </c>
      <c r="R1343" s="254" t="str">
        <f>IF(ISBLANK(INDEX('Policy Characteristics'!L:L,MATCH($C1343,'Policy Characteristics'!$C:$C,0))),"",INDEX('Policy Characteristics'!L:L,MATCH($C1343,'Policy Characteristics'!$C:$C,0)))</f>
        <v/>
      </c>
    </row>
    <row r="1344" spans="1:18" s="2"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Feedstock Shifting</v>
      </c>
      <c r="C1344" s="254" t="str">
        <f t="shared" si="51"/>
        <v>Fraction of Feedstock Shifted</v>
      </c>
      <c r="D1344" s="6" t="s">
        <v>3057</v>
      </c>
      <c r="E1344" s="45" t="s">
        <v>2385</v>
      </c>
      <c r="F1344" t="s">
        <v>3018</v>
      </c>
      <c r="G1344" s="45" t="s">
        <v>2391</v>
      </c>
      <c r="H1344" s="47">
        <v>2705</v>
      </c>
      <c r="I1344" s="324" t="s">
        <v>41</v>
      </c>
      <c r="J1344" s="255" t="str">
        <f>IF(ISBLANK(INDEX('Policy Characteristics'!D:D,MATCH($C1344,'Policy Characteristics'!$C:$C,0))),"",INDEX('Policy Characteristics'!D:D,MATCH($C1344,'Policy Characteristics'!$C:$C,0)))</f>
        <v>Feedstock Shifting</v>
      </c>
      <c r="K1344" s="254" t="str">
        <f>IF(ISBLANK(INDEX('Policy Characteristics'!E:E,MATCH($C1344,'Policy Characteristics'!$C:$C,0))),"",INDEX('Policy Characteristics'!E:E,MATCH($C1344,'Policy Characteristics'!$C:$C,0)))</f>
        <v>indst feedstock shifting</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potential achieved</v>
      </c>
      <c r="P1344" s="254" t="str">
        <f>IF(ISBLANK(INDEX('Policy Characteristics'!J:J,MATCH($C1344,'Policy Characteristics'!$C:$C,0))),"",INDEX('Policy Characteristics'!J:J,MATCH($C1344,'Policy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4" s="254" t="str">
        <f>IF(ISBLANK(INDEX('Policy Characteristics'!K:K,MATCH($C1344,'Policy Characteristics'!$C:$C,0))),"",INDEX('Policy Characteristics'!K:K,MATCH($C1344,'Policy Characteristics'!$C:$C,0)))</f>
        <v/>
      </c>
      <c r="R1344" s="254" t="str">
        <f>IF(ISBLANK(INDEX('Policy Characteristics'!L:L,MATCH($C1344,'Policy Characteristics'!$C:$C,0))),"",INDEX('Policy Characteristics'!L:L,MATCH($C1344,'Policy Characteristics'!$C:$C,0)))</f>
        <v/>
      </c>
    </row>
    <row r="1345" spans="1:18" s="2"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Feedstock Shifting</v>
      </c>
      <c r="C1345" s="254" t="str">
        <f t="shared" si="51"/>
        <v>Fraction of Feedstock Shifted</v>
      </c>
      <c r="D1345" s="6" t="s">
        <v>3057</v>
      </c>
      <c r="E1345" s="45" t="s">
        <v>2682</v>
      </c>
      <c r="F1345" t="s">
        <v>3018</v>
      </c>
      <c r="G1345" s="45" t="s">
        <v>2685</v>
      </c>
      <c r="H1345" s="47">
        <v>2706</v>
      </c>
      <c r="I1345" s="324" t="s">
        <v>41</v>
      </c>
      <c r="J1345" s="255" t="str">
        <f>IF(ISBLANK(INDEX('Policy Characteristics'!D:D,MATCH($C1345,'Policy Characteristics'!$C:$C,0))),"",INDEX('Policy Characteristics'!D:D,MATCH($C1345,'Policy Characteristics'!$C:$C,0)))</f>
        <v>Feedstock Shifting</v>
      </c>
      <c r="K1345" s="254" t="str">
        <f>IF(ISBLANK(INDEX('Policy Characteristics'!E:E,MATCH($C1345,'Policy Characteristics'!$C:$C,0))),"",INDEX('Policy Characteristics'!E:E,MATCH($C1345,'Policy Characteristics'!$C:$C,0)))</f>
        <v>indst feedstock shifting</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potential achieved</v>
      </c>
      <c r="P1345" s="254" t="str">
        <f>IF(ISBLANK(INDEX('Policy Characteristics'!J:J,MATCH($C1345,'Policy Characteristics'!$C:$C,0))),"",INDEX('Policy Characteristics'!J:J,MATCH($C1345,'Policy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5" s="254" t="str">
        <f>IF(ISBLANK(INDEX('Policy Characteristics'!K:K,MATCH($C1345,'Policy Characteristics'!$C:$C,0))),"",INDEX('Policy Characteristics'!K:K,MATCH($C1345,'Policy Characteristics'!$C:$C,0)))</f>
        <v/>
      </c>
      <c r="R1345" s="254" t="str">
        <f>IF(ISBLANK(INDEX('Policy Characteristics'!L:L,MATCH($C1345,'Policy Characteristics'!$C:$C,0))),"",INDEX('Policy Characteristics'!L:L,MATCH($C1345,'Policy Characteristics'!$C:$C,0)))</f>
        <v/>
      </c>
    </row>
    <row r="1346" spans="1:18" s="2"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Feedstock Shifting</v>
      </c>
      <c r="C1346" s="254" t="str">
        <f t="shared" si="51"/>
        <v>Fraction of Feedstock Shifted</v>
      </c>
      <c r="D1346" s="6" t="s">
        <v>3057</v>
      </c>
      <c r="E1346" s="45" t="s">
        <v>2683</v>
      </c>
      <c r="F1346" t="s">
        <v>3018</v>
      </c>
      <c r="G1346" s="45" t="s">
        <v>2687</v>
      </c>
      <c r="H1346" s="47">
        <v>2707</v>
      </c>
      <c r="I1346" s="324" t="s">
        <v>41</v>
      </c>
      <c r="J1346" s="255" t="str">
        <f>IF(ISBLANK(INDEX('Policy Characteristics'!D:D,MATCH($C1346,'Policy Characteristics'!$C:$C,0))),"",INDEX('Policy Characteristics'!D:D,MATCH($C1346,'Policy Characteristics'!$C:$C,0)))</f>
        <v>Feedstock Shifting</v>
      </c>
      <c r="K1346" s="254" t="str">
        <f>IF(ISBLANK(INDEX('Policy Characteristics'!E:E,MATCH($C1346,'Policy Characteristics'!$C:$C,0))),"",INDEX('Policy Characteristics'!E:E,MATCH($C1346,'Policy Characteristics'!$C:$C,0)))</f>
        <v>indst feedstock shifting</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potential achieved</v>
      </c>
      <c r="P1346" s="254" t="str">
        <f>IF(ISBLANK(INDEX('Policy Characteristics'!J:J,MATCH($C1346,'Policy Characteristics'!$C:$C,0))),"",INDEX('Policy Characteristics'!J:J,MATCH($C1346,'Policy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6" s="254" t="str">
        <f>IF(ISBLANK(INDEX('Policy Characteristics'!K:K,MATCH($C1346,'Policy Characteristics'!$C:$C,0))),"",INDEX('Policy Characteristics'!K:K,MATCH($C1346,'Policy Characteristics'!$C:$C,0)))</f>
        <v/>
      </c>
      <c r="R1346" s="254" t="str">
        <f>IF(ISBLANK(INDEX('Policy Characteristics'!L:L,MATCH($C1346,'Policy Characteristics'!$C:$C,0))),"",INDEX('Policy Characteristics'!L:L,MATCH($C1346,'Policy Characteristics'!$C:$C,0)))</f>
        <v/>
      </c>
    </row>
    <row r="1347" spans="1:18" s="2"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Feedstock Shifting</v>
      </c>
      <c r="C1347" s="254" t="str">
        <f t="shared" si="51"/>
        <v>Fraction of Feedstock Shifted</v>
      </c>
      <c r="D1347" s="6" t="s">
        <v>3057</v>
      </c>
      <c r="E1347" s="45" t="s">
        <v>2684</v>
      </c>
      <c r="F1347" t="s">
        <v>3018</v>
      </c>
      <c r="G1347" s="45" t="s">
        <v>2688</v>
      </c>
      <c r="H1347" s="47">
        <v>2708</v>
      </c>
      <c r="I1347" s="324" t="s">
        <v>41</v>
      </c>
      <c r="J1347" s="255" t="str">
        <f>IF(ISBLANK(INDEX('Policy Characteristics'!D:D,MATCH($C1347,'Policy Characteristics'!$C:$C,0))),"",INDEX('Policy Characteristics'!D:D,MATCH($C1347,'Policy Characteristics'!$C:$C,0)))</f>
        <v>Feedstock Shifting</v>
      </c>
      <c r="K1347" s="254" t="str">
        <f>IF(ISBLANK(INDEX('Policy Characteristics'!E:E,MATCH($C1347,'Policy Characteristics'!$C:$C,0))),"",INDEX('Policy Characteristics'!E:E,MATCH($C1347,'Policy Characteristics'!$C:$C,0)))</f>
        <v>indst feedstock shifting</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potential achieved</v>
      </c>
      <c r="P1347" s="254" t="str">
        <f>IF(ISBLANK(INDEX('Policy Characteristics'!J:J,MATCH($C1347,'Policy Characteristics'!$C:$C,0))),"",INDEX('Policy Characteristics'!J:J,MATCH($C1347,'Policy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7" s="254" t="str">
        <f>IF(ISBLANK(INDEX('Policy Characteristics'!K:K,MATCH($C1347,'Policy Characteristics'!$C:$C,0))),"",INDEX('Policy Characteristics'!K:K,MATCH($C1347,'Policy Characteristics'!$C:$C,0)))</f>
        <v/>
      </c>
      <c r="R1347" s="254" t="str">
        <f>IF(ISBLANK(INDEX('Policy Characteristics'!L:L,MATCH($C1347,'Policy Characteristics'!$C:$C,0))),"",INDEX('Policy Characteristics'!L:L,MATCH($C1347,'Policy Characteristics'!$C:$C,0)))</f>
        <v/>
      </c>
    </row>
    <row r="1348" spans="1:18" s="2"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Feedstock Shifting</v>
      </c>
      <c r="C1348" s="254" t="str">
        <f t="shared" si="51"/>
        <v>Fraction of Feedstock Shifted</v>
      </c>
      <c r="D1348" s="6" t="s">
        <v>3057</v>
      </c>
      <c r="E1348" s="45" t="s">
        <v>2681</v>
      </c>
      <c r="F1348" t="s">
        <v>3018</v>
      </c>
      <c r="G1348" s="45" t="s">
        <v>2686</v>
      </c>
      <c r="H1348" s="47">
        <v>2709</v>
      </c>
      <c r="I1348" s="324" t="s">
        <v>41</v>
      </c>
      <c r="J1348" s="255" t="str">
        <f>IF(ISBLANK(INDEX('Policy Characteristics'!D:D,MATCH($C1348,'Policy Characteristics'!$C:$C,0))),"",INDEX('Policy Characteristics'!D:D,MATCH($C1348,'Policy Characteristics'!$C:$C,0)))</f>
        <v>Feedstock Shifting</v>
      </c>
      <c r="K1348" s="254" t="str">
        <f>IF(ISBLANK(INDEX('Policy Characteristics'!E:E,MATCH($C1348,'Policy Characteristics'!$C:$C,0))),"",INDEX('Policy Characteristics'!E:E,MATCH($C1348,'Policy Characteristics'!$C:$C,0)))</f>
        <v>indst feedstock shifting</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potential achieved</v>
      </c>
      <c r="P1348" s="254" t="str">
        <f>IF(ISBLANK(INDEX('Policy Characteristics'!J:J,MATCH($C1348,'Policy Characteristics'!$C:$C,0))),"",INDEX('Policy Characteristics'!J:J,MATCH($C1348,'Policy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8" s="254" t="str">
        <f>IF(ISBLANK(INDEX('Policy Characteristics'!K:K,MATCH($C1348,'Policy Characteristics'!$C:$C,0))),"",INDEX('Policy Characteristics'!K:K,MATCH($C1348,'Policy Characteristics'!$C:$C,0)))</f>
        <v/>
      </c>
      <c r="R1348" s="254" t="str">
        <f>IF(ISBLANK(INDEX('Policy Characteristics'!L:L,MATCH($C1348,'Policy Characteristics'!$C:$C,0))),"",INDEX('Policy Characteristics'!L:L,MATCH($C1348,'Policy Characteristics'!$C:$C,0)))</f>
        <v/>
      </c>
    </row>
    <row r="1349" spans="1:18" s="2"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Hydrogen Combustion</v>
      </c>
      <c r="C1349" t="s">
        <v>3507</v>
      </c>
      <c r="D1349" s="45" t="s">
        <v>3033</v>
      </c>
      <c r="E1349" s="1" t="s">
        <v>3483</v>
      </c>
      <c r="F1349" t="s">
        <v>3058</v>
      </c>
      <c r="G1349" s="45" t="s">
        <v>3490</v>
      </c>
      <c r="H1349" s="43">
        <v>2034</v>
      </c>
      <c r="I1349" s="324" t="s">
        <v>41</v>
      </c>
      <c r="J1349" s="255" t="str">
        <f>IF(ISBLANK(INDEX('Policy Characteristics'!D:D,MATCH($C1349,'Policy Characteristics'!$C:$C,0))),"",INDEX('Policy Characteristics'!D:D,MATCH($C1349,'Policy Characteristics'!$C:$C,0)))</f>
        <v>Hydrogen Combustion</v>
      </c>
      <c r="K1349" s="254" t="str">
        <f>IF(ISBLANK(INDEX('Policy Characteristics'!E:E,MATCH($C1349,'Policy Characteristics'!$C:$C,0))),"",INDEX('Policy Characteristics'!E:E,MATCH($C1349,'Policy Characteristics'!$C:$C,0)))</f>
        <v>indst shift to hydrogen</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fuel shifted</v>
      </c>
      <c r="P1349" s="254" t="str">
        <f>IF(ISBLANK(INDEX('Policy Characteristics'!J:J,MATCH($C1349,'Policy Characteristics'!$C:$C,0))),"",INDEX('Policy Characteristics'!J:J,MATCH($C1349,'Policy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9" s="254" t="str">
        <f>IF(ISBLANK(INDEX('Policy Characteristics'!K:K,MATCH($C1349,'Policy Characteristics'!$C:$C,0))),"",INDEX('Policy Characteristics'!K:K,MATCH($C1349,'Policy Characteristics'!$C:$C,0)))</f>
        <v>industry-ag-main.html#fuel-switching</v>
      </c>
      <c r="R1349" s="254" t="str">
        <f>IF(ISBLANK(INDEX('Policy Characteristics'!L:L,MATCH($C1349,'Policy Characteristics'!$C:$C,0))),"",INDEX('Policy Characteristics'!L:L,MATCH($C1349,'Policy Characteristics'!$C:$C,0)))</f>
        <v>industry-elec-and-hydrogen.html</v>
      </c>
    </row>
    <row r="1350" spans="1:18" s="2"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Hydrogen Combustion</v>
      </c>
      <c r="C1350" s="254" t="str">
        <f>C$1349</f>
        <v>Fraction of Eligible Industrial Energy Use Shifted to Hydrogen</v>
      </c>
      <c r="D1350" s="45" t="s">
        <v>3033</v>
      </c>
      <c r="E1350" s="1" t="s">
        <v>3484</v>
      </c>
      <c r="F1350" t="s">
        <v>3058</v>
      </c>
      <c r="G1350" s="45" t="s">
        <v>3491</v>
      </c>
      <c r="H1350" s="43">
        <v>2035</v>
      </c>
      <c r="I1350" s="324" t="s">
        <v>41</v>
      </c>
      <c r="J1350" s="255" t="str">
        <f>IF(ISBLANK(INDEX('Policy Characteristics'!D:D,MATCH($C1350,'Policy Characteristics'!$C:$C,0))),"",INDEX('Policy Characteristics'!D:D,MATCH($C1350,'Policy Characteristics'!$C:$C,0)))</f>
        <v>Hydrogen Combustion</v>
      </c>
      <c r="K1350" s="254" t="str">
        <f>IF(ISBLANK(INDEX('Policy Characteristics'!E:E,MATCH($C1350,'Policy Characteristics'!$C:$C,0))),"",INDEX('Policy Characteristics'!E:E,MATCH($C1350,'Policy Characteristics'!$C:$C,0)))</f>
        <v>indst shift to hydrogen</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fuel shifted</v>
      </c>
      <c r="P1350" s="254" t="str">
        <f>IF(ISBLANK(INDEX('Policy Characteristics'!J:J,MATCH($C1350,'Policy Characteristics'!$C:$C,0))),"",INDEX('Policy Characteristics'!J:J,MATCH($C1350,'Policy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0" s="254" t="str">
        <f>IF(ISBLANK(INDEX('Policy Characteristics'!K:K,MATCH($C1350,'Policy Characteristics'!$C:$C,0))),"",INDEX('Policy Characteristics'!K:K,MATCH($C1350,'Policy Characteristics'!$C:$C,0)))</f>
        <v>industry-ag-main.html#fuel-switching</v>
      </c>
      <c r="R1350" s="254" t="str">
        <f>IF(ISBLANK(INDEX('Policy Characteristics'!L:L,MATCH($C1350,'Policy Characteristics'!$C:$C,0))),"",INDEX('Policy Characteristics'!L:L,MATCH($C1350,'Policy Characteristics'!$C:$C,0)))</f>
        <v>industry-elec-and-hydrogen.html</v>
      </c>
    </row>
    <row r="1351" spans="1:18" s="2"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Hydrogen Combustion</v>
      </c>
      <c r="C1351" s="254" t="str">
        <f t="shared" ref="C1351:C1414" si="52">C$1349</f>
        <v>Fraction of Eligible Industrial Energy Use Shifted to Hydrogen</v>
      </c>
      <c r="D1351" s="45" t="s">
        <v>3033</v>
      </c>
      <c r="E1351" s="1" t="s">
        <v>3485</v>
      </c>
      <c r="F1351" t="s">
        <v>3058</v>
      </c>
      <c r="G1351" s="45" t="s">
        <v>3492</v>
      </c>
      <c r="H1351" s="43">
        <v>2036</v>
      </c>
      <c r="I1351" s="324" t="s">
        <v>41</v>
      </c>
      <c r="J1351" s="255" t="str">
        <f>IF(ISBLANK(INDEX('Policy Characteristics'!D:D,MATCH($C1351,'Policy Characteristics'!$C:$C,0))),"",INDEX('Policy Characteristics'!D:D,MATCH($C1351,'Policy Characteristics'!$C:$C,0)))</f>
        <v>Hydrogen Combustion</v>
      </c>
      <c r="K1351" s="254" t="str">
        <f>IF(ISBLANK(INDEX('Policy Characteristics'!E:E,MATCH($C1351,'Policy Characteristics'!$C:$C,0))),"",INDEX('Policy Characteristics'!E:E,MATCH($C1351,'Policy Characteristics'!$C:$C,0)))</f>
        <v>indst shift to hydrogen</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fuel shifted</v>
      </c>
      <c r="P1351" s="254" t="str">
        <f>IF(ISBLANK(INDEX('Policy Characteristics'!J:J,MATCH($C1351,'Policy Characteristics'!$C:$C,0))),"",INDEX('Policy Characteristics'!J:J,MATCH($C1351,'Policy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1" s="254" t="str">
        <f>IF(ISBLANK(INDEX('Policy Characteristics'!K:K,MATCH($C1351,'Policy Characteristics'!$C:$C,0))),"",INDEX('Policy Characteristics'!K:K,MATCH($C1351,'Policy Characteristics'!$C:$C,0)))</f>
        <v>industry-ag-main.html#fuel-switching</v>
      </c>
      <c r="R1351" s="254" t="str">
        <f>IF(ISBLANK(INDEX('Policy Characteristics'!L:L,MATCH($C1351,'Policy Characteristics'!$C:$C,0))),"",INDEX('Policy Characteristics'!L:L,MATCH($C1351,'Policy Characteristics'!$C:$C,0)))</f>
        <v>industry-elec-and-hydrogen.html</v>
      </c>
    </row>
    <row r="1352" spans="1:18" s="2"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Hydrogen Combustion</v>
      </c>
      <c r="C1352" s="254" t="str">
        <f t="shared" si="52"/>
        <v>Fraction of Eligible Industrial Energy Use Shifted to Hydrogen</v>
      </c>
      <c r="D1352" s="45" t="s">
        <v>3033</v>
      </c>
      <c r="E1352" s="1" t="s">
        <v>3486</v>
      </c>
      <c r="F1352" t="s">
        <v>3058</v>
      </c>
      <c r="G1352" s="45" t="s">
        <v>3493</v>
      </c>
      <c r="H1352" s="43">
        <v>2037</v>
      </c>
      <c r="I1352" s="324" t="s">
        <v>41</v>
      </c>
      <c r="J1352" s="255" t="str">
        <f>IF(ISBLANK(INDEX('Policy Characteristics'!D:D,MATCH($C1352,'Policy Characteristics'!$C:$C,0))),"",INDEX('Policy Characteristics'!D:D,MATCH($C1352,'Policy Characteristics'!$C:$C,0)))</f>
        <v>Hydrogen Combustion</v>
      </c>
      <c r="K1352" s="254" t="str">
        <f>IF(ISBLANK(INDEX('Policy Characteristics'!E:E,MATCH($C1352,'Policy Characteristics'!$C:$C,0))),"",INDEX('Policy Characteristics'!E:E,MATCH($C1352,'Policy Characteristics'!$C:$C,0)))</f>
        <v>indst shift to hydrogen</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fuel shifted</v>
      </c>
      <c r="P1352" s="254" t="str">
        <f>IF(ISBLANK(INDEX('Policy Characteristics'!J:J,MATCH($C1352,'Policy Characteristics'!$C:$C,0))),"",INDEX('Policy Characteristics'!J:J,MATCH($C1352,'Policy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2" s="254" t="str">
        <f>IF(ISBLANK(INDEX('Policy Characteristics'!K:K,MATCH($C1352,'Policy Characteristics'!$C:$C,0))),"",INDEX('Policy Characteristics'!K:K,MATCH($C1352,'Policy Characteristics'!$C:$C,0)))</f>
        <v>industry-ag-main.html#fuel-switching</v>
      </c>
      <c r="R1352" s="254" t="str">
        <f>IF(ISBLANK(INDEX('Policy Characteristics'!L:L,MATCH($C1352,'Policy Characteristics'!$C:$C,0))),"",INDEX('Policy Characteristics'!L:L,MATCH($C1352,'Policy Characteristics'!$C:$C,0)))</f>
        <v>industry-elec-and-hydrogen.html</v>
      </c>
    </row>
    <row r="1353" spans="1:18" s="2"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Hydrogen Combustion</v>
      </c>
      <c r="C1353" s="254" t="str">
        <f t="shared" si="52"/>
        <v>Fraction of Eligible Industrial Energy Use Shifted to Hydrogen</v>
      </c>
      <c r="D1353" s="45" t="s">
        <v>3033</v>
      </c>
      <c r="E1353" s="1" t="s">
        <v>3487</v>
      </c>
      <c r="F1353" t="s">
        <v>3058</v>
      </c>
      <c r="G1353" s="45" t="s">
        <v>3494</v>
      </c>
      <c r="H1353" s="43">
        <v>2038</v>
      </c>
      <c r="I1353" s="324" t="s">
        <v>41</v>
      </c>
      <c r="J1353" s="255" t="str">
        <f>IF(ISBLANK(INDEX('Policy Characteristics'!D:D,MATCH($C1353,'Policy Characteristics'!$C:$C,0))),"",INDEX('Policy Characteristics'!D:D,MATCH($C1353,'Policy Characteristics'!$C:$C,0)))</f>
        <v>Hydrogen Combustion</v>
      </c>
      <c r="K1353" s="254" t="str">
        <f>IF(ISBLANK(INDEX('Policy Characteristics'!E:E,MATCH($C1353,'Policy Characteristics'!$C:$C,0))),"",INDEX('Policy Characteristics'!E:E,MATCH($C1353,'Policy Characteristics'!$C:$C,0)))</f>
        <v>indst shift to hydrogen</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fuel shifted</v>
      </c>
      <c r="P1353" s="254" t="str">
        <f>IF(ISBLANK(INDEX('Policy Characteristics'!J:J,MATCH($C1353,'Policy Characteristics'!$C:$C,0))),"",INDEX('Policy Characteristics'!J:J,MATCH($C1353,'Policy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3" s="254" t="str">
        <f>IF(ISBLANK(INDEX('Policy Characteristics'!K:K,MATCH($C1353,'Policy Characteristics'!$C:$C,0))),"",INDEX('Policy Characteristics'!K:K,MATCH($C1353,'Policy Characteristics'!$C:$C,0)))</f>
        <v>industry-ag-main.html#fuel-switching</v>
      </c>
      <c r="R1353" s="254" t="str">
        <f>IF(ISBLANK(INDEX('Policy Characteristics'!L:L,MATCH($C1353,'Policy Characteristics'!$C:$C,0))),"",INDEX('Policy Characteristics'!L:L,MATCH($C1353,'Policy Characteristics'!$C:$C,0)))</f>
        <v>industry-elec-and-hydrogen.html</v>
      </c>
    </row>
    <row r="1354" spans="1:18" s="2"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Hydrogen Combustion</v>
      </c>
      <c r="C1354" s="254" t="str">
        <f t="shared" si="52"/>
        <v>Fraction of Eligible Industrial Energy Use Shifted to Hydrogen</v>
      </c>
      <c r="D1354" s="45" t="s">
        <v>3033</v>
      </c>
      <c r="E1354" s="1" t="s">
        <v>3488</v>
      </c>
      <c r="F1354" t="s">
        <v>3058</v>
      </c>
      <c r="G1354" s="45" t="s">
        <v>3495</v>
      </c>
      <c r="H1354" s="43">
        <v>2039</v>
      </c>
      <c r="I1354" s="324" t="s">
        <v>40</v>
      </c>
      <c r="J1354" s="255" t="str">
        <f>IF(ISBLANK(INDEX('Policy Characteristics'!D:D,MATCH($C1354,'Policy Characteristics'!$C:$C,0))),"",INDEX('Policy Characteristics'!D:D,MATCH($C1354,'Policy Characteristics'!$C:$C,0)))</f>
        <v>Hydrogen Combustion</v>
      </c>
      <c r="K1354" s="254" t="str">
        <f>IF(ISBLANK(INDEX('Policy Characteristics'!E:E,MATCH($C1354,'Policy Characteristics'!$C:$C,0))),"",INDEX('Policy Characteristics'!E:E,MATCH($C1354,'Policy Characteristics'!$C:$C,0)))</f>
        <v>indst shift to hydrogen</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fuel shifted</v>
      </c>
      <c r="P1354" s="254" t="str">
        <f>IF(ISBLANK(INDEX('Policy Characteristics'!J:J,MATCH($C1354,'Policy Characteristics'!$C:$C,0))),"",INDEX('Policy Characteristics'!J:J,MATCH($C1354,'Policy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4" s="254" t="str">
        <f>IF(ISBLANK(INDEX('Policy Characteristics'!K:K,MATCH($C1354,'Policy Characteristics'!$C:$C,0))),"",INDEX('Policy Characteristics'!K:K,MATCH($C1354,'Policy Characteristics'!$C:$C,0)))</f>
        <v>industry-ag-main.html#fuel-switching</v>
      </c>
      <c r="R1354" s="254" t="str">
        <f>IF(ISBLANK(INDEX('Policy Characteristics'!L:L,MATCH($C1354,'Policy Characteristics'!$C:$C,0))),"",INDEX('Policy Characteristics'!L:L,MATCH($C1354,'Policy Characteristics'!$C:$C,0)))</f>
        <v>industry-elec-and-hydrogen.html</v>
      </c>
    </row>
    <row r="1355" spans="1:18" s="2"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Hydrogen Combustion</v>
      </c>
      <c r="C1355" s="254" t="str">
        <f t="shared" si="52"/>
        <v>Fraction of Eligible Industrial Energy Use Shifted to Hydrogen</v>
      </c>
      <c r="D1355" s="45" t="s">
        <v>3033</v>
      </c>
      <c r="E1355" s="1" t="s">
        <v>3489</v>
      </c>
      <c r="F1355" t="s">
        <v>3058</v>
      </c>
      <c r="G1355" s="45" t="s">
        <v>3496</v>
      </c>
      <c r="H1355" s="43">
        <v>2040</v>
      </c>
      <c r="I1355" s="324" t="s">
        <v>41</v>
      </c>
      <c r="J1355" s="255" t="str">
        <f>IF(ISBLANK(INDEX('Policy Characteristics'!D:D,MATCH($C1355,'Policy Characteristics'!$C:$C,0))),"",INDEX('Policy Characteristics'!D:D,MATCH($C1355,'Policy Characteristics'!$C:$C,0)))</f>
        <v>Hydrogen Combustion</v>
      </c>
      <c r="K1355" s="254" t="str">
        <f>IF(ISBLANK(INDEX('Policy Characteristics'!E:E,MATCH($C1355,'Policy Characteristics'!$C:$C,0))),"",INDEX('Policy Characteristics'!E:E,MATCH($C1355,'Policy Characteristics'!$C:$C,0)))</f>
        <v>indst shift to hydrogen</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fuel shifted</v>
      </c>
      <c r="P1355" s="254" t="str">
        <f>IF(ISBLANK(INDEX('Policy Characteristics'!J:J,MATCH($C1355,'Policy Characteristics'!$C:$C,0))),"",INDEX('Policy Characteristics'!J:J,MATCH($C1355,'Policy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5" s="254" t="str">
        <f>IF(ISBLANK(INDEX('Policy Characteristics'!K:K,MATCH($C1355,'Policy Characteristics'!$C:$C,0))),"",INDEX('Policy Characteristics'!K:K,MATCH($C1355,'Policy Characteristics'!$C:$C,0)))</f>
        <v>industry-ag-main.html#fuel-switching</v>
      </c>
      <c r="R1355" s="254" t="str">
        <f>IF(ISBLANK(INDEX('Policy Characteristics'!L:L,MATCH($C1355,'Policy Characteristics'!$C:$C,0))),"",INDEX('Policy Characteristics'!L:L,MATCH($C1355,'Policy Characteristics'!$C:$C,0)))</f>
        <v>industry-elec-and-hydrogen.html</v>
      </c>
    </row>
    <row r="1356" spans="1:18" s="2"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Hydrogen Combustion</v>
      </c>
      <c r="C1356" s="254" t="str">
        <f t="shared" si="52"/>
        <v>Fraction of Eligible Industrial Energy Use Shifted to Hydrogen</v>
      </c>
      <c r="D1356" s="45" t="s">
        <v>3033</v>
      </c>
      <c r="E1356" s="1" t="s">
        <v>3632</v>
      </c>
      <c r="F1356" t="s">
        <v>3058</v>
      </c>
      <c r="G1356" s="45" t="s">
        <v>3632</v>
      </c>
      <c r="H1356" s="43">
        <v>2041</v>
      </c>
      <c r="I1356" s="324" t="s">
        <v>41</v>
      </c>
      <c r="J1356" s="255" t="str">
        <f>IF(ISBLANK(INDEX('Policy Characteristics'!D:D,MATCH($C1356,'Policy Characteristics'!$C:$C,0))),"",INDEX('Policy Characteristics'!D:D,MATCH($C1356,'Policy Characteristics'!$C:$C,0)))</f>
        <v>Hydrogen Combustion</v>
      </c>
      <c r="K1356" s="254" t="str">
        <f>IF(ISBLANK(INDEX('Policy Characteristics'!E:E,MATCH($C1356,'Policy Characteristics'!$C:$C,0))),"",INDEX('Policy Characteristics'!E:E,MATCH($C1356,'Policy Characteristics'!$C:$C,0)))</f>
        <v>indst shift to hydrogen</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fuel shifted</v>
      </c>
      <c r="P1356" s="254" t="str">
        <f>IF(ISBLANK(INDEX('Policy Characteristics'!J:J,MATCH($C1356,'Policy Characteristics'!$C:$C,0))),"",INDEX('Policy Characteristics'!J:J,MATCH($C1356,'Policy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6" s="254" t="str">
        <f>IF(ISBLANK(INDEX('Policy Characteristics'!K:K,MATCH($C1356,'Policy Characteristics'!$C:$C,0))),"",INDEX('Policy Characteristics'!K:K,MATCH($C1356,'Policy Characteristics'!$C:$C,0)))</f>
        <v>industry-ag-main.html#fuel-switching</v>
      </c>
      <c r="R1356" s="254" t="str">
        <f>IF(ISBLANK(INDEX('Policy Characteristics'!L:L,MATCH($C1356,'Policy Characteristics'!$C:$C,0))),"",INDEX('Policy Characteristics'!L:L,MATCH($C1356,'Policy Characteristics'!$C:$C,0)))</f>
        <v>industry-elec-and-hydrogen.html</v>
      </c>
    </row>
    <row r="1357" spans="1:18" s="2"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Hydrogen Combustion</v>
      </c>
      <c r="C1357" s="254" t="str">
        <f t="shared" si="52"/>
        <v>Fraction of Eligible Industrial Energy Use Shifted to Hydrogen</v>
      </c>
      <c r="D1357" s="6" t="s">
        <v>3034</v>
      </c>
      <c r="E1357" s="1" t="s">
        <v>3483</v>
      </c>
      <c r="F1357" t="s">
        <v>2735</v>
      </c>
      <c r="G1357" s="45" t="s">
        <v>3490</v>
      </c>
      <c r="H1357" s="43">
        <v>2042</v>
      </c>
      <c r="I1357" s="324" t="s">
        <v>41</v>
      </c>
      <c r="J1357" s="255" t="str">
        <f>IF(ISBLANK(INDEX('Policy Characteristics'!D:D,MATCH($C1357,'Policy Characteristics'!$C:$C,0))),"",INDEX('Policy Characteristics'!D:D,MATCH($C1357,'Policy Characteristics'!$C:$C,0)))</f>
        <v>Hydrogen Combustion</v>
      </c>
      <c r="K1357" s="254" t="str">
        <f>IF(ISBLANK(INDEX('Policy Characteristics'!E:E,MATCH($C1357,'Policy Characteristics'!$C:$C,0))),"",INDEX('Policy Characteristics'!E:E,MATCH($C1357,'Policy Characteristics'!$C:$C,0)))</f>
        <v>indst shift to hydrogen</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fuel shifted</v>
      </c>
      <c r="P1357" s="254" t="str">
        <f>IF(ISBLANK(INDEX('Policy Characteristics'!J:J,MATCH($C1357,'Policy Characteristics'!$C:$C,0))),"",INDEX('Policy Characteristics'!J:J,MATCH($C1357,'Policy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7" s="254" t="str">
        <f>IF(ISBLANK(INDEX('Policy Characteristics'!K:K,MATCH($C1357,'Policy Characteristics'!$C:$C,0))),"",INDEX('Policy Characteristics'!K:K,MATCH($C1357,'Policy Characteristics'!$C:$C,0)))</f>
        <v>industry-ag-main.html#fuel-switching</v>
      </c>
      <c r="R1357" s="254" t="str">
        <f>IF(ISBLANK(INDEX('Policy Characteristics'!L:L,MATCH($C1357,'Policy Characteristics'!$C:$C,0))),"",INDEX('Policy Characteristics'!L:L,MATCH($C1357,'Policy Characteristics'!$C:$C,0)))</f>
        <v>industry-elec-and-hydrogen.html</v>
      </c>
    </row>
    <row r="1358" spans="1:18" s="2"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Hydrogen Combustion</v>
      </c>
      <c r="C1358" s="254" t="str">
        <f t="shared" si="52"/>
        <v>Fraction of Eligible Industrial Energy Use Shifted to Hydrogen</v>
      </c>
      <c r="D1358" s="6" t="s">
        <v>3034</v>
      </c>
      <c r="E1358" s="1" t="s">
        <v>3484</v>
      </c>
      <c r="F1358" t="s">
        <v>2735</v>
      </c>
      <c r="G1358" s="45" t="s">
        <v>3491</v>
      </c>
      <c r="H1358" s="43">
        <v>2043</v>
      </c>
      <c r="I1358" s="324" t="s">
        <v>40</v>
      </c>
      <c r="J1358" s="255" t="str">
        <f>IF(ISBLANK(INDEX('Policy Characteristics'!D:D,MATCH($C1358,'Policy Characteristics'!$C:$C,0))),"",INDEX('Policy Characteristics'!D:D,MATCH($C1358,'Policy Characteristics'!$C:$C,0)))</f>
        <v>Hydrogen Combustion</v>
      </c>
      <c r="K1358" s="254" t="str">
        <f>IF(ISBLANK(INDEX('Policy Characteristics'!E:E,MATCH($C1358,'Policy Characteristics'!$C:$C,0))),"",INDEX('Policy Characteristics'!E:E,MATCH($C1358,'Policy Characteristics'!$C:$C,0)))</f>
        <v>indst shift to hydrogen</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fuel shifted</v>
      </c>
      <c r="P1358" s="254" t="str">
        <f>IF(ISBLANK(INDEX('Policy Characteristics'!J:J,MATCH($C1358,'Policy Characteristics'!$C:$C,0))),"",INDEX('Policy Characteristics'!J:J,MATCH($C1358,'Policy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8" s="254" t="str">
        <f>IF(ISBLANK(INDEX('Policy Characteristics'!K:K,MATCH($C1358,'Policy Characteristics'!$C:$C,0))),"",INDEX('Policy Characteristics'!K:K,MATCH($C1358,'Policy Characteristics'!$C:$C,0)))</f>
        <v>industry-ag-main.html#fuel-switching</v>
      </c>
      <c r="R1358" s="254" t="str">
        <f>IF(ISBLANK(INDEX('Policy Characteristics'!L:L,MATCH($C1358,'Policy Characteristics'!$C:$C,0))),"",INDEX('Policy Characteristics'!L:L,MATCH($C1358,'Policy Characteristics'!$C:$C,0)))</f>
        <v>industry-elec-and-hydrogen.html</v>
      </c>
    </row>
    <row r="1359" spans="1:18" s="2"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Hydrogen Combustion</v>
      </c>
      <c r="C1359" s="254" t="str">
        <f t="shared" si="52"/>
        <v>Fraction of Eligible Industrial Energy Use Shifted to Hydrogen</v>
      </c>
      <c r="D1359" s="6" t="s">
        <v>3034</v>
      </c>
      <c r="E1359" s="1" t="s">
        <v>3485</v>
      </c>
      <c r="F1359" t="s">
        <v>2735</v>
      </c>
      <c r="G1359" s="45" t="s">
        <v>3492</v>
      </c>
      <c r="H1359" s="43">
        <v>2044</v>
      </c>
      <c r="I1359" s="324" t="s">
        <v>41</v>
      </c>
      <c r="J1359" s="255" t="str">
        <f>IF(ISBLANK(INDEX('Policy Characteristics'!D:D,MATCH($C1359,'Policy Characteristics'!$C:$C,0))),"",INDEX('Policy Characteristics'!D:D,MATCH($C1359,'Policy Characteristics'!$C:$C,0)))</f>
        <v>Hydrogen Combustion</v>
      </c>
      <c r="K1359" s="254" t="str">
        <f>IF(ISBLANK(INDEX('Policy Characteristics'!E:E,MATCH($C1359,'Policy Characteristics'!$C:$C,0))),"",INDEX('Policy Characteristics'!E:E,MATCH($C1359,'Policy Characteristics'!$C:$C,0)))</f>
        <v>indst shift to hydrogen</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fuel shifted</v>
      </c>
      <c r="P1359" s="254" t="str">
        <f>IF(ISBLANK(INDEX('Policy Characteristics'!J:J,MATCH($C1359,'Policy Characteristics'!$C:$C,0))),"",INDEX('Policy Characteristics'!J:J,MATCH($C1359,'Policy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9" s="254" t="str">
        <f>IF(ISBLANK(INDEX('Policy Characteristics'!K:K,MATCH($C1359,'Policy Characteristics'!$C:$C,0))),"",INDEX('Policy Characteristics'!K:K,MATCH($C1359,'Policy Characteristics'!$C:$C,0)))</f>
        <v>industry-ag-main.html#fuel-switching</v>
      </c>
      <c r="R1359" s="254" t="str">
        <f>IF(ISBLANK(INDEX('Policy Characteristics'!L:L,MATCH($C1359,'Policy Characteristics'!$C:$C,0))),"",INDEX('Policy Characteristics'!L:L,MATCH($C1359,'Policy Characteristics'!$C:$C,0)))</f>
        <v>industry-elec-and-hydrogen.html</v>
      </c>
    </row>
    <row r="1360" spans="1:18" s="2"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Hydrogen Combustion</v>
      </c>
      <c r="C1360" s="254" t="str">
        <f t="shared" si="52"/>
        <v>Fraction of Eligible Industrial Energy Use Shifted to Hydrogen</v>
      </c>
      <c r="D1360" s="6" t="s">
        <v>3034</v>
      </c>
      <c r="E1360" s="1" t="s">
        <v>3486</v>
      </c>
      <c r="F1360" t="s">
        <v>2735</v>
      </c>
      <c r="G1360" s="45" t="s">
        <v>3493</v>
      </c>
      <c r="H1360" s="43">
        <v>2045</v>
      </c>
      <c r="I1360" s="324" t="s">
        <v>41</v>
      </c>
      <c r="J1360" s="255" t="str">
        <f>IF(ISBLANK(INDEX('Policy Characteristics'!D:D,MATCH($C1360,'Policy Characteristics'!$C:$C,0))),"",INDEX('Policy Characteristics'!D:D,MATCH($C1360,'Policy Characteristics'!$C:$C,0)))</f>
        <v>Hydrogen Combustion</v>
      </c>
      <c r="K1360" s="254" t="str">
        <f>IF(ISBLANK(INDEX('Policy Characteristics'!E:E,MATCH($C1360,'Policy Characteristics'!$C:$C,0))),"",INDEX('Policy Characteristics'!E:E,MATCH($C1360,'Policy Characteristics'!$C:$C,0)))</f>
        <v>indst shift to hydrogen</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fuel shifted</v>
      </c>
      <c r="P1360" s="254" t="str">
        <f>IF(ISBLANK(INDEX('Policy Characteristics'!J:J,MATCH($C1360,'Policy Characteristics'!$C:$C,0))),"",INDEX('Policy Characteristics'!J:J,MATCH($C1360,'Policy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0" s="254" t="str">
        <f>IF(ISBLANK(INDEX('Policy Characteristics'!K:K,MATCH($C1360,'Policy Characteristics'!$C:$C,0))),"",INDEX('Policy Characteristics'!K:K,MATCH($C1360,'Policy Characteristics'!$C:$C,0)))</f>
        <v>industry-ag-main.html#fuel-switching</v>
      </c>
      <c r="R1360" s="254" t="str">
        <f>IF(ISBLANK(INDEX('Policy Characteristics'!L:L,MATCH($C1360,'Policy Characteristics'!$C:$C,0))),"",INDEX('Policy Characteristics'!L:L,MATCH($C1360,'Policy Characteristics'!$C:$C,0)))</f>
        <v>industry-elec-and-hydrogen.html</v>
      </c>
    </row>
    <row r="1361" spans="1:18" s="2"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Hydrogen Combustion</v>
      </c>
      <c r="C1361" s="254" t="str">
        <f t="shared" si="52"/>
        <v>Fraction of Eligible Industrial Energy Use Shifted to Hydrogen</v>
      </c>
      <c r="D1361" s="6" t="s">
        <v>3034</v>
      </c>
      <c r="E1361" s="1" t="s">
        <v>3487</v>
      </c>
      <c r="F1361" t="s">
        <v>2735</v>
      </c>
      <c r="G1361" s="45" t="s">
        <v>3494</v>
      </c>
      <c r="H1361" s="43">
        <v>2046</v>
      </c>
      <c r="I1361" s="324" t="s">
        <v>41</v>
      </c>
      <c r="J1361" s="255" t="str">
        <f>IF(ISBLANK(INDEX('Policy Characteristics'!D:D,MATCH($C1361,'Policy Characteristics'!$C:$C,0))),"",INDEX('Policy Characteristics'!D:D,MATCH($C1361,'Policy Characteristics'!$C:$C,0)))</f>
        <v>Hydrogen Combustion</v>
      </c>
      <c r="K1361" s="254" t="str">
        <f>IF(ISBLANK(INDEX('Policy Characteristics'!E:E,MATCH($C1361,'Policy Characteristics'!$C:$C,0))),"",INDEX('Policy Characteristics'!E:E,MATCH($C1361,'Policy Characteristics'!$C:$C,0)))</f>
        <v>indst shift to hydrogen</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fuel shifted</v>
      </c>
      <c r="P1361" s="254" t="str">
        <f>IF(ISBLANK(INDEX('Policy Characteristics'!J:J,MATCH($C1361,'Policy Characteristics'!$C:$C,0))),"",INDEX('Policy Characteristics'!J:J,MATCH($C1361,'Policy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1" s="254" t="str">
        <f>IF(ISBLANK(INDEX('Policy Characteristics'!K:K,MATCH($C1361,'Policy Characteristics'!$C:$C,0))),"",INDEX('Policy Characteristics'!K:K,MATCH($C1361,'Policy Characteristics'!$C:$C,0)))</f>
        <v>industry-ag-main.html#fuel-switching</v>
      </c>
      <c r="R1361" s="254" t="str">
        <f>IF(ISBLANK(INDEX('Policy Characteristics'!L:L,MATCH($C1361,'Policy Characteristics'!$C:$C,0))),"",INDEX('Policy Characteristics'!L:L,MATCH($C1361,'Policy Characteristics'!$C:$C,0)))</f>
        <v>industry-elec-and-hydrogen.html</v>
      </c>
    </row>
    <row r="1362" spans="1:18" s="2"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Hydrogen Combustion</v>
      </c>
      <c r="C1362" s="254" t="str">
        <f t="shared" si="52"/>
        <v>Fraction of Eligible Industrial Energy Use Shifted to Hydrogen</v>
      </c>
      <c r="D1362" s="6" t="s">
        <v>3034</v>
      </c>
      <c r="E1362" s="1" t="s">
        <v>3488</v>
      </c>
      <c r="F1362" t="s">
        <v>2735</v>
      </c>
      <c r="G1362" s="45" t="s">
        <v>3495</v>
      </c>
      <c r="H1362" s="43">
        <v>2047</v>
      </c>
      <c r="I1362" s="324" t="s">
        <v>41</v>
      </c>
      <c r="J1362" s="255" t="str">
        <f>IF(ISBLANK(INDEX('Policy Characteristics'!D:D,MATCH($C1362,'Policy Characteristics'!$C:$C,0))),"",INDEX('Policy Characteristics'!D:D,MATCH($C1362,'Policy Characteristics'!$C:$C,0)))</f>
        <v>Hydrogen Combustion</v>
      </c>
      <c r="K1362" s="254" t="str">
        <f>IF(ISBLANK(INDEX('Policy Characteristics'!E:E,MATCH($C1362,'Policy Characteristics'!$C:$C,0))),"",INDEX('Policy Characteristics'!E:E,MATCH($C1362,'Policy Characteristics'!$C:$C,0)))</f>
        <v>indst shift to hydrogen</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fuel shifted</v>
      </c>
      <c r="P1362" s="254" t="str">
        <f>IF(ISBLANK(INDEX('Policy Characteristics'!J:J,MATCH($C1362,'Policy Characteristics'!$C:$C,0))),"",INDEX('Policy Characteristics'!J:J,MATCH($C1362,'Policy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2" s="254" t="str">
        <f>IF(ISBLANK(INDEX('Policy Characteristics'!K:K,MATCH($C1362,'Policy Characteristics'!$C:$C,0))),"",INDEX('Policy Characteristics'!K:K,MATCH($C1362,'Policy Characteristics'!$C:$C,0)))</f>
        <v>industry-ag-main.html#fuel-switching</v>
      </c>
      <c r="R1362" s="254" t="str">
        <f>IF(ISBLANK(INDEX('Policy Characteristics'!L:L,MATCH($C1362,'Policy Characteristics'!$C:$C,0))),"",INDEX('Policy Characteristics'!L:L,MATCH($C1362,'Policy Characteristics'!$C:$C,0)))</f>
        <v>industry-elec-and-hydrogen.html</v>
      </c>
    </row>
    <row r="1363" spans="1:18" s="2"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Hydrogen Combustion</v>
      </c>
      <c r="C1363" s="254" t="str">
        <f t="shared" si="52"/>
        <v>Fraction of Eligible Industrial Energy Use Shifted to Hydrogen</v>
      </c>
      <c r="D1363" s="6" t="s">
        <v>3034</v>
      </c>
      <c r="E1363" s="1" t="s">
        <v>3489</v>
      </c>
      <c r="F1363" t="s">
        <v>2735</v>
      </c>
      <c r="G1363" s="45" t="s">
        <v>3496</v>
      </c>
      <c r="H1363" s="43">
        <v>2048</v>
      </c>
      <c r="I1363" s="324" t="s">
        <v>41</v>
      </c>
      <c r="J1363" s="255" t="str">
        <f>IF(ISBLANK(INDEX('Policy Characteristics'!D:D,MATCH($C1363,'Policy Characteristics'!$C:$C,0))),"",INDEX('Policy Characteristics'!D:D,MATCH($C1363,'Policy Characteristics'!$C:$C,0)))</f>
        <v>Hydrogen Combustion</v>
      </c>
      <c r="K1363" s="254" t="str">
        <f>IF(ISBLANK(INDEX('Policy Characteristics'!E:E,MATCH($C1363,'Policy Characteristics'!$C:$C,0))),"",INDEX('Policy Characteristics'!E:E,MATCH($C1363,'Policy Characteristics'!$C:$C,0)))</f>
        <v>indst shift to hydrogen</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fuel shifted</v>
      </c>
      <c r="P1363" s="254" t="str">
        <f>IF(ISBLANK(INDEX('Policy Characteristics'!J:J,MATCH($C1363,'Policy Characteristics'!$C:$C,0))),"",INDEX('Policy Characteristics'!J:J,MATCH($C1363,'Policy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3" s="254" t="str">
        <f>IF(ISBLANK(INDEX('Policy Characteristics'!K:K,MATCH($C1363,'Policy Characteristics'!$C:$C,0))),"",INDEX('Policy Characteristics'!K:K,MATCH($C1363,'Policy Characteristics'!$C:$C,0)))</f>
        <v>industry-ag-main.html#fuel-switching</v>
      </c>
      <c r="R1363" s="254" t="str">
        <f>IF(ISBLANK(INDEX('Policy Characteristics'!L:L,MATCH($C1363,'Policy Characteristics'!$C:$C,0))),"",INDEX('Policy Characteristics'!L:L,MATCH($C1363,'Policy Characteristics'!$C:$C,0)))</f>
        <v>industry-elec-and-hydrogen.html</v>
      </c>
    </row>
    <row r="1364" spans="1:18" s="2"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Hydrogen Combustion</v>
      </c>
      <c r="C1364" s="254" t="str">
        <f t="shared" si="52"/>
        <v>Fraction of Eligible Industrial Energy Use Shifted to Hydrogen</v>
      </c>
      <c r="D1364" s="6" t="s">
        <v>3034</v>
      </c>
      <c r="E1364" s="1" t="s">
        <v>3632</v>
      </c>
      <c r="F1364" t="s">
        <v>2735</v>
      </c>
      <c r="G1364" s="45" t="s">
        <v>3632</v>
      </c>
      <c r="H1364" s="43">
        <v>2049</v>
      </c>
      <c r="I1364" s="324" t="s">
        <v>41</v>
      </c>
      <c r="J1364" s="255" t="str">
        <f>IF(ISBLANK(INDEX('Policy Characteristics'!D:D,MATCH($C1364,'Policy Characteristics'!$C:$C,0))),"",INDEX('Policy Characteristics'!D:D,MATCH($C1364,'Policy Characteristics'!$C:$C,0)))</f>
        <v>Hydrogen Combustion</v>
      </c>
      <c r="K1364" s="254" t="str">
        <f>IF(ISBLANK(INDEX('Policy Characteristics'!E:E,MATCH($C1364,'Policy Characteristics'!$C:$C,0))),"",INDEX('Policy Characteristics'!E:E,MATCH($C1364,'Policy Characteristics'!$C:$C,0)))</f>
        <v>indst shift to hydrogen</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fuel shifted</v>
      </c>
      <c r="P1364" s="254" t="str">
        <f>IF(ISBLANK(INDEX('Policy Characteristics'!J:J,MATCH($C1364,'Policy Characteristics'!$C:$C,0))),"",INDEX('Policy Characteristics'!J:J,MATCH($C1364,'Policy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4" s="254" t="str">
        <f>IF(ISBLANK(INDEX('Policy Characteristics'!K:K,MATCH($C1364,'Policy Characteristics'!$C:$C,0))),"",INDEX('Policy Characteristics'!K:K,MATCH($C1364,'Policy Characteristics'!$C:$C,0)))</f>
        <v>industry-ag-main.html#fuel-switching</v>
      </c>
      <c r="R1364" s="254" t="str">
        <f>IF(ISBLANK(INDEX('Policy Characteristics'!L:L,MATCH($C1364,'Policy Characteristics'!$C:$C,0))),"",INDEX('Policy Characteristics'!L:L,MATCH($C1364,'Policy Characteristics'!$C:$C,0)))</f>
        <v>industry-elec-and-hydrogen.html</v>
      </c>
    </row>
    <row r="1365" spans="1:18" s="2"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Hydrogen Combustion</v>
      </c>
      <c r="C1365" s="254" t="str">
        <f t="shared" si="52"/>
        <v>Fraction of Eligible Industrial Energy Use Shifted to Hydrogen</v>
      </c>
      <c r="D1365" s="6" t="s">
        <v>3035</v>
      </c>
      <c r="E1365" s="1" t="s">
        <v>3483</v>
      </c>
      <c r="F1365" t="s">
        <v>2999</v>
      </c>
      <c r="G1365" s="45" t="s">
        <v>3490</v>
      </c>
      <c r="H1365" s="43">
        <v>2050</v>
      </c>
      <c r="I1365" s="324" t="s">
        <v>40</v>
      </c>
      <c r="J1365" s="255" t="str">
        <f>IF(ISBLANK(INDEX('Policy Characteristics'!D:D,MATCH($C1365,'Policy Characteristics'!$C:$C,0))),"",INDEX('Policy Characteristics'!D:D,MATCH($C1365,'Policy Characteristics'!$C:$C,0)))</f>
        <v>Hydrogen Combustion</v>
      </c>
      <c r="K1365" s="254" t="str">
        <f>IF(ISBLANK(INDEX('Policy Characteristics'!E:E,MATCH($C1365,'Policy Characteristics'!$C:$C,0))),"",INDEX('Policy Characteristics'!E:E,MATCH($C1365,'Policy Characteristics'!$C:$C,0)))</f>
        <v>indst shift to hydrogen</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fuel shifted</v>
      </c>
      <c r="P1365" s="254" t="str">
        <f>IF(ISBLANK(INDEX('Policy Characteristics'!J:J,MATCH($C1365,'Policy Characteristics'!$C:$C,0))),"",INDEX('Policy Characteristics'!J:J,MATCH($C1365,'Policy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5" s="254" t="str">
        <f>IF(ISBLANK(INDEX('Policy Characteristics'!K:K,MATCH($C1365,'Policy Characteristics'!$C:$C,0))),"",INDEX('Policy Characteristics'!K:K,MATCH($C1365,'Policy Characteristics'!$C:$C,0)))</f>
        <v>industry-ag-main.html#fuel-switching</v>
      </c>
      <c r="R1365" s="254" t="str">
        <f>IF(ISBLANK(INDEX('Policy Characteristics'!L:L,MATCH($C1365,'Policy Characteristics'!$C:$C,0))),"",INDEX('Policy Characteristics'!L:L,MATCH($C1365,'Policy Characteristics'!$C:$C,0)))</f>
        <v>industry-elec-and-hydrogen.html</v>
      </c>
    </row>
    <row r="1366" spans="1:18" s="2"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Hydrogen Combustion</v>
      </c>
      <c r="C1366" s="254" t="str">
        <f t="shared" si="52"/>
        <v>Fraction of Eligible Industrial Energy Use Shifted to Hydrogen</v>
      </c>
      <c r="D1366" s="6" t="s">
        <v>3035</v>
      </c>
      <c r="E1366" s="1" t="s">
        <v>3484</v>
      </c>
      <c r="F1366" t="s">
        <v>2999</v>
      </c>
      <c r="G1366" s="45" t="s">
        <v>3491</v>
      </c>
      <c r="H1366" s="43">
        <v>2051</v>
      </c>
      <c r="I1366" s="324" t="s">
        <v>40</v>
      </c>
      <c r="J1366" s="255" t="str">
        <f>IF(ISBLANK(INDEX('Policy Characteristics'!D:D,MATCH($C1366,'Policy Characteristics'!$C:$C,0))),"",INDEX('Policy Characteristics'!D:D,MATCH($C1366,'Policy Characteristics'!$C:$C,0)))</f>
        <v>Hydrogen Combustion</v>
      </c>
      <c r="K1366" s="254" t="str">
        <f>IF(ISBLANK(INDEX('Policy Characteristics'!E:E,MATCH($C1366,'Policy Characteristics'!$C:$C,0))),"",INDEX('Policy Characteristics'!E:E,MATCH($C1366,'Policy Characteristics'!$C:$C,0)))</f>
        <v>indst shift to hydrogen</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fuel shifted</v>
      </c>
      <c r="P1366" s="254" t="str">
        <f>IF(ISBLANK(INDEX('Policy Characteristics'!J:J,MATCH($C1366,'Policy Characteristics'!$C:$C,0))),"",INDEX('Policy Characteristics'!J:J,MATCH($C1366,'Policy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6" s="254" t="str">
        <f>IF(ISBLANK(INDEX('Policy Characteristics'!K:K,MATCH($C1366,'Policy Characteristics'!$C:$C,0))),"",INDEX('Policy Characteristics'!K:K,MATCH($C1366,'Policy Characteristics'!$C:$C,0)))</f>
        <v>industry-ag-main.html#fuel-switching</v>
      </c>
      <c r="R1366" s="254" t="str">
        <f>IF(ISBLANK(INDEX('Policy Characteristics'!L:L,MATCH($C1366,'Policy Characteristics'!$C:$C,0))),"",INDEX('Policy Characteristics'!L:L,MATCH($C1366,'Policy Characteristics'!$C:$C,0)))</f>
        <v>industry-elec-and-hydrogen.html</v>
      </c>
    </row>
    <row r="1367" spans="1:18" s="2"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Hydrogen Combustion</v>
      </c>
      <c r="C1367" s="254" t="str">
        <f t="shared" si="52"/>
        <v>Fraction of Eligible Industrial Energy Use Shifted to Hydrogen</v>
      </c>
      <c r="D1367" s="6" t="s">
        <v>3035</v>
      </c>
      <c r="E1367" s="1" t="s">
        <v>3485</v>
      </c>
      <c r="F1367" t="s">
        <v>2999</v>
      </c>
      <c r="G1367" s="45" t="s">
        <v>3492</v>
      </c>
      <c r="H1367" s="43">
        <v>2052</v>
      </c>
      <c r="I1367" s="324" t="s">
        <v>40</v>
      </c>
      <c r="J1367" s="255" t="str">
        <f>IF(ISBLANK(INDEX('Policy Characteristics'!D:D,MATCH($C1367,'Policy Characteristics'!$C:$C,0))),"",INDEX('Policy Characteristics'!D:D,MATCH($C1367,'Policy Characteristics'!$C:$C,0)))</f>
        <v>Hydrogen Combustion</v>
      </c>
      <c r="K1367" s="254" t="str">
        <f>IF(ISBLANK(INDEX('Policy Characteristics'!E:E,MATCH($C1367,'Policy Characteristics'!$C:$C,0))),"",INDEX('Policy Characteristics'!E:E,MATCH($C1367,'Policy Characteristics'!$C:$C,0)))</f>
        <v>indst shift to hydrogen</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fuel shifted</v>
      </c>
      <c r="P1367" s="254" t="str">
        <f>IF(ISBLANK(INDEX('Policy Characteristics'!J:J,MATCH($C1367,'Policy Characteristics'!$C:$C,0))),"",INDEX('Policy Characteristics'!J:J,MATCH($C1367,'Policy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7" s="254" t="str">
        <f>IF(ISBLANK(INDEX('Policy Characteristics'!K:K,MATCH($C1367,'Policy Characteristics'!$C:$C,0))),"",INDEX('Policy Characteristics'!K:K,MATCH($C1367,'Policy Characteristics'!$C:$C,0)))</f>
        <v>industry-ag-main.html#fuel-switching</v>
      </c>
      <c r="R1367" s="254" t="str">
        <f>IF(ISBLANK(INDEX('Policy Characteristics'!L:L,MATCH($C1367,'Policy Characteristics'!$C:$C,0))),"",INDEX('Policy Characteristics'!L:L,MATCH($C1367,'Policy Characteristics'!$C:$C,0)))</f>
        <v>industry-elec-and-hydrogen.html</v>
      </c>
    </row>
    <row r="1368" spans="1:18" s="2"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Hydrogen Combustion</v>
      </c>
      <c r="C1368" s="254" t="str">
        <f t="shared" si="52"/>
        <v>Fraction of Eligible Industrial Energy Use Shifted to Hydrogen</v>
      </c>
      <c r="D1368" s="6" t="s">
        <v>3035</v>
      </c>
      <c r="E1368" s="1" t="s">
        <v>3486</v>
      </c>
      <c r="F1368" t="s">
        <v>2999</v>
      </c>
      <c r="G1368" s="45" t="s">
        <v>3493</v>
      </c>
      <c r="H1368" s="43">
        <v>2053</v>
      </c>
      <c r="I1368" s="324" t="s">
        <v>40</v>
      </c>
      <c r="J1368" s="255" t="str">
        <f>IF(ISBLANK(INDEX('Policy Characteristics'!D:D,MATCH($C1368,'Policy Characteristics'!$C:$C,0))),"",INDEX('Policy Characteristics'!D:D,MATCH($C1368,'Policy Characteristics'!$C:$C,0)))</f>
        <v>Hydrogen Combustion</v>
      </c>
      <c r="K1368" s="254" t="str">
        <f>IF(ISBLANK(INDEX('Policy Characteristics'!E:E,MATCH($C1368,'Policy Characteristics'!$C:$C,0))),"",INDEX('Policy Characteristics'!E:E,MATCH($C1368,'Policy Characteristics'!$C:$C,0)))</f>
        <v>indst shift to hydrogen</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fuel shifted</v>
      </c>
      <c r="P1368" s="254" t="str">
        <f>IF(ISBLANK(INDEX('Policy Characteristics'!J:J,MATCH($C1368,'Policy Characteristics'!$C:$C,0))),"",INDEX('Policy Characteristics'!J:J,MATCH($C1368,'Policy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8" s="254" t="str">
        <f>IF(ISBLANK(INDEX('Policy Characteristics'!K:K,MATCH($C1368,'Policy Characteristics'!$C:$C,0))),"",INDEX('Policy Characteristics'!K:K,MATCH($C1368,'Policy Characteristics'!$C:$C,0)))</f>
        <v>industry-ag-main.html#fuel-switching</v>
      </c>
      <c r="R1368" s="254" t="str">
        <f>IF(ISBLANK(INDEX('Policy Characteristics'!L:L,MATCH($C1368,'Policy Characteristics'!$C:$C,0))),"",INDEX('Policy Characteristics'!L:L,MATCH($C1368,'Policy Characteristics'!$C:$C,0)))</f>
        <v>industry-elec-and-hydrogen.html</v>
      </c>
    </row>
    <row r="1369" spans="1:18" s="2"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Hydrogen Combustion</v>
      </c>
      <c r="C1369" s="254" t="str">
        <f t="shared" si="52"/>
        <v>Fraction of Eligible Industrial Energy Use Shifted to Hydrogen</v>
      </c>
      <c r="D1369" s="6" t="s">
        <v>3035</v>
      </c>
      <c r="E1369" s="1" t="s">
        <v>3487</v>
      </c>
      <c r="F1369" t="s">
        <v>2999</v>
      </c>
      <c r="G1369" s="45" t="s">
        <v>3494</v>
      </c>
      <c r="H1369" s="43">
        <v>2054</v>
      </c>
      <c r="I1369" s="324" t="s">
        <v>41</v>
      </c>
      <c r="J1369" s="255" t="str">
        <f>IF(ISBLANK(INDEX('Policy Characteristics'!D:D,MATCH($C1369,'Policy Characteristics'!$C:$C,0))),"",INDEX('Policy Characteristics'!D:D,MATCH($C1369,'Policy Characteristics'!$C:$C,0)))</f>
        <v>Hydrogen Combustion</v>
      </c>
      <c r="K1369" s="254" t="str">
        <f>IF(ISBLANK(INDEX('Policy Characteristics'!E:E,MATCH($C1369,'Policy Characteristics'!$C:$C,0))),"",INDEX('Policy Characteristics'!E:E,MATCH($C1369,'Policy Characteristics'!$C:$C,0)))</f>
        <v>indst shift to hydrogen</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fuel shifted</v>
      </c>
      <c r="P1369" s="254" t="str">
        <f>IF(ISBLANK(INDEX('Policy Characteristics'!J:J,MATCH($C1369,'Policy Characteristics'!$C:$C,0))),"",INDEX('Policy Characteristics'!J:J,MATCH($C1369,'Policy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9" s="254" t="str">
        <f>IF(ISBLANK(INDEX('Policy Characteristics'!K:K,MATCH($C1369,'Policy Characteristics'!$C:$C,0))),"",INDEX('Policy Characteristics'!K:K,MATCH($C1369,'Policy Characteristics'!$C:$C,0)))</f>
        <v>industry-ag-main.html#fuel-switching</v>
      </c>
      <c r="R1369" s="254" t="str">
        <f>IF(ISBLANK(INDEX('Policy Characteristics'!L:L,MATCH($C1369,'Policy Characteristics'!$C:$C,0))),"",INDEX('Policy Characteristics'!L:L,MATCH($C1369,'Policy Characteristics'!$C:$C,0)))</f>
        <v>industry-elec-and-hydrogen.html</v>
      </c>
    </row>
    <row r="1370" spans="1:18" s="2"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Hydrogen Combustion</v>
      </c>
      <c r="C1370" s="254" t="str">
        <f t="shared" si="52"/>
        <v>Fraction of Eligible Industrial Energy Use Shifted to Hydrogen</v>
      </c>
      <c r="D1370" s="6" t="s">
        <v>3035</v>
      </c>
      <c r="E1370" s="1" t="s">
        <v>3488</v>
      </c>
      <c r="F1370" t="s">
        <v>2999</v>
      </c>
      <c r="G1370" s="45" t="s">
        <v>3495</v>
      </c>
      <c r="H1370" s="43">
        <v>2055</v>
      </c>
      <c r="I1370" s="324" t="s">
        <v>41</v>
      </c>
      <c r="J1370" s="255" t="str">
        <f>IF(ISBLANK(INDEX('Policy Characteristics'!D:D,MATCH($C1370,'Policy Characteristics'!$C:$C,0))),"",INDEX('Policy Characteristics'!D:D,MATCH($C1370,'Policy Characteristics'!$C:$C,0)))</f>
        <v>Hydrogen Combustion</v>
      </c>
      <c r="K1370" s="254" t="str">
        <f>IF(ISBLANK(INDEX('Policy Characteristics'!E:E,MATCH($C1370,'Policy Characteristics'!$C:$C,0))),"",INDEX('Policy Characteristics'!E:E,MATCH($C1370,'Policy Characteristics'!$C:$C,0)))</f>
        <v>indst shift to hydrogen</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fuel shifted</v>
      </c>
      <c r="P1370" s="254" t="str">
        <f>IF(ISBLANK(INDEX('Policy Characteristics'!J:J,MATCH($C1370,'Policy Characteristics'!$C:$C,0))),"",INDEX('Policy Characteristics'!J:J,MATCH($C1370,'Policy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0" s="254" t="str">
        <f>IF(ISBLANK(INDEX('Policy Characteristics'!K:K,MATCH($C1370,'Policy Characteristics'!$C:$C,0))),"",INDEX('Policy Characteristics'!K:K,MATCH($C1370,'Policy Characteristics'!$C:$C,0)))</f>
        <v>industry-ag-main.html#fuel-switching</v>
      </c>
      <c r="R1370" s="254" t="str">
        <f>IF(ISBLANK(INDEX('Policy Characteristics'!L:L,MATCH($C1370,'Policy Characteristics'!$C:$C,0))),"",INDEX('Policy Characteristics'!L:L,MATCH($C1370,'Policy Characteristics'!$C:$C,0)))</f>
        <v>industry-elec-and-hydrogen.html</v>
      </c>
    </row>
    <row r="1371" spans="1:18" s="2"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Hydrogen Combustion</v>
      </c>
      <c r="C1371" s="254" t="str">
        <f t="shared" si="52"/>
        <v>Fraction of Eligible Industrial Energy Use Shifted to Hydrogen</v>
      </c>
      <c r="D1371" s="6" t="s">
        <v>3035</v>
      </c>
      <c r="E1371" s="1" t="s">
        <v>3489</v>
      </c>
      <c r="F1371" t="s">
        <v>2999</v>
      </c>
      <c r="G1371" s="45" t="s">
        <v>3496</v>
      </c>
      <c r="H1371" s="43">
        <v>2056</v>
      </c>
      <c r="I1371" s="324" t="s">
        <v>41</v>
      </c>
      <c r="J1371" s="255" t="str">
        <f>IF(ISBLANK(INDEX('Policy Characteristics'!D:D,MATCH($C1371,'Policy Characteristics'!$C:$C,0))),"",INDEX('Policy Characteristics'!D:D,MATCH($C1371,'Policy Characteristics'!$C:$C,0)))</f>
        <v>Hydrogen Combustion</v>
      </c>
      <c r="K1371" s="254" t="str">
        <f>IF(ISBLANK(INDEX('Policy Characteristics'!E:E,MATCH($C1371,'Policy Characteristics'!$C:$C,0))),"",INDEX('Policy Characteristics'!E:E,MATCH($C1371,'Policy Characteristics'!$C:$C,0)))</f>
        <v>indst shift to hydrogen</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fuel shifted</v>
      </c>
      <c r="P1371" s="254" t="str">
        <f>IF(ISBLANK(INDEX('Policy Characteristics'!J:J,MATCH($C1371,'Policy Characteristics'!$C:$C,0))),"",INDEX('Policy Characteristics'!J:J,MATCH($C1371,'Policy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1" s="254" t="str">
        <f>IF(ISBLANK(INDEX('Policy Characteristics'!K:K,MATCH($C1371,'Policy Characteristics'!$C:$C,0))),"",INDEX('Policy Characteristics'!K:K,MATCH($C1371,'Policy Characteristics'!$C:$C,0)))</f>
        <v>industry-ag-main.html#fuel-switching</v>
      </c>
      <c r="R1371" s="254" t="str">
        <f>IF(ISBLANK(INDEX('Policy Characteristics'!L:L,MATCH($C1371,'Policy Characteristics'!$C:$C,0))),"",INDEX('Policy Characteristics'!L:L,MATCH($C1371,'Policy Characteristics'!$C:$C,0)))</f>
        <v>industry-elec-and-hydrogen.html</v>
      </c>
    </row>
    <row r="1372" spans="1:18" s="2"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Hydrogen Combustion</v>
      </c>
      <c r="C1372" s="254" t="str">
        <f t="shared" si="52"/>
        <v>Fraction of Eligible Industrial Energy Use Shifted to Hydrogen</v>
      </c>
      <c r="D1372" s="6" t="s">
        <v>3035</v>
      </c>
      <c r="E1372" s="1" t="s">
        <v>3632</v>
      </c>
      <c r="F1372" t="s">
        <v>2999</v>
      </c>
      <c r="G1372" s="45" t="s">
        <v>3632</v>
      </c>
      <c r="H1372" s="43">
        <v>2057</v>
      </c>
      <c r="I1372" s="324" t="s">
        <v>41</v>
      </c>
      <c r="J1372" s="255" t="str">
        <f>IF(ISBLANK(INDEX('Policy Characteristics'!D:D,MATCH($C1372,'Policy Characteristics'!$C:$C,0))),"",INDEX('Policy Characteristics'!D:D,MATCH($C1372,'Policy Characteristics'!$C:$C,0)))</f>
        <v>Hydrogen Combustion</v>
      </c>
      <c r="K1372" s="254" t="str">
        <f>IF(ISBLANK(INDEX('Policy Characteristics'!E:E,MATCH($C1372,'Policy Characteristics'!$C:$C,0))),"",INDEX('Policy Characteristics'!E:E,MATCH($C1372,'Policy Characteristics'!$C:$C,0)))</f>
        <v>indst shift to hydrogen</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fuel shifted</v>
      </c>
      <c r="P1372" s="254" t="str">
        <f>IF(ISBLANK(INDEX('Policy Characteristics'!J:J,MATCH($C1372,'Policy Characteristics'!$C:$C,0))),"",INDEX('Policy Characteristics'!J:J,MATCH($C1372,'Policy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2" s="254" t="str">
        <f>IF(ISBLANK(INDEX('Policy Characteristics'!K:K,MATCH($C1372,'Policy Characteristics'!$C:$C,0))),"",INDEX('Policy Characteristics'!K:K,MATCH($C1372,'Policy Characteristics'!$C:$C,0)))</f>
        <v>industry-ag-main.html#fuel-switching</v>
      </c>
      <c r="R1372" s="254" t="str">
        <f>IF(ISBLANK(INDEX('Policy Characteristics'!L:L,MATCH($C1372,'Policy Characteristics'!$C:$C,0))),"",INDEX('Policy Characteristics'!L:L,MATCH($C1372,'Policy Characteristics'!$C:$C,0)))</f>
        <v>industry-elec-and-hydrogen.html</v>
      </c>
    </row>
    <row r="1373" spans="1:18" s="2"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Hydrogen Combustion</v>
      </c>
      <c r="C1373" s="254" t="str">
        <f t="shared" si="52"/>
        <v>Fraction of Eligible Industrial Energy Use Shifted to Hydrogen</v>
      </c>
      <c r="D1373" s="6" t="s">
        <v>3036</v>
      </c>
      <c r="E1373" s="1" t="s">
        <v>3483</v>
      </c>
      <c r="F1373" t="s">
        <v>3000</v>
      </c>
      <c r="G1373" s="45" t="s">
        <v>3490</v>
      </c>
      <c r="H1373" s="43">
        <v>2058</v>
      </c>
      <c r="I1373" s="324" t="s">
        <v>40</v>
      </c>
      <c r="J1373" s="255" t="str">
        <f>IF(ISBLANK(INDEX('Policy Characteristics'!D:D,MATCH($C1373,'Policy Characteristics'!$C:$C,0))),"",INDEX('Policy Characteristics'!D:D,MATCH($C1373,'Policy Characteristics'!$C:$C,0)))</f>
        <v>Hydrogen Combustion</v>
      </c>
      <c r="K1373" s="254" t="str">
        <f>IF(ISBLANK(INDEX('Policy Characteristics'!E:E,MATCH($C1373,'Policy Characteristics'!$C:$C,0))),"",INDEX('Policy Characteristics'!E:E,MATCH($C1373,'Policy Characteristics'!$C:$C,0)))</f>
        <v>indst shift to hydrogen</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fuel shifted</v>
      </c>
      <c r="P1373" s="254" t="str">
        <f>IF(ISBLANK(INDEX('Policy Characteristics'!J:J,MATCH($C1373,'Policy Characteristics'!$C:$C,0))),"",INDEX('Policy Characteristics'!J:J,MATCH($C1373,'Policy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3" s="254" t="str">
        <f>IF(ISBLANK(INDEX('Policy Characteristics'!K:K,MATCH($C1373,'Policy Characteristics'!$C:$C,0))),"",INDEX('Policy Characteristics'!K:K,MATCH($C1373,'Policy Characteristics'!$C:$C,0)))</f>
        <v>industry-ag-main.html#fuel-switching</v>
      </c>
      <c r="R1373" s="254" t="str">
        <f>IF(ISBLANK(INDEX('Policy Characteristics'!L:L,MATCH($C1373,'Policy Characteristics'!$C:$C,0))),"",INDEX('Policy Characteristics'!L:L,MATCH($C1373,'Policy Characteristics'!$C:$C,0)))</f>
        <v>industry-elec-and-hydrogen.html</v>
      </c>
    </row>
    <row r="1374" spans="1:18" s="2"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Hydrogen Combustion</v>
      </c>
      <c r="C1374" s="254" t="str">
        <f t="shared" si="52"/>
        <v>Fraction of Eligible Industrial Energy Use Shifted to Hydrogen</v>
      </c>
      <c r="D1374" s="6" t="s">
        <v>3036</v>
      </c>
      <c r="E1374" s="1" t="s">
        <v>3484</v>
      </c>
      <c r="F1374" t="s">
        <v>3000</v>
      </c>
      <c r="G1374" s="45" t="s">
        <v>3491</v>
      </c>
      <c r="H1374" s="43">
        <v>2059</v>
      </c>
      <c r="I1374" s="324" t="s">
        <v>40</v>
      </c>
      <c r="J1374" s="255" t="str">
        <f>IF(ISBLANK(INDEX('Policy Characteristics'!D:D,MATCH($C1374,'Policy Characteristics'!$C:$C,0))),"",INDEX('Policy Characteristics'!D:D,MATCH($C1374,'Policy Characteristics'!$C:$C,0)))</f>
        <v>Hydrogen Combustion</v>
      </c>
      <c r="K1374" s="254" t="str">
        <f>IF(ISBLANK(INDEX('Policy Characteristics'!E:E,MATCH($C1374,'Policy Characteristics'!$C:$C,0))),"",INDEX('Policy Characteristics'!E:E,MATCH($C1374,'Policy Characteristics'!$C:$C,0)))</f>
        <v>indst shift to hydrogen</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fuel shifted</v>
      </c>
      <c r="P1374" s="254" t="str">
        <f>IF(ISBLANK(INDEX('Policy Characteristics'!J:J,MATCH($C1374,'Policy Characteristics'!$C:$C,0))),"",INDEX('Policy Characteristics'!J:J,MATCH($C1374,'Policy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4" s="254" t="str">
        <f>IF(ISBLANK(INDEX('Policy Characteristics'!K:K,MATCH($C1374,'Policy Characteristics'!$C:$C,0))),"",INDEX('Policy Characteristics'!K:K,MATCH($C1374,'Policy Characteristics'!$C:$C,0)))</f>
        <v>industry-ag-main.html#fuel-switching</v>
      </c>
      <c r="R1374" s="254" t="str">
        <f>IF(ISBLANK(INDEX('Policy Characteristics'!L:L,MATCH($C1374,'Policy Characteristics'!$C:$C,0))),"",INDEX('Policy Characteristics'!L:L,MATCH($C1374,'Policy Characteristics'!$C:$C,0)))</f>
        <v>industry-elec-and-hydrogen.html</v>
      </c>
    </row>
    <row r="1375" spans="1:18" s="2"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Hydrogen Combustion</v>
      </c>
      <c r="C1375" s="254" t="str">
        <f t="shared" si="52"/>
        <v>Fraction of Eligible Industrial Energy Use Shifted to Hydrogen</v>
      </c>
      <c r="D1375" s="6" t="s">
        <v>3036</v>
      </c>
      <c r="E1375" s="1" t="s">
        <v>3485</v>
      </c>
      <c r="F1375" t="s">
        <v>3000</v>
      </c>
      <c r="G1375" s="45" t="s">
        <v>3492</v>
      </c>
      <c r="H1375" s="43">
        <v>2060</v>
      </c>
      <c r="I1375" s="324" t="s">
        <v>41</v>
      </c>
      <c r="J1375" s="255" t="str">
        <f>IF(ISBLANK(INDEX('Policy Characteristics'!D:D,MATCH($C1375,'Policy Characteristics'!$C:$C,0))),"",INDEX('Policy Characteristics'!D:D,MATCH($C1375,'Policy Characteristics'!$C:$C,0)))</f>
        <v>Hydrogen Combustion</v>
      </c>
      <c r="K1375" s="254" t="str">
        <f>IF(ISBLANK(INDEX('Policy Characteristics'!E:E,MATCH($C1375,'Policy Characteristics'!$C:$C,0))),"",INDEX('Policy Characteristics'!E:E,MATCH($C1375,'Policy Characteristics'!$C:$C,0)))</f>
        <v>indst shift to hydrogen</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fuel shifted</v>
      </c>
      <c r="P1375" s="254" t="str">
        <f>IF(ISBLANK(INDEX('Policy Characteristics'!J:J,MATCH($C1375,'Policy Characteristics'!$C:$C,0))),"",INDEX('Policy Characteristics'!J:J,MATCH($C1375,'Policy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5" s="254" t="str">
        <f>IF(ISBLANK(INDEX('Policy Characteristics'!K:K,MATCH($C1375,'Policy Characteristics'!$C:$C,0))),"",INDEX('Policy Characteristics'!K:K,MATCH($C1375,'Policy Characteristics'!$C:$C,0)))</f>
        <v>industry-ag-main.html#fuel-switching</v>
      </c>
      <c r="R1375" s="254" t="str">
        <f>IF(ISBLANK(INDEX('Policy Characteristics'!L:L,MATCH($C1375,'Policy Characteristics'!$C:$C,0))),"",INDEX('Policy Characteristics'!L:L,MATCH($C1375,'Policy Characteristics'!$C:$C,0)))</f>
        <v>industry-elec-and-hydrogen.html</v>
      </c>
    </row>
    <row r="1376" spans="1:18" s="2"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Hydrogen Combustion</v>
      </c>
      <c r="C1376" s="254" t="str">
        <f t="shared" si="52"/>
        <v>Fraction of Eligible Industrial Energy Use Shifted to Hydrogen</v>
      </c>
      <c r="D1376" s="6" t="s">
        <v>3036</v>
      </c>
      <c r="E1376" s="1" t="s">
        <v>3486</v>
      </c>
      <c r="F1376" t="s">
        <v>3000</v>
      </c>
      <c r="G1376" s="45" t="s">
        <v>3493</v>
      </c>
      <c r="H1376" s="43">
        <v>2061</v>
      </c>
      <c r="I1376" s="324" t="s">
        <v>41</v>
      </c>
      <c r="J1376" s="255" t="str">
        <f>IF(ISBLANK(INDEX('Policy Characteristics'!D:D,MATCH($C1376,'Policy Characteristics'!$C:$C,0))),"",INDEX('Policy Characteristics'!D:D,MATCH($C1376,'Policy Characteristics'!$C:$C,0)))</f>
        <v>Hydrogen Combustion</v>
      </c>
      <c r="K1376" s="254" t="str">
        <f>IF(ISBLANK(INDEX('Policy Characteristics'!E:E,MATCH($C1376,'Policy Characteristics'!$C:$C,0))),"",INDEX('Policy Characteristics'!E:E,MATCH($C1376,'Policy Characteristics'!$C:$C,0)))</f>
        <v>indst shift to hydrogen</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fuel shifted</v>
      </c>
      <c r="P1376" s="254" t="str">
        <f>IF(ISBLANK(INDEX('Policy Characteristics'!J:J,MATCH($C1376,'Policy Characteristics'!$C:$C,0))),"",INDEX('Policy Characteristics'!J:J,MATCH($C1376,'Policy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6" s="254" t="str">
        <f>IF(ISBLANK(INDEX('Policy Characteristics'!K:K,MATCH($C1376,'Policy Characteristics'!$C:$C,0))),"",INDEX('Policy Characteristics'!K:K,MATCH($C1376,'Policy Characteristics'!$C:$C,0)))</f>
        <v>industry-ag-main.html#fuel-switching</v>
      </c>
      <c r="R1376" s="254" t="str">
        <f>IF(ISBLANK(INDEX('Policy Characteristics'!L:L,MATCH($C1376,'Policy Characteristics'!$C:$C,0))),"",INDEX('Policy Characteristics'!L:L,MATCH($C1376,'Policy Characteristics'!$C:$C,0)))</f>
        <v>industry-elec-and-hydrogen.html</v>
      </c>
    </row>
    <row r="1377" spans="1:18" s="2"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Hydrogen Combustion</v>
      </c>
      <c r="C1377" s="254" t="str">
        <f t="shared" si="52"/>
        <v>Fraction of Eligible Industrial Energy Use Shifted to Hydrogen</v>
      </c>
      <c r="D1377" s="6" t="s">
        <v>3036</v>
      </c>
      <c r="E1377" s="1" t="s">
        <v>3487</v>
      </c>
      <c r="F1377" t="s">
        <v>3000</v>
      </c>
      <c r="G1377" s="45" t="s">
        <v>3494</v>
      </c>
      <c r="H1377" s="43">
        <v>2062</v>
      </c>
      <c r="I1377" s="324" t="s">
        <v>41</v>
      </c>
      <c r="J1377" s="255" t="str">
        <f>IF(ISBLANK(INDEX('Policy Characteristics'!D:D,MATCH($C1377,'Policy Characteristics'!$C:$C,0))),"",INDEX('Policy Characteristics'!D:D,MATCH($C1377,'Policy Characteristics'!$C:$C,0)))</f>
        <v>Hydrogen Combustion</v>
      </c>
      <c r="K1377" s="254" t="str">
        <f>IF(ISBLANK(INDEX('Policy Characteristics'!E:E,MATCH($C1377,'Policy Characteristics'!$C:$C,0))),"",INDEX('Policy Characteristics'!E:E,MATCH($C1377,'Policy Characteristics'!$C:$C,0)))</f>
        <v>indst shift to hydrogen</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fuel shifted</v>
      </c>
      <c r="P1377" s="254" t="str">
        <f>IF(ISBLANK(INDEX('Policy Characteristics'!J:J,MATCH($C1377,'Policy Characteristics'!$C:$C,0))),"",INDEX('Policy Characteristics'!J:J,MATCH($C1377,'Policy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7" s="254" t="str">
        <f>IF(ISBLANK(INDEX('Policy Characteristics'!K:K,MATCH($C1377,'Policy Characteristics'!$C:$C,0))),"",INDEX('Policy Characteristics'!K:K,MATCH($C1377,'Policy Characteristics'!$C:$C,0)))</f>
        <v>industry-ag-main.html#fuel-switching</v>
      </c>
      <c r="R1377" s="254" t="str">
        <f>IF(ISBLANK(INDEX('Policy Characteristics'!L:L,MATCH($C1377,'Policy Characteristics'!$C:$C,0))),"",INDEX('Policy Characteristics'!L:L,MATCH($C1377,'Policy Characteristics'!$C:$C,0)))</f>
        <v>industry-elec-and-hydrogen.html</v>
      </c>
    </row>
    <row r="1378" spans="1:18" s="2"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Hydrogen Combustion</v>
      </c>
      <c r="C1378" s="254" t="str">
        <f t="shared" si="52"/>
        <v>Fraction of Eligible Industrial Energy Use Shifted to Hydrogen</v>
      </c>
      <c r="D1378" s="6" t="s">
        <v>3036</v>
      </c>
      <c r="E1378" s="1" t="s">
        <v>3488</v>
      </c>
      <c r="F1378" t="s">
        <v>3000</v>
      </c>
      <c r="G1378" s="45" t="s">
        <v>3495</v>
      </c>
      <c r="H1378" s="43">
        <v>2063</v>
      </c>
      <c r="I1378" s="324" t="s">
        <v>41</v>
      </c>
      <c r="J1378" s="255" t="str">
        <f>IF(ISBLANK(INDEX('Policy Characteristics'!D:D,MATCH($C1378,'Policy Characteristics'!$C:$C,0))),"",INDEX('Policy Characteristics'!D:D,MATCH($C1378,'Policy Characteristics'!$C:$C,0)))</f>
        <v>Hydrogen Combustion</v>
      </c>
      <c r="K1378" s="254" t="str">
        <f>IF(ISBLANK(INDEX('Policy Characteristics'!E:E,MATCH($C1378,'Policy Characteristics'!$C:$C,0))),"",INDEX('Policy Characteristics'!E:E,MATCH($C1378,'Policy Characteristics'!$C:$C,0)))</f>
        <v>indst shift to hydrogen</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fuel shifted</v>
      </c>
      <c r="P1378" s="254" t="str">
        <f>IF(ISBLANK(INDEX('Policy Characteristics'!J:J,MATCH($C1378,'Policy Characteristics'!$C:$C,0))),"",INDEX('Policy Characteristics'!J:J,MATCH($C1378,'Policy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8" s="254" t="str">
        <f>IF(ISBLANK(INDEX('Policy Characteristics'!K:K,MATCH($C1378,'Policy Characteristics'!$C:$C,0))),"",INDEX('Policy Characteristics'!K:K,MATCH($C1378,'Policy Characteristics'!$C:$C,0)))</f>
        <v>industry-ag-main.html#fuel-switching</v>
      </c>
      <c r="R1378" s="254" t="str">
        <f>IF(ISBLANK(INDEX('Policy Characteristics'!L:L,MATCH($C1378,'Policy Characteristics'!$C:$C,0))),"",INDEX('Policy Characteristics'!L:L,MATCH($C1378,'Policy Characteristics'!$C:$C,0)))</f>
        <v>industry-elec-and-hydrogen.html</v>
      </c>
    </row>
    <row r="1379" spans="1:18" s="2"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Hydrogen Combustion</v>
      </c>
      <c r="C1379" s="254" t="str">
        <f t="shared" si="52"/>
        <v>Fraction of Eligible Industrial Energy Use Shifted to Hydrogen</v>
      </c>
      <c r="D1379" s="6" t="s">
        <v>3036</v>
      </c>
      <c r="E1379" s="1" t="s">
        <v>3489</v>
      </c>
      <c r="F1379" t="s">
        <v>3000</v>
      </c>
      <c r="G1379" s="45" t="s">
        <v>3496</v>
      </c>
      <c r="H1379" s="43">
        <v>2064</v>
      </c>
      <c r="I1379" s="324" t="s">
        <v>41</v>
      </c>
      <c r="J1379" s="255" t="str">
        <f>IF(ISBLANK(INDEX('Policy Characteristics'!D:D,MATCH($C1379,'Policy Characteristics'!$C:$C,0))),"",INDEX('Policy Characteristics'!D:D,MATCH($C1379,'Policy Characteristics'!$C:$C,0)))</f>
        <v>Hydrogen Combustion</v>
      </c>
      <c r="K1379" s="254" t="str">
        <f>IF(ISBLANK(INDEX('Policy Characteristics'!E:E,MATCH($C1379,'Policy Characteristics'!$C:$C,0))),"",INDEX('Policy Characteristics'!E:E,MATCH($C1379,'Policy Characteristics'!$C:$C,0)))</f>
        <v>indst shift to hydrogen</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fuel shifted</v>
      </c>
      <c r="P1379" s="254" t="str">
        <f>IF(ISBLANK(INDEX('Policy Characteristics'!J:J,MATCH($C1379,'Policy Characteristics'!$C:$C,0))),"",INDEX('Policy Characteristics'!J:J,MATCH($C1379,'Policy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9" s="254" t="str">
        <f>IF(ISBLANK(INDEX('Policy Characteristics'!K:K,MATCH($C1379,'Policy Characteristics'!$C:$C,0))),"",INDEX('Policy Characteristics'!K:K,MATCH($C1379,'Policy Characteristics'!$C:$C,0)))</f>
        <v>industry-ag-main.html#fuel-switching</v>
      </c>
      <c r="R1379" s="254" t="str">
        <f>IF(ISBLANK(INDEX('Policy Characteristics'!L:L,MATCH($C1379,'Policy Characteristics'!$C:$C,0))),"",INDEX('Policy Characteristics'!L:L,MATCH($C1379,'Policy Characteristics'!$C:$C,0)))</f>
        <v>industry-elec-and-hydrogen.html</v>
      </c>
    </row>
    <row r="1380" spans="1:18" s="2"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Hydrogen Combustion</v>
      </c>
      <c r="C1380" s="254" t="str">
        <f t="shared" si="52"/>
        <v>Fraction of Eligible Industrial Energy Use Shifted to Hydrogen</v>
      </c>
      <c r="D1380" s="6" t="s">
        <v>3036</v>
      </c>
      <c r="E1380" s="1" t="s">
        <v>3632</v>
      </c>
      <c r="F1380" t="s">
        <v>3000</v>
      </c>
      <c r="G1380" s="45" t="s">
        <v>3632</v>
      </c>
      <c r="H1380" s="43">
        <v>2065</v>
      </c>
      <c r="I1380" s="324" t="s">
        <v>41</v>
      </c>
      <c r="J1380" s="255" t="str">
        <f>IF(ISBLANK(INDEX('Policy Characteristics'!D:D,MATCH($C1380,'Policy Characteristics'!$C:$C,0))),"",INDEX('Policy Characteristics'!D:D,MATCH($C1380,'Policy Characteristics'!$C:$C,0)))</f>
        <v>Hydrogen Combustion</v>
      </c>
      <c r="K1380" s="254" t="str">
        <f>IF(ISBLANK(INDEX('Policy Characteristics'!E:E,MATCH($C1380,'Policy Characteristics'!$C:$C,0))),"",INDEX('Policy Characteristics'!E:E,MATCH($C1380,'Policy Characteristics'!$C:$C,0)))</f>
        <v>indst shift to hydrogen</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fuel shifted</v>
      </c>
      <c r="P1380" s="254" t="str">
        <f>IF(ISBLANK(INDEX('Policy Characteristics'!J:J,MATCH($C1380,'Policy Characteristics'!$C:$C,0))),"",INDEX('Policy Characteristics'!J:J,MATCH($C1380,'Policy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0" s="254" t="str">
        <f>IF(ISBLANK(INDEX('Policy Characteristics'!K:K,MATCH($C1380,'Policy Characteristics'!$C:$C,0))),"",INDEX('Policy Characteristics'!K:K,MATCH($C1380,'Policy Characteristics'!$C:$C,0)))</f>
        <v>industry-ag-main.html#fuel-switching</v>
      </c>
      <c r="R1380" s="254" t="str">
        <f>IF(ISBLANK(INDEX('Policy Characteristics'!L:L,MATCH($C1380,'Policy Characteristics'!$C:$C,0))),"",INDEX('Policy Characteristics'!L:L,MATCH($C1380,'Policy Characteristics'!$C:$C,0)))</f>
        <v>industry-elec-and-hydrogen.html</v>
      </c>
    </row>
    <row r="1381" spans="1:18" s="2"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Hydrogen Combustion</v>
      </c>
      <c r="C1381" s="254" t="str">
        <f t="shared" si="52"/>
        <v>Fraction of Eligible Industrial Energy Use Shifted to Hydrogen</v>
      </c>
      <c r="D1381" s="6" t="s">
        <v>3037</v>
      </c>
      <c r="E1381" s="1" t="s">
        <v>3483</v>
      </c>
      <c r="F1381" t="s">
        <v>3001</v>
      </c>
      <c r="G1381" s="45" t="s">
        <v>3490</v>
      </c>
      <c r="H1381" s="43">
        <v>2066</v>
      </c>
      <c r="I1381" s="324" t="s">
        <v>40</v>
      </c>
      <c r="J1381" s="255" t="str">
        <f>IF(ISBLANK(INDEX('Policy Characteristics'!D:D,MATCH($C1381,'Policy Characteristics'!$C:$C,0))),"",INDEX('Policy Characteristics'!D:D,MATCH($C1381,'Policy Characteristics'!$C:$C,0)))</f>
        <v>Hydrogen Combustion</v>
      </c>
      <c r="K1381" s="254" t="str">
        <f>IF(ISBLANK(INDEX('Policy Characteristics'!E:E,MATCH($C1381,'Policy Characteristics'!$C:$C,0))),"",INDEX('Policy Characteristics'!E:E,MATCH($C1381,'Policy Characteristics'!$C:$C,0)))</f>
        <v>indst shift to hydrogen</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fuel shifted</v>
      </c>
      <c r="P1381" s="254" t="str">
        <f>IF(ISBLANK(INDEX('Policy Characteristics'!J:J,MATCH($C1381,'Policy Characteristics'!$C:$C,0))),"",INDEX('Policy Characteristics'!J:J,MATCH($C1381,'Policy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1" s="254" t="str">
        <f>IF(ISBLANK(INDEX('Policy Characteristics'!K:K,MATCH($C1381,'Policy Characteristics'!$C:$C,0))),"",INDEX('Policy Characteristics'!K:K,MATCH($C1381,'Policy Characteristics'!$C:$C,0)))</f>
        <v>industry-ag-main.html#fuel-switching</v>
      </c>
      <c r="R1381" s="254" t="str">
        <f>IF(ISBLANK(INDEX('Policy Characteristics'!L:L,MATCH($C1381,'Policy Characteristics'!$C:$C,0))),"",INDEX('Policy Characteristics'!L:L,MATCH($C1381,'Policy Characteristics'!$C:$C,0)))</f>
        <v>industry-elec-and-hydrogen.html</v>
      </c>
    </row>
    <row r="1382" spans="1:18" s="2"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Hydrogen Combustion</v>
      </c>
      <c r="C1382" s="254" t="str">
        <f t="shared" si="52"/>
        <v>Fraction of Eligible Industrial Energy Use Shifted to Hydrogen</v>
      </c>
      <c r="D1382" s="6" t="s">
        <v>3037</v>
      </c>
      <c r="E1382" s="1" t="s">
        <v>3484</v>
      </c>
      <c r="F1382" t="s">
        <v>3001</v>
      </c>
      <c r="G1382" s="45" t="s">
        <v>3491</v>
      </c>
      <c r="H1382" s="43">
        <v>2067</v>
      </c>
      <c r="I1382" s="324" t="s">
        <v>40</v>
      </c>
      <c r="J1382" s="255" t="str">
        <f>IF(ISBLANK(INDEX('Policy Characteristics'!D:D,MATCH($C1382,'Policy Characteristics'!$C:$C,0))),"",INDEX('Policy Characteristics'!D:D,MATCH($C1382,'Policy Characteristics'!$C:$C,0)))</f>
        <v>Hydrogen Combustion</v>
      </c>
      <c r="K1382" s="254" t="str">
        <f>IF(ISBLANK(INDEX('Policy Characteristics'!E:E,MATCH($C1382,'Policy Characteristics'!$C:$C,0))),"",INDEX('Policy Characteristics'!E:E,MATCH($C1382,'Policy Characteristics'!$C:$C,0)))</f>
        <v>indst shift to hydrogen</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fuel shifted</v>
      </c>
      <c r="P1382" s="254" t="str">
        <f>IF(ISBLANK(INDEX('Policy Characteristics'!J:J,MATCH($C1382,'Policy Characteristics'!$C:$C,0))),"",INDEX('Policy Characteristics'!J:J,MATCH($C1382,'Policy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2" s="254" t="str">
        <f>IF(ISBLANK(INDEX('Policy Characteristics'!K:K,MATCH($C1382,'Policy Characteristics'!$C:$C,0))),"",INDEX('Policy Characteristics'!K:K,MATCH($C1382,'Policy Characteristics'!$C:$C,0)))</f>
        <v>industry-ag-main.html#fuel-switching</v>
      </c>
      <c r="R1382" s="254" t="str">
        <f>IF(ISBLANK(INDEX('Policy Characteristics'!L:L,MATCH($C1382,'Policy Characteristics'!$C:$C,0))),"",INDEX('Policy Characteristics'!L:L,MATCH($C1382,'Policy Characteristics'!$C:$C,0)))</f>
        <v>industry-elec-and-hydrogen.html</v>
      </c>
    </row>
    <row r="1383" spans="1:18" s="2"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Hydrogen Combustion</v>
      </c>
      <c r="C1383" s="254" t="str">
        <f t="shared" si="52"/>
        <v>Fraction of Eligible Industrial Energy Use Shifted to Hydrogen</v>
      </c>
      <c r="D1383" s="6" t="s">
        <v>3037</v>
      </c>
      <c r="E1383" s="1" t="s">
        <v>3485</v>
      </c>
      <c r="F1383" t="s">
        <v>3001</v>
      </c>
      <c r="G1383" s="45" t="s">
        <v>3492</v>
      </c>
      <c r="H1383" s="43">
        <v>2068</v>
      </c>
      <c r="I1383" s="324" t="s">
        <v>40</v>
      </c>
      <c r="J1383" s="255" t="str">
        <f>IF(ISBLANK(INDEX('Policy Characteristics'!D:D,MATCH($C1383,'Policy Characteristics'!$C:$C,0))),"",INDEX('Policy Characteristics'!D:D,MATCH($C1383,'Policy Characteristics'!$C:$C,0)))</f>
        <v>Hydrogen Combustion</v>
      </c>
      <c r="K1383" s="254" t="str">
        <f>IF(ISBLANK(INDEX('Policy Characteristics'!E:E,MATCH($C1383,'Policy Characteristics'!$C:$C,0))),"",INDEX('Policy Characteristics'!E:E,MATCH($C1383,'Policy Characteristics'!$C:$C,0)))</f>
        <v>indst shift to hydrogen</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fuel shifted</v>
      </c>
      <c r="P1383" s="254" t="str">
        <f>IF(ISBLANK(INDEX('Policy Characteristics'!J:J,MATCH($C1383,'Policy Characteristics'!$C:$C,0))),"",INDEX('Policy Characteristics'!J:J,MATCH($C1383,'Policy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3" s="254" t="str">
        <f>IF(ISBLANK(INDEX('Policy Characteristics'!K:K,MATCH($C1383,'Policy Characteristics'!$C:$C,0))),"",INDEX('Policy Characteristics'!K:K,MATCH($C1383,'Policy Characteristics'!$C:$C,0)))</f>
        <v>industry-ag-main.html#fuel-switching</v>
      </c>
      <c r="R1383" s="254" t="str">
        <f>IF(ISBLANK(INDEX('Policy Characteristics'!L:L,MATCH($C1383,'Policy Characteristics'!$C:$C,0))),"",INDEX('Policy Characteristics'!L:L,MATCH($C1383,'Policy Characteristics'!$C:$C,0)))</f>
        <v>industry-elec-and-hydrogen.html</v>
      </c>
    </row>
    <row r="1384" spans="1:18" s="2"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Hydrogen Combustion</v>
      </c>
      <c r="C1384" s="254" t="str">
        <f t="shared" si="52"/>
        <v>Fraction of Eligible Industrial Energy Use Shifted to Hydrogen</v>
      </c>
      <c r="D1384" s="6" t="s">
        <v>3037</v>
      </c>
      <c r="E1384" s="1" t="s">
        <v>3486</v>
      </c>
      <c r="F1384" t="s">
        <v>3001</v>
      </c>
      <c r="G1384" s="45" t="s">
        <v>3493</v>
      </c>
      <c r="H1384" s="43">
        <v>2069</v>
      </c>
      <c r="I1384" s="324" t="s">
        <v>41</v>
      </c>
      <c r="J1384" s="255" t="str">
        <f>IF(ISBLANK(INDEX('Policy Characteristics'!D:D,MATCH($C1384,'Policy Characteristics'!$C:$C,0))),"",INDEX('Policy Characteristics'!D:D,MATCH($C1384,'Policy Characteristics'!$C:$C,0)))</f>
        <v>Hydrogen Combustion</v>
      </c>
      <c r="K1384" s="254" t="str">
        <f>IF(ISBLANK(INDEX('Policy Characteristics'!E:E,MATCH($C1384,'Policy Characteristics'!$C:$C,0))),"",INDEX('Policy Characteristics'!E:E,MATCH($C1384,'Policy Characteristics'!$C:$C,0)))</f>
        <v>indst shift to hydrogen</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fuel shifted</v>
      </c>
      <c r="P1384" s="254" t="str">
        <f>IF(ISBLANK(INDEX('Policy Characteristics'!J:J,MATCH($C1384,'Policy Characteristics'!$C:$C,0))),"",INDEX('Policy Characteristics'!J:J,MATCH($C1384,'Policy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4" s="254" t="str">
        <f>IF(ISBLANK(INDEX('Policy Characteristics'!K:K,MATCH($C1384,'Policy Characteristics'!$C:$C,0))),"",INDEX('Policy Characteristics'!K:K,MATCH($C1384,'Policy Characteristics'!$C:$C,0)))</f>
        <v>industry-ag-main.html#fuel-switching</v>
      </c>
      <c r="R1384" s="254" t="str">
        <f>IF(ISBLANK(INDEX('Policy Characteristics'!L:L,MATCH($C1384,'Policy Characteristics'!$C:$C,0))),"",INDEX('Policy Characteristics'!L:L,MATCH($C1384,'Policy Characteristics'!$C:$C,0)))</f>
        <v>industry-elec-and-hydrogen.html</v>
      </c>
    </row>
    <row r="1385" spans="1:18" s="2"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Hydrogen Combustion</v>
      </c>
      <c r="C1385" s="254" t="str">
        <f t="shared" si="52"/>
        <v>Fraction of Eligible Industrial Energy Use Shifted to Hydrogen</v>
      </c>
      <c r="D1385" s="6" t="s">
        <v>3037</v>
      </c>
      <c r="E1385" s="1" t="s">
        <v>3487</v>
      </c>
      <c r="F1385" t="s">
        <v>3001</v>
      </c>
      <c r="G1385" s="45" t="s">
        <v>3494</v>
      </c>
      <c r="H1385" s="43">
        <v>2070</v>
      </c>
      <c r="I1385" s="324" t="s">
        <v>40</v>
      </c>
      <c r="J1385" s="255" t="str">
        <f>IF(ISBLANK(INDEX('Policy Characteristics'!D:D,MATCH($C1385,'Policy Characteristics'!$C:$C,0))),"",INDEX('Policy Characteristics'!D:D,MATCH($C1385,'Policy Characteristics'!$C:$C,0)))</f>
        <v>Hydrogen Combustion</v>
      </c>
      <c r="K1385" s="254" t="str">
        <f>IF(ISBLANK(INDEX('Policy Characteristics'!E:E,MATCH($C1385,'Policy Characteristics'!$C:$C,0))),"",INDEX('Policy Characteristics'!E:E,MATCH($C1385,'Policy Characteristics'!$C:$C,0)))</f>
        <v>indst shift to hydrogen</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fuel shifted</v>
      </c>
      <c r="P1385" s="254" t="str">
        <f>IF(ISBLANK(INDEX('Policy Characteristics'!J:J,MATCH($C1385,'Policy Characteristics'!$C:$C,0))),"",INDEX('Policy Characteristics'!J:J,MATCH($C1385,'Policy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5" s="254" t="str">
        <f>IF(ISBLANK(INDEX('Policy Characteristics'!K:K,MATCH($C1385,'Policy Characteristics'!$C:$C,0))),"",INDEX('Policy Characteristics'!K:K,MATCH($C1385,'Policy Characteristics'!$C:$C,0)))</f>
        <v>industry-ag-main.html#fuel-switching</v>
      </c>
      <c r="R1385" s="254" t="str">
        <f>IF(ISBLANK(INDEX('Policy Characteristics'!L:L,MATCH($C1385,'Policy Characteristics'!$C:$C,0))),"",INDEX('Policy Characteristics'!L:L,MATCH($C1385,'Policy Characteristics'!$C:$C,0)))</f>
        <v>industry-elec-and-hydrogen.html</v>
      </c>
    </row>
    <row r="1386" spans="1:18" s="2"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Hydrogen Combustion</v>
      </c>
      <c r="C1386" s="254" t="str">
        <f t="shared" si="52"/>
        <v>Fraction of Eligible Industrial Energy Use Shifted to Hydrogen</v>
      </c>
      <c r="D1386" s="6" t="s">
        <v>3037</v>
      </c>
      <c r="E1386" s="1" t="s">
        <v>3488</v>
      </c>
      <c r="F1386" t="s">
        <v>3001</v>
      </c>
      <c r="G1386" s="45" t="s">
        <v>3495</v>
      </c>
      <c r="H1386" s="43">
        <v>2071</v>
      </c>
      <c r="I1386" s="324" t="s">
        <v>40</v>
      </c>
      <c r="J1386" s="255" t="str">
        <f>IF(ISBLANK(INDEX('Policy Characteristics'!D:D,MATCH($C1386,'Policy Characteristics'!$C:$C,0))),"",INDEX('Policy Characteristics'!D:D,MATCH($C1386,'Policy Characteristics'!$C:$C,0)))</f>
        <v>Hydrogen Combustion</v>
      </c>
      <c r="K1386" s="254" t="str">
        <f>IF(ISBLANK(INDEX('Policy Characteristics'!E:E,MATCH($C1386,'Policy Characteristics'!$C:$C,0))),"",INDEX('Policy Characteristics'!E:E,MATCH($C1386,'Policy Characteristics'!$C:$C,0)))</f>
        <v>indst shift to hydrogen</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fuel shifted</v>
      </c>
      <c r="P1386" s="254" t="str">
        <f>IF(ISBLANK(INDEX('Policy Characteristics'!J:J,MATCH($C1386,'Policy Characteristics'!$C:$C,0))),"",INDEX('Policy Characteristics'!J:J,MATCH($C1386,'Policy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6" s="254" t="str">
        <f>IF(ISBLANK(INDEX('Policy Characteristics'!K:K,MATCH($C1386,'Policy Characteristics'!$C:$C,0))),"",INDEX('Policy Characteristics'!K:K,MATCH($C1386,'Policy Characteristics'!$C:$C,0)))</f>
        <v>industry-ag-main.html#fuel-switching</v>
      </c>
      <c r="R1386" s="254" t="str">
        <f>IF(ISBLANK(INDEX('Policy Characteristics'!L:L,MATCH($C1386,'Policy Characteristics'!$C:$C,0))),"",INDEX('Policy Characteristics'!L:L,MATCH($C1386,'Policy Characteristics'!$C:$C,0)))</f>
        <v>industry-elec-and-hydrogen.html</v>
      </c>
    </row>
    <row r="1387" spans="1:18" s="2"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Hydrogen Combustion</v>
      </c>
      <c r="C1387" s="254" t="str">
        <f t="shared" si="52"/>
        <v>Fraction of Eligible Industrial Energy Use Shifted to Hydrogen</v>
      </c>
      <c r="D1387" s="6" t="s">
        <v>3037</v>
      </c>
      <c r="E1387" s="1" t="s">
        <v>3489</v>
      </c>
      <c r="F1387" t="s">
        <v>3001</v>
      </c>
      <c r="G1387" s="45" t="s">
        <v>3496</v>
      </c>
      <c r="H1387" s="43">
        <v>2072</v>
      </c>
      <c r="I1387" s="324" t="s">
        <v>41</v>
      </c>
      <c r="J1387" s="255" t="str">
        <f>IF(ISBLANK(INDEX('Policy Characteristics'!D:D,MATCH($C1387,'Policy Characteristics'!$C:$C,0))),"",INDEX('Policy Characteristics'!D:D,MATCH($C1387,'Policy Characteristics'!$C:$C,0)))</f>
        <v>Hydrogen Combustion</v>
      </c>
      <c r="K1387" s="254" t="str">
        <f>IF(ISBLANK(INDEX('Policy Characteristics'!E:E,MATCH($C1387,'Policy Characteristics'!$C:$C,0))),"",INDEX('Policy Characteristics'!E:E,MATCH($C1387,'Policy Characteristics'!$C:$C,0)))</f>
        <v>indst shift to hydrogen</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fuel shifted</v>
      </c>
      <c r="P1387" s="254" t="str">
        <f>IF(ISBLANK(INDEX('Policy Characteristics'!J:J,MATCH($C1387,'Policy Characteristics'!$C:$C,0))),"",INDEX('Policy Characteristics'!J:J,MATCH($C1387,'Policy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7" s="254" t="str">
        <f>IF(ISBLANK(INDEX('Policy Characteristics'!K:K,MATCH($C1387,'Policy Characteristics'!$C:$C,0))),"",INDEX('Policy Characteristics'!K:K,MATCH($C1387,'Policy Characteristics'!$C:$C,0)))</f>
        <v>industry-ag-main.html#fuel-switching</v>
      </c>
      <c r="R1387" s="254" t="str">
        <f>IF(ISBLANK(INDEX('Policy Characteristics'!L:L,MATCH($C1387,'Policy Characteristics'!$C:$C,0))),"",INDEX('Policy Characteristics'!L:L,MATCH($C1387,'Policy Characteristics'!$C:$C,0)))</f>
        <v>industry-elec-and-hydrogen.html</v>
      </c>
    </row>
    <row r="1388" spans="1:18" s="2"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Hydrogen Combustion</v>
      </c>
      <c r="C1388" s="254" t="str">
        <f t="shared" si="52"/>
        <v>Fraction of Eligible Industrial Energy Use Shifted to Hydrogen</v>
      </c>
      <c r="D1388" s="6" t="s">
        <v>3037</v>
      </c>
      <c r="E1388" s="1" t="s">
        <v>3632</v>
      </c>
      <c r="F1388" t="s">
        <v>3001</v>
      </c>
      <c r="G1388" s="45" t="s">
        <v>3632</v>
      </c>
      <c r="H1388" s="43">
        <v>2073</v>
      </c>
      <c r="I1388" s="324" t="s">
        <v>40</v>
      </c>
      <c r="J1388" s="255" t="str">
        <f>IF(ISBLANK(INDEX('Policy Characteristics'!D:D,MATCH($C1388,'Policy Characteristics'!$C:$C,0))),"",INDEX('Policy Characteristics'!D:D,MATCH($C1388,'Policy Characteristics'!$C:$C,0)))</f>
        <v>Hydrogen Combustion</v>
      </c>
      <c r="K1388" s="254" t="str">
        <f>IF(ISBLANK(INDEX('Policy Characteristics'!E:E,MATCH($C1388,'Policy Characteristics'!$C:$C,0))),"",INDEX('Policy Characteristics'!E:E,MATCH($C1388,'Policy Characteristics'!$C:$C,0)))</f>
        <v>indst shift to hydrogen</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fuel shifted</v>
      </c>
      <c r="P1388" s="254" t="str">
        <f>IF(ISBLANK(INDEX('Policy Characteristics'!J:J,MATCH($C1388,'Policy Characteristics'!$C:$C,0))),"",INDEX('Policy Characteristics'!J:J,MATCH($C1388,'Policy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8" s="254" t="str">
        <f>IF(ISBLANK(INDEX('Policy Characteristics'!K:K,MATCH($C1388,'Policy Characteristics'!$C:$C,0))),"",INDEX('Policy Characteristics'!K:K,MATCH($C1388,'Policy Characteristics'!$C:$C,0)))</f>
        <v>industry-ag-main.html#fuel-switching</v>
      </c>
      <c r="R1388" s="254" t="str">
        <f>IF(ISBLANK(INDEX('Policy Characteristics'!L:L,MATCH($C1388,'Policy Characteristics'!$C:$C,0))),"",INDEX('Policy Characteristics'!L:L,MATCH($C1388,'Policy Characteristics'!$C:$C,0)))</f>
        <v>industry-elec-and-hydrogen.html</v>
      </c>
    </row>
    <row r="1389" spans="1:18" s="2"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Hydrogen Combustion</v>
      </c>
      <c r="C1389" s="254" t="str">
        <f t="shared" si="52"/>
        <v>Fraction of Eligible Industrial Energy Use Shifted to Hydrogen</v>
      </c>
      <c r="D1389" s="6" t="s">
        <v>3038</v>
      </c>
      <c r="E1389" s="1" t="s">
        <v>3483</v>
      </c>
      <c r="F1389" t="s">
        <v>3002</v>
      </c>
      <c r="G1389" s="45" t="s">
        <v>3490</v>
      </c>
      <c r="H1389" s="43">
        <v>2074</v>
      </c>
      <c r="I1389" s="324" t="s">
        <v>40</v>
      </c>
      <c r="J1389" s="255" t="str">
        <f>IF(ISBLANK(INDEX('Policy Characteristics'!D:D,MATCH($C1389,'Policy Characteristics'!$C:$C,0))),"",INDEX('Policy Characteristics'!D:D,MATCH($C1389,'Policy Characteristics'!$C:$C,0)))</f>
        <v>Hydrogen Combustion</v>
      </c>
      <c r="K1389" s="254" t="str">
        <f>IF(ISBLANK(INDEX('Policy Characteristics'!E:E,MATCH($C1389,'Policy Characteristics'!$C:$C,0))),"",INDEX('Policy Characteristics'!E:E,MATCH($C1389,'Policy Characteristics'!$C:$C,0)))</f>
        <v>indst shift to hydrogen</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fuel shifted</v>
      </c>
      <c r="P1389" s="254" t="str">
        <f>IF(ISBLANK(INDEX('Policy Characteristics'!J:J,MATCH($C1389,'Policy Characteristics'!$C:$C,0))),"",INDEX('Policy Characteristics'!J:J,MATCH($C1389,'Policy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9" s="254" t="str">
        <f>IF(ISBLANK(INDEX('Policy Characteristics'!K:K,MATCH($C1389,'Policy Characteristics'!$C:$C,0))),"",INDEX('Policy Characteristics'!K:K,MATCH($C1389,'Policy Characteristics'!$C:$C,0)))</f>
        <v>industry-ag-main.html#fuel-switching</v>
      </c>
      <c r="R1389" s="254" t="str">
        <f>IF(ISBLANK(INDEX('Policy Characteristics'!L:L,MATCH($C1389,'Policy Characteristics'!$C:$C,0))),"",INDEX('Policy Characteristics'!L:L,MATCH($C1389,'Policy Characteristics'!$C:$C,0)))</f>
        <v>industry-elec-and-hydrogen.html</v>
      </c>
    </row>
    <row r="1390" spans="1:18" s="2"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Hydrogen Combustion</v>
      </c>
      <c r="C1390" s="254" t="str">
        <f t="shared" si="52"/>
        <v>Fraction of Eligible Industrial Energy Use Shifted to Hydrogen</v>
      </c>
      <c r="D1390" s="6" t="s">
        <v>3038</v>
      </c>
      <c r="E1390" s="1" t="s">
        <v>3484</v>
      </c>
      <c r="F1390" t="s">
        <v>3002</v>
      </c>
      <c r="G1390" s="45" t="s">
        <v>3491</v>
      </c>
      <c r="H1390" s="43">
        <v>2075</v>
      </c>
      <c r="I1390" s="324" t="s">
        <v>40</v>
      </c>
      <c r="J1390" s="255" t="str">
        <f>IF(ISBLANK(INDEX('Policy Characteristics'!D:D,MATCH($C1390,'Policy Characteristics'!$C:$C,0))),"",INDEX('Policy Characteristics'!D:D,MATCH($C1390,'Policy Characteristics'!$C:$C,0)))</f>
        <v>Hydrogen Combustion</v>
      </c>
      <c r="K1390" s="254" t="str">
        <f>IF(ISBLANK(INDEX('Policy Characteristics'!E:E,MATCH($C1390,'Policy Characteristics'!$C:$C,0))),"",INDEX('Policy Characteristics'!E:E,MATCH($C1390,'Policy Characteristics'!$C:$C,0)))</f>
        <v>indst shift to hydrogen</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fuel shifted</v>
      </c>
      <c r="P1390" s="254" t="str">
        <f>IF(ISBLANK(INDEX('Policy Characteristics'!J:J,MATCH($C1390,'Policy Characteristics'!$C:$C,0))),"",INDEX('Policy Characteristics'!J:J,MATCH($C1390,'Policy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0" s="254" t="str">
        <f>IF(ISBLANK(INDEX('Policy Characteristics'!K:K,MATCH($C1390,'Policy Characteristics'!$C:$C,0))),"",INDEX('Policy Characteristics'!K:K,MATCH($C1390,'Policy Characteristics'!$C:$C,0)))</f>
        <v>industry-ag-main.html#fuel-switching</v>
      </c>
      <c r="R1390" s="254" t="str">
        <f>IF(ISBLANK(INDEX('Policy Characteristics'!L:L,MATCH($C1390,'Policy Characteristics'!$C:$C,0))),"",INDEX('Policy Characteristics'!L:L,MATCH($C1390,'Policy Characteristics'!$C:$C,0)))</f>
        <v>industry-elec-and-hydrogen.html</v>
      </c>
    </row>
    <row r="1391" spans="1:18" s="2"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Hydrogen Combustion</v>
      </c>
      <c r="C1391" s="254" t="str">
        <f t="shared" si="52"/>
        <v>Fraction of Eligible Industrial Energy Use Shifted to Hydrogen</v>
      </c>
      <c r="D1391" s="6" t="s">
        <v>3038</v>
      </c>
      <c r="E1391" s="1" t="s">
        <v>3485</v>
      </c>
      <c r="F1391" t="s">
        <v>3002</v>
      </c>
      <c r="G1391" s="45" t="s">
        <v>3492</v>
      </c>
      <c r="H1391" s="43">
        <v>2076</v>
      </c>
      <c r="I1391" s="324" t="s">
        <v>40</v>
      </c>
      <c r="J1391" s="255" t="str">
        <f>IF(ISBLANK(INDEX('Policy Characteristics'!D:D,MATCH($C1391,'Policy Characteristics'!$C:$C,0))),"",INDEX('Policy Characteristics'!D:D,MATCH($C1391,'Policy Characteristics'!$C:$C,0)))</f>
        <v>Hydrogen Combustion</v>
      </c>
      <c r="K1391" s="254" t="str">
        <f>IF(ISBLANK(INDEX('Policy Characteristics'!E:E,MATCH($C1391,'Policy Characteristics'!$C:$C,0))),"",INDEX('Policy Characteristics'!E:E,MATCH($C1391,'Policy Characteristics'!$C:$C,0)))</f>
        <v>indst shift to hydrogen</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fuel shifted</v>
      </c>
      <c r="P1391" s="254" t="str">
        <f>IF(ISBLANK(INDEX('Policy Characteristics'!J:J,MATCH($C1391,'Policy Characteristics'!$C:$C,0))),"",INDEX('Policy Characteristics'!J:J,MATCH($C1391,'Policy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1" s="254" t="str">
        <f>IF(ISBLANK(INDEX('Policy Characteristics'!K:K,MATCH($C1391,'Policy Characteristics'!$C:$C,0))),"",INDEX('Policy Characteristics'!K:K,MATCH($C1391,'Policy Characteristics'!$C:$C,0)))</f>
        <v>industry-ag-main.html#fuel-switching</v>
      </c>
      <c r="R1391" s="254" t="str">
        <f>IF(ISBLANK(INDEX('Policy Characteristics'!L:L,MATCH($C1391,'Policy Characteristics'!$C:$C,0))),"",INDEX('Policy Characteristics'!L:L,MATCH($C1391,'Policy Characteristics'!$C:$C,0)))</f>
        <v>industry-elec-and-hydrogen.html</v>
      </c>
    </row>
    <row r="1392" spans="1:18" s="2"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Hydrogen Combustion</v>
      </c>
      <c r="C1392" s="254" t="str">
        <f t="shared" si="52"/>
        <v>Fraction of Eligible Industrial Energy Use Shifted to Hydrogen</v>
      </c>
      <c r="D1392" s="6" t="s">
        <v>3038</v>
      </c>
      <c r="E1392" s="1" t="s">
        <v>3486</v>
      </c>
      <c r="F1392" t="s">
        <v>3002</v>
      </c>
      <c r="G1392" s="45" t="s">
        <v>3493</v>
      </c>
      <c r="H1392" s="43">
        <v>2077</v>
      </c>
      <c r="I1392" s="324" t="s">
        <v>41</v>
      </c>
      <c r="J1392" s="255" t="str">
        <f>IF(ISBLANK(INDEX('Policy Characteristics'!D:D,MATCH($C1392,'Policy Characteristics'!$C:$C,0))),"",INDEX('Policy Characteristics'!D:D,MATCH($C1392,'Policy Characteristics'!$C:$C,0)))</f>
        <v>Hydrogen Combustion</v>
      </c>
      <c r="K1392" s="254" t="str">
        <f>IF(ISBLANK(INDEX('Policy Characteristics'!E:E,MATCH($C1392,'Policy Characteristics'!$C:$C,0))),"",INDEX('Policy Characteristics'!E:E,MATCH($C1392,'Policy Characteristics'!$C:$C,0)))</f>
        <v>indst shift to hydrogen</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fuel shifted</v>
      </c>
      <c r="P1392" s="254" t="str">
        <f>IF(ISBLANK(INDEX('Policy Characteristics'!J:J,MATCH($C1392,'Policy Characteristics'!$C:$C,0))),"",INDEX('Policy Characteristics'!J:J,MATCH($C1392,'Policy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2" s="254" t="str">
        <f>IF(ISBLANK(INDEX('Policy Characteristics'!K:K,MATCH($C1392,'Policy Characteristics'!$C:$C,0))),"",INDEX('Policy Characteristics'!K:K,MATCH($C1392,'Policy Characteristics'!$C:$C,0)))</f>
        <v>industry-ag-main.html#fuel-switching</v>
      </c>
      <c r="R1392" s="254" t="str">
        <f>IF(ISBLANK(INDEX('Policy Characteristics'!L:L,MATCH($C1392,'Policy Characteristics'!$C:$C,0))),"",INDEX('Policy Characteristics'!L:L,MATCH($C1392,'Policy Characteristics'!$C:$C,0)))</f>
        <v>industry-elec-and-hydrogen.html</v>
      </c>
    </row>
    <row r="1393" spans="1:18" s="2"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Hydrogen Combustion</v>
      </c>
      <c r="C1393" s="254" t="str">
        <f t="shared" si="52"/>
        <v>Fraction of Eligible Industrial Energy Use Shifted to Hydrogen</v>
      </c>
      <c r="D1393" s="6" t="s">
        <v>3038</v>
      </c>
      <c r="E1393" s="1" t="s">
        <v>3487</v>
      </c>
      <c r="F1393" t="s">
        <v>3002</v>
      </c>
      <c r="G1393" s="45" t="s">
        <v>3494</v>
      </c>
      <c r="H1393" s="43">
        <v>2078</v>
      </c>
      <c r="I1393" s="324" t="s">
        <v>41</v>
      </c>
      <c r="J1393" s="255" t="str">
        <f>IF(ISBLANK(INDEX('Policy Characteristics'!D:D,MATCH($C1393,'Policy Characteristics'!$C:$C,0))),"",INDEX('Policy Characteristics'!D:D,MATCH($C1393,'Policy Characteristics'!$C:$C,0)))</f>
        <v>Hydrogen Combustion</v>
      </c>
      <c r="K1393" s="254" t="str">
        <f>IF(ISBLANK(INDEX('Policy Characteristics'!E:E,MATCH($C1393,'Policy Characteristics'!$C:$C,0))),"",INDEX('Policy Characteristics'!E:E,MATCH($C1393,'Policy Characteristics'!$C:$C,0)))</f>
        <v>indst shift to hydrogen</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fuel shifted</v>
      </c>
      <c r="P1393" s="254" t="str">
        <f>IF(ISBLANK(INDEX('Policy Characteristics'!J:J,MATCH($C1393,'Policy Characteristics'!$C:$C,0))),"",INDEX('Policy Characteristics'!J:J,MATCH($C1393,'Policy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3" s="254" t="str">
        <f>IF(ISBLANK(INDEX('Policy Characteristics'!K:K,MATCH($C1393,'Policy Characteristics'!$C:$C,0))),"",INDEX('Policy Characteristics'!K:K,MATCH($C1393,'Policy Characteristics'!$C:$C,0)))</f>
        <v>industry-ag-main.html#fuel-switching</v>
      </c>
      <c r="R1393" s="254" t="str">
        <f>IF(ISBLANK(INDEX('Policy Characteristics'!L:L,MATCH($C1393,'Policy Characteristics'!$C:$C,0))),"",INDEX('Policy Characteristics'!L:L,MATCH($C1393,'Policy Characteristics'!$C:$C,0)))</f>
        <v>industry-elec-and-hydrogen.html</v>
      </c>
    </row>
    <row r="1394" spans="1:18" s="2"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Hydrogen Combustion</v>
      </c>
      <c r="C1394" s="254" t="str">
        <f t="shared" si="52"/>
        <v>Fraction of Eligible Industrial Energy Use Shifted to Hydrogen</v>
      </c>
      <c r="D1394" s="6" t="s">
        <v>3038</v>
      </c>
      <c r="E1394" s="1" t="s">
        <v>3488</v>
      </c>
      <c r="F1394" t="s">
        <v>3002</v>
      </c>
      <c r="G1394" s="45" t="s">
        <v>3495</v>
      </c>
      <c r="H1394" s="43">
        <v>2079</v>
      </c>
      <c r="I1394" s="324" t="s">
        <v>40</v>
      </c>
      <c r="J1394" s="255" t="str">
        <f>IF(ISBLANK(INDEX('Policy Characteristics'!D:D,MATCH($C1394,'Policy Characteristics'!$C:$C,0))),"",INDEX('Policy Characteristics'!D:D,MATCH($C1394,'Policy Characteristics'!$C:$C,0)))</f>
        <v>Hydrogen Combustion</v>
      </c>
      <c r="K1394" s="254" t="str">
        <f>IF(ISBLANK(INDEX('Policy Characteristics'!E:E,MATCH($C1394,'Policy Characteristics'!$C:$C,0))),"",INDEX('Policy Characteristics'!E:E,MATCH($C1394,'Policy Characteristics'!$C:$C,0)))</f>
        <v>indst shift to hydrogen</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fuel shifted</v>
      </c>
      <c r="P1394" s="254" t="str">
        <f>IF(ISBLANK(INDEX('Policy Characteristics'!J:J,MATCH($C1394,'Policy Characteristics'!$C:$C,0))),"",INDEX('Policy Characteristics'!J:J,MATCH($C1394,'Policy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4" s="254" t="str">
        <f>IF(ISBLANK(INDEX('Policy Characteristics'!K:K,MATCH($C1394,'Policy Characteristics'!$C:$C,0))),"",INDEX('Policy Characteristics'!K:K,MATCH($C1394,'Policy Characteristics'!$C:$C,0)))</f>
        <v>industry-ag-main.html#fuel-switching</v>
      </c>
      <c r="R1394" s="254" t="str">
        <f>IF(ISBLANK(INDEX('Policy Characteristics'!L:L,MATCH($C1394,'Policy Characteristics'!$C:$C,0))),"",INDEX('Policy Characteristics'!L:L,MATCH($C1394,'Policy Characteristics'!$C:$C,0)))</f>
        <v>industry-elec-and-hydrogen.html</v>
      </c>
    </row>
    <row r="1395" spans="1:18" s="2"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Hydrogen Combustion</v>
      </c>
      <c r="C1395" s="254" t="str">
        <f t="shared" si="52"/>
        <v>Fraction of Eligible Industrial Energy Use Shifted to Hydrogen</v>
      </c>
      <c r="D1395" s="6" t="s">
        <v>3038</v>
      </c>
      <c r="E1395" s="1" t="s">
        <v>3489</v>
      </c>
      <c r="F1395" t="s">
        <v>3002</v>
      </c>
      <c r="G1395" s="45" t="s">
        <v>3496</v>
      </c>
      <c r="H1395" s="43">
        <v>2080</v>
      </c>
      <c r="I1395" s="324" t="s">
        <v>41</v>
      </c>
      <c r="J1395" s="255" t="str">
        <f>IF(ISBLANK(INDEX('Policy Characteristics'!D:D,MATCH($C1395,'Policy Characteristics'!$C:$C,0))),"",INDEX('Policy Characteristics'!D:D,MATCH($C1395,'Policy Characteristics'!$C:$C,0)))</f>
        <v>Hydrogen Combustion</v>
      </c>
      <c r="K1395" s="254" t="str">
        <f>IF(ISBLANK(INDEX('Policy Characteristics'!E:E,MATCH($C1395,'Policy Characteristics'!$C:$C,0))),"",INDEX('Policy Characteristics'!E:E,MATCH($C1395,'Policy Characteristics'!$C:$C,0)))</f>
        <v>indst shift to hydrogen</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fuel shifted</v>
      </c>
      <c r="P1395" s="254" t="str">
        <f>IF(ISBLANK(INDEX('Policy Characteristics'!J:J,MATCH($C1395,'Policy Characteristics'!$C:$C,0))),"",INDEX('Policy Characteristics'!J:J,MATCH($C1395,'Policy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5" s="254" t="str">
        <f>IF(ISBLANK(INDEX('Policy Characteristics'!K:K,MATCH($C1395,'Policy Characteristics'!$C:$C,0))),"",INDEX('Policy Characteristics'!K:K,MATCH($C1395,'Policy Characteristics'!$C:$C,0)))</f>
        <v>industry-ag-main.html#fuel-switching</v>
      </c>
      <c r="R1395" s="254" t="str">
        <f>IF(ISBLANK(INDEX('Policy Characteristics'!L:L,MATCH($C1395,'Policy Characteristics'!$C:$C,0))),"",INDEX('Policy Characteristics'!L:L,MATCH($C1395,'Policy Characteristics'!$C:$C,0)))</f>
        <v>industry-elec-and-hydrogen.html</v>
      </c>
    </row>
    <row r="1396" spans="1:18" s="2"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Hydrogen Combustion</v>
      </c>
      <c r="C1396" s="254" t="str">
        <f t="shared" si="52"/>
        <v>Fraction of Eligible Industrial Energy Use Shifted to Hydrogen</v>
      </c>
      <c r="D1396" s="6" t="s">
        <v>3038</v>
      </c>
      <c r="E1396" s="1" t="s">
        <v>3632</v>
      </c>
      <c r="F1396" t="s">
        <v>3002</v>
      </c>
      <c r="G1396" s="45" t="s">
        <v>3632</v>
      </c>
      <c r="H1396" s="43">
        <v>2081</v>
      </c>
      <c r="I1396" s="324" t="s">
        <v>41</v>
      </c>
      <c r="J1396" s="255" t="str">
        <f>IF(ISBLANK(INDEX('Policy Characteristics'!D:D,MATCH($C1396,'Policy Characteristics'!$C:$C,0))),"",INDEX('Policy Characteristics'!D:D,MATCH($C1396,'Policy Characteristics'!$C:$C,0)))</f>
        <v>Hydrogen Combustion</v>
      </c>
      <c r="K1396" s="254" t="str">
        <f>IF(ISBLANK(INDEX('Policy Characteristics'!E:E,MATCH($C1396,'Policy Characteristics'!$C:$C,0))),"",INDEX('Policy Characteristics'!E:E,MATCH($C1396,'Policy Characteristics'!$C:$C,0)))</f>
        <v>indst shift to hydrogen</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fuel shifted</v>
      </c>
      <c r="P1396" s="254" t="str">
        <f>IF(ISBLANK(INDEX('Policy Characteristics'!J:J,MATCH($C1396,'Policy Characteristics'!$C:$C,0))),"",INDEX('Policy Characteristics'!J:J,MATCH($C1396,'Policy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6" s="254" t="str">
        <f>IF(ISBLANK(INDEX('Policy Characteristics'!K:K,MATCH($C1396,'Policy Characteristics'!$C:$C,0))),"",INDEX('Policy Characteristics'!K:K,MATCH($C1396,'Policy Characteristics'!$C:$C,0)))</f>
        <v>industry-ag-main.html#fuel-switching</v>
      </c>
      <c r="R1396" s="254" t="str">
        <f>IF(ISBLANK(INDEX('Policy Characteristics'!L:L,MATCH($C1396,'Policy Characteristics'!$C:$C,0))),"",INDEX('Policy Characteristics'!L:L,MATCH($C1396,'Policy Characteristics'!$C:$C,0)))</f>
        <v>industry-elec-and-hydrogen.html</v>
      </c>
    </row>
    <row r="1397" spans="1:18" s="2"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Hydrogen Combustion</v>
      </c>
      <c r="C1397" s="254" t="str">
        <f t="shared" si="52"/>
        <v>Fraction of Eligible Industrial Energy Use Shifted to Hydrogen</v>
      </c>
      <c r="D1397" s="6" t="s">
        <v>3039</v>
      </c>
      <c r="E1397" s="1" t="s">
        <v>3483</v>
      </c>
      <c r="F1397" t="s">
        <v>3003</v>
      </c>
      <c r="G1397" s="45" t="s">
        <v>3490</v>
      </c>
      <c r="H1397" s="43">
        <v>2082</v>
      </c>
      <c r="I1397" s="324" t="s">
        <v>40</v>
      </c>
      <c r="J1397" s="255" t="str">
        <f>IF(ISBLANK(INDEX('Policy Characteristics'!D:D,MATCH($C1397,'Policy Characteristics'!$C:$C,0))),"",INDEX('Policy Characteristics'!D:D,MATCH($C1397,'Policy Characteristics'!$C:$C,0)))</f>
        <v>Hydrogen Combustion</v>
      </c>
      <c r="K1397" s="254" t="str">
        <f>IF(ISBLANK(INDEX('Policy Characteristics'!E:E,MATCH($C1397,'Policy Characteristics'!$C:$C,0))),"",INDEX('Policy Characteristics'!E:E,MATCH($C1397,'Policy Characteristics'!$C:$C,0)))</f>
        <v>indst shift to hydrogen</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fuel shifted</v>
      </c>
      <c r="P1397" s="254" t="str">
        <f>IF(ISBLANK(INDEX('Policy Characteristics'!J:J,MATCH($C1397,'Policy Characteristics'!$C:$C,0))),"",INDEX('Policy Characteristics'!J:J,MATCH($C1397,'Policy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7" s="254" t="str">
        <f>IF(ISBLANK(INDEX('Policy Characteristics'!K:K,MATCH($C1397,'Policy Characteristics'!$C:$C,0))),"",INDEX('Policy Characteristics'!K:K,MATCH($C1397,'Policy Characteristics'!$C:$C,0)))</f>
        <v>industry-ag-main.html#fuel-switching</v>
      </c>
      <c r="R1397" s="254" t="str">
        <f>IF(ISBLANK(INDEX('Policy Characteristics'!L:L,MATCH($C1397,'Policy Characteristics'!$C:$C,0))),"",INDEX('Policy Characteristics'!L:L,MATCH($C1397,'Policy Characteristics'!$C:$C,0)))</f>
        <v>industry-elec-and-hydrogen.html</v>
      </c>
    </row>
    <row r="1398" spans="1:18" s="2"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Hydrogen Combustion</v>
      </c>
      <c r="C1398" s="254" t="str">
        <f t="shared" si="52"/>
        <v>Fraction of Eligible Industrial Energy Use Shifted to Hydrogen</v>
      </c>
      <c r="D1398" s="6" t="s">
        <v>3039</v>
      </c>
      <c r="E1398" s="1" t="s">
        <v>3484</v>
      </c>
      <c r="F1398" t="s">
        <v>3003</v>
      </c>
      <c r="G1398" s="45" t="s">
        <v>3491</v>
      </c>
      <c r="H1398" s="43">
        <v>2083</v>
      </c>
      <c r="I1398" s="324" t="s">
        <v>40</v>
      </c>
      <c r="J1398" s="255" t="str">
        <f>IF(ISBLANK(INDEX('Policy Characteristics'!D:D,MATCH($C1398,'Policy Characteristics'!$C:$C,0))),"",INDEX('Policy Characteristics'!D:D,MATCH($C1398,'Policy Characteristics'!$C:$C,0)))</f>
        <v>Hydrogen Combustion</v>
      </c>
      <c r="K1398" s="254" t="str">
        <f>IF(ISBLANK(INDEX('Policy Characteristics'!E:E,MATCH($C1398,'Policy Characteristics'!$C:$C,0))),"",INDEX('Policy Characteristics'!E:E,MATCH($C1398,'Policy Characteristics'!$C:$C,0)))</f>
        <v>indst shift to hydrogen</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fuel shifted</v>
      </c>
      <c r="P1398" s="254" t="str">
        <f>IF(ISBLANK(INDEX('Policy Characteristics'!J:J,MATCH($C1398,'Policy Characteristics'!$C:$C,0))),"",INDEX('Policy Characteristics'!J:J,MATCH($C1398,'Policy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8" s="254" t="str">
        <f>IF(ISBLANK(INDEX('Policy Characteristics'!K:K,MATCH($C1398,'Policy Characteristics'!$C:$C,0))),"",INDEX('Policy Characteristics'!K:K,MATCH($C1398,'Policy Characteristics'!$C:$C,0)))</f>
        <v>industry-ag-main.html#fuel-switching</v>
      </c>
      <c r="R1398" s="254" t="str">
        <f>IF(ISBLANK(INDEX('Policy Characteristics'!L:L,MATCH($C1398,'Policy Characteristics'!$C:$C,0))),"",INDEX('Policy Characteristics'!L:L,MATCH($C1398,'Policy Characteristics'!$C:$C,0)))</f>
        <v>industry-elec-and-hydrogen.html</v>
      </c>
    </row>
    <row r="1399" spans="1:18" s="2"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Hydrogen Combustion</v>
      </c>
      <c r="C1399" s="254" t="str">
        <f t="shared" si="52"/>
        <v>Fraction of Eligible Industrial Energy Use Shifted to Hydrogen</v>
      </c>
      <c r="D1399" s="6" t="s">
        <v>3039</v>
      </c>
      <c r="E1399" s="1" t="s">
        <v>3485</v>
      </c>
      <c r="F1399" t="s">
        <v>3003</v>
      </c>
      <c r="G1399" s="45" t="s">
        <v>3492</v>
      </c>
      <c r="H1399" s="43">
        <v>2084</v>
      </c>
      <c r="I1399" s="324" t="s">
        <v>40</v>
      </c>
      <c r="J1399" s="255" t="str">
        <f>IF(ISBLANK(INDEX('Policy Characteristics'!D:D,MATCH($C1399,'Policy Characteristics'!$C:$C,0))),"",INDEX('Policy Characteristics'!D:D,MATCH($C1399,'Policy Characteristics'!$C:$C,0)))</f>
        <v>Hydrogen Combustion</v>
      </c>
      <c r="K1399" s="254" t="str">
        <f>IF(ISBLANK(INDEX('Policy Characteristics'!E:E,MATCH($C1399,'Policy Characteristics'!$C:$C,0))),"",INDEX('Policy Characteristics'!E:E,MATCH($C1399,'Policy Characteristics'!$C:$C,0)))</f>
        <v>indst shift to hydrogen</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fuel shifted</v>
      </c>
      <c r="P1399" s="254" t="str">
        <f>IF(ISBLANK(INDEX('Policy Characteristics'!J:J,MATCH($C1399,'Policy Characteristics'!$C:$C,0))),"",INDEX('Policy Characteristics'!J:J,MATCH($C1399,'Policy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9" s="254" t="str">
        <f>IF(ISBLANK(INDEX('Policy Characteristics'!K:K,MATCH($C1399,'Policy Characteristics'!$C:$C,0))),"",INDEX('Policy Characteristics'!K:K,MATCH($C1399,'Policy Characteristics'!$C:$C,0)))</f>
        <v>industry-ag-main.html#fuel-switching</v>
      </c>
      <c r="R1399" s="254" t="str">
        <f>IF(ISBLANK(INDEX('Policy Characteristics'!L:L,MATCH($C1399,'Policy Characteristics'!$C:$C,0))),"",INDEX('Policy Characteristics'!L:L,MATCH($C1399,'Policy Characteristics'!$C:$C,0)))</f>
        <v>industry-elec-and-hydrogen.html</v>
      </c>
    </row>
    <row r="1400" spans="1:18" s="2"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Hydrogen Combustion</v>
      </c>
      <c r="C1400" s="254" t="str">
        <f t="shared" si="52"/>
        <v>Fraction of Eligible Industrial Energy Use Shifted to Hydrogen</v>
      </c>
      <c r="D1400" s="6" t="s">
        <v>3039</v>
      </c>
      <c r="E1400" s="1" t="s">
        <v>3486</v>
      </c>
      <c r="F1400" t="s">
        <v>3003</v>
      </c>
      <c r="G1400" s="45" t="s">
        <v>3493</v>
      </c>
      <c r="H1400" s="43">
        <v>2085</v>
      </c>
      <c r="I1400" s="324" t="s">
        <v>41</v>
      </c>
      <c r="J1400" s="255" t="str">
        <f>IF(ISBLANK(INDEX('Policy Characteristics'!D:D,MATCH($C1400,'Policy Characteristics'!$C:$C,0))),"",INDEX('Policy Characteristics'!D:D,MATCH($C1400,'Policy Characteristics'!$C:$C,0)))</f>
        <v>Hydrogen Combustion</v>
      </c>
      <c r="K1400" s="254" t="str">
        <f>IF(ISBLANK(INDEX('Policy Characteristics'!E:E,MATCH($C1400,'Policy Characteristics'!$C:$C,0))),"",INDEX('Policy Characteristics'!E:E,MATCH($C1400,'Policy Characteristics'!$C:$C,0)))</f>
        <v>indst shift to hydrogen</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fuel shifted</v>
      </c>
      <c r="P1400" s="254" t="str">
        <f>IF(ISBLANK(INDEX('Policy Characteristics'!J:J,MATCH($C1400,'Policy Characteristics'!$C:$C,0))),"",INDEX('Policy Characteristics'!J:J,MATCH($C1400,'Policy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0" s="254" t="str">
        <f>IF(ISBLANK(INDEX('Policy Characteristics'!K:K,MATCH($C1400,'Policy Characteristics'!$C:$C,0))),"",INDEX('Policy Characteristics'!K:K,MATCH($C1400,'Policy Characteristics'!$C:$C,0)))</f>
        <v>industry-ag-main.html#fuel-switching</v>
      </c>
      <c r="R1400" s="254" t="str">
        <f>IF(ISBLANK(INDEX('Policy Characteristics'!L:L,MATCH($C1400,'Policy Characteristics'!$C:$C,0))),"",INDEX('Policy Characteristics'!L:L,MATCH($C1400,'Policy Characteristics'!$C:$C,0)))</f>
        <v>industry-elec-and-hydrogen.html</v>
      </c>
    </row>
    <row r="1401" spans="1:18" s="2"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Hydrogen Combustion</v>
      </c>
      <c r="C1401" s="254" t="str">
        <f t="shared" si="52"/>
        <v>Fraction of Eligible Industrial Energy Use Shifted to Hydrogen</v>
      </c>
      <c r="D1401" s="6" t="s">
        <v>3039</v>
      </c>
      <c r="E1401" s="1" t="s">
        <v>3487</v>
      </c>
      <c r="F1401" t="s">
        <v>3003</v>
      </c>
      <c r="G1401" s="45" t="s">
        <v>3494</v>
      </c>
      <c r="H1401" s="43">
        <v>2086</v>
      </c>
      <c r="I1401" s="324" t="s">
        <v>41</v>
      </c>
      <c r="J1401" s="255" t="str">
        <f>IF(ISBLANK(INDEX('Policy Characteristics'!D:D,MATCH($C1401,'Policy Characteristics'!$C:$C,0))),"",INDEX('Policy Characteristics'!D:D,MATCH($C1401,'Policy Characteristics'!$C:$C,0)))</f>
        <v>Hydrogen Combustion</v>
      </c>
      <c r="K1401" s="254" t="str">
        <f>IF(ISBLANK(INDEX('Policy Characteristics'!E:E,MATCH($C1401,'Policy Characteristics'!$C:$C,0))),"",INDEX('Policy Characteristics'!E:E,MATCH($C1401,'Policy Characteristics'!$C:$C,0)))</f>
        <v>indst shift to hydrogen</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fuel shifted</v>
      </c>
      <c r="P1401" s="254" t="str">
        <f>IF(ISBLANK(INDEX('Policy Characteristics'!J:J,MATCH($C1401,'Policy Characteristics'!$C:$C,0))),"",INDEX('Policy Characteristics'!J:J,MATCH($C1401,'Policy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1" s="254" t="str">
        <f>IF(ISBLANK(INDEX('Policy Characteristics'!K:K,MATCH($C1401,'Policy Characteristics'!$C:$C,0))),"",INDEX('Policy Characteristics'!K:K,MATCH($C1401,'Policy Characteristics'!$C:$C,0)))</f>
        <v>industry-ag-main.html#fuel-switching</v>
      </c>
      <c r="R1401" s="254" t="str">
        <f>IF(ISBLANK(INDEX('Policy Characteristics'!L:L,MATCH($C1401,'Policy Characteristics'!$C:$C,0))),"",INDEX('Policy Characteristics'!L:L,MATCH($C1401,'Policy Characteristics'!$C:$C,0)))</f>
        <v>industry-elec-and-hydrogen.html</v>
      </c>
    </row>
    <row r="1402" spans="1:18" s="2"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Hydrogen Combustion</v>
      </c>
      <c r="C1402" s="254" t="str">
        <f t="shared" si="52"/>
        <v>Fraction of Eligible Industrial Energy Use Shifted to Hydrogen</v>
      </c>
      <c r="D1402" s="6" t="s">
        <v>3039</v>
      </c>
      <c r="E1402" s="1" t="s">
        <v>3488</v>
      </c>
      <c r="F1402" t="s">
        <v>3003</v>
      </c>
      <c r="G1402" s="45" t="s">
        <v>3495</v>
      </c>
      <c r="H1402" s="43">
        <v>2087</v>
      </c>
      <c r="I1402" s="324" t="s">
        <v>40</v>
      </c>
      <c r="J1402" s="255" t="str">
        <f>IF(ISBLANK(INDEX('Policy Characteristics'!D:D,MATCH($C1402,'Policy Characteristics'!$C:$C,0))),"",INDEX('Policy Characteristics'!D:D,MATCH($C1402,'Policy Characteristics'!$C:$C,0)))</f>
        <v>Hydrogen Combustion</v>
      </c>
      <c r="K1402" s="254" t="str">
        <f>IF(ISBLANK(INDEX('Policy Characteristics'!E:E,MATCH($C1402,'Policy Characteristics'!$C:$C,0))),"",INDEX('Policy Characteristics'!E:E,MATCH($C1402,'Policy Characteristics'!$C:$C,0)))</f>
        <v>indst shift to hydrogen</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fuel shifted</v>
      </c>
      <c r="P1402" s="254" t="str">
        <f>IF(ISBLANK(INDEX('Policy Characteristics'!J:J,MATCH($C1402,'Policy Characteristics'!$C:$C,0))),"",INDEX('Policy Characteristics'!J:J,MATCH($C1402,'Policy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2" s="254" t="str">
        <f>IF(ISBLANK(INDEX('Policy Characteristics'!K:K,MATCH($C1402,'Policy Characteristics'!$C:$C,0))),"",INDEX('Policy Characteristics'!K:K,MATCH($C1402,'Policy Characteristics'!$C:$C,0)))</f>
        <v>industry-ag-main.html#fuel-switching</v>
      </c>
      <c r="R1402" s="254" t="str">
        <f>IF(ISBLANK(INDEX('Policy Characteristics'!L:L,MATCH($C1402,'Policy Characteristics'!$C:$C,0))),"",INDEX('Policy Characteristics'!L:L,MATCH($C1402,'Policy Characteristics'!$C:$C,0)))</f>
        <v>industry-elec-and-hydrogen.html</v>
      </c>
    </row>
    <row r="1403" spans="1:18" s="2"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Hydrogen Combustion</v>
      </c>
      <c r="C1403" s="254" t="str">
        <f t="shared" si="52"/>
        <v>Fraction of Eligible Industrial Energy Use Shifted to Hydrogen</v>
      </c>
      <c r="D1403" s="6" t="s">
        <v>3039</v>
      </c>
      <c r="E1403" s="1" t="s">
        <v>3489</v>
      </c>
      <c r="F1403" t="s">
        <v>3003</v>
      </c>
      <c r="G1403" s="45" t="s">
        <v>3496</v>
      </c>
      <c r="H1403" s="43">
        <v>2088</v>
      </c>
      <c r="I1403" s="324" t="s">
        <v>41</v>
      </c>
      <c r="J1403" s="255" t="str">
        <f>IF(ISBLANK(INDEX('Policy Characteristics'!D:D,MATCH($C1403,'Policy Characteristics'!$C:$C,0))),"",INDEX('Policy Characteristics'!D:D,MATCH($C1403,'Policy Characteristics'!$C:$C,0)))</f>
        <v>Hydrogen Combustion</v>
      </c>
      <c r="K1403" s="254" t="str">
        <f>IF(ISBLANK(INDEX('Policy Characteristics'!E:E,MATCH($C1403,'Policy Characteristics'!$C:$C,0))),"",INDEX('Policy Characteristics'!E:E,MATCH($C1403,'Policy Characteristics'!$C:$C,0)))</f>
        <v>indst shift to hydrogen</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fuel shifted</v>
      </c>
      <c r="P1403" s="254" t="str">
        <f>IF(ISBLANK(INDEX('Policy Characteristics'!J:J,MATCH($C1403,'Policy Characteristics'!$C:$C,0))),"",INDEX('Policy Characteristics'!J:J,MATCH($C1403,'Policy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3" s="254" t="str">
        <f>IF(ISBLANK(INDEX('Policy Characteristics'!K:K,MATCH($C1403,'Policy Characteristics'!$C:$C,0))),"",INDEX('Policy Characteristics'!K:K,MATCH($C1403,'Policy Characteristics'!$C:$C,0)))</f>
        <v>industry-ag-main.html#fuel-switching</v>
      </c>
      <c r="R1403" s="254" t="str">
        <f>IF(ISBLANK(INDEX('Policy Characteristics'!L:L,MATCH($C1403,'Policy Characteristics'!$C:$C,0))),"",INDEX('Policy Characteristics'!L:L,MATCH($C1403,'Policy Characteristics'!$C:$C,0)))</f>
        <v>industry-elec-and-hydrogen.html</v>
      </c>
    </row>
    <row r="1404" spans="1:18" s="2"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Hydrogen Combustion</v>
      </c>
      <c r="C1404" s="254" t="str">
        <f t="shared" si="52"/>
        <v>Fraction of Eligible Industrial Energy Use Shifted to Hydrogen</v>
      </c>
      <c r="D1404" s="6" t="s">
        <v>3039</v>
      </c>
      <c r="E1404" s="1" t="s">
        <v>3632</v>
      </c>
      <c r="F1404" t="s">
        <v>3003</v>
      </c>
      <c r="G1404" s="45" t="s">
        <v>3632</v>
      </c>
      <c r="H1404" s="43">
        <v>2089</v>
      </c>
      <c r="I1404" s="324" t="s">
        <v>40</v>
      </c>
      <c r="J1404" s="255" t="str">
        <f>IF(ISBLANK(INDEX('Policy Characteristics'!D:D,MATCH($C1404,'Policy Characteristics'!$C:$C,0))),"",INDEX('Policy Characteristics'!D:D,MATCH($C1404,'Policy Characteristics'!$C:$C,0)))</f>
        <v>Hydrogen Combustion</v>
      </c>
      <c r="K1404" s="254" t="str">
        <f>IF(ISBLANK(INDEX('Policy Characteristics'!E:E,MATCH($C1404,'Policy Characteristics'!$C:$C,0))),"",INDEX('Policy Characteristics'!E:E,MATCH($C1404,'Policy Characteristics'!$C:$C,0)))</f>
        <v>indst shift to hydrogen</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fuel shifted</v>
      </c>
      <c r="P1404" s="254" t="str">
        <f>IF(ISBLANK(INDEX('Policy Characteristics'!J:J,MATCH($C1404,'Policy Characteristics'!$C:$C,0))),"",INDEX('Policy Characteristics'!J:J,MATCH($C1404,'Policy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4" s="254" t="str">
        <f>IF(ISBLANK(INDEX('Policy Characteristics'!K:K,MATCH($C1404,'Policy Characteristics'!$C:$C,0))),"",INDEX('Policy Characteristics'!K:K,MATCH($C1404,'Policy Characteristics'!$C:$C,0)))</f>
        <v>industry-ag-main.html#fuel-switching</v>
      </c>
      <c r="R1404" s="254" t="str">
        <f>IF(ISBLANK(INDEX('Policy Characteristics'!L:L,MATCH($C1404,'Policy Characteristics'!$C:$C,0))),"",INDEX('Policy Characteristics'!L:L,MATCH($C1404,'Policy Characteristics'!$C:$C,0)))</f>
        <v>industry-elec-and-hydrogen.html</v>
      </c>
    </row>
    <row r="1405" spans="1:18" s="2"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Hydrogen Combustion</v>
      </c>
      <c r="C1405" s="254" t="str">
        <f t="shared" si="52"/>
        <v>Fraction of Eligible Industrial Energy Use Shifted to Hydrogen</v>
      </c>
      <c r="D1405" s="6" t="s">
        <v>3040</v>
      </c>
      <c r="E1405" s="1" t="s">
        <v>3483</v>
      </c>
      <c r="F1405" t="s">
        <v>3004</v>
      </c>
      <c r="G1405" s="45" t="s">
        <v>3490</v>
      </c>
      <c r="H1405" s="43">
        <v>2090</v>
      </c>
      <c r="I1405" s="324" t="s">
        <v>40</v>
      </c>
      <c r="J1405" s="255" t="str">
        <f>IF(ISBLANK(INDEX('Policy Characteristics'!D:D,MATCH($C1405,'Policy Characteristics'!$C:$C,0))),"",INDEX('Policy Characteristics'!D:D,MATCH($C1405,'Policy Characteristics'!$C:$C,0)))</f>
        <v>Hydrogen Combustion</v>
      </c>
      <c r="K1405" s="254" t="str">
        <f>IF(ISBLANK(INDEX('Policy Characteristics'!E:E,MATCH($C1405,'Policy Characteristics'!$C:$C,0))),"",INDEX('Policy Characteristics'!E:E,MATCH($C1405,'Policy Characteristics'!$C:$C,0)))</f>
        <v>indst shift to hydrogen</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fuel shifted</v>
      </c>
      <c r="P1405" s="254" t="str">
        <f>IF(ISBLANK(INDEX('Policy Characteristics'!J:J,MATCH($C1405,'Policy Characteristics'!$C:$C,0))),"",INDEX('Policy Characteristics'!J:J,MATCH($C1405,'Policy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5" s="254" t="str">
        <f>IF(ISBLANK(INDEX('Policy Characteristics'!K:K,MATCH($C1405,'Policy Characteristics'!$C:$C,0))),"",INDEX('Policy Characteristics'!K:K,MATCH($C1405,'Policy Characteristics'!$C:$C,0)))</f>
        <v>industry-ag-main.html#fuel-switching</v>
      </c>
      <c r="R1405" s="254" t="str">
        <f>IF(ISBLANK(INDEX('Policy Characteristics'!L:L,MATCH($C1405,'Policy Characteristics'!$C:$C,0))),"",INDEX('Policy Characteristics'!L:L,MATCH($C1405,'Policy Characteristics'!$C:$C,0)))</f>
        <v>industry-elec-and-hydrogen.html</v>
      </c>
    </row>
    <row r="1406" spans="1:18" s="2"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Hydrogen Combustion</v>
      </c>
      <c r="C1406" s="254" t="str">
        <f t="shared" si="52"/>
        <v>Fraction of Eligible Industrial Energy Use Shifted to Hydrogen</v>
      </c>
      <c r="D1406" s="6" t="s">
        <v>3040</v>
      </c>
      <c r="E1406" s="1" t="s">
        <v>3484</v>
      </c>
      <c r="F1406" t="s">
        <v>3004</v>
      </c>
      <c r="G1406" s="45" t="s">
        <v>3491</v>
      </c>
      <c r="H1406" s="43">
        <v>2091</v>
      </c>
      <c r="I1406" s="324" t="s">
        <v>40</v>
      </c>
      <c r="J1406" s="255" t="str">
        <f>IF(ISBLANK(INDEX('Policy Characteristics'!D:D,MATCH($C1406,'Policy Characteristics'!$C:$C,0))),"",INDEX('Policy Characteristics'!D:D,MATCH($C1406,'Policy Characteristics'!$C:$C,0)))</f>
        <v>Hydrogen Combustion</v>
      </c>
      <c r="K1406" s="254" t="str">
        <f>IF(ISBLANK(INDEX('Policy Characteristics'!E:E,MATCH($C1406,'Policy Characteristics'!$C:$C,0))),"",INDEX('Policy Characteristics'!E:E,MATCH($C1406,'Policy Characteristics'!$C:$C,0)))</f>
        <v>indst shift to hydrogen</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fuel shifted</v>
      </c>
      <c r="P1406" s="254" t="str">
        <f>IF(ISBLANK(INDEX('Policy Characteristics'!J:J,MATCH($C1406,'Policy Characteristics'!$C:$C,0))),"",INDEX('Policy Characteristics'!J:J,MATCH($C1406,'Policy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6" s="254" t="str">
        <f>IF(ISBLANK(INDEX('Policy Characteristics'!K:K,MATCH($C1406,'Policy Characteristics'!$C:$C,0))),"",INDEX('Policy Characteristics'!K:K,MATCH($C1406,'Policy Characteristics'!$C:$C,0)))</f>
        <v>industry-ag-main.html#fuel-switching</v>
      </c>
      <c r="R1406" s="254" t="str">
        <f>IF(ISBLANK(INDEX('Policy Characteristics'!L:L,MATCH($C1406,'Policy Characteristics'!$C:$C,0))),"",INDEX('Policy Characteristics'!L:L,MATCH($C1406,'Policy Characteristics'!$C:$C,0)))</f>
        <v>industry-elec-and-hydrogen.html</v>
      </c>
    </row>
    <row r="1407" spans="1:18" s="2"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Hydrogen Combustion</v>
      </c>
      <c r="C1407" s="254" t="str">
        <f t="shared" si="52"/>
        <v>Fraction of Eligible Industrial Energy Use Shifted to Hydrogen</v>
      </c>
      <c r="D1407" s="6" t="s">
        <v>3040</v>
      </c>
      <c r="E1407" s="1" t="s">
        <v>3485</v>
      </c>
      <c r="F1407" t="s">
        <v>3004</v>
      </c>
      <c r="G1407" s="45" t="s">
        <v>3492</v>
      </c>
      <c r="H1407" s="43">
        <v>2092</v>
      </c>
      <c r="I1407" s="324" t="s">
        <v>40</v>
      </c>
      <c r="J1407" s="255" t="str">
        <f>IF(ISBLANK(INDEX('Policy Characteristics'!D:D,MATCH($C1407,'Policy Characteristics'!$C:$C,0))),"",INDEX('Policy Characteristics'!D:D,MATCH($C1407,'Policy Characteristics'!$C:$C,0)))</f>
        <v>Hydrogen Combustion</v>
      </c>
      <c r="K1407" s="254" t="str">
        <f>IF(ISBLANK(INDEX('Policy Characteristics'!E:E,MATCH($C1407,'Policy Characteristics'!$C:$C,0))),"",INDEX('Policy Characteristics'!E:E,MATCH($C1407,'Policy Characteristics'!$C:$C,0)))</f>
        <v>indst shift to hydrogen</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fuel shifted</v>
      </c>
      <c r="P1407" s="254" t="str">
        <f>IF(ISBLANK(INDEX('Policy Characteristics'!J:J,MATCH($C1407,'Policy Characteristics'!$C:$C,0))),"",INDEX('Policy Characteristics'!J:J,MATCH($C1407,'Policy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7" s="254" t="str">
        <f>IF(ISBLANK(INDEX('Policy Characteristics'!K:K,MATCH($C1407,'Policy Characteristics'!$C:$C,0))),"",INDEX('Policy Characteristics'!K:K,MATCH($C1407,'Policy Characteristics'!$C:$C,0)))</f>
        <v>industry-ag-main.html#fuel-switching</v>
      </c>
      <c r="R1407" s="254" t="str">
        <f>IF(ISBLANK(INDEX('Policy Characteristics'!L:L,MATCH($C1407,'Policy Characteristics'!$C:$C,0))),"",INDEX('Policy Characteristics'!L:L,MATCH($C1407,'Policy Characteristics'!$C:$C,0)))</f>
        <v>industry-elec-and-hydrogen.html</v>
      </c>
    </row>
    <row r="1408" spans="1:18" s="2"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Hydrogen Combustion</v>
      </c>
      <c r="C1408" s="254" t="str">
        <f t="shared" si="52"/>
        <v>Fraction of Eligible Industrial Energy Use Shifted to Hydrogen</v>
      </c>
      <c r="D1408" s="6" t="s">
        <v>3040</v>
      </c>
      <c r="E1408" s="1" t="s">
        <v>3486</v>
      </c>
      <c r="F1408" t="s">
        <v>3004</v>
      </c>
      <c r="G1408" s="45" t="s">
        <v>3493</v>
      </c>
      <c r="H1408" s="43">
        <v>2093</v>
      </c>
      <c r="I1408" s="324" t="s">
        <v>40</v>
      </c>
      <c r="J1408" s="255" t="str">
        <f>IF(ISBLANK(INDEX('Policy Characteristics'!D:D,MATCH($C1408,'Policy Characteristics'!$C:$C,0))),"",INDEX('Policy Characteristics'!D:D,MATCH($C1408,'Policy Characteristics'!$C:$C,0)))</f>
        <v>Hydrogen Combustion</v>
      </c>
      <c r="K1408" s="254" t="str">
        <f>IF(ISBLANK(INDEX('Policy Characteristics'!E:E,MATCH($C1408,'Policy Characteristics'!$C:$C,0))),"",INDEX('Policy Characteristics'!E:E,MATCH($C1408,'Policy Characteristics'!$C:$C,0)))</f>
        <v>indst shift to hydrogen</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fuel shifted</v>
      </c>
      <c r="P1408" s="254" t="str">
        <f>IF(ISBLANK(INDEX('Policy Characteristics'!J:J,MATCH($C1408,'Policy Characteristics'!$C:$C,0))),"",INDEX('Policy Characteristics'!J:J,MATCH($C1408,'Policy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8" s="254" t="str">
        <f>IF(ISBLANK(INDEX('Policy Characteristics'!K:K,MATCH($C1408,'Policy Characteristics'!$C:$C,0))),"",INDEX('Policy Characteristics'!K:K,MATCH($C1408,'Policy Characteristics'!$C:$C,0)))</f>
        <v>industry-ag-main.html#fuel-switching</v>
      </c>
      <c r="R1408" s="254" t="str">
        <f>IF(ISBLANK(INDEX('Policy Characteristics'!L:L,MATCH($C1408,'Policy Characteristics'!$C:$C,0))),"",INDEX('Policy Characteristics'!L:L,MATCH($C1408,'Policy Characteristics'!$C:$C,0)))</f>
        <v>industry-elec-and-hydrogen.html</v>
      </c>
    </row>
    <row r="1409" spans="1:18" s="2"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Hydrogen Combustion</v>
      </c>
      <c r="C1409" s="254" t="str">
        <f t="shared" si="52"/>
        <v>Fraction of Eligible Industrial Energy Use Shifted to Hydrogen</v>
      </c>
      <c r="D1409" s="6" t="s">
        <v>3040</v>
      </c>
      <c r="E1409" s="1" t="s">
        <v>3487</v>
      </c>
      <c r="F1409" t="s">
        <v>3004</v>
      </c>
      <c r="G1409" s="45" t="s">
        <v>3494</v>
      </c>
      <c r="H1409" s="43">
        <v>2094</v>
      </c>
      <c r="I1409" s="324" t="s">
        <v>41</v>
      </c>
      <c r="J1409" s="255" t="str">
        <f>IF(ISBLANK(INDEX('Policy Characteristics'!D:D,MATCH($C1409,'Policy Characteristics'!$C:$C,0))),"",INDEX('Policy Characteristics'!D:D,MATCH($C1409,'Policy Characteristics'!$C:$C,0)))</f>
        <v>Hydrogen Combustion</v>
      </c>
      <c r="K1409" s="254" t="str">
        <f>IF(ISBLANK(INDEX('Policy Characteristics'!E:E,MATCH($C1409,'Policy Characteristics'!$C:$C,0))),"",INDEX('Policy Characteristics'!E:E,MATCH($C1409,'Policy Characteristics'!$C:$C,0)))</f>
        <v>indst shift to hydrogen</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fuel shifted</v>
      </c>
      <c r="P1409" s="254" t="str">
        <f>IF(ISBLANK(INDEX('Policy Characteristics'!J:J,MATCH($C1409,'Policy Characteristics'!$C:$C,0))),"",INDEX('Policy Characteristics'!J:J,MATCH($C1409,'Policy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9" s="254" t="str">
        <f>IF(ISBLANK(INDEX('Policy Characteristics'!K:K,MATCH($C1409,'Policy Characteristics'!$C:$C,0))),"",INDEX('Policy Characteristics'!K:K,MATCH($C1409,'Policy Characteristics'!$C:$C,0)))</f>
        <v>industry-ag-main.html#fuel-switching</v>
      </c>
      <c r="R1409" s="254" t="str">
        <f>IF(ISBLANK(INDEX('Policy Characteristics'!L:L,MATCH($C1409,'Policy Characteristics'!$C:$C,0))),"",INDEX('Policy Characteristics'!L:L,MATCH($C1409,'Policy Characteristics'!$C:$C,0)))</f>
        <v>industry-elec-and-hydrogen.html</v>
      </c>
    </row>
    <row r="1410" spans="1:18" s="2"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Hydrogen Combustion</v>
      </c>
      <c r="C1410" s="254" t="str">
        <f t="shared" si="52"/>
        <v>Fraction of Eligible Industrial Energy Use Shifted to Hydrogen</v>
      </c>
      <c r="D1410" s="6" t="s">
        <v>3040</v>
      </c>
      <c r="E1410" s="1" t="s">
        <v>3488</v>
      </c>
      <c r="F1410" t="s">
        <v>3004</v>
      </c>
      <c r="G1410" s="45" t="s">
        <v>3495</v>
      </c>
      <c r="H1410" s="43">
        <v>2095</v>
      </c>
      <c r="I1410" s="324" t="s">
        <v>40</v>
      </c>
      <c r="J1410" s="255" t="str">
        <f>IF(ISBLANK(INDEX('Policy Characteristics'!D:D,MATCH($C1410,'Policy Characteristics'!$C:$C,0))),"",INDEX('Policy Characteristics'!D:D,MATCH($C1410,'Policy Characteristics'!$C:$C,0)))</f>
        <v>Hydrogen Combustion</v>
      </c>
      <c r="K1410" s="254" t="str">
        <f>IF(ISBLANK(INDEX('Policy Characteristics'!E:E,MATCH($C1410,'Policy Characteristics'!$C:$C,0))),"",INDEX('Policy Characteristics'!E:E,MATCH($C1410,'Policy Characteristics'!$C:$C,0)))</f>
        <v>indst shift to hydrogen</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fuel shifted</v>
      </c>
      <c r="P1410" s="254" t="str">
        <f>IF(ISBLANK(INDEX('Policy Characteristics'!J:J,MATCH($C1410,'Policy Characteristics'!$C:$C,0))),"",INDEX('Policy Characteristics'!J:J,MATCH($C1410,'Policy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0" s="254" t="str">
        <f>IF(ISBLANK(INDEX('Policy Characteristics'!K:K,MATCH($C1410,'Policy Characteristics'!$C:$C,0))),"",INDEX('Policy Characteristics'!K:K,MATCH($C1410,'Policy Characteristics'!$C:$C,0)))</f>
        <v>industry-ag-main.html#fuel-switching</v>
      </c>
      <c r="R1410" s="254" t="str">
        <f>IF(ISBLANK(INDEX('Policy Characteristics'!L:L,MATCH($C1410,'Policy Characteristics'!$C:$C,0))),"",INDEX('Policy Characteristics'!L:L,MATCH($C1410,'Policy Characteristics'!$C:$C,0)))</f>
        <v>industry-elec-and-hydrogen.html</v>
      </c>
    </row>
    <row r="1411" spans="1:18" s="2"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Hydrogen Combustion</v>
      </c>
      <c r="C1411" s="254" t="str">
        <f t="shared" si="52"/>
        <v>Fraction of Eligible Industrial Energy Use Shifted to Hydrogen</v>
      </c>
      <c r="D1411" s="6" t="s">
        <v>3040</v>
      </c>
      <c r="E1411" s="1" t="s">
        <v>3489</v>
      </c>
      <c r="F1411" t="s">
        <v>3004</v>
      </c>
      <c r="G1411" s="45" t="s">
        <v>3496</v>
      </c>
      <c r="H1411" s="43">
        <v>2096</v>
      </c>
      <c r="I1411" s="324" t="s">
        <v>41</v>
      </c>
      <c r="J1411" s="255" t="str">
        <f>IF(ISBLANK(INDEX('Policy Characteristics'!D:D,MATCH($C1411,'Policy Characteristics'!$C:$C,0))),"",INDEX('Policy Characteristics'!D:D,MATCH($C1411,'Policy Characteristics'!$C:$C,0)))</f>
        <v>Hydrogen Combustion</v>
      </c>
      <c r="K1411" s="254" t="str">
        <f>IF(ISBLANK(INDEX('Policy Characteristics'!E:E,MATCH($C1411,'Policy Characteristics'!$C:$C,0))),"",INDEX('Policy Characteristics'!E:E,MATCH($C1411,'Policy Characteristics'!$C:$C,0)))</f>
        <v>indst shift to hydrogen</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fuel shifted</v>
      </c>
      <c r="P1411" s="254" t="str">
        <f>IF(ISBLANK(INDEX('Policy Characteristics'!J:J,MATCH($C1411,'Policy Characteristics'!$C:$C,0))),"",INDEX('Policy Characteristics'!J:J,MATCH($C1411,'Policy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1" s="254" t="str">
        <f>IF(ISBLANK(INDEX('Policy Characteristics'!K:K,MATCH($C1411,'Policy Characteristics'!$C:$C,0))),"",INDEX('Policy Characteristics'!K:K,MATCH($C1411,'Policy Characteristics'!$C:$C,0)))</f>
        <v>industry-ag-main.html#fuel-switching</v>
      </c>
      <c r="R1411" s="254" t="str">
        <f>IF(ISBLANK(INDEX('Policy Characteristics'!L:L,MATCH($C1411,'Policy Characteristics'!$C:$C,0))),"",INDEX('Policy Characteristics'!L:L,MATCH($C1411,'Policy Characteristics'!$C:$C,0)))</f>
        <v>industry-elec-and-hydrogen.html</v>
      </c>
    </row>
    <row r="1412" spans="1:18" s="2"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Hydrogen Combustion</v>
      </c>
      <c r="C1412" s="254" t="str">
        <f t="shared" si="52"/>
        <v>Fraction of Eligible Industrial Energy Use Shifted to Hydrogen</v>
      </c>
      <c r="D1412" s="6" t="s">
        <v>3040</v>
      </c>
      <c r="E1412" s="1" t="s">
        <v>3632</v>
      </c>
      <c r="F1412" t="s">
        <v>3004</v>
      </c>
      <c r="G1412" s="45" t="s">
        <v>3632</v>
      </c>
      <c r="H1412" s="43">
        <v>2097</v>
      </c>
      <c r="I1412" s="324" t="s">
        <v>40</v>
      </c>
      <c r="J1412" s="255" t="str">
        <f>IF(ISBLANK(INDEX('Policy Characteristics'!D:D,MATCH($C1412,'Policy Characteristics'!$C:$C,0))),"",INDEX('Policy Characteristics'!D:D,MATCH($C1412,'Policy Characteristics'!$C:$C,0)))</f>
        <v>Hydrogen Combustion</v>
      </c>
      <c r="K1412" s="254" t="str">
        <f>IF(ISBLANK(INDEX('Policy Characteristics'!E:E,MATCH($C1412,'Policy Characteristics'!$C:$C,0))),"",INDEX('Policy Characteristics'!E:E,MATCH($C1412,'Policy Characteristics'!$C:$C,0)))</f>
        <v>indst shift to hydrogen</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fuel shifted</v>
      </c>
      <c r="P1412" s="254" t="str">
        <f>IF(ISBLANK(INDEX('Policy Characteristics'!J:J,MATCH($C1412,'Policy Characteristics'!$C:$C,0))),"",INDEX('Policy Characteristics'!J:J,MATCH($C1412,'Policy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2" s="254" t="str">
        <f>IF(ISBLANK(INDEX('Policy Characteristics'!K:K,MATCH($C1412,'Policy Characteristics'!$C:$C,0))),"",INDEX('Policy Characteristics'!K:K,MATCH($C1412,'Policy Characteristics'!$C:$C,0)))</f>
        <v>industry-ag-main.html#fuel-switching</v>
      </c>
      <c r="R1412" s="254" t="str">
        <f>IF(ISBLANK(INDEX('Policy Characteristics'!L:L,MATCH($C1412,'Policy Characteristics'!$C:$C,0))),"",INDEX('Policy Characteristics'!L:L,MATCH($C1412,'Policy Characteristics'!$C:$C,0)))</f>
        <v>industry-elec-and-hydrogen.html</v>
      </c>
    </row>
    <row r="1413" spans="1:18" s="2"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Hydrogen Combustion</v>
      </c>
      <c r="C1413" s="254" t="str">
        <f t="shared" si="52"/>
        <v>Fraction of Eligible Industrial Energy Use Shifted to Hydrogen</v>
      </c>
      <c r="D1413" s="6" t="s">
        <v>3041</v>
      </c>
      <c r="E1413" s="1" t="s">
        <v>3483</v>
      </c>
      <c r="F1413" t="s">
        <v>3005</v>
      </c>
      <c r="G1413" s="45" t="s">
        <v>3490</v>
      </c>
      <c r="H1413" s="43">
        <v>2098</v>
      </c>
      <c r="I1413" s="324" t="s">
        <v>40</v>
      </c>
      <c r="J1413" s="255" t="str">
        <f>IF(ISBLANK(INDEX('Policy Characteristics'!D:D,MATCH($C1413,'Policy Characteristics'!$C:$C,0))),"",INDEX('Policy Characteristics'!D:D,MATCH($C1413,'Policy Characteristics'!$C:$C,0)))</f>
        <v>Hydrogen Combustion</v>
      </c>
      <c r="K1413" s="254" t="str">
        <f>IF(ISBLANK(INDEX('Policy Characteristics'!E:E,MATCH($C1413,'Policy Characteristics'!$C:$C,0))),"",INDEX('Policy Characteristics'!E:E,MATCH($C1413,'Policy Characteristics'!$C:$C,0)))</f>
        <v>indst shift to hydrogen</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fuel shifted</v>
      </c>
      <c r="P1413" s="254" t="str">
        <f>IF(ISBLANK(INDEX('Policy Characteristics'!J:J,MATCH($C1413,'Policy Characteristics'!$C:$C,0))),"",INDEX('Policy Characteristics'!J:J,MATCH($C1413,'Policy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3" s="254" t="str">
        <f>IF(ISBLANK(INDEX('Policy Characteristics'!K:K,MATCH($C1413,'Policy Characteristics'!$C:$C,0))),"",INDEX('Policy Characteristics'!K:K,MATCH($C1413,'Policy Characteristics'!$C:$C,0)))</f>
        <v>industry-ag-main.html#fuel-switching</v>
      </c>
      <c r="R1413" s="254" t="str">
        <f>IF(ISBLANK(INDEX('Policy Characteristics'!L:L,MATCH($C1413,'Policy Characteristics'!$C:$C,0))),"",INDEX('Policy Characteristics'!L:L,MATCH($C1413,'Policy Characteristics'!$C:$C,0)))</f>
        <v>industry-elec-and-hydrogen.html</v>
      </c>
    </row>
    <row r="1414" spans="1:18" s="2"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Hydrogen Combustion</v>
      </c>
      <c r="C1414" s="254" t="str">
        <f t="shared" si="52"/>
        <v>Fraction of Eligible Industrial Energy Use Shifted to Hydrogen</v>
      </c>
      <c r="D1414" s="6" t="s">
        <v>3041</v>
      </c>
      <c r="E1414" s="1" t="s">
        <v>3484</v>
      </c>
      <c r="F1414" t="s">
        <v>3005</v>
      </c>
      <c r="G1414" s="45" t="s">
        <v>3491</v>
      </c>
      <c r="H1414" s="43">
        <v>2099</v>
      </c>
      <c r="I1414" s="324" t="s">
        <v>40</v>
      </c>
      <c r="J1414" s="255" t="str">
        <f>IF(ISBLANK(INDEX('Policy Characteristics'!D:D,MATCH($C1414,'Policy Characteristics'!$C:$C,0))),"",INDEX('Policy Characteristics'!D:D,MATCH($C1414,'Policy Characteristics'!$C:$C,0)))</f>
        <v>Hydrogen Combustion</v>
      </c>
      <c r="K1414" s="254" t="str">
        <f>IF(ISBLANK(INDEX('Policy Characteristics'!E:E,MATCH($C1414,'Policy Characteristics'!$C:$C,0))),"",INDEX('Policy Characteristics'!E:E,MATCH($C1414,'Policy Characteristics'!$C:$C,0)))</f>
        <v>indst shift to hydrogen</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fuel shifted</v>
      </c>
      <c r="P1414" s="254" t="str">
        <f>IF(ISBLANK(INDEX('Policy Characteristics'!J:J,MATCH($C1414,'Policy Characteristics'!$C:$C,0))),"",INDEX('Policy Characteristics'!J:J,MATCH($C1414,'Policy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4" s="254" t="str">
        <f>IF(ISBLANK(INDEX('Policy Characteristics'!K:K,MATCH($C1414,'Policy Characteristics'!$C:$C,0))),"",INDEX('Policy Characteristics'!K:K,MATCH($C1414,'Policy Characteristics'!$C:$C,0)))</f>
        <v>industry-ag-main.html#fuel-switching</v>
      </c>
      <c r="R1414" s="254" t="str">
        <f>IF(ISBLANK(INDEX('Policy Characteristics'!L:L,MATCH($C1414,'Policy Characteristics'!$C:$C,0))),"",INDEX('Policy Characteristics'!L:L,MATCH($C1414,'Policy Characteristics'!$C:$C,0)))</f>
        <v>industry-elec-and-hydrogen.html</v>
      </c>
    </row>
    <row r="1415" spans="1:18" s="2"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Hydrogen Combustion</v>
      </c>
      <c r="C1415" s="254" t="str">
        <f t="shared" ref="C1415:C1478" si="53">C$1349</f>
        <v>Fraction of Eligible Industrial Energy Use Shifted to Hydrogen</v>
      </c>
      <c r="D1415" s="6" t="s">
        <v>3041</v>
      </c>
      <c r="E1415" s="1" t="s">
        <v>3485</v>
      </c>
      <c r="F1415" t="s">
        <v>3005</v>
      </c>
      <c r="G1415" s="45" t="s">
        <v>3492</v>
      </c>
      <c r="H1415" s="43">
        <v>2100</v>
      </c>
      <c r="I1415" s="324" t="s">
        <v>40</v>
      </c>
      <c r="J1415" s="255" t="str">
        <f>IF(ISBLANK(INDEX('Policy Characteristics'!D:D,MATCH($C1415,'Policy Characteristics'!$C:$C,0))),"",INDEX('Policy Characteristics'!D:D,MATCH($C1415,'Policy Characteristics'!$C:$C,0)))</f>
        <v>Hydrogen Combustion</v>
      </c>
      <c r="K1415" s="254" t="str">
        <f>IF(ISBLANK(INDEX('Policy Characteristics'!E:E,MATCH($C1415,'Policy Characteristics'!$C:$C,0))),"",INDEX('Policy Characteristics'!E:E,MATCH($C1415,'Policy Characteristics'!$C:$C,0)))</f>
        <v>indst shift to hydrogen</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fuel shifted</v>
      </c>
      <c r="P1415" s="254" t="str">
        <f>IF(ISBLANK(INDEX('Policy Characteristics'!J:J,MATCH($C1415,'Policy Characteristics'!$C:$C,0))),"",INDEX('Policy Characteristics'!J:J,MATCH($C1415,'Policy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5" s="254" t="str">
        <f>IF(ISBLANK(INDEX('Policy Characteristics'!K:K,MATCH($C1415,'Policy Characteristics'!$C:$C,0))),"",INDEX('Policy Characteristics'!K:K,MATCH($C1415,'Policy Characteristics'!$C:$C,0)))</f>
        <v>industry-ag-main.html#fuel-switching</v>
      </c>
      <c r="R1415" s="254" t="str">
        <f>IF(ISBLANK(INDEX('Policy Characteristics'!L:L,MATCH($C1415,'Policy Characteristics'!$C:$C,0))),"",INDEX('Policy Characteristics'!L:L,MATCH($C1415,'Policy Characteristics'!$C:$C,0)))</f>
        <v>industry-elec-and-hydrogen.html</v>
      </c>
    </row>
    <row r="1416" spans="1:18" s="2"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Hydrogen Combustion</v>
      </c>
      <c r="C1416" s="254" t="str">
        <f t="shared" si="53"/>
        <v>Fraction of Eligible Industrial Energy Use Shifted to Hydrogen</v>
      </c>
      <c r="D1416" s="6" t="s">
        <v>3041</v>
      </c>
      <c r="E1416" s="1" t="s">
        <v>3486</v>
      </c>
      <c r="F1416" t="s">
        <v>3005</v>
      </c>
      <c r="G1416" s="45" t="s">
        <v>3493</v>
      </c>
      <c r="H1416" s="43">
        <v>2101</v>
      </c>
      <c r="I1416" s="324" t="s">
        <v>40</v>
      </c>
      <c r="J1416" s="255" t="str">
        <f>IF(ISBLANK(INDEX('Policy Characteristics'!D:D,MATCH($C1416,'Policy Characteristics'!$C:$C,0))),"",INDEX('Policy Characteristics'!D:D,MATCH($C1416,'Policy Characteristics'!$C:$C,0)))</f>
        <v>Hydrogen Combustion</v>
      </c>
      <c r="K1416" s="254" t="str">
        <f>IF(ISBLANK(INDEX('Policy Characteristics'!E:E,MATCH($C1416,'Policy Characteristics'!$C:$C,0))),"",INDEX('Policy Characteristics'!E:E,MATCH($C1416,'Policy Characteristics'!$C:$C,0)))</f>
        <v>indst shift to hydrogen</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fuel shifted</v>
      </c>
      <c r="P1416" s="254" t="str">
        <f>IF(ISBLANK(INDEX('Policy Characteristics'!J:J,MATCH($C1416,'Policy Characteristics'!$C:$C,0))),"",INDEX('Policy Characteristics'!J:J,MATCH($C1416,'Policy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6" s="254" t="str">
        <f>IF(ISBLANK(INDEX('Policy Characteristics'!K:K,MATCH($C1416,'Policy Characteristics'!$C:$C,0))),"",INDEX('Policy Characteristics'!K:K,MATCH($C1416,'Policy Characteristics'!$C:$C,0)))</f>
        <v>industry-ag-main.html#fuel-switching</v>
      </c>
      <c r="R1416" s="254" t="str">
        <f>IF(ISBLANK(INDEX('Policy Characteristics'!L:L,MATCH($C1416,'Policy Characteristics'!$C:$C,0))),"",INDEX('Policy Characteristics'!L:L,MATCH($C1416,'Policy Characteristics'!$C:$C,0)))</f>
        <v>industry-elec-and-hydrogen.html</v>
      </c>
    </row>
    <row r="1417" spans="1:18" s="2"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Hydrogen Combustion</v>
      </c>
      <c r="C1417" s="254" t="str">
        <f t="shared" si="53"/>
        <v>Fraction of Eligible Industrial Energy Use Shifted to Hydrogen</v>
      </c>
      <c r="D1417" s="6" t="s">
        <v>3041</v>
      </c>
      <c r="E1417" s="1" t="s">
        <v>3487</v>
      </c>
      <c r="F1417" t="s">
        <v>3005</v>
      </c>
      <c r="G1417" s="45" t="s">
        <v>3494</v>
      </c>
      <c r="H1417" s="43">
        <v>2102</v>
      </c>
      <c r="I1417" s="324" t="s">
        <v>40</v>
      </c>
      <c r="J1417" s="255" t="str">
        <f>IF(ISBLANK(INDEX('Policy Characteristics'!D:D,MATCH($C1417,'Policy Characteristics'!$C:$C,0))),"",INDEX('Policy Characteristics'!D:D,MATCH($C1417,'Policy Characteristics'!$C:$C,0)))</f>
        <v>Hydrogen Combustion</v>
      </c>
      <c r="K1417" s="254" t="str">
        <f>IF(ISBLANK(INDEX('Policy Characteristics'!E:E,MATCH($C1417,'Policy Characteristics'!$C:$C,0))),"",INDEX('Policy Characteristics'!E:E,MATCH($C1417,'Policy Characteristics'!$C:$C,0)))</f>
        <v>indst shift to hydrogen</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fuel shifted</v>
      </c>
      <c r="P1417" s="254" t="str">
        <f>IF(ISBLANK(INDEX('Policy Characteristics'!J:J,MATCH($C1417,'Policy Characteristics'!$C:$C,0))),"",INDEX('Policy Characteristics'!J:J,MATCH($C1417,'Policy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7" s="254" t="str">
        <f>IF(ISBLANK(INDEX('Policy Characteristics'!K:K,MATCH($C1417,'Policy Characteristics'!$C:$C,0))),"",INDEX('Policy Characteristics'!K:K,MATCH($C1417,'Policy Characteristics'!$C:$C,0)))</f>
        <v>industry-ag-main.html#fuel-switching</v>
      </c>
      <c r="R1417" s="254" t="str">
        <f>IF(ISBLANK(INDEX('Policy Characteristics'!L:L,MATCH($C1417,'Policy Characteristics'!$C:$C,0))),"",INDEX('Policy Characteristics'!L:L,MATCH($C1417,'Policy Characteristics'!$C:$C,0)))</f>
        <v>industry-elec-and-hydrogen.html</v>
      </c>
    </row>
    <row r="1418" spans="1:18" s="2"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Hydrogen Combustion</v>
      </c>
      <c r="C1418" s="254" t="str">
        <f t="shared" si="53"/>
        <v>Fraction of Eligible Industrial Energy Use Shifted to Hydrogen</v>
      </c>
      <c r="D1418" s="6" t="s">
        <v>3041</v>
      </c>
      <c r="E1418" s="1" t="s">
        <v>3488</v>
      </c>
      <c r="F1418" t="s">
        <v>3005</v>
      </c>
      <c r="G1418" s="45" t="s">
        <v>3495</v>
      </c>
      <c r="H1418" s="43">
        <v>2103</v>
      </c>
      <c r="I1418" s="324" t="s">
        <v>40</v>
      </c>
      <c r="J1418" s="255" t="str">
        <f>IF(ISBLANK(INDEX('Policy Characteristics'!D:D,MATCH($C1418,'Policy Characteristics'!$C:$C,0))),"",INDEX('Policy Characteristics'!D:D,MATCH($C1418,'Policy Characteristics'!$C:$C,0)))</f>
        <v>Hydrogen Combustion</v>
      </c>
      <c r="K1418" s="254" t="str">
        <f>IF(ISBLANK(INDEX('Policy Characteristics'!E:E,MATCH($C1418,'Policy Characteristics'!$C:$C,0))),"",INDEX('Policy Characteristics'!E:E,MATCH($C1418,'Policy Characteristics'!$C:$C,0)))</f>
        <v>indst shift to hydrogen</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fuel shifted</v>
      </c>
      <c r="P1418" s="254" t="str">
        <f>IF(ISBLANK(INDEX('Policy Characteristics'!J:J,MATCH($C1418,'Policy Characteristics'!$C:$C,0))),"",INDEX('Policy Characteristics'!J:J,MATCH($C1418,'Policy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8" s="254" t="str">
        <f>IF(ISBLANK(INDEX('Policy Characteristics'!K:K,MATCH($C1418,'Policy Characteristics'!$C:$C,0))),"",INDEX('Policy Characteristics'!K:K,MATCH($C1418,'Policy Characteristics'!$C:$C,0)))</f>
        <v>industry-ag-main.html#fuel-switching</v>
      </c>
      <c r="R1418" s="254" t="str">
        <f>IF(ISBLANK(INDEX('Policy Characteristics'!L:L,MATCH($C1418,'Policy Characteristics'!$C:$C,0))),"",INDEX('Policy Characteristics'!L:L,MATCH($C1418,'Policy Characteristics'!$C:$C,0)))</f>
        <v>industry-elec-and-hydrogen.html</v>
      </c>
    </row>
    <row r="1419" spans="1:18" s="2"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Hydrogen Combustion</v>
      </c>
      <c r="C1419" s="254" t="str">
        <f t="shared" si="53"/>
        <v>Fraction of Eligible Industrial Energy Use Shifted to Hydrogen</v>
      </c>
      <c r="D1419" s="6" t="s">
        <v>3041</v>
      </c>
      <c r="E1419" s="1" t="s">
        <v>3489</v>
      </c>
      <c r="F1419" t="s">
        <v>3005</v>
      </c>
      <c r="G1419" s="45" t="s">
        <v>3496</v>
      </c>
      <c r="H1419" s="43">
        <v>2104</v>
      </c>
      <c r="I1419" s="324" t="s">
        <v>41</v>
      </c>
      <c r="J1419" s="255" t="str">
        <f>IF(ISBLANK(INDEX('Policy Characteristics'!D:D,MATCH($C1419,'Policy Characteristics'!$C:$C,0))),"",INDEX('Policy Characteristics'!D:D,MATCH($C1419,'Policy Characteristics'!$C:$C,0)))</f>
        <v>Hydrogen Combustion</v>
      </c>
      <c r="K1419" s="254" t="str">
        <f>IF(ISBLANK(INDEX('Policy Characteristics'!E:E,MATCH($C1419,'Policy Characteristics'!$C:$C,0))),"",INDEX('Policy Characteristics'!E:E,MATCH($C1419,'Policy Characteristics'!$C:$C,0)))</f>
        <v>indst shift to hydrogen</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fuel shifted</v>
      </c>
      <c r="P1419" s="254" t="str">
        <f>IF(ISBLANK(INDEX('Policy Characteristics'!J:J,MATCH($C1419,'Policy Characteristics'!$C:$C,0))),"",INDEX('Policy Characteristics'!J:J,MATCH($C1419,'Policy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9" s="254" t="str">
        <f>IF(ISBLANK(INDEX('Policy Characteristics'!K:K,MATCH($C1419,'Policy Characteristics'!$C:$C,0))),"",INDEX('Policy Characteristics'!K:K,MATCH($C1419,'Policy Characteristics'!$C:$C,0)))</f>
        <v>industry-ag-main.html#fuel-switching</v>
      </c>
      <c r="R1419" s="254" t="str">
        <f>IF(ISBLANK(INDEX('Policy Characteristics'!L:L,MATCH($C1419,'Policy Characteristics'!$C:$C,0))),"",INDEX('Policy Characteristics'!L:L,MATCH($C1419,'Policy Characteristics'!$C:$C,0)))</f>
        <v>industry-elec-and-hydrogen.html</v>
      </c>
    </row>
    <row r="1420" spans="1:18" s="2"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Hydrogen Combustion</v>
      </c>
      <c r="C1420" s="254" t="str">
        <f t="shared" si="53"/>
        <v>Fraction of Eligible Industrial Energy Use Shifted to Hydrogen</v>
      </c>
      <c r="D1420" s="6" t="s">
        <v>3041</v>
      </c>
      <c r="E1420" s="1" t="s">
        <v>3632</v>
      </c>
      <c r="F1420" t="s">
        <v>3005</v>
      </c>
      <c r="G1420" s="45" t="s">
        <v>3632</v>
      </c>
      <c r="H1420" s="43">
        <v>2105</v>
      </c>
      <c r="I1420" s="324" t="s">
        <v>40</v>
      </c>
      <c r="J1420" s="255" t="str">
        <f>IF(ISBLANK(INDEX('Policy Characteristics'!D:D,MATCH($C1420,'Policy Characteristics'!$C:$C,0))),"",INDEX('Policy Characteristics'!D:D,MATCH($C1420,'Policy Characteristics'!$C:$C,0)))</f>
        <v>Hydrogen Combustion</v>
      </c>
      <c r="K1420" s="254" t="str">
        <f>IF(ISBLANK(INDEX('Policy Characteristics'!E:E,MATCH($C1420,'Policy Characteristics'!$C:$C,0))),"",INDEX('Policy Characteristics'!E:E,MATCH($C1420,'Policy Characteristics'!$C:$C,0)))</f>
        <v>indst shift to hydrogen</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fuel shifted</v>
      </c>
      <c r="P1420" s="254" t="str">
        <f>IF(ISBLANK(INDEX('Policy Characteristics'!J:J,MATCH($C1420,'Policy Characteristics'!$C:$C,0))),"",INDEX('Policy Characteristics'!J:J,MATCH($C1420,'Policy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0" s="254" t="str">
        <f>IF(ISBLANK(INDEX('Policy Characteristics'!K:K,MATCH($C1420,'Policy Characteristics'!$C:$C,0))),"",INDEX('Policy Characteristics'!K:K,MATCH($C1420,'Policy Characteristics'!$C:$C,0)))</f>
        <v>industry-ag-main.html#fuel-switching</v>
      </c>
      <c r="R1420" s="254" t="str">
        <f>IF(ISBLANK(INDEX('Policy Characteristics'!L:L,MATCH($C1420,'Policy Characteristics'!$C:$C,0))),"",INDEX('Policy Characteristics'!L:L,MATCH($C1420,'Policy Characteristics'!$C:$C,0)))</f>
        <v>industry-elec-and-hydrogen.html</v>
      </c>
    </row>
    <row r="1421" spans="1:18" s="2"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Hydrogen Combustion</v>
      </c>
      <c r="C1421" s="254" t="str">
        <f t="shared" si="53"/>
        <v>Fraction of Eligible Industrial Energy Use Shifted to Hydrogen</v>
      </c>
      <c r="D1421" s="6" t="s">
        <v>3042</v>
      </c>
      <c r="E1421" s="1" t="s">
        <v>3483</v>
      </c>
      <c r="F1421" t="s">
        <v>2555</v>
      </c>
      <c r="G1421" s="45" t="s">
        <v>3490</v>
      </c>
      <c r="H1421" s="43">
        <v>2106</v>
      </c>
      <c r="I1421" s="324" t="s">
        <v>40</v>
      </c>
      <c r="J1421" s="255" t="str">
        <f>IF(ISBLANK(INDEX('Policy Characteristics'!D:D,MATCH($C1421,'Policy Characteristics'!$C:$C,0))),"",INDEX('Policy Characteristics'!D:D,MATCH($C1421,'Policy Characteristics'!$C:$C,0)))</f>
        <v>Hydrogen Combustion</v>
      </c>
      <c r="K1421" s="254" t="str">
        <f>IF(ISBLANK(INDEX('Policy Characteristics'!E:E,MATCH($C1421,'Policy Characteristics'!$C:$C,0))),"",INDEX('Policy Characteristics'!E:E,MATCH($C1421,'Policy Characteristics'!$C:$C,0)))</f>
        <v>indst shift to hydrogen</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fuel shifted</v>
      </c>
      <c r="P1421" s="254" t="str">
        <f>IF(ISBLANK(INDEX('Policy Characteristics'!J:J,MATCH($C1421,'Policy Characteristics'!$C:$C,0))),"",INDEX('Policy Characteristics'!J:J,MATCH($C1421,'Policy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1" s="254" t="str">
        <f>IF(ISBLANK(INDEX('Policy Characteristics'!K:K,MATCH($C1421,'Policy Characteristics'!$C:$C,0))),"",INDEX('Policy Characteristics'!K:K,MATCH($C1421,'Policy Characteristics'!$C:$C,0)))</f>
        <v>industry-ag-main.html#fuel-switching</v>
      </c>
      <c r="R1421" s="254" t="str">
        <f>IF(ISBLANK(INDEX('Policy Characteristics'!L:L,MATCH($C1421,'Policy Characteristics'!$C:$C,0))),"",INDEX('Policy Characteristics'!L:L,MATCH($C1421,'Policy Characteristics'!$C:$C,0)))</f>
        <v>industry-elec-and-hydrogen.html</v>
      </c>
    </row>
    <row r="1422" spans="1:18" s="2"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Hydrogen Combustion</v>
      </c>
      <c r="C1422" s="254" t="str">
        <f t="shared" si="53"/>
        <v>Fraction of Eligible Industrial Energy Use Shifted to Hydrogen</v>
      </c>
      <c r="D1422" s="6" t="s">
        <v>3042</v>
      </c>
      <c r="E1422" s="1" t="s">
        <v>3484</v>
      </c>
      <c r="F1422" t="s">
        <v>2555</v>
      </c>
      <c r="G1422" s="45" t="s">
        <v>3491</v>
      </c>
      <c r="H1422" s="43">
        <v>2107</v>
      </c>
      <c r="I1422" s="324" t="s">
        <v>40</v>
      </c>
      <c r="J1422" s="255" t="str">
        <f>IF(ISBLANK(INDEX('Policy Characteristics'!D:D,MATCH($C1422,'Policy Characteristics'!$C:$C,0))),"",INDEX('Policy Characteristics'!D:D,MATCH($C1422,'Policy Characteristics'!$C:$C,0)))</f>
        <v>Hydrogen Combustion</v>
      </c>
      <c r="K1422" s="254" t="str">
        <f>IF(ISBLANK(INDEX('Policy Characteristics'!E:E,MATCH($C1422,'Policy Characteristics'!$C:$C,0))),"",INDEX('Policy Characteristics'!E:E,MATCH($C1422,'Policy Characteristics'!$C:$C,0)))</f>
        <v>indst shift to hydrogen</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fuel shifted</v>
      </c>
      <c r="P1422" s="254" t="str">
        <f>IF(ISBLANK(INDEX('Policy Characteristics'!J:J,MATCH($C1422,'Policy Characteristics'!$C:$C,0))),"",INDEX('Policy Characteristics'!J:J,MATCH($C1422,'Policy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2" s="254" t="str">
        <f>IF(ISBLANK(INDEX('Policy Characteristics'!K:K,MATCH($C1422,'Policy Characteristics'!$C:$C,0))),"",INDEX('Policy Characteristics'!K:K,MATCH($C1422,'Policy Characteristics'!$C:$C,0)))</f>
        <v>industry-ag-main.html#fuel-switching</v>
      </c>
      <c r="R1422" s="254" t="str">
        <f>IF(ISBLANK(INDEX('Policy Characteristics'!L:L,MATCH($C1422,'Policy Characteristics'!$C:$C,0))),"",INDEX('Policy Characteristics'!L:L,MATCH($C1422,'Policy Characteristics'!$C:$C,0)))</f>
        <v>industry-elec-and-hydrogen.html</v>
      </c>
    </row>
    <row r="1423" spans="1:18" s="2"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Hydrogen Combustion</v>
      </c>
      <c r="C1423" s="254" t="str">
        <f t="shared" si="53"/>
        <v>Fraction of Eligible Industrial Energy Use Shifted to Hydrogen</v>
      </c>
      <c r="D1423" s="6" t="s">
        <v>3042</v>
      </c>
      <c r="E1423" s="1" t="s">
        <v>3485</v>
      </c>
      <c r="F1423" t="s">
        <v>2555</v>
      </c>
      <c r="G1423" s="45" t="s">
        <v>3492</v>
      </c>
      <c r="H1423" s="43">
        <v>2108</v>
      </c>
      <c r="I1423" s="324" t="s">
        <v>40</v>
      </c>
      <c r="J1423" s="255" t="str">
        <f>IF(ISBLANK(INDEX('Policy Characteristics'!D:D,MATCH($C1423,'Policy Characteristics'!$C:$C,0))),"",INDEX('Policy Characteristics'!D:D,MATCH($C1423,'Policy Characteristics'!$C:$C,0)))</f>
        <v>Hydrogen Combustion</v>
      </c>
      <c r="K1423" s="254" t="str">
        <f>IF(ISBLANK(INDEX('Policy Characteristics'!E:E,MATCH($C1423,'Policy Characteristics'!$C:$C,0))),"",INDEX('Policy Characteristics'!E:E,MATCH($C1423,'Policy Characteristics'!$C:$C,0)))</f>
        <v>indst shift to hydrogen</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fuel shifted</v>
      </c>
      <c r="P1423" s="254" t="str">
        <f>IF(ISBLANK(INDEX('Policy Characteristics'!J:J,MATCH($C1423,'Policy Characteristics'!$C:$C,0))),"",INDEX('Policy Characteristics'!J:J,MATCH($C1423,'Policy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3" s="254" t="str">
        <f>IF(ISBLANK(INDEX('Policy Characteristics'!K:K,MATCH($C1423,'Policy Characteristics'!$C:$C,0))),"",INDEX('Policy Characteristics'!K:K,MATCH($C1423,'Policy Characteristics'!$C:$C,0)))</f>
        <v>industry-ag-main.html#fuel-switching</v>
      </c>
      <c r="R1423" s="254" t="str">
        <f>IF(ISBLANK(INDEX('Policy Characteristics'!L:L,MATCH($C1423,'Policy Characteristics'!$C:$C,0))),"",INDEX('Policy Characteristics'!L:L,MATCH($C1423,'Policy Characteristics'!$C:$C,0)))</f>
        <v>industry-elec-and-hydrogen.html</v>
      </c>
    </row>
    <row r="1424" spans="1:18" s="2"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Hydrogen Combustion</v>
      </c>
      <c r="C1424" s="254" t="str">
        <f t="shared" si="53"/>
        <v>Fraction of Eligible Industrial Energy Use Shifted to Hydrogen</v>
      </c>
      <c r="D1424" s="6" t="s">
        <v>3042</v>
      </c>
      <c r="E1424" s="1" t="s">
        <v>3486</v>
      </c>
      <c r="F1424" t="s">
        <v>2555</v>
      </c>
      <c r="G1424" s="45" t="s">
        <v>3493</v>
      </c>
      <c r="H1424" s="43">
        <v>2109</v>
      </c>
      <c r="I1424" s="324" t="s">
        <v>40</v>
      </c>
      <c r="J1424" s="255" t="str">
        <f>IF(ISBLANK(INDEX('Policy Characteristics'!D:D,MATCH($C1424,'Policy Characteristics'!$C:$C,0))),"",INDEX('Policy Characteristics'!D:D,MATCH($C1424,'Policy Characteristics'!$C:$C,0)))</f>
        <v>Hydrogen Combustion</v>
      </c>
      <c r="K1424" s="254" t="str">
        <f>IF(ISBLANK(INDEX('Policy Characteristics'!E:E,MATCH($C1424,'Policy Characteristics'!$C:$C,0))),"",INDEX('Policy Characteristics'!E:E,MATCH($C1424,'Policy Characteristics'!$C:$C,0)))</f>
        <v>indst shift to hydrogen</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Hydrogen Combustion</v>
      </c>
      <c r="C1425" s="254" t="str">
        <f t="shared" si="53"/>
        <v>Fraction of Eligible Industrial Energy Use Shifted to Hydrogen</v>
      </c>
      <c r="D1425" s="6" t="s">
        <v>3042</v>
      </c>
      <c r="E1425" s="1" t="s">
        <v>3487</v>
      </c>
      <c r="F1425" t="s">
        <v>2555</v>
      </c>
      <c r="G1425" s="45" t="s">
        <v>3494</v>
      </c>
      <c r="H1425" s="43">
        <v>2110</v>
      </c>
      <c r="I1425" s="324" t="s">
        <v>40</v>
      </c>
      <c r="J1425" s="255" t="str">
        <f>IF(ISBLANK(INDEX('Policy Characteristics'!D:D,MATCH($C1425,'Policy Characteristics'!$C:$C,0))),"",INDEX('Policy Characteristics'!D:D,MATCH($C1425,'Policy Characteristics'!$C:$C,0)))</f>
        <v>Hydrogen Combustion</v>
      </c>
      <c r="K1425" s="254" t="str">
        <f>IF(ISBLANK(INDEX('Policy Characteristics'!E:E,MATCH($C1425,'Policy Characteristics'!$C:$C,0))),"",INDEX('Policy Characteristics'!E:E,MATCH($C1425,'Policy Characteristics'!$C:$C,0)))</f>
        <v>indst shift to hydrogen</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Hydrogen Combustion</v>
      </c>
      <c r="C1426" s="254" t="str">
        <f t="shared" si="53"/>
        <v>Fraction of Eligible Industrial Energy Use Shifted to Hydrogen</v>
      </c>
      <c r="D1426" s="6" t="s">
        <v>3042</v>
      </c>
      <c r="E1426" s="1" t="s">
        <v>3488</v>
      </c>
      <c r="F1426" t="s">
        <v>2555</v>
      </c>
      <c r="G1426" s="45" t="s">
        <v>3495</v>
      </c>
      <c r="H1426" s="43">
        <v>2111</v>
      </c>
      <c r="I1426" s="324" t="s">
        <v>40</v>
      </c>
      <c r="J1426" s="255" t="str">
        <f>IF(ISBLANK(INDEX('Policy Characteristics'!D:D,MATCH($C1426,'Policy Characteristics'!$C:$C,0))),"",INDEX('Policy Characteristics'!D:D,MATCH($C1426,'Policy Characteristics'!$C:$C,0)))</f>
        <v>Hydrogen Combustion</v>
      </c>
      <c r="K1426" s="254" t="str">
        <f>IF(ISBLANK(INDEX('Policy Characteristics'!E:E,MATCH($C1426,'Policy Characteristics'!$C:$C,0))),"",INDEX('Policy Characteristics'!E:E,MATCH($C1426,'Policy Characteristics'!$C:$C,0)))</f>
        <v>indst shift to hydrogen</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Hydrogen Combustion</v>
      </c>
      <c r="C1427" s="254" t="str">
        <f t="shared" si="53"/>
        <v>Fraction of Eligible Industrial Energy Use Shifted to Hydrogen</v>
      </c>
      <c r="D1427" s="6" t="s">
        <v>3042</v>
      </c>
      <c r="E1427" s="1" t="s">
        <v>3489</v>
      </c>
      <c r="F1427" t="s">
        <v>2555</v>
      </c>
      <c r="G1427" s="45" t="s">
        <v>3496</v>
      </c>
      <c r="H1427" s="43">
        <v>2112</v>
      </c>
      <c r="I1427" s="324" t="s">
        <v>41</v>
      </c>
      <c r="J1427" s="255" t="str">
        <f>IF(ISBLANK(INDEX('Policy Characteristics'!D:D,MATCH($C1427,'Policy Characteristics'!$C:$C,0))),"",INDEX('Policy Characteristics'!D:D,MATCH($C1427,'Policy Characteristics'!$C:$C,0)))</f>
        <v>Hydrogen Combustion</v>
      </c>
      <c r="K1427" s="254" t="str">
        <f>IF(ISBLANK(INDEX('Policy Characteristics'!E:E,MATCH($C1427,'Policy Characteristics'!$C:$C,0))),"",INDEX('Policy Characteristics'!E:E,MATCH($C1427,'Policy Characteristics'!$C:$C,0)))</f>
        <v>indst shift to hydrogen</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Hydrogen Combustion</v>
      </c>
      <c r="C1428" s="254" t="str">
        <f t="shared" si="53"/>
        <v>Fraction of Eligible Industrial Energy Use Shifted to Hydrogen</v>
      </c>
      <c r="D1428" s="6" t="s">
        <v>3042</v>
      </c>
      <c r="E1428" s="1" t="s">
        <v>3632</v>
      </c>
      <c r="F1428" t="s">
        <v>2555</v>
      </c>
      <c r="G1428" s="45" t="s">
        <v>3632</v>
      </c>
      <c r="H1428" s="43">
        <v>2113</v>
      </c>
      <c r="I1428" s="324" t="s">
        <v>40</v>
      </c>
      <c r="J1428" s="255" t="str">
        <f>IF(ISBLANK(INDEX('Policy Characteristics'!D:D,MATCH($C1428,'Policy Characteristics'!$C:$C,0))),"",INDEX('Policy Characteristics'!D:D,MATCH($C1428,'Policy Characteristics'!$C:$C,0)))</f>
        <v>Hydrogen Combustion</v>
      </c>
      <c r="K1428" s="254" t="str">
        <f>IF(ISBLANK(INDEX('Policy Characteristics'!E:E,MATCH($C1428,'Policy Characteristics'!$C:$C,0))),"",INDEX('Policy Characteristics'!E:E,MATCH($C1428,'Policy Characteristics'!$C:$C,0)))</f>
        <v>indst shift to hydrogen</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Hydrogen Combustion</v>
      </c>
      <c r="C1429" s="254" t="str">
        <f t="shared" si="53"/>
        <v>Fraction of Eligible Industrial Energy Use Shifted to Hydrogen</v>
      </c>
      <c r="D1429" s="6" t="s">
        <v>3043</v>
      </c>
      <c r="E1429" s="1" t="s">
        <v>3483</v>
      </c>
      <c r="F1429" t="s">
        <v>3006</v>
      </c>
      <c r="G1429" s="45" t="s">
        <v>3490</v>
      </c>
      <c r="H1429" s="43">
        <v>2114</v>
      </c>
      <c r="I1429" s="324" t="s">
        <v>40</v>
      </c>
      <c r="J1429" s="255" t="str">
        <f>IF(ISBLANK(INDEX('Policy Characteristics'!D:D,MATCH($C1429,'Policy Characteristics'!$C:$C,0))),"",INDEX('Policy Characteristics'!D:D,MATCH($C1429,'Policy Characteristics'!$C:$C,0)))</f>
        <v>Hydrogen Combustion</v>
      </c>
      <c r="K1429" s="254" t="str">
        <f>IF(ISBLANK(INDEX('Policy Characteristics'!E:E,MATCH($C1429,'Policy Characteristics'!$C:$C,0))),"",INDEX('Policy Characteristics'!E:E,MATCH($C1429,'Policy Characteristics'!$C:$C,0)))</f>
        <v>indst shift to hydrogen</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Hydrogen Combustion</v>
      </c>
      <c r="C1430" s="254" t="str">
        <f t="shared" si="53"/>
        <v>Fraction of Eligible Industrial Energy Use Shifted to Hydrogen</v>
      </c>
      <c r="D1430" s="6" t="s">
        <v>3043</v>
      </c>
      <c r="E1430" s="1" t="s">
        <v>3484</v>
      </c>
      <c r="F1430" t="s">
        <v>3006</v>
      </c>
      <c r="G1430" s="45" t="s">
        <v>3491</v>
      </c>
      <c r="H1430" s="43">
        <v>2115</v>
      </c>
      <c r="I1430" s="324" t="s">
        <v>40</v>
      </c>
      <c r="J1430" s="255" t="str">
        <f>IF(ISBLANK(INDEX('Policy Characteristics'!D:D,MATCH($C1430,'Policy Characteristics'!$C:$C,0))),"",INDEX('Policy Characteristics'!D:D,MATCH($C1430,'Policy Characteristics'!$C:$C,0)))</f>
        <v>Hydrogen Combustion</v>
      </c>
      <c r="K1430" s="254" t="str">
        <f>IF(ISBLANK(INDEX('Policy Characteristics'!E:E,MATCH($C1430,'Policy Characteristics'!$C:$C,0))),"",INDEX('Policy Characteristics'!E:E,MATCH($C1430,'Policy Characteristics'!$C:$C,0)))</f>
        <v>indst shift to hydrogen</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Hydrogen Combustion</v>
      </c>
      <c r="C1431" s="254" t="str">
        <f t="shared" si="53"/>
        <v>Fraction of Eligible Industrial Energy Use Shifted to Hydrogen</v>
      </c>
      <c r="D1431" s="6" t="s">
        <v>3043</v>
      </c>
      <c r="E1431" s="1" t="s">
        <v>3485</v>
      </c>
      <c r="F1431" t="s">
        <v>3006</v>
      </c>
      <c r="G1431" s="45" t="s">
        <v>3492</v>
      </c>
      <c r="H1431" s="43">
        <v>2116</v>
      </c>
      <c r="I1431" s="324" t="s">
        <v>40</v>
      </c>
      <c r="J1431" s="255" t="str">
        <f>IF(ISBLANK(INDEX('Policy Characteristics'!D:D,MATCH($C1431,'Policy Characteristics'!$C:$C,0))),"",INDEX('Policy Characteristics'!D:D,MATCH($C1431,'Policy Characteristics'!$C:$C,0)))</f>
        <v>Hydrogen Combustion</v>
      </c>
      <c r="K1431" s="254" t="str">
        <f>IF(ISBLANK(INDEX('Policy Characteristics'!E:E,MATCH($C1431,'Policy Characteristics'!$C:$C,0))),"",INDEX('Policy Characteristics'!E:E,MATCH($C1431,'Policy Characteristics'!$C:$C,0)))</f>
        <v>indst shift to hydrogen</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Hydrogen Combustion</v>
      </c>
      <c r="C1432" s="254" t="str">
        <f t="shared" si="53"/>
        <v>Fraction of Eligible Industrial Energy Use Shifted to Hydrogen</v>
      </c>
      <c r="D1432" s="6" t="s">
        <v>3043</v>
      </c>
      <c r="E1432" s="1" t="s">
        <v>3486</v>
      </c>
      <c r="F1432" t="s">
        <v>3006</v>
      </c>
      <c r="G1432" s="45" t="s">
        <v>3493</v>
      </c>
      <c r="H1432" s="43">
        <v>2117</v>
      </c>
      <c r="I1432" s="324" t="s">
        <v>40</v>
      </c>
      <c r="J1432" s="255" t="str">
        <f>IF(ISBLANK(INDEX('Policy Characteristics'!D:D,MATCH($C1432,'Policy Characteristics'!$C:$C,0))),"",INDEX('Policy Characteristics'!D:D,MATCH($C1432,'Policy Characteristics'!$C:$C,0)))</f>
        <v>Hydrogen Combustion</v>
      </c>
      <c r="K1432" s="254" t="str">
        <f>IF(ISBLANK(INDEX('Policy Characteristics'!E:E,MATCH($C1432,'Policy Characteristics'!$C:$C,0))),"",INDEX('Policy Characteristics'!E:E,MATCH($C1432,'Policy Characteristics'!$C:$C,0)))</f>
        <v>indst shift to hydrogen</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Hydrogen Combustion</v>
      </c>
      <c r="C1433" s="254" t="str">
        <f t="shared" si="53"/>
        <v>Fraction of Eligible Industrial Energy Use Shifted to Hydrogen</v>
      </c>
      <c r="D1433" s="6" t="s">
        <v>3043</v>
      </c>
      <c r="E1433" s="1" t="s">
        <v>3487</v>
      </c>
      <c r="F1433" t="s">
        <v>3006</v>
      </c>
      <c r="G1433" s="45" t="s">
        <v>3494</v>
      </c>
      <c r="H1433" s="43">
        <v>2118</v>
      </c>
      <c r="I1433" s="324" t="s">
        <v>41</v>
      </c>
      <c r="J1433" s="255" t="str">
        <f>IF(ISBLANK(INDEX('Policy Characteristics'!D:D,MATCH($C1433,'Policy Characteristics'!$C:$C,0))),"",INDEX('Policy Characteristics'!D:D,MATCH($C1433,'Policy Characteristics'!$C:$C,0)))</f>
        <v>Hydrogen Combustion</v>
      </c>
      <c r="K1433" s="254" t="str">
        <f>IF(ISBLANK(INDEX('Policy Characteristics'!E:E,MATCH($C1433,'Policy Characteristics'!$C:$C,0))),"",INDEX('Policy Characteristics'!E:E,MATCH($C1433,'Policy Characteristics'!$C:$C,0)))</f>
        <v>indst shift to hydrogen</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Hydrogen Combustion</v>
      </c>
      <c r="C1434" s="254" t="str">
        <f t="shared" si="53"/>
        <v>Fraction of Eligible Industrial Energy Use Shifted to Hydrogen</v>
      </c>
      <c r="D1434" s="6" t="s">
        <v>3043</v>
      </c>
      <c r="E1434" s="1" t="s">
        <v>3488</v>
      </c>
      <c r="F1434" t="s">
        <v>3006</v>
      </c>
      <c r="G1434" s="45" t="s">
        <v>3495</v>
      </c>
      <c r="H1434" s="43">
        <v>2119</v>
      </c>
      <c r="I1434" s="324" t="s">
        <v>41</v>
      </c>
      <c r="J1434" s="255" t="str">
        <f>IF(ISBLANK(INDEX('Policy Characteristics'!D:D,MATCH($C1434,'Policy Characteristics'!$C:$C,0))),"",INDEX('Policy Characteristics'!D:D,MATCH($C1434,'Policy Characteristics'!$C:$C,0)))</f>
        <v>Hydrogen Combustion</v>
      </c>
      <c r="K1434" s="254" t="str">
        <f>IF(ISBLANK(INDEX('Policy Characteristics'!E:E,MATCH($C1434,'Policy Characteristics'!$C:$C,0))),"",INDEX('Policy Characteristics'!E:E,MATCH($C1434,'Policy Characteristics'!$C:$C,0)))</f>
        <v>indst shift to hydrogen</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Hydrogen Combustion</v>
      </c>
      <c r="C1435" s="254" t="str">
        <f t="shared" si="53"/>
        <v>Fraction of Eligible Industrial Energy Use Shifted to Hydrogen</v>
      </c>
      <c r="D1435" s="6" t="s">
        <v>3043</v>
      </c>
      <c r="E1435" s="1" t="s">
        <v>3489</v>
      </c>
      <c r="F1435" t="s">
        <v>3006</v>
      </c>
      <c r="G1435" s="45" t="s">
        <v>3496</v>
      </c>
      <c r="H1435" s="43">
        <v>2120</v>
      </c>
      <c r="I1435" s="324" t="s">
        <v>41</v>
      </c>
      <c r="J1435" s="255" t="str">
        <f>IF(ISBLANK(INDEX('Policy Characteristics'!D:D,MATCH($C1435,'Policy Characteristics'!$C:$C,0))),"",INDEX('Policy Characteristics'!D:D,MATCH($C1435,'Policy Characteristics'!$C:$C,0)))</f>
        <v>Hydrogen Combustion</v>
      </c>
      <c r="K1435" s="254" t="str">
        <f>IF(ISBLANK(INDEX('Policy Characteristics'!E:E,MATCH($C1435,'Policy Characteristics'!$C:$C,0))),"",INDEX('Policy Characteristics'!E:E,MATCH($C1435,'Policy Characteristics'!$C:$C,0)))</f>
        <v>indst shift to hydrogen</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Hydrogen Combustion</v>
      </c>
      <c r="C1436" s="254" t="str">
        <f t="shared" si="53"/>
        <v>Fraction of Eligible Industrial Energy Use Shifted to Hydrogen</v>
      </c>
      <c r="D1436" s="6" t="s">
        <v>3043</v>
      </c>
      <c r="E1436" s="1" t="s">
        <v>3632</v>
      </c>
      <c r="F1436" t="s">
        <v>3006</v>
      </c>
      <c r="G1436" s="45" t="s">
        <v>3632</v>
      </c>
      <c r="H1436" s="43">
        <v>2121</v>
      </c>
      <c r="I1436" s="324" t="s">
        <v>41</v>
      </c>
      <c r="J1436" s="255" t="str">
        <f>IF(ISBLANK(INDEX('Policy Characteristics'!D:D,MATCH($C1436,'Policy Characteristics'!$C:$C,0))),"",INDEX('Policy Characteristics'!D:D,MATCH($C1436,'Policy Characteristics'!$C:$C,0)))</f>
        <v>Hydrogen Combustion</v>
      </c>
      <c r="K1436" s="254" t="str">
        <f>IF(ISBLANK(INDEX('Policy Characteristics'!E:E,MATCH($C1436,'Policy Characteristics'!$C:$C,0))),"",INDEX('Policy Characteristics'!E:E,MATCH($C1436,'Policy Characteristics'!$C:$C,0)))</f>
        <v>indst shift to hydrogen</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Hydrogen Combustion</v>
      </c>
      <c r="C1437" s="254" t="str">
        <f t="shared" si="53"/>
        <v>Fraction of Eligible Industrial Energy Use Shifted to Hydrogen</v>
      </c>
      <c r="D1437" s="6" t="s">
        <v>3044</v>
      </c>
      <c r="E1437" s="1" t="s">
        <v>3483</v>
      </c>
      <c r="F1437" t="s">
        <v>3007</v>
      </c>
      <c r="G1437" s="45" t="s">
        <v>3490</v>
      </c>
      <c r="H1437" s="43">
        <v>2122</v>
      </c>
      <c r="I1437" s="324" t="s">
        <v>41</v>
      </c>
      <c r="J1437" s="255" t="str">
        <f>IF(ISBLANK(INDEX('Policy Characteristics'!D:D,MATCH($C1437,'Policy Characteristics'!$C:$C,0))),"",INDEX('Policy Characteristics'!D:D,MATCH($C1437,'Policy Characteristics'!$C:$C,0)))</f>
        <v>Hydrogen Combustion</v>
      </c>
      <c r="K1437" s="254" t="str">
        <f>IF(ISBLANK(INDEX('Policy Characteristics'!E:E,MATCH($C1437,'Policy Characteristics'!$C:$C,0))),"",INDEX('Policy Characteristics'!E:E,MATCH($C1437,'Policy Characteristics'!$C:$C,0)))</f>
        <v>indst shift to hydrogen</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Hydrogen Combustion</v>
      </c>
      <c r="C1438" s="254" t="str">
        <f t="shared" si="53"/>
        <v>Fraction of Eligible Industrial Energy Use Shifted to Hydrogen</v>
      </c>
      <c r="D1438" s="6" t="s">
        <v>3044</v>
      </c>
      <c r="E1438" s="1" t="s">
        <v>3484</v>
      </c>
      <c r="F1438" t="s">
        <v>3007</v>
      </c>
      <c r="G1438" s="45" t="s">
        <v>3491</v>
      </c>
      <c r="H1438" s="43">
        <v>2123</v>
      </c>
      <c r="I1438" s="324" t="s">
        <v>41</v>
      </c>
      <c r="J1438" s="255" t="str">
        <f>IF(ISBLANK(INDEX('Policy Characteristics'!D:D,MATCH($C1438,'Policy Characteristics'!$C:$C,0))),"",INDEX('Policy Characteristics'!D:D,MATCH($C1438,'Policy Characteristics'!$C:$C,0)))</f>
        <v>Hydrogen Combustion</v>
      </c>
      <c r="K1438" s="254" t="str">
        <f>IF(ISBLANK(INDEX('Policy Characteristics'!E:E,MATCH($C1438,'Policy Characteristics'!$C:$C,0))),"",INDEX('Policy Characteristics'!E:E,MATCH($C1438,'Policy Characteristics'!$C:$C,0)))</f>
        <v>indst shift to hydrogen</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Hydrogen Combustion</v>
      </c>
      <c r="C1439" s="254" t="str">
        <f t="shared" si="53"/>
        <v>Fraction of Eligible Industrial Energy Use Shifted to Hydrogen</v>
      </c>
      <c r="D1439" s="6" t="s">
        <v>3044</v>
      </c>
      <c r="E1439" s="1" t="s">
        <v>3485</v>
      </c>
      <c r="F1439" t="s">
        <v>3007</v>
      </c>
      <c r="G1439" s="45" t="s">
        <v>3492</v>
      </c>
      <c r="H1439" s="43">
        <v>2124</v>
      </c>
      <c r="I1439" s="324" t="s">
        <v>41</v>
      </c>
      <c r="J1439" s="255" t="str">
        <f>IF(ISBLANK(INDEX('Policy Characteristics'!D:D,MATCH($C1439,'Policy Characteristics'!$C:$C,0))),"",INDEX('Policy Characteristics'!D:D,MATCH($C1439,'Policy Characteristics'!$C:$C,0)))</f>
        <v>Hydrogen Combustion</v>
      </c>
      <c r="K1439" s="254" t="str">
        <f>IF(ISBLANK(INDEX('Policy Characteristics'!E:E,MATCH($C1439,'Policy Characteristics'!$C:$C,0))),"",INDEX('Policy Characteristics'!E:E,MATCH($C1439,'Policy Characteristics'!$C:$C,0)))</f>
        <v>indst shift to hydrogen</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Hydrogen Combustion</v>
      </c>
      <c r="C1440" s="254" t="str">
        <f t="shared" si="53"/>
        <v>Fraction of Eligible Industrial Energy Use Shifted to Hydrogen</v>
      </c>
      <c r="D1440" s="6" t="s">
        <v>3044</v>
      </c>
      <c r="E1440" s="1" t="s">
        <v>3486</v>
      </c>
      <c r="F1440" t="s">
        <v>3007</v>
      </c>
      <c r="G1440" s="45" t="s">
        <v>3493</v>
      </c>
      <c r="H1440" s="43">
        <v>2125</v>
      </c>
      <c r="I1440" s="324" t="s">
        <v>40</v>
      </c>
      <c r="J1440" s="255" t="str">
        <f>IF(ISBLANK(INDEX('Policy Characteristics'!D:D,MATCH($C1440,'Policy Characteristics'!$C:$C,0))),"",INDEX('Policy Characteristics'!D:D,MATCH($C1440,'Policy Characteristics'!$C:$C,0)))</f>
        <v>Hydrogen Combustion</v>
      </c>
      <c r="K1440" s="254" t="str">
        <f>IF(ISBLANK(INDEX('Policy Characteristics'!E:E,MATCH($C1440,'Policy Characteristics'!$C:$C,0))),"",INDEX('Policy Characteristics'!E:E,MATCH($C1440,'Policy Characteristics'!$C:$C,0)))</f>
        <v>indst shift to hydrogen</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Hydrogen Combustion</v>
      </c>
      <c r="C1441" s="254" t="str">
        <f t="shared" si="53"/>
        <v>Fraction of Eligible Industrial Energy Use Shifted to Hydrogen</v>
      </c>
      <c r="D1441" s="6" t="s">
        <v>3044</v>
      </c>
      <c r="E1441" s="1" t="s">
        <v>3487</v>
      </c>
      <c r="F1441" t="s">
        <v>3007</v>
      </c>
      <c r="G1441" s="45" t="s">
        <v>3494</v>
      </c>
      <c r="H1441" s="43">
        <v>2126</v>
      </c>
      <c r="I1441" s="324" t="s">
        <v>41</v>
      </c>
      <c r="J1441" s="255" t="str">
        <f>IF(ISBLANK(INDEX('Policy Characteristics'!D:D,MATCH($C1441,'Policy Characteristics'!$C:$C,0))),"",INDEX('Policy Characteristics'!D:D,MATCH($C1441,'Policy Characteristics'!$C:$C,0)))</f>
        <v>Hydrogen Combustion</v>
      </c>
      <c r="K1441" s="254" t="str">
        <f>IF(ISBLANK(INDEX('Policy Characteristics'!E:E,MATCH($C1441,'Policy Characteristics'!$C:$C,0))),"",INDEX('Policy Characteristics'!E:E,MATCH($C1441,'Policy Characteristics'!$C:$C,0)))</f>
        <v>indst shift to hydrogen</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Hydrogen Combustion</v>
      </c>
      <c r="C1442" s="254" t="str">
        <f t="shared" si="53"/>
        <v>Fraction of Eligible Industrial Energy Use Shifted to Hydrogen</v>
      </c>
      <c r="D1442" s="6" t="s">
        <v>3044</v>
      </c>
      <c r="E1442" s="1" t="s">
        <v>3488</v>
      </c>
      <c r="F1442" t="s">
        <v>3007</v>
      </c>
      <c r="G1442" s="45" t="s">
        <v>3495</v>
      </c>
      <c r="H1442" s="43">
        <v>2127</v>
      </c>
      <c r="I1442" s="324" t="s">
        <v>40</v>
      </c>
      <c r="J1442" s="255" t="str">
        <f>IF(ISBLANK(INDEX('Policy Characteristics'!D:D,MATCH($C1442,'Policy Characteristics'!$C:$C,0))),"",INDEX('Policy Characteristics'!D:D,MATCH($C1442,'Policy Characteristics'!$C:$C,0)))</f>
        <v>Hydrogen Combustion</v>
      </c>
      <c r="K1442" s="254" t="str">
        <f>IF(ISBLANK(INDEX('Policy Characteristics'!E:E,MATCH($C1442,'Policy Characteristics'!$C:$C,0))),"",INDEX('Policy Characteristics'!E:E,MATCH($C1442,'Policy Characteristics'!$C:$C,0)))</f>
        <v>indst shift to hydrogen</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Hydrogen Combustion</v>
      </c>
      <c r="C1443" s="254" t="str">
        <f t="shared" si="53"/>
        <v>Fraction of Eligible Industrial Energy Use Shifted to Hydrogen</v>
      </c>
      <c r="D1443" s="6" t="s">
        <v>3044</v>
      </c>
      <c r="E1443" s="1" t="s">
        <v>3489</v>
      </c>
      <c r="F1443" t="s">
        <v>3007</v>
      </c>
      <c r="G1443" s="45" t="s">
        <v>3496</v>
      </c>
      <c r="H1443" s="43">
        <v>2128</v>
      </c>
      <c r="I1443" s="324" t="s">
        <v>41</v>
      </c>
      <c r="J1443" s="255" t="str">
        <f>IF(ISBLANK(INDEX('Policy Characteristics'!D:D,MATCH($C1443,'Policy Characteristics'!$C:$C,0))),"",INDEX('Policy Characteristics'!D:D,MATCH($C1443,'Policy Characteristics'!$C:$C,0)))</f>
        <v>Hydrogen Combustion</v>
      </c>
      <c r="K1443" s="254" t="str">
        <f>IF(ISBLANK(INDEX('Policy Characteristics'!E:E,MATCH($C1443,'Policy Characteristics'!$C:$C,0))),"",INDEX('Policy Characteristics'!E:E,MATCH($C1443,'Policy Characteristics'!$C:$C,0)))</f>
        <v>indst shift to hydrogen</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Hydrogen Combustion</v>
      </c>
      <c r="C1444" s="254" t="str">
        <f t="shared" si="53"/>
        <v>Fraction of Eligible Industrial Energy Use Shifted to Hydrogen</v>
      </c>
      <c r="D1444" s="6" t="s">
        <v>3044</v>
      </c>
      <c r="E1444" s="1" t="s">
        <v>3632</v>
      </c>
      <c r="F1444" t="s">
        <v>3007</v>
      </c>
      <c r="G1444" s="45" t="s">
        <v>3632</v>
      </c>
      <c r="H1444" s="43">
        <v>2129</v>
      </c>
      <c r="I1444" s="324" t="s">
        <v>41</v>
      </c>
      <c r="J1444" s="255" t="str">
        <f>IF(ISBLANK(INDEX('Policy Characteristics'!D:D,MATCH($C1444,'Policy Characteristics'!$C:$C,0))),"",INDEX('Policy Characteristics'!D:D,MATCH($C1444,'Policy Characteristics'!$C:$C,0)))</f>
        <v>Hydrogen Combustion</v>
      </c>
      <c r="K1444" s="254" t="str">
        <f>IF(ISBLANK(INDEX('Policy Characteristics'!E:E,MATCH($C1444,'Policy Characteristics'!$C:$C,0))),"",INDEX('Policy Characteristics'!E:E,MATCH($C1444,'Policy Characteristics'!$C:$C,0)))</f>
        <v>indst shift to hydrogen</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Hydrogen Combustion</v>
      </c>
      <c r="C1445" s="254" t="str">
        <f t="shared" si="53"/>
        <v>Fraction of Eligible Industrial Energy Use Shifted to Hydrogen</v>
      </c>
      <c r="D1445" s="6" t="s">
        <v>3045</v>
      </c>
      <c r="E1445" s="1" t="s">
        <v>3483</v>
      </c>
      <c r="F1445" t="s">
        <v>3008</v>
      </c>
      <c r="G1445" s="45" t="s">
        <v>3490</v>
      </c>
      <c r="H1445" s="43">
        <v>2130</v>
      </c>
      <c r="I1445" s="324" t="s">
        <v>40</v>
      </c>
      <c r="J1445" s="255" t="str">
        <f>IF(ISBLANK(INDEX('Policy Characteristics'!D:D,MATCH($C1445,'Policy Characteristics'!$C:$C,0))),"",INDEX('Policy Characteristics'!D:D,MATCH($C1445,'Policy Characteristics'!$C:$C,0)))</f>
        <v>Hydrogen Combustion</v>
      </c>
      <c r="K1445" s="254" t="str">
        <f>IF(ISBLANK(INDEX('Policy Characteristics'!E:E,MATCH($C1445,'Policy Characteristics'!$C:$C,0))),"",INDEX('Policy Characteristics'!E:E,MATCH($C1445,'Policy Characteristics'!$C:$C,0)))</f>
        <v>indst shift to hydrogen</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Hydrogen Combustion</v>
      </c>
      <c r="C1446" s="254" t="str">
        <f t="shared" si="53"/>
        <v>Fraction of Eligible Industrial Energy Use Shifted to Hydrogen</v>
      </c>
      <c r="D1446" s="6" t="s">
        <v>3045</v>
      </c>
      <c r="E1446" s="1" t="s">
        <v>3484</v>
      </c>
      <c r="F1446" t="s">
        <v>3008</v>
      </c>
      <c r="G1446" s="45" t="s">
        <v>3491</v>
      </c>
      <c r="H1446" s="43">
        <v>2131</v>
      </c>
      <c r="I1446" s="324" t="s">
        <v>40</v>
      </c>
      <c r="J1446" s="255" t="str">
        <f>IF(ISBLANK(INDEX('Policy Characteristics'!D:D,MATCH($C1446,'Policy Characteristics'!$C:$C,0))),"",INDEX('Policy Characteristics'!D:D,MATCH($C1446,'Policy Characteristics'!$C:$C,0)))</f>
        <v>Hydrogen Combustion</v>
      </c>
      <c r="K1446" s="254" t="str">
        <f>IF(ISBLANK(INDEX('Policy Characteristics'!E:E,MATCH($C1446,'Policy Characteristics'!$C:$C,0))),"",INDEX('Policy Characteristics'!E:E,MATCH($C1446,'Policy Characteristics'!$C:$C,0)))</f>
        <v>indst shift to hydrogen</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Hydrogen Combustion</v>
      </c>
      <c r="C1447" s="254" t="str">
        <f t="shared" si="53"/>
        <v>Fraction of Eligible Industrial Energy Use Shifted to Hydrogen</v>
      </c>
      <c r="D1447" s="6" t="s">
        <v>3045</v>
      </c>
      <c r="E1447" s="1" t="s">
        <v>3485</v>
      </c>
      <c r="F1447" t="s">
        <v>3008</v>
      </c>
      <c r="G1447" s="45" t="s">
        <v>3492</v>
      </c>
      <c r="H1447" s="43">
        <v>2132</v>
      </c>
      <c r="I1447" s="324" t="s">
        <v>40</v>
      </c>
      <c r="J1447" s="255" t="str">
        <f>IF(ISBLANK(INDEX('Policy Characteristics'!D:D,MATCH($C1447,'Policy Characteristics'!$C:$C,0))),"",INDEX('Policy Characteristics'!D:D,MATCH($C1447,'Policy Characteristics'!$C:$C,0)))</f>
        <v>Hydrogen Combustion</v>
      </c>
      <c r="K1447" s="254" t="str">
        <f>IF(ISBLANK(INDEX('Policy Characteristics'!E:E,MATCH($C1447,'Policy Characteristics'!$C:$C,0))),"",INDEX('Policy Characteristics'!E:E,MATCH($C1447,'Policy Characteristics'!$C:$C,0)))</f>
        <v>indst shift to hydrogen</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Hydrogen Combustion</v>
      </c>
      <c r="C1448" s="254" t="str">
        <f t="shared" si="53"/>
        <v>Fraction of Eligible Industrial Energy Use Shifted to Hydrogen</v>
      </c>
      <c r="D1448" s="6" t="s">
        <v>3045</v>
      </c>
      <c r="E1448" s="1" t="s">
        <v>3486</v>
      </c>
      <c r="F1448" t="s">
        <v>3008</v>
      </c>
      <c r="G1448" s="45" t="s">
        <v>3493</v>
      </c>
      <c r="H1448" s="43">
        <v>2133</v>
      </c>
      <c r="I1448" s="324" t="s">
        <v>40</v>
      </c>
      <c r="J1448" s="255" t="str">
        <f>IF(ISBLANK(INDEX('Policy Characteristics'!D:D,MATCH($C1448,'Policy Characteristics'!$C:$C,0))),"",INDEX('Policy Characteristics'!D:D,MATCH($C1448,'Policy Characteristics'!$C:$C,0)))</f>
        <v>Hydrogen Combustion</v>
      </c>
      <c r="K1448" s="254" t="str">
        <f>IF(ISBLANK(INDEX('Policy Characteristics'!E:E,MATCH($C1448,'Policy Characteristics'!$C:$C,0))),"",INDEX('Policy Characteristics'!E:E,MATCH($C1448,'Policy Characteristics'!$C:$C,0)))</f>
        <v>indst shift to hydrogen</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Hydrogen Combustion</v>
      </c>
      <c r="C1449" s="254" t="str">
        <f t="shared" si="53"/>
        <v>Fraction of Eligible Industrial Energy Use Shifted to Hydrogen</v>
      </c>
      <c r="D1449" s="6" t="s">
        <v>3045</v>
      </c>
      <c r="E1449" s="1" t="s">
        <v>3487</v>
      </c>
      <c r="F1449" t="s">
        <v>3008</v>
      </c>
      <c r="G1449" s="45" t="s">
        <v>3494</v>
      </c>
      <c r="H1449" s="43">
        <v>2134</v>
      </c>
      <c r="I1449" s="324" t="s">
        <v>40</v>
      </c>
      <c r="J1449" s="255" t="str">
        <f>IF(ISBLANK(INDEX('Policy Characteristics'!D:D,MATCH($C1449,'Policy Characteristics'!$C:$C,0))),"",INDEX('Policy Characteristics'!D:D,MATCH($C1449,'Policy Characteristics'!$C:$C,0)))</f>
        <v>Hydrogen Combustion</v>
      </c>
      <c r="K1449" s="254" t="str">
        <f>IF(ISBLANK(INDEX('Policy Characteristics'!E:E,MATCH($C1449,'Policy Characteristics'!$C:$C,0))),"",INDEX('Policy Characteristics'!E:E,MATCH($C1449,'Policy Characteristics'!$C:$C,0)))</f>
        <v>indst shift to hydrogen</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Hydrogen Combustion</v>
      </c>
      <c r="C1450" s="254" t="str">
        <f t="shared" si="53"/>
        <v>Fraction of Eligible Industrial Energy Use Shifted to Hydrogen</v>
      </c>
      <c r="D1450" s="6" t="s">
        <v>3045</v>
      </c>
      <c r="E1450" s="1" t="s">
        <v>3488</v>
      </c>
      <c r="F1450" t="s">
        <v>3008</v>
      </c>
      <c r="G1450" s="45" t="s">
        <v>3495</v>
      </c>
      <c r="H1450" s="43">
        <v>2135</v>
      </c>
      <c r="I1450" s="324" t="s">
        <v>40</v>
      </c>
      <c r="J1450" s="255" t="str">
        <f>IF(ISBLANK(INDEX('Policy Characteristics'!D:D,MATCH($C1450,'Policy Characteristics'!$C:$C,0))),"",INDEX('Policy Characteristics'!D:D,MATCH($C1450,'Policy Characteristics'!$C:$C,0)))</f>
        <v>Hydrogen Combustion</v>
      </c>
      <c r="K1450" s="254" t="str">
        <f>IF(ISBLANK(INDEX('Policy Characteristics'!E:E,MATCH($C1450,'Policy Characteristics'!$C:$C,0))),"",INDEX('Policy Characteristics'!E:E,MATCH($C1450,'Policy Characteristics'!$C:$C,0)))</f>
        <v>indst shift to hydrogen</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Hydrogen Combustion</v>
      </c>
      <c r="C1451" s="254" t="str">
        <f t="shared" si="53"/>
        <v>Fraction of Eligible Industrial Energy Use Shifted to Hydrogen</v>
      </c>
      <c r="D1451" s="6" t="s">
        <v>3045</v>
      </c>
      <c r="E1451" s="1" t="s">
        <v>3489</v>
      </c>
      <c r="F1451" t="s">
        <v>3008</v>
      </c>
      <c r="G1451" s="45" t="s">
        <v>3496</v>
      </c>
      <c r="H1451" s="43">
        <v>2136</v>
      </c>
      <c r="I1451" s="324" t="s">
        <v>41</v>
      </c>
      <c r="J1451" s="255" t="str">
        <f>IF(ISBLANK(INDEX('Policy Characteristics'!D:D,MATCH($C1451,'Policy Characteristics'!$C:$C,0))),"",INDEX('Policy Characteristics'!D:D,MATCH($C1451,'Policy Characteristics'!$C:$C,0)))</f>
        <v>Hydrogen Combustion</v>
      </c>
      <c r="K1451" s="254" t="str">
        <f>IF(ISBLANK(INDEX('Policy Characteristics'!E:E,MATCH($C1451,'Policy Characteristics'!$C:$C,0))),"",INDEX('Policy Characteristics'!E:E,MATCH($C1451,'Policy Characteristics'!$C:$C,0)))</f>
        <v>indst shift to hydrogen</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Hydrogen Combustion</v>
      </c>
      <c r="C1452" s="254" t="str">
        <f t="shared" si="53"/>
        <v>Fraction of Eligible Industrial Energy Use Shifted to Hydrogen</v>
      </c>
      <c r="D1452" s="6" t="s">
        <v>3045</v>
      </c>
      <c r="E1452" s="1" t="s">
        <v>3632</v>
      </c>
      <c r="F1452" t="s">
        <v>3008</v>
      </c>
      <c r="G1452" s="45" t="s">
        <v>3632</v>
      </c>
      <c r="H1452" s="43">
        <v>2137</v>
      </c>
      <c r="I1452" s="324" t="s">
        <v>41</v>
      </c>
      <c r="J1452" s="255" t="str">
        <f>IF(ISBLANK(INDEX('Policy Characteristics'!D:D,MATCH($C1452,'Policy Characteristics'!$C:$C,0))),"",INDEX('Policy Characteristics'!D:D,MATCH($C1452,'Policy Characteristics'!$C:$C,0)))</f>
        <v>Hydrogen Combustion</v>
      </c>
      <c r="K1452" s="254" t="str">
        <f>IF(ISBLANK(INDEX('Policy Characteristics'!E:E,MATCH($C1452,'Policy Characteristics'!$C:$C,0))),"",INDEX('Policy Characteristics'!E:E,MATCH($C1452,'Policy Characteristics'!$C:$C,0)))</f>
        <v>indst shift to hydrogen</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Hydrogen Combustion</v>
      </c>
      <c r="C1453" s="254" t="str">
        <f t="shared" si="53"/>
        <v>Fraction of Eligible Industrial Energy Use Shifted to Hydrogen</v>
      </c>
      <c r="D1453" s="6" t="s">
        <v>3046</v>
      </c>
      <c r="E1453" s="1" t="s">
        <v>3483</v>
      </c>
      <c r="F1453" t="s">
        <v>2556</v>
      </c>
      <c r="G1453" s="45" t="s">
        <v>3490</v>
      </c>
      <c r="H1453" s="43">
        <v>2138</v>
      </c>
      <c r="I1453" s="324" t="s">
        <v>40</v>
      </c>
      <c r="J1453" s="255" t="str">
        <f>IF(ISBLANK(INDEX('Policy Characteristics'!D:D,MATCH($C1453,'Policy Characteristics'!$C:$C,0))),"",INDEX('Policy Characteristics'!D:D,MATCH($C1453,'Policy Characteristics'!$C:$C,0)))</f>
        <v>Hydrogen Combustion</v>
      </c>
      <c r="K1453" s="254" t="str">
        <f>IF(ISBLANK(INDEX('Policy Characteristics'!E:E,MATCH($C1453,'Policy Characteristics'!$C:$C,0))),"",INDEX('Policy Characteristics'!E:E,MATCH($C1453,'Policy Characteristics'!$C:$C,0)))</f>
        <v>indst shift to hydrogen</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Hydrogen Combustion</v>
      </c>
      <c r="C1454" s="254" t="str">
        <f t="shared" si="53"/>
        <v>Fraction of Eligible Industrial Energy Use Shifted to Hydrogen</v>
      </c>
      <c r="D1454" s="6" t="s">
        <v>3046</v>
      </c>
      <c r="E1454" s="1" t="s">
        <v>3484</v>
      </c>
      <c r="F1454" t="s">
        <v>2556</v>
      </c>
      <c r="G1454" s="45" t="s">
        <v>3491</v>
      </c>
      <c r="H1454" s="43">
        <v>2139</v>
      </c>
      <c r="I1454" s="324" t="s">
        <v>40</v>
      </c>
      <c r="J1454" s="255" t="str">
        <f>IF(ISBLANK(INDEX('Policy Characteristics'!D:D,MATCH($C1454,'Policy Characteristics'!$C:$C,0))),"",INDEX('Policy Characteristics'!D:D,MATCH($C1454,'Policy Characteristics'!$C:$C,0)))</f>
        <v>Hydrogen Combustion</v>
      </c>
      <c r="K1454" s="254" t="str">
        <f>IF(ISBLANK(INDEX('Policy Characteristics'!E:E,MATCH($C1454,'Policy Characteristics'!$C:$C,0))),"",INDEX('Policy Characteristics'!E:E,MATCH($C1454,'Policy Characteristics'!$C:$C,0)))</f>
        <v>indst shift to hydrogen</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Hydrogen Combustion</v>
      </c>
      <c r="C1455" s="254" t="str">
        <f t="shared" si="53"/>
        <v>Fraction of Eligible Industrial Energy Use Shifted to Hydrogen</v>
      </c>
      <c r="D1455" s="6" t="s">
        <v>3046</v>
      </c>
      <c r="E1455" s="1" t="s">
        <v>3485</v>
      </c>
      <c r="F1455" t="s">
        <v>2556</v>
      </c>
      <c r="G1455" s="45" t="s">
        <v>3492</v>
      </c>
      <c r="H1455" s="43">
        <v>2140</v>
      </c>
      <c r="I1455" s="324" t="s">
        <v>40</v>
      </c>
      <c r="J1455" s="255" t="str">
        <f>IF(ISBLANK(INDEX('Policy Characteristics'!D:D,MATCH($C1455,'Policy Characteristics'!$C:$C,0))),"",INDEX('Policy Characteristics'!D:D,MATCH($C1455,'Policy Characteristics'!$C:$C,0)))</f>
        <v>Hydrogen Combustion</v>
      </c>
      <c r="K1455" s="254" t="str">
        <f>IF(ISBLANK(INDEX('Policy Characteristics'!E:E,MATCH($C1455,'Policy Characteristics'!$C:$C,0))),"",INDEX('Policy Characteristics'!E:E,MATCH($C1455,'Policy Characteristics'!$C:$C,0)))</f>
        <v>indst shift to hydrogen</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Hydrogen Combustion</v>
      </c>
      <c r="C1456" s="254" t="str">
        <f t="shared" si="53"/>
        <v>Fraction of Eligible Industrial Energy Use Shifted to Hydrogen</v>
      </c>
      <c r="D1456" s="6" t="s">
        <v>3046</v>
      </c>
      <c r="E1456" s="1" t="s">
        <v>3486</v>
      </c>
      <c r="F1456" t="s">
        <v>2556</v>
      </c>
      <c r="G1456" s="45" t="s">
        <v>3493</v>
      </c>
      <c r="H1456" s="43">
        <v>2141</v>
      </c>
      <c r="I1456" s="324" t="s">
        <v>40</v>
      </c>
      <c r="J1456" s="255" t="str">
        <f>IF(ISBLANK(INDEX('Policy Characteristics'!D:D,MATCH($C1456,'Policy Characteristics'!$C:$C,0))),"",INDEX('Policy Characteristics'!D:D,MATCH($C1456,'Policy Characteristics'!$C:$C,0)))</f>
        <v>Hydrogen Combustion</v>
      </c>
      <c r="K1456" s="254" t="str">
        <f>IF(ISBLANK(INDEX('Policy Characteristics'!E:E,MATCH($C1456,'Policy Characteristics'!$C:$C,0))),"",INDEX('Policy Characteristics'!E:E,MATCH($C1456,'Policy Characteristics'!$C:$C,0)))</f>
        <v>indst shift to hydrogen</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Hydrogen Combustion</v>
      </c>
      <c r="C1457" s="254" t="str">
        <f t="shared" si="53"/>
        <v>Fraction of Eligible Industrial Energy Use Shifted to Hydrogen</v>
      </c>
      <c r="D1457" s="6" t="s">
        <v>3046</v>
      </c>
      <c r="E1457" s="1" t="s">
        <v>3487</v>
      </c>
      <c r="F1457" t="s">
        <v>2556</v>
      </c>
      <c r="G1457" s="45" t="s">
        <v>3494</v>
      </c>
      <c r="H1457" s="43">
        <v>2142</v>
      </c>
      <c r="I1457" s="324" t="s">
        <v>40</v>
      </c>
      <c r="J1457" s="255" t="str">
        <f>IF(ISBLANK(INDEX('Policy Characteristics'!D:D,MATCH($C1457,'Policy Characteristics'!$C:$C,0))),"",INDEX('Policy Characteristics'!D:D,MATCH($C1457,'Policy Characteristics'!$C:$C,0)))</f>
        <v>Hydrogen Combustion</v>
      </c>
      <c r="K1457" s="254" t="str">
        <f>IF(ISBLANK(INDEX('Policy Characteristics'!E:E,MATCH($C1457,'Policy Characteristics'!$C:$C,0))),"",INDEX('Policy Characteristics'!E:E,MATCH($C1457,'Policy Characteristics'!$C:$C,0)))</f>
        <v>indst shift to hydrogen</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Hydrogen Combustion</v>
      </c>
      <c r="C1458" s="254" t="str">
        <f t="shared" si="53"/>
        <v>Fraction of Eligible Industrial Energy Use Shifted to Hydrogen</v>
      </c>
      <c r="D1458" s="6" t="s">
        <v>3046</v>
      </c>
      <c r="E1458" s="1" t="s">
        <v>3488</v>
      </c>
      <c r="F1458" t="s">
        <v>2556</v>
      </c>
      <c r="G1458" s="45" t="s">
        <v>3495</v>
      </c>
      <c r="H1458" s="43">
        <v>2143</v>
      </c>
      <c r="I1458" s="324" t="s">
        <v>40</v>
      </c>
      <c r="J1458" s="255" t="str">
        <f>IF(ISBLANK(INDEX('Policy Characteristics'!D:D,MATCH($C1458,'Policy Characteristics'!$C:$C,0))),"",INDEX('Policy Characteristics'!D:D,MATCH($C1458,'Policy Characteristics'!$C:$C,0)))</f>
        <v>Hydrogen Combustion</v>
      </c>
      <c r="K1458" s="254" t="str">
        <f>IF(ISBLANK(INDEX('Policy Characteristics'!E:E,MATCH($C1458,'Policy Characteristics'!$C:$C,0))),"",INDEX('Policy Characteristics'!E:E,MATCH($C1458,'Policy Characteristics'!$C:$C,0)))</f>
        <v>indst shift to hydrogen</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Hydrogen Combustion</v>
      </c>
      <c r="C1459" s="254" t="str">
        <f t="shared" si="53"/>
        <v>Fraction of Eligible Industrial Energy Use Shifted to Hydrogen</v>
      </c>
      <c r="D1459" s="6" t="s">
        <v>3046</v>
      </c>
      <c r="E1459" s="1" t="s">
        <v>3489</v>
      </c>
      <c r="F1459" t="s">
        <v>2556</v>
      </c>
      <c r="G1459" s="45" t="s">
        <v>3496</v>
      </c>
      <c r="H1459" s="43">
        <v>2144</v>
      </c>
      <c r="I1459" s="324" t="s">
        <v>41</v>
      </c>
      <c r="J1459" s="255" t="str">
        <f>IF(ISBLANK(INDEX('Policy Characteristics'!D:D,MATCH($C1459,'Policy Characteristics'!$C:$C,0))),"",INDEX('Policy Characteristics'!D:D,MATCH($C1459,'Policy Characteristics'!$C:$C,0)))</f>
        <v>Hydrogen Combustion</v>
      </c>
      <c r="K1459" s="254" t="str">
        <f>IF(ISBLANK(INDEX('Policy Characteristics'!E:E,MATCH($C1459,'Policy Characteristics'!$C:$C,0))),"",INDEX('Policy Characteristics'!E:E,MATCH($C1459,'Policy Characteristics'!$C:$C,0)))</f>
        <v>indst shift to hydrogen</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Hydrogen Combustion</v>
      </c>
      <c r="C1460" s="254" t="str">
        <f t="shared" si="53"/>
        <v>Fraction of Eligible Industrial Energy Use Shifted to Hydrogen</v>
      </c>
      <c r="D1460" s="6" t="s">
        <v>3046</v>
      </c>
      <c r="E1460" s="1" t="s">
        <v>3632</v>
      </c>
      <c r="F1460" t="s">
        <v>2556</v>
      </c>
      <c r="G1460" s="45" t="s">
        <v>3632</v>
      </c>
      <c r="H1460" s="43">
        <v>2145</v>
      </c>
      <c r="I1460" s="324" t="s">
        <v>40</v>
      </c>
      <c r="J1460" s="255" t="str">
        <f>IF(ISBLANK(INDEX('Policy Characteristics'!D:D,MATCH($C1460,'Policy Characteristics'!$C:$C,0))),"",INDEX('Policy Characteristics'!D:D,MATCH($C1460,'Policy Characteristics'!$C:$C,0)))</f>
        <v>Hydrogen Combustion</v>
      </c>
      <c r="K1460" s="254" t="str">
        <f>IF(ISBLANK(INDEX('Policy Characteristics'!E:E,MATCH($C1460,'Policy Characteristics'!$C:$C,0))),"",INDEX('Policy Characteristics'!E:E,MATCH($C1460,'Policy Characteristics'!$C:$C,0)))</f>
        <v>indst shift to hydrogen</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Hydrogen Combustion</v>
      </c>
      <c r="C1461" s="254" t="str">
        <f t="shared" si="53"/>
        <v>Fraction of Eligible Industrial Energy Use Shifted to Hydrogen</v>
      </c>
      <c r="D1461" s="6" t="s">
        <v>3047</v>
      </c>
      <c r="E1461" s="1" t="s">
        <v>3483</v>
      </c>
      <c r="F1461" t="s">
        <v>3009</v>
      </c>
      <c r="G1461" s="45" t="s">
        <v>3490</v>
      </c>
      <c r="H1461" s="43">
        <v>2146</v>
      </c>
      <c r="I1461" s="324" t="s">
        <v>40</v>
      </c>
      <c r="J1461" s="255" t="str">
        <f>IF(ISBLANK(INDEX('Policy Characteristics'!D:D,MATCH($C1461,'Policy Characteristics'!$C:$C,0))),"",INDEX('Policy Characteristics'!D:D,MATCH($C1461,'Policy Characteristics'!$C:$C,0)))</f>
        <v>Hydrogen Combustion</v>
      </c>
      <c r="K1461" s="254" t="str">
        <f>IF(ISBLANK(INDEX('Policy Characteristics'!E:E,MATCH($C1461,'Policy Characteristics'!$C:$C,0))),"",INDEX('Policy Characteristics'!E:E,MATCH($C1461,'Policy Characteristics'!$C:$C,0)))</f>
        <v>indst shift to hydrogen</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Hydrogen Combustion</v>
      </c>
      <c r="C1462" s="254" t="str">
        <f t="shared" si="53"/>
        <v>Fraction of Eligible Industrial Energy Use Shifted to Hydrogen</v>
      </c>
      <c r="D1462" s="6" t="s">
        <v>3047</v>
      </c>
      <c r="E1462" s="1" t="s">
        <v>3484</v>
      </c>
      <c r="F1462" t="s">
        <v>3009</v>
      </c>
      <c r="G1462" s="45" t="s">
        <v>3491</v>
      </c>
      <c r="H1462" s="43">
        <v>2147</v>
      </c>
      <c r="I1462" s="324" t="s">
        <v>40</v>
      </c>
      <c r="J1462" s="255" t="str">
        <f>IF(ISBLANK(INDEX('Policy Characteristics'!D:D,MATCH($C1462,'Policy Characteristics'!$C:$C,0))),"",INDEX('Policy Characteristics'!D:D,MATCH($C1462,'Policy Characteristics'!$C:$C,0)))</f>
        <v>Hydrogen Combustion</v>
      </c>
      <c r="K1462" s="254" t="str">
        <f>IF(ISBLANK(INDEX('Policy Characteristics'!E:E,MATCH($C1462,'Policy Characteristics'!$C:$C,0))),"",INDEX('Policy Characteristics'!E:E,MATCH($C1462,'Policy Characteristics'!$C:$C,0)))</f>
        <v>indst shift to hydrogen</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Hydrogen Combustion</v>
      </c>
      <c r="C1463" s="254" t="str">
        <f t="shared" si="53"/>
        <v>Fraction of Eligible Industrial Energy Use Shifted to Hydrogen</v>
      </c>
      <c r="D1463" s="6" t="s">
        <v>3047</v>
      </c>
      <c r="E1463" s="1" t="s">
        <v>3485</v>
      </c>
      <c r="F1463" t="s">
        <v>3009</v>
      </c>
      <c r="G1463" s="45" t="s">
        <v>3492</v>
      </c>
      <c r="H1463" s="43">
        <v>2148</v>
      </c>
      <c r="I1463" s="324" t="s">
        <v>40</v>
      </c>
      <c r="J1463" s="255" t="str">
        <f>IF(ISBLANK(INDEX('Policy Characteristics'!D:D,MATCH($C1463,'Policy Characteristics'!$C:$C,0))),"",INDEX('Policy Characteristics'!D:D,MATCH($C1463,'Policy Characteristics'!$C:$C,0)))</f>
        <v>Hydrogen Combustion</v>
      </c>
      <c r="K1463" s="254" t="str">
        <f>IF(ISBLANK(INDEX('Policy Characteristics'!E:E,MATCH($C1463,'Policy Characteristics'!$C:$C,0))),"",INDEX('Policy Characteristics'!E:E,MATCH($C1463,'Policy Characteristics'!$C:$C,0)))</f>
        <v>indst shift to hydrogen</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Hydrogen Combustion</v>
      </c>
      <c r="C1464" s="254" t="str">
        <f t="shared" si="53"/>
        <v>Fraction of Eligible Industrial Energy Use Shifted to Hydrogen</v>
      </c>
      <c r="D1464" s="6" t="s">
        <v>3047</v>
      </c>
      <c r="E1464" s="1" t="s">
        <v>3486</v>
      </c>
      <c r="F1464" t="s">
        <v>3009</v>
      </c>
      <c r="G1464" s="45" t="s">
        <v>3493</v>
      </c>
      <c r="H1464" s="43">
        <v>2149</v>
      </c>
      <c r="I1464" s="324" t="s">
        <v>40</v>
      </c>
      <c r="J1464" s="255" t="str">
        <f>IF(ISBLANK(INDEX('Policy Characteristics'!D:D,MATCH($C1464,'Policy Characteristics'!$C:$C,0))),"",INDEX('Policy Characteristics'!D:D,MATCH($C1464,'Policy Characteristics'!$C:$C,0)))</f>
        <v>Hydrogen Combustion</v>
      </c>
      <c r="K1464" s="254" t="str">
        <f>IF(ISBLANK(INDEX('Policy Characteristics'!E:E,MATCH($C1464,'Policy Characteristics'!$C:$C,0))),"",INDEX('Policy Characteristics'!E:E,MATCH($C1464,'Policy Characteristics'!$C:$C,0)))</f>
        <v>indst shift to hydrogen</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Hydrogen Combustion</v>
      </c>
      <c r="C1465" s="254" t="str">
        <f t="shared" si="53"/>
        <v>Fraction of Eligible Industrial Energy Use Shifted to Hydrogen</v>
      </c>
      <c r="D1465" s="6" t="s">
        <v>3047</v>
      </c>
      <c r="E1465" s="1" t="s">
        <v>3487</v>
      </c>
      <c r="F1465" t="s">
        <v>3009</v>
      </c>
      <c r="G1465" s="45" t="s">
        <v>3494</v>
      </c>
      <c r="H1465" s="43">
        <v>2150</v>
      </c>
      <c r="I1465" s="324" t="s">
        <v>41</v>
      </c>
      <c r="J1465" s="255" t="str">
        <f>IF(ISBLANK(INDEX('Policy Characteristics'!D:D,MATCH($C1465,'Policy Characteristics'!$C:$C,0))),"",INDEX('Policy Characteristics'!D:D,MATCH($C1465,'Policy Characteristics'!$C:$C,0)))</f>
        <v>Hydrogen Combustion</v>
      </c>
      <c r="K1465" s="254" t="str">
        <f>IF(ISBLANK(INDEX('Policy Characteristics'!E:E,MATCH($C1465,'Policy Characteristics'!$C:$C,0))),"",INDEX('Policy Characteristics'!E:E,MATCH($C1465,'Policy Characteristics'!$C:$C,0)))</f>
        <v>indst shift to hydrogen</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Hydrogen Combustion</v>
      </c>
      <c r="C1466" s="254" t="str">
        <f t="shared" si="53"/>
        <v>Fraction of Eligible Industrial Energy Use Shifted to Hydrogen</v>
      </c>
      <c r="D1466" s="6" t="s">
        <v>3047</v>
      </c>
      <c r="E1466" s="1" t="s">
        <v>3488</v>
      </c>
      <c r="F1466" t="s">
        <v>3009</v>
      </c>
      <c r="G1466" s="45" t="s">
        <v>3495</v>
      </c>
      <c r="H1466" s="43">
        <v>2151</v>
      </c>
      <c r="I1466" s="324" t="s">
        <v>41</v>
      </c>
      <c r="J1466" s="255" t="str">
        <f>IF(ISBLANK(INDEX('Policy Characteristics'!D:D,MATCH($C1466,'Policy Characteristics'!$C:$C,0))),"",INDEX('Policy Characteristics'!D:D,MATCH($C1466,'Policy Characteristics'!$C:$C,0)))</f>
        <v>Hydrogen Combustion</v>
      </c>
      <c r="K1466" s="254" t="str">
        <f>IF(ISBLANK(INDEX('Policy Characteristics'!E:E,MATCH($C1466,'Policy Characteristics'!$C:$C,0))),"",INDEX('Policy Characteristics'!E:E,MATCH($C1466,'Policy Characteristics'!$C:$C,0)))</f>
        <v>indst shift to hydrogen</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Hydrogen Combustion</v>
      </c>
      <c r="C1467" s="254" t="str">
        <f t="shared" si="53"/>
        <v>Fraction of Eligible Industrial Energy Use Shifted to Hydrogen</v>
      </c>
      <c r="D1467" s="6" t="s">
        <v>3047</v>
      </c>
      <c r="E1467" s="1" t="s">
        <v>3489</v>
      </c>
      <c r="F1467" t="s">
        <v>3009</v>
      </c>
      <c r="G1467" s="45" t="s">
        <v>3496</v>
      </c>
      <c r="H1467" s="43">
        <v>2152</v>
      </c>
      <c r="I1467" s="324" t="s">
        <v>41</v>
      </c>
      <c r="J1467" s="255" t="str">
        <f>IF(ISBLANK(INDEX('Policy Characteristics'!D:D,MATCH($C1467,'Policy Characteristics'!$C:$C,0))),"",INDEX('Policy Characteristics'!D:D,MATCH($C1467,'Policy Characteristics'!$C:$C,0)))</f>
        <v>Hydrogen Combustion</v>
      </c>
      <c r="K1467" s="254" t="str">
        <f>IF(ISBLANK(INDEX('Policy Characteristics'!E:E,MATCH($C1467,'Policy Characteristics'!$C:$C,0))),"",INDEX('Policy Characteristics'!E:E,MATCH($C1467,'Policy Characteristics'!$C:$C,0)))</f>
        <v>indst shift to hydrogen</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Hydrogen Combustion</v>
      </c>
      <c r="C1468" s="254" t="str">
        <f t="shared" si="53"/>
        <v>Fraction of Eligible Industrial Energy Use Shifted to Hydrogen</v>
      </c>
      <c r="D1468" s="6" t="s">
        <v>3047</v>
      </c>
      <c r="E1468" s="1" t="s">
        <v>3632</v>
      </c>
      <c r="F1468" t="s">
        <v>3009</v>
      </c>
      <c r="G1468" s="45" t="s">
        <v>3632</v>
      </c>
      <c r="H1468" s="43">
        <v>2153</v>
      </c>
      <c r="I1468" s="324" t="s">
        <v>41</v>
      </c>
      <c r="J1468" s="255" t="str">
        <f>IF(ISBLANK(INDEX('Policy Characteristics'!D:D,MATCH($C1468,'Policy Characteristics'!$C:$C,0))),"",INDEX('Policy Characteristics'!D:D,MATCH($C1468,'Policy Characteristics'!$C:$C,0)))</f>
        <v>Hydrogen Combustion</v>
      </c>
      <c r="K1468" s="254" t="str">
        <f>IF(ISBLANK(INDEX('Policy Characteristics'!E:E,MATCH($C1468,'Policy Characteristics'!$C:$C,0))),"",INDEX('Policy Characteristics'!E:E,MATCH($C1468,'Policy Characteristics'!$C:$C,0)))</f>
        <v>indst shift to hydrogen</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Hydrogen Combustion</v>
      </c>
      <c r="C1469" s="254" t="str">
        <f t="shared" si="53"/>
        <v>Fraction of Eligible Industrial Energy Use Shifted to Hydrogen</v>
      </c>
      <c r="D1469" s="6" t="s">
        <v>3048</v>
      </c>
      <c r="E1469" s="1" t="s">
        <v>3483</v>
      </c>
      <c r="F1469" t="s">
        <v>3010</v>
      </c>
      <c r="G1469" s="45" t="s">
        <v>3490</v>
      </c>
      <c r="H1469" s="43">
        <v>2154</v>
      </c>
      <c r="I1469" s="324" t="s">
        <v>40</v>
      </c>
      <c r="J1469" s="255" t="str">
        <f>IF(ISBLANK(INDEX('Policy Characteristics'!D:D,MATCH($C1469,'Policy Characteristics'!$C:$C,0))),"",INDEX('Policy Characteristics'!D:D,MATCH($C1469,'Policy Characteristics'!$C:$C,0)))</f>
        <v>Hydrogen Combustion</v>
      </c>
      <c r="K1469" s="254" t="str">
        <f>IF(ISBLANK(INDEX('Policy Characteristics'!E:E,MATCH($C1469,'Policy Characteristics'!$C:$C,0))),"",INDEX('Policy Characteristics'!E:E,MATCH($C1469,'Policy Characteristics'!$C:$C,0)))</f>
        <v>indst shift to hydrogen</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Hydrogen Combustion</v>
      </c>
      <c r="C1470" s="254" t="str">
        <f t="shared" si="53"/>
        <v>Fraction of Eligible Industrial Energy Use Shifted to Hydrogen</v>
      </c>
      <c r="D1470" s="6" t="s">
        <v>3048</v>
      </c>
      <c r="E1470" s="1" t="s">
        <v>3484</v>
      </c>
      <c r="F1470" t="s">
        <v>3010</v>
      </c>
      <c r="G1470" s="45" t="s">
        <v>3491</v>
      </c>
      <c r="H1470" s="43">
        <v>2155</v>
      </c>
      <c r="I1470" s="324" t="s">
        <v>40</v>
      </c>
      <c r="J1470" s="255" t="str">
        <f>IF(ISBLANK(INDEX('Policy Characteristics'!D:D,MATCH($C1470,'Policy Characteristics'!$C:$C,0))),"",INDEX('Policy Characteristics'!D:D,MATCH($C1470,'Policy Characteristics'!$C:$C,0)))</f>
        <v>Hydrogen Combustion</v>
      </c>
      <c r="K1470" s="254" t="str">
        <f>IF(ISBLANK(INDEX('Policy Characteristics'!E:E,MATCH($C1470,'Policy Characteristics'!$C:$C,0))),"",INDEX('Policy Characteristics'!E:E,MATCH($C1470,'Policy Characteristics'!$C:$C,0)))</f>
        <v>indst shift to hydrogen</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Hydrogen Combustion</v>
      </c>
      <c r="C1471" s="254" t="str">
        <f t="shared" si="53"/>
        <v>Fraction of Eligible Industrial Energy Use Shifted to Hydrogen</v>
      </c>
      <c r="D1471" s="6" t="s">
        <v>3048</v>
      </c>
      <c r="E1471" s="1" t="s">
        <v>3485</v>
      </c>
      <c r="F1471" t="s">
        <v>3010</v>
      </c>
      <c r="G1471" s="45" t="s">
        <v>3492</v>
      </c>
      <c r="H1471" s="43">
        <v>2156</v>
      </c>
      <c r="I1471" s="324" t="s">
        <v>40</v>
      </c>
      <c r="J1471" s="255" t="str">
        <f>IF(ISBLANK(INDEX('Policy Characteristics'!D:D,MATCH($C1471,'Policy Characteristics'!$C:$C,0))),"",INDEX('Policy Characteristics'!D:D,MATCH($C1471,'Policy Characteristics'!$C:$C,0)))</f>
        <v>Hydrogen Combustion</v>
      </c>
      <c r="K1471" s="254" t="str">
        <f>IF(ISBLANK(INDEX('Policy Characteristics'!E:E,MATCH($C1471,'Policy Characteristics'!$C:$C,0))),"",INDEX('Policy Characteristics'!E:E,MATCH($C1471,'Policy Characteristics'!$C:$C,0)))</f>
        <v>indst shift to hydrogen</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Hydrogen Combustion</v>
      </c>
      <c r="C1472" s="254" t="str">
        <f t="shared" si="53"/>
        <v>Fraction of Eligible Industrial Energy Use Shifted to Hydrogen</v>
      </c>
      <c r="D1472" s="6" t="s">
        <v>3048</v>
      </c>
      <c r="E1472" s="1" t="s">
        <v>3486</v>
      </c>
      <c r="F1472" t="s">
        <v>3010</v>
      </c>
      <c r="G1472" s="45" t="s">
        <v>3493</v>
      </c>
      <c r="H1472" s="43">
        <v>2157</v>
      </c>
      <c r="I1472" s="324" t="s">
        <v>40</v>
      </c>
      <c r="J1472" s="255" t="str">
        <f>IF(ISBLANK(INDEX('Policy Characteristics'!D:D,MATCH($C1472,'Policy Characteristics'!$C:$C,0))),"",INDEX('Policy Characteristics'!D:D,MATCH($C1472,'Policy Characteristics'!$C:$C,0)))</f>
        <v>Hydrogen Combustion</v>
      </c>
      <c r="K1472" s="254" t="str">
        <f>IF(ISBLANK(INDEX('Policy Characteristics'!E:E,MATCH($C1472,'Policy Characteristics'!$C:$C,0))),"",INDEX('Policy Characteristics'!E:E,MATCH($C1472,'Policy Characteristics'!$C:$C,0)))</f>
        <v>indst shift to hydrogen</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Hydrogen Combustion</v>
      </c>
      <c r="C1473" s="254" t="str">
        <f t="shared" si="53"/>
        <v>Fraction of Eligible Industrial Energy Use Shifted to Hydrogen</v>
      </c>
      <c r="D1473" s="6" t="s">
        <v>3048</v>
      </c>
      <c r="E1473" s="1" t="s">
        <v>3487</v>
      </c>
      <c r="F1473" t="s">
        <v>3010</v>
      </c>
      <c r="G1473" s="45" t="s">
        <v>3494</v>
      </c>
      <c r="H1473" s="43">
        <v>2158</v>
      </c>
      <c r="I1473" s="324" t="s">
        <v>41</v>
      </c>
      <c r="J1473" s="255" t="str">
        <f>IF(ISBLANK(INDEX('Policy Characteristics'!D:D,MATCH($C1473,'Policy Characteristics'!$C:$C,0))),"",INDEX('Policy Characteristics'!D:D,MATCH($C1473,'Policy Characteristics'!$C:$C,0)))</f>
        <v>Hydrogen Combustion</v>
      </c>
      <c r="K1473" s="254" t="str">
        <f>IF(ISBLANK(INDEX('Policy Characteristics'!E:E,MATCH($C1473,'Policy Characteristics'!$C:$C,0))),"",INDEX('Policy Characteristics'!E:E,MATCH($C1473,'Policy Characteristics'!$C:$C,0)))</f>
        <v>indst shift to hydrogen</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Hydrogen Combustion</v>
      </c>
      <c r="C1474" s="254" t="str">
        <f t="shared" si="53"/>
        <v>Fraction of Eligible Industrial Energy Use Shifted to Hydrogen</v>
      </c>
      <c r="D1474" s="6" t="s">
        <v>3048</v>
      </c>
      <c r="E1474" s="1" t="s">
        <v>3488</v>
      </c>
      <c r="F1474" t="s">
        <v>3010</v>
      </c>
      <c r="G1474" s="45" t="s">
        <v>3495</v>
      </c>
      <c r="H1474" s="43">
        <v>2159</v>
      </c>
      <c r="I1474" s="324" t="s">
        <v>41</v>
      </c>
      <c r="J1474" s="255" t="str">
        <f>IF(ISBLANK(INDEX('Policy Characteristics'!D:D,MATCH($C1474,'Policy Characteristics'!$C:$C,0))),"",INDEX('Policy Characteristics'!D:D,MATCH($C1474,'Policy Characteristics'!$C:$C,0)))</f>
        <v>Hydrogen Combustion</v>
      </c>
      <c r="K1474" s="254" t="str">
        <f>IF(ISBLANK(INDEX('Policy Characteristics'!E:E,MATCH($C1474,'Policy Characteristics'!$C:$C,0))),"",INDEX('Policy Characteristics'!E:E,MATCH($C1474,'Policy Characteristics'!$C:$C,0)))</f>
        <v>indst shift to hydrogen</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Hydrogen Combustion</v>
      </c>
      <c r="C1475" s="254" t="str">
        <f t="shared" si="53"/>
        <v>Fraction of Eligible Industrial Energy Use Shifted to Hydrogen</v>
      </c>
      <c r="D1475" s="6" t="s">
        <v>3048</v>
      </c>
      <c r="E1475" s="1" t="s">
        <v>3489</v>
      </c>
      <c r="F1475" t="s">
        <v>3010</v>
      </c>
      <c r="G1475" s="45" t="s">
        <v>3496</v>
      </c>
      <c r="H1475" s="43">
        <v>2160</v>
      </c>
      <c r="I1475" s="324" t="s">
        <v>41</v>
      </c>
      <c r="J1475" s="255" t="str">
        <f>IF(ISBLANK(INDEX('Policy Characteristics'!D:D,MATCH($C1475,'Policy Characteristics'!$C:$C,0))),"",INDEX('Policy Characteristics'!D:D,MATCH($C1475,'Policy Characteristics'!$C:$C,0)))</f>
        <v>Hydrogen Combustion</v>
      </c>
      <c r="K1475" s="254" t="str">
        <f>IF(ISBLANK(INDEX('Policy Characteristics'!E:E,MATCH($C1475,'Policy Characteristics'!$C:$C,0))),"",INDEX('Policy Characteristics'!E:E,MATCH($C1475,'Policy Characteristics'!$C:$C,0)))</f>
        <v>indst shift to hydrogen</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Hydrogen Combustion</v>
      </c>
      <c r="C1476" s="254" t="str">
        <f t="shared" si="53"/>
        <v>Fraction of Eligible Industrial Energy Use Shifted to Hydrogen</v>
      </c>
      <c r="D1476" s="6" t="s">
        <v>3048</v>
      </c>
      <c r="E1476" s="1" t="s">
        <v>3632</v>
      </c>
      <c r="F1476" t="s">
        <v>3010</v>
      </c>
      <c r="G1476" s="45" t="s">
        <v>3632</v>
      </c>
      <c r="H1476" s="43">
        <v>2161</v>
      </c>
      <c r="I1476" s="324" t="s">
        <v>41</v>
      </c>
      <c r="J1476" s="255" t="str">
        <f>IF(ISBLANK(INDEX('Policy Characteristics'!D:D,MATCH($C1476,'Policy Characteristics'!$C:$C,0))),"",INDEX('Policy Characteristics'!D:D,MATCH($C1476,'Policy Characteristics'!$C:$C,0)))</f>
        <v>Hydrogen Combustion</v>
      </c>
      <c r="K1476" s="254" t="str">
        <f>IF(ISBLANK(INDEX('Policy Characteristics'!E:E,MATCH($C1476,'Policy Characteristics'!$C:$C,0))),"",INDEX('Policy Characteristics'!E:E,MATCH($C1476,'Policy Characteristics'!$C:$C,0)))</f>
        <v>indst shift to hydrogen</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Hydrogen Combustion</v>
      </c>
      <c r="C1477" s="254" t="str">
        <f t="shared" si="53"/>
        <v>Fraction of Eligible Industrial Energy Use Shifted to Hydrogen</v>
      </c>
      <c r="D1477" s="6" t="s">
        <v>3049</v>
      </c>
      <c r="E1477" s="1" t="s">
        <v>3483</v>
      </c>
      <c r="F1477" t="s">
        <v>3011</v>
      </c>
      <c r="G1477" s="45" t="s">
        <v>3490</v>
      </c>
      <c r="H1477" s="43">
        <v>2162</v>
      </c>
      <c r="I1477" s="324" t="s">
        <v>40</v>
      </c>
      <c r="J1477" s="255" t="str">
        <f>IF(ISBLANK(INDEX('Policy Characteristics'!D:D,MATCH($C1477,'Policy Characteristics'!$C:$C,0))),"",INDEX('Policy Characteristics'!D:D,MATCH($C1477,'Policy Characteristics'!$C:$C,0)))</f>
        <v>Hydrogen Combustion</v>
      </c>
      <c r="K1477" s="254" t="str">
        <f>IF(ISBLANK(INDEX('Policy Characteristics'!E:E,MATCH($C1477,'Policy Characteristics'!$C:$C,0))),"",INDEX('Policy Characteristics'!E:E,MATCH($C1477,'Policy Characteristics'!$C:$C,0)))</f>
        <v>indst shift to hydrogen</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Hydrogen Combustion</v>
      </c>
      <c r="C1478" s="254" t="str">
        <f t="shared" si="53"/>
        <v>Fraction of Eligible Industrial Energy Use Shifted to Hydrogen</v>
      </c>
      <c r="D1478" s="6" t="s">
        <v>3049</v>
      </c>
      <c r="E1478" s="1" t="s">
        <v>3484</v>
      </c>
      <c r="F1478" t="s">
        <v>3011</v>
      </c>
      <c r="G1478" s="45" t="s">
        <v>3491</v>
      </c>
      <c r="H1478" s="43">
        <v>2163</v>
      </c>
      <c r="I1478" s="324" t="s">
        <v>40</v>
      </c>
      <c r="J1478" s="255" t="str">
        <f>IF(ISBLANK(INDEX('Policy Characteristics'!D:D,MATCH($C1478,'Policy Characteristics'!$C:$C,0))),"",INDEX('Policy Characteristics'!D:D,MATCH($C1478,'Policy Characteristics'!$C:$C,0)))</f>
        <v>Hydrogen Combustion</v>
      </c>
      <c r="K1478" s="254" t="str">
        <f>IF(ISBLANK(INDEX('Policy Characteristics'!E:E,MATCH($C1478,'Policy Characteristics'!$C:$C,0))),"",INDEX('Policy Characteristics'!E:E,MATCH($C1478,'Policy Characteristics'!$C:$C,0)))</f>
        <v>indst shift to hydrogen</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Hydrogen Combustion</v>
      </c>
      <c r="C1479" s="254" t="str">
        <f t="shared" ref="C1479:C1542" si="54">C$1349</f>
        <v>Fraction of Eligible Industrial Energy Use Shifted to Hydrogen</v>
      </c>
      <c r="D1479" s="6" t="s">
        <v>3049</v>
      </c>
      <c r="E1479" s="1" t="s">
        <v>3485</v>
      </c>
      <c r="F1479" t="s">
        <v>3011</v>
      </c>
      <c r="G1479" s="45" t="s">
        <v>3492</v>
      </c>
      <c r="H1479" s="43">
        <v>2164</v>
      </c>
      <c r="I1479" s="324" t="s">
        <v>40</v>
      </c>
      <c r="J1479" s="255" t="str">
        <f>IF(ISBLANK(INDEX('Policy Characteristics'!D:D,MATCH($C1479,'Policy Characteristics'!$C:$C,0))),"",INDEX('Policy Characteristics'!D:D,MATCH($C1479,'Policy Characteristics'!$C:$C,0)))</f>
        <v>Hydrogen Combustion</v>
      </c>
      <c r="K1479" s="254" t="str">
        <f>IF(ISBLANK(INDEX('Policy Characteristics'!E:E,MATCH($C1479,'Policy Characteristics'!$C:$C,0))),"",INDEX('Policy Characteristics'!E:E,MATCH($C1479,'Policy Characteristics'!$C:$C,0)))</f>
        <v>indst shift to hydrogen</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Hydrogen Combustion</v>
      </c>
      <c r="C1480" s="254" t="str">
        <f t="shared" si="54"/>
        <v>Fraction of Eligible Industrial Energy Use Shifted to Hydrogen</v>
      </c>
      <c r="D1480" s="6" t="s">
        <v>3049</v>
      </c>
      <c r="E1480" s="1" t="s">
        <v>3486</v>
      </c>
      <c r="F1480" t="s">
        <v>3011</v>
      </c>
      <c r="G1480" s="45" t="s">
        <v>3493</v>
      </c>
      <c r="H1480" s="43">
        <v>2165</v>
      </c>
      <c r="I1480" s="324" t="s">
        <v>40</v>
      </c>
      <c r="J1480" s="255" t="str">
        <f>IF(ISBLANK(INDEX('Policy Characteristics'!D:D,MATCH($C1480,'Policy Characteristics'!$C:$C,0))),"",INDEX('Policy Characteristics'!D:D,MATCH($C1480,'Policy Characteristics'!$C:$C,0)))</f>
        <v>Hydrogen Combustion</v>
      </c>
      <c r="K1480" s="254" t="str">
        <f>IF(ISBLANK(INDEX('Policy Characteristics'!E:E,MATCH($C1480,'Policy Characteristics'!$C:$C,0))),"",INDEX('Policy Characteristics'!E:E,MATCH($C1480,'Policy Characteristics'!$C:$C,0)))</f>
        <v>indst shift to hydrogen</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Hydrogen Combustion</v>
      </c>
      <c r="C1481" s="254" t="str">
        <f t="shared" si="54"/>
        <v>Fraction of Eligible Industrial Energy Use Shifted to Hydrogen</v>
      </c>
      <c r="D1481" s="6" t="s">
        <v>3049</v>
      </c>
      <c r="E1481" s="1" t="s">
        <v>3487</v>
      </c>
      <c r="F1481" t="s">
        <v>3011</v>
      </c>
      <c r="G1481" s="45" t="s">
        <v>3494</v>
      </c>
      <c r="H1481" s="43">
        <v>2166</v>
      </c>
      <c r="I1481" s="324" t="s">
        <v>41</v>
      </c>
      <c r="J1481" s="255" t="str">
        <f>IF(ISBLANK(INDEX('Policy Characteristics'!D:D,MATCH($C1481,'Policy Characteristics'!$C:$C,0))),"",INDEX('Policy Characteristics'!D:D,MATCH($C1481,'Policy Characteristics'!$C:$C,0)))</f>
        <v>Hydrogen Combustion</v>
      </c>
      <c r="K1481" s="254" t="str">
        <f>IF(ISBLANK(INDEX('Policy Characteristics'!E:E,MATCH($C1481,'Policy Characteristics'!$C:$C,0))),"",INDEX('Policy Characteristics'!E:E,MATCH($C1481,'Policy Characteristics'!$C:$C,0)))</f>
        <v>indst shift to hydrogen</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Hydrogen Combustion</v>
      </c>
      <c r="C1482" s="254" t="str">
        <f t="shared" si="54"/>
        <v>Fraction of Eligible Industrial Energy Use Shifted to Hydrogen</v>
      </c>
      <c r="D1482" s="6" t="s">
        <v>3049</v>
      </c>
      <c r="E1482" s="1" t="s">
        <v>3488</v>
      </c>
      <c r="F1482" t="s">
        <v>3011</v>
      </c>
      <c r="G1482" s="45" t="s">
        <v>3495</v>
      </c>
      <c r="H1482" s="43">
        <v>2167</v>
      </c>
      <c r="I1482" s="324" t="s">
        <v>41</v>
      </c>
      <c r="J1482" s="255" t="str">
        <f>IF(ISBLANK(INDEX('Policy Characteristics'!D:D,MATCH($C1482,'Policy Characteristics'!$C:$C,0))),"",INDEX('Policy Characteristics'!D:D,MATCH($C1482,'Policy Characteristics'!$C:$C,0)))</f>
        <v>Hydrogen Combustion</v>
      </c>
      <c r="K1482" s="254" t="str">
        <f>IF(ISBLANK(INDEX('Policy Characteristics'!E:E,MATCH($C1482,'Policy Characteristics'!$C:$C,0))),"",INDEX('Policy Characteristics'!E:E,MATCH($C1482,'Policy Characteristics'!$C:$C,0)))</f>
        <v>indst shift to hydrogen</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Hydrogen Combustion</v>
      </c>
      <c r="C1483" s="254" t="str">
        <f t="shared" si="54"/>
        <v>Fraction of Eligible Industrial Energy Use Shifted to Hydrogen</v>
      </c>
      <c r="D1483" s="6" t="s">
        <v>3049</v>
      </c>
      <c r="E1483" s="1" t="s">
        <v>3489</v>
      </c>
      <c r="F1483" t="s">
        <v>3011</v>
      </c>
      <c r="G1483" s="45" t="s">
        <v>3496</v>
      </c>
      <c r="H1483" s="43">
        <v>2168</v>
      </c>
      <c r="I1483" s="324" t="s">
        <v>41</v>
      </c>
      <c r="J1483" s="255" t="str">
        <f>IF(ISBLANK(INDEX('Policy Characteristics'!D:D,MATCH($C1483,'Policy Characteristics'!$C:$C,0))),"",INDEX('Policy Characteristics'!D:D,MATCH($C1483,'Policy Characteristics'!$C:$C,0)))</f>
        <v>Hydrogen Combustion</v>
      </c>
      <c r="K1483" s="254" t="str">
        <f>IF(ISBLANK(INDEX('Policy Characteristics'!E:E,MATCH($C1483,'Policy Characteristics'!$C:$C,0))),"",INDEX('Policy Characteristics'!E:E,MATCH($C1483,'Policy Characteristics'!$C:$C,0)))</f>
        <v>indst shift to hydrogen</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Hydrogen Combustion</v>
      </c>
      <c r="C1484" s="254" t="str">
        <f t="shared" si="54"/>
        <v>Fraction of Eligible Industrial Energy Use Shifted to Hydrogen</v>
      </c>
      <c r="D1484" s="6" t="s">
        <v>3049</v>
      </c>
      <c r="E1484" s="1" t="s">
        <v>3632</v>
      </c>
      <c r="F1484" t="s">
        <v>3011</v>
      </c>
      <c r="G1484" s="45" t="s">
        <v>3632</v>
      </c>
      <c r="H1484" s="43">
        <v>2169</v>
      </c>
      <c r="I1484" s="324" t="s">
        <v>40</v>
      </c>
      <c r="J1484" s="255" t="str">
        <f>IF(ISBLANK(INDEX('Policy Characteristics'!D:D,MATCH($C1484,'Policy Characteristics'!$C:$C,0))),"",INDEX('Policy Characteristics'!D:D,MATCH($C1484,'Policy Characteristics'!$C:$C,0)))</f>
        <v>Hydrogen Combustion</v>
      </c>
      <c r="K1484" s="254" t="str">
        <f>IF(ISBLANK(INDEX('Policy Characteristics'!E:E,MATCH($C1484,'Policy Characteristics'!$C:$C,0))),"",INDEX('Policy Characteristics'!E:E,MATCH($C1484,'Policy Characteristics'!$C:$C,0)))</f>
        <v>indst shift to hydrogen</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Hydrogen Combustion</v>
      </c>
      <c r="C1485" s="254" t="str">
        <f t="shared" si="54"/>
        <v>Fraction of Eligible Industrial Energy Use Shifted to Hydrogen</v>
      </c>
      <c r="D1485" s="6" t="s">
        <v>3050</v>
      </c>
      <c r="E1485" s="1" t="s">
        <v>3483</v>
      </c>
      <c r="F1485" t="s">
        <v>3012</v>
      </c>
      <c r="G1485" s="45" t="s">
        <v>3490</v>
      </c>
      <c r="H1485" s="43">
        <v>2170</v>
      </c>
      <c r="I1485" s="324" t="s">
        <v>40</v>
      </c>
      <c r="J1485" s="255" t="str">
        <f>IF(ISBLANK(INDEX('Policy Characteristics'!D:D,MATCH($C1485,'Policy Characteristics'!$C:$C,0))),"",INDEX('Policy Characteristics'!D:D,MATCH($C1485,'Policy Characteristics'!$C:$C,0)))</f>
        <v>Hydrogen Combustion</v>
      </c>
      <c r="K1485" s="254" t="str">
        <f>IF(ISBLANK(INDEX('Policy Characteristics'!E:E,MATCH($C1485,'Policy Characteristics'!$C:$C,0))),"",INDEX('Policy Characteristics'!E:E,MATCH($C1485,'Policy Characteristics'!$C:$C,0)))</f>
        <v>indst shift to hydrogen</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Hydrogen Combustion</v>
      </c>
      <c r="C1486" s="254" t="str">
        <f t="shared" si="54"/>
        <v>Fraction of Eligible Industrial Energy Use Shifted to Hydrogen</v>
      </c>
      <c r="D1486" s="6" t="s">
        <v>3050</v>
      </c>
      <c r="E1486" s="1" t="s">
        <v>3484</v>
      </c>
      <c r="F1486" t="s">
        <v>3012</v>
      </c>
      <c r="G1486" s="45" t="s">
        <v>3491</v>
      </c>
      <c r="H1486" s="43">
        <v>2171</v>
      </c>
      <c r="I1486" s="324" t="s">
        <v>40</v>
      </c>
      <c r="J1486" s="255" t="str">
        <f>IF(ISBLANK(INDEX('Policy Characteristics'!D:D,MATCH($C1486,'Policy Characteristics'!$C:$C,0))),"",INDEX('Policy Characteristics'!D:D,MATCH($C1486,'Policy Characteristics'!$C:$C,0)))</f>
        <v>Hydrogen Combustion</v>
      </c>
      <c r="K1486" s="254" t="str">
        <f>IF(ISBLANK(INDEX('Policy Characteristics'!E:E,MATCH($C1486,'Policy Characteristics'!$C:$C,0))),"",INDEX('Policy Characteristics'!E:E,MATCH($C1486,'Policy Characteristics'!$C:$C,0)))</f>
        <v>indst shift to hydrogen</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Hydrogen Combustion</v>
      </c>
      <c r="C1487" s="254" t="str">
        <f t="shared" si="54"/>
        <v>Fraction of Eligible Industrial Energy Use Shifted to Hydrogen</v>
      </c>
      <c r="D1487" s="6" t="s">
        <v>3050</v>
      </c>
      <c r="E1487" s="1" t="s">
        <v>3485</v>
      </c>
      <c r="F1487" t="s">
        <v>3012</v>
      </c>
      <c r="G1487" s="45" t="s">
        <v>3492</v>
      </c>
      <c r="H1487" s="43">
        <v>2172</v>
      </c>
      <c r="I1487" s="324" t="s">
        <v>40</v>
      </c>
      <c r="J1487" s="255" t="str">
        <f>IF(ISBLANK(INDEX('Policy Characteristics'!D:D,MATCH($C1487,'Policy Characteristics'!$C:$C,0))),"",INDEX('Policy Characteristics'!D:D,MATCH($C1487,'Policy Characteristics'!$C:$C,0)))</f>
        <v>Hydrogen Combustion</v>
      </c>
      <c r="K1487" s="254" t="str">
        <f>IF(ISBLANK(INDEX('Policy Characteristics'!E:E,MATCH($C1487,'Policy Characteristics'!$C:$C,0))),"",INDEX('Policy Characteristics'!E:E,MATCH($C1487,'Policy Characteristics'!$C:$C,0)))</f>
        <v>indst shift to hydrogen</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Hydrogen Combustion</v>
      </c>
      <c r="C1488" s="254" t="str">
        <f t="shared" si="54"/>
        <v>Fraction of Eligible Industrial Energy Use Shifted to Hydrogen</v>
      </c>
      <c r="D1488" s="6" t="s">
        <v>3050</v>
      </c>
      <c r="E1488" s="1" t="s">
        <v>3486</v>
      </c>
      <c r="F1488" t="s">
        <v>3012</v>
      </c>
      <c r="G1488" s="45" t="s">
        <v>3493</v>
      </c>
      <c r="H1488" s="43">
        <v>2173</v>
      </c>
      <c r="I1488" s="324" t="s">
        <v>40</v>
      </c>
      <c r="J1488" s="255" t="str">
        <f>IF(ISBLANK(INDEX('Policy Characteristics'!D:D,MATCH($C1488,'Policy Characteristics'!$C:$C,0))),"",INDEX('Policy Characteristics'!D:D,MATCH($C1488,'Policy Characteristics'!$C:$C,0)))</f>
        <v>Hydrogen Combustion</v>
      </c>
      <c r="K1488" s="254" t="str">
        <f>IF(ISBLANK(INDEX('Policy Characteristics'!E:E,MATCH($C1488,'Policy Characteristics'!$C:$C,0))),"",INDEX('Policy Characteristics'!E:E,MATCH($C1488,'Policy Characteristics'!$C:$C,0)))</f>
        <v>indst shift to hydrogen</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Hydrogen Combustion</v>
      </c>
      <c r="C1489" s="254" t="str">
        <f t="shared" si="54"/>
        <v>Fraction of Eligible Industrial Energy Use Shifted to Hydrogen</v>
      </c>
      <c r="D1489" s="6" t="s">
        <v>3050</v>
      </c>
      <c r="E1489" s="1" t="s">
        <v>3487</v>
      </c>
      <c r="F1489" t="s">
        <v>3012</v>
      </c>
      <c r="G1489" s="45" t="s">
        <v>3494</v>
      </c>
      <c r="H1489" s="43">
        <v>2174</v>
      </c>
      <c r="I1489" s="324" t="s">
        <v>41</v>
      </c>
      <c r="J1489" s="255" t="str">
        <f>IF(ISBLANK(INDEX('Policy Characteristics'!D:D,MATCH($C1489,'Policy Characteristics'!$C:$C,0))),"",INDEX('Policy Characteristics'!D:D,MATCH($C1489,'Policy Characteristics'!$C:$C,0)))</f>
        <v>Hydrogen Combustion</v>
      </c>
      <c r="K1489" s="254" t="str">
        <f>IF(ISBLANK(INDEX('Policy Characteristics'!E:E,MATCH($C1489,'Policy Characteristics'!$C:$C,0))),"",INDEX('Policy Characteristics'!E:E,MATCH($C1489,'Policy Characteristics'!$C:$C,0)))</f>
        <v>indst shift to hydrogen</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Hydrogen Combustion</v>
      </c>
      <c r="C1490" s="254" t="str">
        <f t="shared" si="54"/>
        <v>Fraction of Eligible Industrial Energy Use Shifted to Hydrogen</v>
      </c>
      <c r="D1490" s="6" t="s">
        <v>3050</v>
      </c>
      <c r="E1490" s="1" t="s">
        <v>3488</v>
      </c>
      <c r="F1490" t="s">
        <v>3012</v>
      </c>
      <c r="G1490" s="45" t="s">
        <v>3495</v>
      </c>
      <c r="H1490" s="43">
        <v>2175</v>
      </c>
      <c r="I1490" s="324" t="s">
        <v>41</v>
      </c>
      <c r="J1490" s="255" t="str">
        <f>IF(ISBLANK(INDEX('Policy Characteristics'!D:D,MATCH($C1490,'Policy Characteristics'!$C:$C,0))),"",INDEX('Policy Characteristics'!D:D,MATCH($C1490,'Policy Characteristics'!$C:$C,0)))</f>
        <v>Hydrogen Combustion</v>
      </c>
      <c r="K1490" s="254" t="str">
        <f>IF(ISBLANK(INDEX('Policy Characteristics'!E:E,MATCH($C1490,'Policy Characteristics'!$C:$C,0))),"",INDEX('Policy Characteristics'!E:E,MATCH($C1490,'Policy Characteristics'!$C:$C,0)))</f>
        <v>indst shift to hydrogen</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Hydrogen Combustion</v>
      </c>
      <c r="C1491" s="254" t="str">
        <f t="shared" si="54"/>
        <v>Fraction of Eligible Industrial Energy Use Shifted to Hydrogen</v>
      </c>
      <c r="D1491" s="6" t="s">
        <v>3050</v>
      </c>
      <c r="E1491" s="1" t="s">
        <v>3489</v>
      </c>
      <c r="F1491" t="s">
        <v>3012</v>
      </c>
      <c r="G1491" s="45" t="s">
        <v>3496</v>
      </c>
      <c r="H1491" s="43">
        <v>2176</v>
      </c>
      <c r="I1491" s="324" t="s">
        <v>41</v>
      </c>
      <c r="J1491" s="255" t="str">
        <f>IF(ISBLANK(INDEX('Policy Characteristics'!D:D,MATCH($C1491,'Policy Characteristics'!$C:$C,0))),"",INDEX('Policy Characteristics'!D:D,MATCH($C1491,'Policy Characteristics'!$C:$C,0)))</f>
        <v>Hydrogen Combustion</v>
      </c>
      <c r="K1491" s="254" t="str">
        <f>IF(ISBLANK(INDEX('Policy Characteristics'!E:E,MATCH($C1491,'Policy Characteristics'!$C:$C,0))),"",INDEX('Policy Characteristics'!E:E,MATCH($C1491,'Policy Characteristics'!$C:$C,0)))</f>
        <v>indst shift to hydrogen</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Hydrogen Combustion</v>
      </c>
      <c r="C1492" s="254" t="str">
        <f t="shared" si="54"/>
        <v>Fraction of Eligible Industrial Energy Use Shifted to Hydrogen</v>
      </c>
      <c r="D1492" s="6" t="s">
        <v>3050</v>
      </c>
      <c r="E1492" s="1" t="s">
        <v>3632</v>
      </c>
      <c r="F1492" t="s">
        <v>3012</v>
      </c>
      <c r="G1492" s="45" t="s">
        <v>3632</v>
      </c>
      <c r="H1492" s="43">
        <v>2177</v>
      </c>
      <c r="I1492" s="324" t="s">
        <v>41</v>
      </c>
      <c r="J1492" s="255" t="str">
        <f>IF(ISBLANK(INDEX('Policy Characteristics'!D:D,MATCH($C1492,'Policy Characteristics'!$C:$C,0))),"",INDEX('Policy Characteristics'!D:D,MATCH($C1492,'Policy Characteristics'!$C:$C,0)))</f>
        <v>Hydrogen Combustion</v>
      </c>
      <c r="K1492" s="254" t="str">
        <f>IF(ISBLANK(INDEX('Policy Characteristics'!E:E,MATCH($C1492,'Policy Characteristics'!$C:$C,0))),"",INDEX('Policy Characteristics'!E:E,MATCH($C1492,'Policy Characteristics'!$C:$C,0)))</f>
        <v>indst shift to hydrogen</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Hydrogen Combustion</v>
      </c>
      <c r="C1493" s="254" t="str">
        <f t="shared" si="54"/>
        <v>Fraction of Eligible Industrial Energy Use Shifted to Hydrogen</v>
      </c>
      <c r="D1493" s="6" t="s">
        <v>3051</v>
      </c>
      <c r="E1493" s="1" t="s">
        <v>3483</v>
      </c>
      <c r="F1493" t="s">
        <v>3013</v>
      </c>
      <c r="G1493" s="45" t="s">
        <v>3490</v>
      </c>
      <c r="H1493" s="43">
        <v>2178</v>
      </c>
      <c r="I1493" s="324" t="s">
        <v>40</v>
      </c>
      <c r="J1493" s="255" t="str">
        <f>IF(ISBLANK(INDEX('Policy Characteristics'!D:D,MATCH($C1493,'Policy Characteristics'!$C:$C,0))),"",INDEX('Policy Characteristics'!D:D,MATCH($C1493,'Policy Characteristics'!$C:$C,0)))</f>
        <v>Hydrogen Combustion</v>
      </c>
      <c r="K1493" s="254" t="str">
        <f>IF(ISBLANK(INDEX('Policy Characteristics'!E:E,MATCH($C1493,'Policy Characteristics'!$C:$C,0))),"",INDEX('Policy Characteristics'!E:E,MATCH($C1493,'Policy Characteristics'!$C:$C,0)))</f>
        <v>indst shift to hydrogen</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Hydrogen Combustion</v>
      </c>
      <c r="C1494" s="254" t="str">
        <f t="shared" si="54"/>
        <v>Fraction of Eligible Industrial Energy Use Shifted to Hydrogen</v>
      </c>
      <c r="D1494" s="6" t="s">
        <v>3051</v>
      </c>
      <c r="E1494" s="1" t="s">
        <v>3484</v>
      </c>
      <c r="F1494" t="s">
        <v>3013</v>
      </c>
      <c r="G1494" s="45" t="s">
        <v>3491</v>
      </c>
      <c r="H1494" s="43">
        <v>2179</v>
      </c>
      <c r="I1494" s="324" t="s">
        <v>40</v>
      </c>
      <c r="J1494" s="255" t="str">
        <f>IF(ISBLANK(INDEX('Policy Characteristics'!D:D,MATCH($C1494,'Policy Characteristics'!$C:$C,0))),"",INDEX('Policy Characteristics'!D:D,MATCH($C1494,'Policy Characteristics'!$C:$C,0)))</f>
        <v>Hydrogen Combustion</v>
      </c>
      <c r="K1494" s="254" t="str">
        <f>IF(ISBLANK(INDEX('Policy Characteristics'!E:E,MATCH($C1494,'Policy Characteristics'!$C:$C,0))),"",INDEX('Policy Characteristics'!E:E,MATCH($C1494,'Policy Characteristics'!$C:$C,0)))</f>
        <v>indst shift to hydrogen</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Hydrogen Combustion</v>
      </c>
      <c r="C1495" s="254" t="str">
        <f t="shared" si="54"/>
        <v>Fraction of Eligible Industrial Energy Use Shifted to Hydrogen</v>
      </c>
      <c r="D1495" s="6" t="s">
        <v>3051</v>
      </c>
      <c r="E1495" s="1" t="s">
        <v>3485</v>
      </c>
      <c r="F1495" t="s">
        <v>3013</v>
      </c>
      <c r="G1495" s="45" t="s">
        <v>3492</v>
      </c>
      <c r="H1495" s="43">
        <v>2180</v>
      </c>
      <c r="I1495" s="324" t="s">
        <v>40</v>
      </c>
      <c r="J1495" s="255" t="str">
        <f>IF(ISBLANK(INDEX('Policy Characteristics'!D:D,MATCH($C1495,'Policy Characteristics'!$C:$C,0))),"",INDEX('Policy Characteristics'!D:D,MATCH($C1495,'Policy Characteristics'!$C:$C,0)))</f>
        <v>Hydrogen Combustion</v>
      </c>
      <c r="K1495" s="254" t="str">
        <f>IF(ISBLANK(INDEX('Policy Characteristics'!E:E,MATCH($C1495,'Policy Characteristics'!$C:$C,0))),"",INDEX('Policy Characteristics'!E:E,MATCH($C1495,'Policy Characteristics'!$C:$C,0)))</f>
        <v>indst shift to hydrogen</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Hydrogen Combustion</v>
      </c>
      <c r="C1496" s="254" t="str">
        <f t="shared" si="54"/>
        <v>Fraction of Eligible Industrial Energy Use Shifted to Hydrogen</v>
      </c>
      <c r="D1496" s="6" t="s">
        <v>3051</v>
      </c>
      <c r="E1496" s="1" t="s">
        <v>3486</v>
      </c>
      <c r="F1496" t="s">
        <v>3013</v>
      </c>
      <c r="G1496" s="45" t="s">
        <v>3493</v>
      </c>
      <c r="H1496" s="43">
        <v>2181</v>
      </c>
      <c r="I1496" s="324" t="s">
        <v>40</v>
      </c>
      <c r="J1496" s="255" t="str">
        <f>IF(ISBLANK(INDEX('Policy Characteristics'!D:D,MATCH($C1496,'Policy Characteristics'!$C:$C,0))),"",INDEX('Policy Characteristics'!D:D,MATCH($C1496,'Policy Characteristics'!$C:$C,0)))</f>
        <v>Hydrogen Combustion</v>
      </c>
      <c r="K1496" s="254" t="str">
        <f>IF(ISBLANK(INDEX('Policy Characteristics'!E:E,MATCH($C1496,'Policy Characteristics'!$C:$C,0))),"",INDEX('Policy Characteristics'!E:E,MATCH($C1496,'Policy Characteristics'!$C:$C,0)))</f>
        <v>indst shift to hydrogen</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Hydrogen Combustion</v>
      </c>
      <c r="C1497" s="254" t="str">
        <f t="shared" si="54"/>
        <v>Fraction of Eligible Industrial Energy Use Shifted to Hydrogen</v>
      </c>
      <c r="D1497" s="6" t="s">
        <v>3051</v>
      </c>
      <c r="E1497" s="1" t="s">
        <v>3487</v>
      </c>
      <c r="F1497" t="s">
        <v>3013</v>
      </c>
      <c r="G1497" s="45" t="s">
        <v>3494</v>
      </c>
      <c r="H1497" s="43">
        <v>2182</v>
      </c>
      <c r="I1497" s="324" t="s">
        <v>41</v>
      </c>
      <c r="J1497" s="255" t="str">
        <f>IF(ISBLANK(INDEX('Policy Characteristics'!D:D,MATCH($C1497,'Policy Characteristics'!$C:$C,0))),"",INDEX('Policy Characteristics'!D:D,MATCH($C1497,'Policy Characteristics'!$C:$C,0)))</f>
        <v>Hydrogen Combustion</v>
      </c>
      <c r="K1497" s="254" t="str">
        <f>IF(ISBLANK(INDEX('Policy Characteristics'!E:E,MATCH($C1497,'Policy Characteristics'!$C:$C,0))),"",INDEX('Policy Characteristics'!E:E,MATCH($C1497,'Policy Characteristics'!$C:$C,0)))</f>
        <v>indst shift to hydrogen</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Hydrogen Combustion</v>
      </c>
      <c r="C1498" s="254" t="str">
        <f t="shared" si="54"/>
        <v>Fraction of Eligible Industrial Energy Use Shifted to Hydrogen</v>
      </c>
      <c r="D1498" s="6" t="s">
        <v>3051</v>
      </c>
      <c r="E1498" s="1" t="s">
        <v>3488</v>
      </c>
      <c r="F1498" t="s">
        <v>3013</v>
      </c>
      <c r="G1498" s="45" t="s">
        <v>3495</v>
      </c>
      <c r="H1498" s="43">
        <v>2183</v>
      </c>
      <c r="I1498" s="324" t="s">
        <v>40</v>
      </c>
      <c r="J1498" s="255" t="str">
        <f>IF(ISBLANK(INDEX('Policy Characteristics'!D:D,MATCH($C1498,'Policy Characteristics'!$C:$C,0))),"",INDEX('Policy Characteristics'!D:D,MATCH($C1498,'Policy Characteristics'!$C:$C,0)))</f>
        <v>Hydrogen Combustion</v>
      </c>
      <c r="K1498" s="254" t="str">
        <f>IF(ISBLANK(INDEX('Policy Characteristics'!E:E,MATCH($C1498,'Policy Characteristics'!$C:$C,0))),"",INDEX('Policy Characteristics'!E:E,MATCH($C1498,'Policy Characteristics'!$C:$C,0)))</f>
        <v>indst shift to hydrogen</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Hydrogen Combustion</v>
      </c>
      <c r="C1499" s="254" t="str">
        <f t="shared" si="54"/>
        <v>Fraction of Eligible Industrial Energy Use Shifted to Hydrogen</v>
      </c>
      <c r="D1499" s="6" t="s">
        <v>3051</v>
      </c>
      <c r="E1499" s="1" t="s">
        <v>3489</v>
      </c>
      <c r="F1499" t="s">
        <v>3013</v>
      </c>
      <c r="G1499" s="45" t="s">
        <v>3496</v>
      </c>
      <c r="H1499" s="43">
        <v>2184</v>
      </c>
      <c r="I1499" s="324" t="s">
        <v>41</v>
      </c>
      <c r="J1499" s="255" t="str">
        <f>IF(ISBLANK(INDEX('Policy Characteristics'!D:D,MATCH($C1499,'Policy Characteristics'!$C:$C,0))),"",INDEX('Policy Characteristics'!D:D,MATCH($C1499,'Policy Characteristics'!$C:$C,0)))</f>
        <v>Hydrogen Combustion</v>
      </c>
      <c r="K1499" s="254" t="str">
        <f>IF(ISBLANK(INDEX('Policy Characteristics'!E:E,MATCH($C1499,'Policy Characteristics'!$C:$C,0))),"",INDEX('Policy Characteristics'!E:E,MATCH($C1499,'Policy Characteristics'!$C:$C,0)))</f>
        <v>indst shift to hydrogen</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Hydrogen Combustion</v>
      </c>
      <c r="C1500" s="254" t="str">
        <f t="shared" si="54"/>
        <v>Fraction of Eligible Industrial Energy Use Shifted to Hydrogen</v>
      </c>
      <c r="D1500" s="6" t="s">
        <v>3051</v>
      </c>
      <c r="E1500" s="1" t="s">
        <v>3632</v>
      </c>
      <c r="F1500" t="s">
        <v>3013</v>
      </c>
      <c r="G1500" s="45" t="s">
        <v>3632</v>
      </c>
      <c r="H1500" s="43">
        <v>2185</v>
      </c>
      <c r="I1500" s="324" t="s">
        <v>40</v>
      </c>
      <c r="J1500" s="255" t="str">
        <f>IF(ISBLANK(INDEX('Policy Characteristics'!D:D,MATCH($C1500,'Policy Characteristics'!$C:$C,0))),"",INDEX('Policy Characteristics'!D:D,MATCH($C1500,'Policy Characteristics'!$C:$C,0)))</f>
        <v>Hydrogen Combustion</v>
      </c>
      <c r="K1500" s="254" t="str">
        <f>IF(ISBLANK(INDEX('Policy Characteristics'!E:E,MATCH($C1500,'Policy Characteristics'!$C:$C,0))),"",INDEX('Policy Characteristics'!E:E,MATCH($C1500,'Policy Characteristics'!$C:$C,0)))</f>
        <v>indst shift to hydrogen</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Hydrogen Combustion</v>
      </c>
      <c r="C1501" s="254" t="str">
        <f t="shared" si="54"/>
        <v>Fraction of Eligible Industrial Energy Use Shifted to Hydrogen</v>
      </c>
      <c r="D1501" s="6" t="s">
        <v>3052</v>
      </c>
      <c r="E1501" s="1" t="s">
        <v>3483</v>
      </c>
      <c r="F1501" t="s">
        <v>3014</v>
      </c>
      <c r="G1501" s="45" t="s">
        <v>3490</v>
      </c>
      <c r="H1501" s="43">
        <v>2186</v>
      </c>
      <c r="I1501" s="324" t="s">
        <v>40</v>
      </c>
      <c r="J1501" s="255" t="str">
        <f>IF(ISBLANK(INDEX('Policy Characteristics'!D:D,MATCH($C1501,'Policy Characteristics'!$C:$C,0))),"",INDEX('Policy Characteristics'!D:D,MATCH($C1501,'Policy Characteristics'!$C:$C,0)))</f>
        <v>Hydrogen Combustion</v>
      </c>
      <c r="K1501" s="254" t="str">
        <f>IF(ISBLANK(INDEX('Policy Characteristics'!E:E,MATCH($C1501,'Policy Characteristics'!$C:$C,0))),"",INDEX('Policy Characteristics'!E:E,MATCH($C1501,'Policy Characteristics'!$C:$C,0)))</f>
        <v>indst shift to hydrogen</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Hydrogen Combustion</v>
      </c>
      <c r="C1502" s="254" t="str">
        <f t="shared" si="54"/>
        <v>Fraction of Eligible Industrial Energy Use Shifted to Hydrogen</v>
      </c>
      <c r="D1502" s="6" t="s">
        <v>3052</v>
      </c>
      <c r="E1502" s="1" t="s">
        <v>3484</v>
      </c>
      <c r="F1502" t="s">
        <v>3014</v>
      </c>
      <c r="G1502" s="45" t="s">
        <v>3491</v>
      </c>
      <c r="H1502" s="43">
        <v>2187</v>
      </c>
      <c r="I1502" s="324" t="s">
        <v>40</v>
      </c>
      <c r="J1502" s="255" t="str">
        <f>IF(ISBLANK(INDEX('Policy Characteristics'!D:D,MATCH($C1502,'Policy Characteristics'!$C:$C,0))),"",INDEX('Policy Characteristics'!D:D,MATCH($C1502,'Policy Characteristics'!$C:$C,0)))</f>
        <v>Hydrogen Combustion</v>
      </c>
      <c r="K1502" s="254" t="str">
        <f>IF(ISBLANK(INDEX('Policy Characteristics'!E:E,MATCH($C1502,'Policy Characteristics'!$C:$C,0))),"",INDEX('Policy Characteristics'!E:E,MATCH($C1502,'Policy Characteristics'!$C:$C,0)))</f>
        <v>indst shift to hydrogen</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Hydrogen Combustion</v>
      </c>
      <c r="C1503" s="254" t="str">
        <f t="shared" si="54"/>
        <v>Fraction of Eligible Industrial Energy Use Shifted to Hydrogen</v>
      </c>
      <c r="D1503" s="6" t="s">
        <v>3052</v>
      </c>
      <c r="E1503" s="1" t="s">
        <v>3485</v>
      </c>
      <c r="F1503" t="s">
        <v>3014</v>
      </c>
      <c r="G1503" s="45" t="s">
        <v>3492</v>
      </c>
      <c r="H1503" s="43">
        <v>2188</v>
      </c>
      <c r="I1503" s="324" t="s">
        <v>40</v>
      </c>
      <c r="J1503" s="255" t="str">
        <f>IF(ISBLANK(INDEX('Policy Characteristics'!D:D,MATCH($C1503,'Policy Characteristics'!$C:$C,0))),"",INDEX('Policy Characteristics'!D:D,MATCH($C1503,'Policy Characteristics'!$C:$C,0)))</f>
        <v>Hydrogen Combustion</v>
      </c>
      <c r="K1503" s="254" t="str">
        <f>IF(ISBLANK(INDEX('Policy Characteristics'!E:E,MATCH($C1503,'Policy Characteristics'!$C:$C,0))),"",INDEX('Policy Characteristics'!E:E,MATCH($C1503,'Policy Characteristics'!$C:$C,0)))</f>
        <v>indst shift to hydrogen</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Hydrogen Combustion</v>
      </c>
      <c r="C1504" s="254" t="str">
        <f t="shared" si="54"/>
        <v>Fraction of Eligible Industrial Energy Use Shifted to Hydrogen</v>
      </c>
      <c r="D1504" s="6" t="s">
        <v>3052</v>
      </c>
      <c r="E1504" s="1" t="s">
        <v>3486</v>
      </c>
      <c r="F1504" t="s">
        <v>3014</v>
      </c>
      <c r="G1504" s="45" t="s">
        <v>3493</v>
      </c>
      <c r="H1504" s="43">
        <v>2189</v>
      </c>
      <c r="I1504" s="324" t="s">
        <v>40</v>
      </c>
      <c r="J1504" s="255" t="str">
        <f>IF(ISBLANK(INDEX('Policy Characteristics'!D:D,MATCH($C1504,'Policy Characteristics'!$C:$C,0))),"",INDEX('Policy Characteristics'!D:D,MATCH($C1504,'Policy Characteristics'!$C:$C,0)))</f>
        <v>Hydrogen Combustion</v>
      </c>
      <c r="K1504" s="254" t="str">
        <f>IF(ISBLANK(INDEX('Policy Characteristics'!E:E,MATCH($C1504,'Policy Characteristics'!$C:$C,0))),"",INDEX('Policy Characteristics'!E:E,MATCH($C1504,'Policy Characteristics'!$C:$C,0)))</f>
        <v>indst shift to hydrogen</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Hydrogen Combustion</v>
      </c>
      <c r="C1505" s="254" t="str">
        <f t="shared" si="54"/>
        <v>Fraction of Eligible Industrial Energy Use Shifted to Hydrogen</v>
      </c>
      <c r="D1505" s="6" t="s">
        <v>3052</v>
      </c>
      <c r="E1505" s="1" t="s">
        <v>3487</v>
      </c>
      <c r="F1505" t="s">
        <v>3014</v>
      </c>
      <c r="G1505" s="45" t="s">
        <v>3494</v>
      </c>
      <c r="H1505" s="43">
        <v>2190</v>
      </c>
      <c r="I1505" s="324" t="s">
        <v>41</v>
      </c>
      <c r="J1505" s="255" t="str">
        <f>IF(ISBLANK(INDEX('Policy Characteristics'!D:D,MATCH($C1505,'Policy Characteristics'!$C:$C,0))),"",INDEX('Policy Characteristics'!D:D,MATCH($C1505,'Policy Characteristics'!$C:$C,0)))</f>
        <v>Hydrogen Combustion</v>
      </c>
      <c r="K1505" s="254" t="str">
        <f>IF(ISBLANK(INDEX('Policy Characteristics'!E:E,MATCH($C1505,'Policy Characteristics'!$C:$C,0))),"",INDEX('Policy Characteristics'!E:E,MATCH($C1505,'Policy Characteristics'!$C:$C,0)))</f>
        <v>indst shift to hydrogen</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Hydrogen Combustion</v>
      </c>
      <c r="C1506" s="254" t="str">
        <f t="shared" si="54"/>
        <v>Fraction of Eligible Industrial Energy Use Shifted to Hydrogen</v>
      </c>
      <c r="D1506" s="6" t="s">
        <v>3052</v>
      </c>
      <c r="E1506" s="1" t="s">
        <v>3488</v>
      </c>
      <c r="F1506" t="s">
        <v>3014</v>
      </c>
      <c r="G1506" s="45" t="s">
        <v>3495</v>
      </c>
      <c r="H1506" s="43">
        <v>2191</v>
      </c>
      <c r="I1506" s="324" t="s">
        <v>41</v>
      </c>
      <c r="J1506" s="255" t="str">
        <f>IF(ISBLANK(INDEX('Policy Characteristics'!D:D,MATCH($C1506,'Policy Characteristics'!$C:$C,0))),"",INDEX('Policy Characteristics'!D:D,MATCH($C1506,'Policy Characteristics'!$C:$C,0)))</f>
        <v>Hydrogen Combustion</v>
      </c>
      <c r="K1506" s="254" t="str">
        <f>IF(ISBLANK(INDEX('Policy Characteristics'!E:E,MATCH($C1506,'Policy Characteristics'!$C:$C,0))),"",INDEX('Policy Characteristics'!E:E,MATCH($C1506,'Policy Characteristics'!$C:$C,0)))</f>
        <v>indst shift to hydrogen</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Hydrogen Combustion</v>
      </c>
      <c r="C1507" s="254" t="str">
        <f t="shared" si="54"/>
        <v>Fraction of Eligible Industrial Energy Use Shifted to Hydrogen</v>
      </c>
      <c r="D1507" s="6" t="s">
        <v>3052</v>
      </c>
      <c r="E1507" s="1" t="s">
        <v>3489</v>
      </c>
      <c r="F1507" t="s">
        <v>3014</v>
      </c>
      <c r="G1507" s="45" t="s">
        <v>3496</v>
      </c>
      <c r="H1507" s="43">
        <v>2192</v>
      </c>
      <c r="I1507" s="324" t="s">
        <v>41</v>
      </c>
      <c r="J1507" s="255" t="str">
        <f>IF(ISBLANK(INDEX('Policy Characteristics'!D:D,MATCH($C1507,'Policy Characteristics'!$C:$C,0))),"",INDEX('Policy Characteristics'!D:D,MATCH($C1507,'Policy Characteristics'!$C:$C,0)))</f>
        <v>Hydrogen Combustion</v>
      </c>
      <c r="K1507" s="254" t="str">
        <f>IF(ISBLANK(INDEX('Policy Characteristics'!E:E,MATCH($C1507,'Policy Characteristics'!$C:$C,0))),"",INDEX('Policy Characteristics'!E:E,MATCH($C1507,'Policy Characteristics'!$C:$C,0)))</f>
        <v>indst shift to hydrogen</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Hydrogen Combustion</v>
      </c>
      <c r="C1508" s="254" t="str">
        <f t="shared" si="54"/>
        <v>Fraction of Eligible Industrial Energy Use Shifted to Hydrogen</v>
      </c>
      <c r="D1508" s="6" t="s">
        <v>3052</v>
      </c>
      <c r="E1508" s="1" t="s">
        <v>3632</v>
      </c>
      <c r="F1508" t="s">
        <v>3014</v>
      </c>
      <c r="G1508" s="45" t="s">
        <v>3632</v>
      </c>
      <c r="H1508" s="43">
        <v>2193</v>
      </c>
      <c r="I1508" s="324" t="s">
        <v>40</v>
      </c>
      <c r="J1508" s="255" t="str">
        <f>IF(ISBLANK(INDEX('Policy Characteristics'!D:D,MATCH($C1508,'Policy Characteristics'!$C:$C,0))),"",INDEX('Policy Characteristics'!D:D,MATCH($C1508,'Policy Characteristics'!$C:$C,0)))</f>
        <v>Hydrogen Combustion</v>
      </c>
      <c r="K1508" s="254" t="str">
        <f>IF(ISBLANK(INDEX('Policy Characteristics'!E:E,MATCH($C1508,'Policy Characteristics'!$C:$C,0))),"",INDEX('Policy Characteristics'!E:E,MATCH($C1508,'Policy Characteristics'!$C:$C,0)))</f>
        <v>indst shift to hydrogen</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Hydrogen Combustion</v>
      </c>
      <c r="C1509" s="254" t="str">
        <f t="shared" si="54"/>
        <v>Fraction of Eligible Industrial Energy Use Shifted to Hydrogen</v>
      </c>
      <c r="D1509" s="6" t="s">
        <v>3053</v>
      </c>
      <c r="E1509" s="1" t="s">
        <v>3483</v>
      </c>
      <c r="F1509" t="s">
        <v>3015</v>
      </c>
      <c r="G1509" s="45" t="s">
        <v>3490</v>
      </c>
      <c r="H1509" s="43">
        <v>2194</v>
      </c>
      <c r="I1509" s="324" t="s">
        <v>40</v>
      </c>
      <c r="J1509" s="255" t="str">
        <f>IF(ISBLANK(INDEX('Policy Characteristics'!D:D,MATCH($C1509,'Policy Characteristics'!$C:$C,0))),"",INDEX('Policy Characteristics'!D:D,MATCH($C1509,'Policy Characteristics'!$C:$C,0)))</f>
        <v>Hydrogen Combustion</v>
      </c>
      <c r="K1509" s="254" t="str">
        <f>IF(ISBLANK(INDEX('Policy Characteristics'!E:E,MATCH($C1509,'Policy Characteristics'!$C:$C,0))),"",INDEX('Policy Characteristics'!E:E,MATCH($C1509,'Policy Characteristics'!$C:$C,0)))</f>
        <v>indst shift to hydrogen</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Hydrogen Combustion</v>
      </c>
      <c r="C1510" s="254" t="str">
        <f t="shared" si="54"/>
        <v>Fraction of Eligible Industrial Energy Use Shifted to Hydrogen</v>
      </c>
      <c r="D1510" s="6" t="s">
        <v>3053</v>
      </c>
      <c r="E1510" s="1" t="s">
        <v>3484</v>
      </c>
      <c r="F1510" t="s">
        <v>3015</v>
      </c>
      <c r="G1510" s="45" t="s">
        <v>3491</v>
      </c>
      <c r="H1510" s="43">
        <v>2195</v>
      </c>
      <c r="I1510" s="324" t="s">
        <v>40</v>
      </c>
      <c r="J1510" s="255" t="str">
        <f>IF(ISBLANK(INDEX('Policy Characteristics'!D:D,MATCH($C1510,'Policy Characteristics'!$C:$C,0))),"",INDEX('Policy Characteristics'!D:D,MATCH($C1510,'Policy Characteristics'!$C:$C,0)))</f>
        <v>Hydrogen Combustion</v>
      </c>
      <c r="K1510" s="254" t="str">
        <f>IF(ISBLANK(INDEX('Policy Characteristics'!E:E,MATCH($C1510,'Policy Characteristics'!$C:$C,0))),"",INDEX('Policy Characteristics'!E:E,MATCH($C1510,'Policy Characteristics'!$C:$C,0)))</f>
        <v>indst shift to hydrogen</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Hydrogen Combustion</v>
      </c>
      <c r="C1511" s="254" t="str">
        <f t="shared" si="54"/>
        <v>Fraction of Eligible Industrial Energy Use Shifted to Hydrogen</v>
      </c>
      <c r="D1511" s="6" t="s">
        <v>3053</v>
      </c>
      <c r="E1511" s="1" t="s">
        <v>3485</v>
      </c>
      <c r="F1511" t="s">
        <v>3015</v>
      </c>
      <c r="G1511" s="45" t="s">
        <v>3492</v>
      </c>
      <c r="H1511" s="43">
        <v>2196</v>
      </c>
      <c r="I1511" s="324" t="s">
        <v>40</v>
      </c>
      <c r="J1511" s="255" t="str">
        <f>IF(ISBLANK(INDEX('Policy Characteristics'!D:D,MATCH($C1511,'Policy Characteristics'!$C:$C,0))),"",INDEX('Policy Characteristics'!D:D,MATCH($C1511,'Policy Characteristics'!$C:$C,0)))</f>
        <v>Hydrogen Combustion</v>
      </c>
      <c r="K1511" s="254" t="str">
        <f>IF(ISBLANK(INDEX('Policy Characteristics'!E:E,MATCH($C1511,'Policy Characteristics'!$C:$C,0))),"",INDEX('Policy Characteristics'!E:E,MATCH($C1511,'Policy Characteristics'!$C:$C,0)))</f>
        <v>indst shift to hydrogen</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Hydrogen Combustion</v>
      </c>
      <c r="C1512" s="254" t="str">
        <f t="shared" si="54"/>
        <v>Fraction of Eligible Industrial Energy Use Shifted to Hydrogen</v>
      </c>
      <c r="D1512" s="6" t="s">
        <v>3053</v>
      </c>
      <c r="E1512" s="1" t="s">
        <v>3486</v>
      </c>
      <c r="F1512" t="s">
        <v>3015</v>
      </c>
      <c r="G1512" s="45" t="s">
        <v>3493</v>
      </c>
      <c r="H1512" s="43">
        <v>2197</v>
      </c>
      <c r="I1512" s="324" t="s">
        <v>40</v>
      </c>
      <c r="J1512" s="255" t="str">
        <f>IF(ISBLANK(INDEX('Policy Characteristics'!D:D,MATCH($C1512,'Policy Characteristics'!$C:$C,0))),"",INDEX('Policy Characteristics'!D:D,MATCH($C1512,'Policy Characteristics'!$C:$C,0)))</f>
        <v>Hydrogen Combustion</v>
      </c>
      <c r="K1512" s="254" t="str">
        <f>IF(ISBLANK(INDEX('Policy Characteristics'!E:E,MATCH($C1512,'Policy Characteristics'!$C:$C,0))),"",INDEX('Policy Characteristics'!E:E,MATCH($C1512,'Policy Characteristics'!$C:$C,0)))</f>
        <v>indst shift to hydrogen</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Hydrogen Combustion</v>
      </c>
      <c r="C1513" s="254" t="str">
        <f t="shared" si="54"/>
        <v>Fraction of Eligible Industrial Energy Use Shifted to Hydrogen</v>
      </c>
      <c r="D1513" s="6" t="s">
        <v>3053</v>
      </c>
      <c r="E1513" s="1" t="s">
        <v>3487</v>
      </c>
      <c r="F1513" t="s">
        <v>3015</v>
      </c>
      <c r="G1513" s="45" t="s">
        <v>3494</v>
      </c>
      <c r="H1513" s="43">
        <v>2198</v>
      </c>
      <c r="I1513" s="324" t="s">
        <v>41</v>
      </c>
      <c r="J1513" s="255" t="str">
        <f>IF(ISBLANK(INDEX('Policy Characteristics'!D:D,MATCH($C1513,'Policy Characteristics'!$C:$C,0))),"",INDEX('Policy Characteristics'!D:D,MATCH($C1513,'Policy Characteristics'!$C:$C,0)))</f>
        <v>Hydrogen Combustion</v>
      </c>
      <c r="K1513" s="254" t="str">
        <f>IF(ISBLANK(INDEX('Policy Characteristics'!E:E,MATCH($C1513,'Policy Characteristics'!$C:$C,0))),"",INDEX('Policy Characteristics'!E:E,MATCH($C1513,'Policy Characteristics'!$C:$C,0)))</f>
        <v>indst shift to hydrogen</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Hydrogen Combustion</v>
      </c>
      <c r="C1514" s="254" t="str">
        <f t="shared" si="54"/>
        <v>Fraction of Eligible Industrial Energy Use Shifted to Hydrogen</v>
      </c>
      <c r="D1514" s="6" t="s">
        <v>3053</v>
      </c>
      <c r="E1514" s="1" t="s">
        <v>3488</v>
      </c>
      <c r="F1514" t="s">
        <v>3015</v>
      </c>
      <c r="G1514" s="45" t="s">
        <v>3495</v>
      </c>
      <c r="H1514" s="43">
        <v>2199</v>
      </c>
      <c r="I1514" s="324" t="s">
        <v>40</v>
      </c>
      <c r="J1514" s="255" t="str">
        <f>IF(ISBLANK(INDEX('Policy Characteristics'!D:D,MATCH($C1514,'Policy Characteristics'!$C:$C,0))),"",INDEX('Policy Characteristics'!D:D,MATCH($C1514,'Policy Characteristics'!$C:$C,0)))</f>
        <v>Hydrogen Combustion</v>
      </c>
      <c r="K1514" s="254" t="str">
        <f>IF(ISBLANK(INDEX('Policy Characteristics'!E:E,MATCH($C1514,'Policy Characteristics'!$C:$C,0))),"",INDEX('Policy Characteristics'!E:E,MATCH($C1514,'Policy Characteristics'!$C:$C,0)))</f>
        <v>indst shift to hydrogen</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Hydrogen Combustion</v>
      </c>
      <c r="C1515" s="254" t="str">
        <f t="shared" si="54"/>
        <v>Fraction of Eligible Industrial Energy Use Shifted to Hydrogen</v>
      </c>
      <c r="D1515" s="6" t="s">
        <v>3053</v>
      </c>
      <c r="E1515" s="1" t="s">
        <v>3489</v>
      </c>
      <c r="F1515" t="s">
        <v>3015</v>
      </c>
      <c r="G1515" s="45" t="s">
        <v>3496</v>
      </c>
      <c r="H1515" s="43">
        <v>2200</v>
      </c>
      <c r="I1515" s="324" t="s">
        <v>41</v>
      </c>
      <c r="J1515" s="255" t="str">
        <f>IF(ISBLANK(INDEX('Policy Characteristics'!D:D,MATCH($C1515,'Policy Characteristics'!$C:$C,0))),"",INDEX('Policy Characteristics'!D:D,MATCH($C1515,'Policy Characteristics'!$C:$C,0)))</f>
        <v>Hydrogen Combustion</v>
      </c>
      <c r="K1515" s="254" t="str">
        <f>IF(ISBLANK(INDEX('Policy Characteristics'!E:E,MATCH($C1515,'Policy Characteristics'!$C:$C,0))),"",INDEX('Policy Characteristics'!E:E,MATCH($C1515,'Policy Characteristics'!$C:$C,0)))</f>
        <v>indst shift to hydrogen</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Hydrogen Combustion</v>
      </c>
      <c r="C1516" s="254" t="str">
        <f t="shared" si="54"/>
        <v>Fraction of Eligible Industrial Energy Use Shifted to Hydrogen</v>
      </c>
      <c r="D1516" s="6" t="s">
        <v>3053</v>
      </c>
      <c r="E1516" s="1" t="s">
        <v>3632</v>
      </c>
      <c r="F1516" t="s">
        <v>3015</v>
      </c>
      <c r="G1516" s="45" t="s">
        <v>3632</v>
      </c>
      <c r="H1516" s="43">
        <v>2201</v>
      </c>
      <c r="I1516" s="324" t="s">
        <v>41</v>
      </c>
      <c r="J1516" s="255" t="str">
        <f>IF(ISBLANK(INDEX('Policy Characteristics'!D:D,MATCH($C1516,'Policy Characteristics'!$C:$C,0))),"",INDEX('Policy Characteristics'!D:D,MATCH($C1516,'Policy Characteristics'!$C:$C,0)))</f>
        <v>Hydrogen Combustion</v>
      </c>
      <c r="K1516" s="254" t="str">
        <f>IF(ISBLANK(INDEX('Policy Characteristics'!E:E,MATCH($C1516,'Policy Characteristics'!$C:$C,0))),"",INDEX('Policy Characteristics'!E:E,MATCH($C1516,'Policy Characteristics'!$C:$C,0)))</f>
        <v>indst shift to hydrogen</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Hydrogen Combustion</v>
      </c>
      <c r="C1517" s="254" t="str">
        <f t="shared" si="54"/>
        <v>Fraction of Eligible Industrial Energy Use Shifted to Hydrogen</v>
      </c>
      <c r="D1517" s="6" t="s">
        <v>3054</v>
      </c>
      <c r="E1517" s="1" t="s">
        <v>3483</v>
      </c>
      <c r="F1517" t="s">
        <v>3016</v>
      </c>
      <c r="G1517" s="45" t="s">
        <v>3490</v>
      </c>
      <c r="H1517" s="43">
        <v>2202</v>
      </c>
      <c r="I1517" s="324" t="s">
        <v>40</v>
      </c>
      <c r="J1517" s="255" t="str">
        <f>IF(ISBLANK(INDEX('Policy Characteristics'!D:D,MATCH($C1517,'Policy Characteristics'!$C:$C,0))),"",INDEX('Policy Characteristics'!D:D,MATCH($C1517,'Policy Characteristics'!$C:$C,0)))</f>
        <v>Hydrogen Combustion</v>
      </c>
      <c r="K1517" s="254" t="str">
        <f>IF(ISBLANK(INDEX('Policy Characteristics'!E:E,MATCH($C1517,'Policy Characteristics'!$C:$C,0))),"",INDEX('Policy Characteristics'!E:E,MATCH($C1517,'Policy Characteristics'!$C:$C,0)))</f>
        <v>indst shift to hydrogen</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Hydrogen Combustion</v>
      </c>
      <c r="C1518" s="254" t="str">
        <f t="shared" si="54"/>
        <v>Fraction of Eligible Industrial Energy Use Shifted to Hydrogen</v>
      </c>
      <c r="D1518" s="6" t="s">
        <v>3054</v>
      </c>
      <c r="E1518" s="1" t="s">
        <v>3484</v>
      </c>
      <c r="F1518" t="s">
        <v>3016</v>
      </c>
      <c r="G1518" s="45" t="s">
        <v>3491</v>
      </c>
      <c r="H1518" s="43">
        <v>2203</v>
      </c>
      <c r="I1518" s="324" t="s">
        <v>40</v>
      </c>
      <c r="J1518" s="255" t="str">
        <f>IF(ISBLANK(INDEX('Policy Characteristics'!D:D,MATCH($C1518,'Policy Characteristics'!$C:$C,0))),"",INDEX('Policy Characteristics'!D:D,MATCH($C1518,'Policy Characteristics'!$C:$C,0)))</f>
        <v>Hydrogen Combustion</v>
      </c>
      <c r="K1518" s="254" t="str">
        <f>IF(ISBLANK(INDEX('Policy Characteristics'!E:E,MATCH($C1518,'Policy Characteristics'!$C:$C,0))),"",INDEX('Policy Characteristics'!E:E,MATCH($C1518,'Policy Characteristics'!$C:$C,0)))</f>
        <v>indst shift to hydrogen</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Hydrogen Combustion</v>
      </c>
      <c r="C1519" s="254" t="str">
        <f t="shared" si="54"/>
        <v>Fraction of Eligible Industrial Energy Use Shifted to Hydrogen</v>
      </c>
      <c r="D1519" s="6" t="s">
        <v>3054</v>
      </c>
      <c r="E1519" s="1" t="s">
        <v>3485</v>
      </c>
      <c r="F1519" t="s">
        <v>3016</v>
      </c>
      <c r="G1519" s="45" t="s">
        <v>3492</v>
      </c>
      <c r="H1519" s="43">
        <v>2204</v>
      </c>
      <c r="I1519" s="324" t="s">
        <v>40</v>
      </c>
      <c r="J1519" s="255" t="str">
        <f>IF(ISBLANK(INDEX('Policy Characteristics'!D:D,MATCH($C1519,'Policy Characteristics'!$C:$C,0))),"",INDEX('Policy Characteristics'!D:D,MATCH($C1519,'Policy Characteristics'!$C:$C,0)))</f>
        <v>Hydrogen Combustion</v>
      </c>
      <c r="K1519" s="254" t="str">
        <f>IF(ISBLANK(INDEX('Policy Characteristics'!E:E,MATCH($C1519,'Policy Characteristics'!$C:$C,0))),"",INDEX('Policy Characteristics'!E:E,MATCH($C1519,'Policy Characteristics'!$C:$C,0)))</f>
        <v>indst shift to hydrogen</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Hydrogen Combustion</v>
      </c>
      <c r="C1520" s="254" t="str">
        <f t="shared" si="54"/>
        <v>Fraction of Eligible Industrial Energy Use Shifted to Hydrogen</v>
      </c>
      <c r="D1520" s="6" t="s">
        <v>3054</v>
      </c>
      <c r="E1520" s="1" t="s">
        <v>3486</v>
      </c>
      <c r="F1520" t="s">
        <v>3016</v>
      </c>
      <c r="G1520" s="45" t="s">
        <v>3493</v>
      </c>
      <c r="H1520" s="43">
        <v>2205</v>
      </c>
      <c r="I1520" s="324" t="s">
        <v>40</v>
      </c>
      <c r="J1520" s="255" t="str">
        <f>IF(ISBLANK(INDEX('Policy Characteristics'!D:D,MATCH($C1520,'Policy Characteristics'!$C:$C,0))),"",INDEX('Policy Characteristics'!D:D,MATCH($C1520,'Policy Characteristics'!$C:$C,0)))</f>
        <v>Hydrogen Combustion</v>
      </c>
      <c r="K1520" s="254" t="str">
        <f>IF(ISBLANK(INDEX('Policy Characteristics'!E:E,MATCH($C1520,'Policy Characteristics'!$C:$C,0))),"",INDEX('Policy Characteristics'!E:E,MATCH($C1520,'Policy Characteristics'!$C:$C,0)))</f>
        <v>indst shift to hydrogen</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Hydrogen Combustion</v>
      </c>
      <c r="C1521" s="254" t="str">
        <f t="shared" si="54"/>
        <v>Fraction of Eligible Industrial Energy Use Shifted to Hydrogen</v>
      </c>
      <c r="D1521" s="6" t="s">
        <v>3054</v>
      </c>
      <c r="E1521" s="1" t="s">
        <v>3487</v>
      </c>
      <c r="F1521" t="s">
        <v>3016</v>
      </c>
      <c r="G1521" s="45" t="s">
        <v>3494</v>
      </c>
      <c r="H1521" s="43">
        <v>2206</v>
      </c>
      <c r="I1521" s="324" t="s">
        <v>41</v>
      </c>
      <c r="J1521" s="255" t="str">
        <f>IF(ISBLANK(INDEX('Policy Characteristics'!D:D,MATCH($C1521,'Policy Characteristics'!$C:$C,0))),"",INDEX('Policy Characteristics'!D:D,MATCH($C1521,'Policy Characteristics'!$C:$C,0)))</f>
        <v>Hydrogen Combustion</v>
      </c>
      <c r="K1521" s="254" t="str">
        <f>IF(ISBLANK(INDEX('Policy Characteristics'!E:E,MATCH($C1521,'Policy Characteristics'!$C:$C,0))),"",INDEX('Policy Characteristics'!E:E,MATCH($C1521,'Policy Characteristics'!$C:$C,0)))</f>
        <v>indst shift to hydrogen</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Hydrogen Combustion</v>
      </c>
      <c r="C1522" s="254" t="str">
        <f t="shared" si="54"/>
        <v>Fraction of Eligible Industrial Energy Use Shifted to Hydrogen</v>
      </c>
      <c r="D1522" s="6" t="s">
        <v>3054</v>
      </c>
      <c r="E1522" s="1" t="s">
        <v>3488</v>
      </c>
      <c r="F1522" t="s">
        <v>3016</v>
      </c>
      <c r="G1522" s="45" t="s">
        <v>3495</v>
      </c>
      <c r="H1522" s="43">
        <v>2207</v>
      </c>
      <c r="I1522" s="324" t="s">
        <v>40</v>
      </c>
      <c r="J1522" s="255" t="str">
        <f>IF(ISBLANK(INDEX('Policy Characteristics'!D:D,MATCH($C1522,'Policy Characteristics'!$C:$C,0))),"",INDEX('Policy Characteristics'!D:D,MATCH($C1522,'Policy Characteristics'!$C:$C,0)))</f>
        <v>Hydrogen Combustion</v>
      </c>
      <c r="K1522" s="254" t="str">
        <f>IF(ISBLANK(INDEX('Policy Characteristics'!E:E,MATCH($C1522,'Policy Characteristics'!$C:$C,0))),"",INDEX('Policy Characteristics'!E:E,MATCH($C1522,'Policy Characteristics'!$C:$C,0)))</f>
        <v>indst shift to hydrogen</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Hydrogen Combustion</v>
      </c>
      <c r="C1523" s="254" t="str">
        <f t="shared" si="54"/>
        <v>Fraction of Eligible Industrial Energy Use Shifted to Hydrogen</v>
      </c>
      <c r="D1523" s="6" t="s">
        <v>3054</v>
      </c>
      <c r="E1523" s="1" t="s">
        <v>3489</v>
      </c>
      <c r="F1523" t="s">
        <v>3016</v>
      </c>
      <c r="G1523" s="45" t="s">
        <v>3496</v>
      </c>
      <c r="H1523" s="43">
        <v>2208</v>
      </c>
      <c r="I1523" s="324" t="s">
        <v>41</v>
      </c>
      <c r="J1523" s="255" t="str">
        <f>IF(ISBLANK(INDEX('Policy Characteristics'!D:D,MATCH($C1523,'Policy Characteristics'!$C:$C,0))),"",INDEX('Policy Characteristics'!D:D,MATCH($C1523,'Policy Characteristics'!$C:$C,0)))</f>
        <v>Hydrogen Combustion</v>
      </c>
      <c r="K1523" s="254" t="str">
        <f>IF(ISBLANK(INDEX('Policy Characteristics'!E:E,MATCH($C1523,'Policy Characteristics'!$C:$C,0))),"",INDEX('Policy Characteristics'!E:E,MATCH($C1523,'Policy Characteristics'!$C:$C,0)))</f>
        <v>indst shift to hydrogen</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2"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Hydrogen Combustion</v>
      </c>
      <c r="C1524" s="254" t="str">
        <f t="shared" si="54"/>
        <v>Fraction of Eligible Industrial Energy Use Shifted to Hydrogen</v>
      </c>
      <c r="D1524" s="6" t="s">
        <v>3054</v>
      </c>
      <c r="E1524" s="1" t="s">
        <v>3632</v>
      </c>
      <c r="F1524" t="s">
        <v>3016</v>
      </c>
      <c r="G1524" s="45" t="s">
        <v>3632</v>
      </c>
      <c r="H1524" s="43">
        <v>2209</v>
      </c>
      <c r="I1524" s="324" t="s">
        <v>41</v>
      </c>
      <c r="J1524" s="255" t="str">
        <f>IF(ISBLANK(INDEX('Policy Characteristics'!D:D,MATCH($C1524,'Policy Characteristics'!$C:$C,0))),"",INDEX('Policy Characteristics'!D:D,MATCH($C1524,'Policy Characteristics'!$C:$C,0)))</f>
        <v>Hydrogen Combustion</v>
      </c>
      <c r="K1524" s="254" t="str">
        <f>IF(ISBLANK(INDEX('Policy Characteristics'!E:E,MATCH($C1524,'Policy Characteristics'!$C:$C,0))),"",INDEX('Policy Characteristics'!E:E,MATCH($C1524,'Policy Characteristics'!$C:$C,0)))</f>
        <v>indst shift to hydrogen</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fuel shifted</v>
      </c>
      <c r="P1524" s="254" t="str">
        <f>IF(ISBLANK(INDEX('Policy Characteristics'!J:J,MATCH($C1524,'Policy Characteristics'!$C:$C,0))),"",INDEX('Policy Characteristics'!J:J,MATCH($C1524,'Policy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4" s="254" t="str">
        <f>IF(ISBLANK(INDEX('Policy Characteristics'!K:K,MATCH($C1524,'Policy Characteristics'!$C:$C,0))),"",INDEX('Policy Characteristics'!K:K,MATCH($C1524,'Policy Characteristics'!$C:$C,0)))</f>
        <v>industry-ag-main.html#fuel-switching</v>
      </c>
      <c r="R1524" s="254" t="str">
        <f>IF(ISBLANK(INDEX('Policy Characteristics'!L:L,MATCH($C1524,'Policy Characteristics'!$C:$C,0))),"",INDEX('Policy Characteristics'!L:L,MATCH($C1524,'Policy Characteristics'!$C:$C,0)))</f>
        <v>industry-elec-and-hydrogen.html</v>
      </c>
    </row>
    <row r="1525" spans="1:18" s="2"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Hydrogen Combustion</v>
      </c>
      <c r="C1525" s="254" t="str">
        <f t="shared" si="54"/>
        <v>Fraction of Eligible Industrial Energy Use Shifted to Hydrogen</v>
      </c>
      <c r="D1525" s="6" t="s">
        <v>3055</v>
      </c>
      <c r="E1525" s="1" t="s">
        <v>3483</v>
      </c>
      <c r="F1525" t="s">
        <v>3017</v>
      </c>
      <c r="G1525" s="45" t="s">
        <v>3490</v>
      </c>
      <c r="H1525" s="43">
        <v>2210</v>
      </c>
      <c r="I1525" s="324" t="s">
        <v>41</v>
      </c>
      <c r="J1525" s="255" t="str">
        <f>IF(ISBLANK(INDEX('Policy Characteristics'!D:D,MATCH($C1525,'Policy Characteristics'!$C:$C,0))),"",INDEX('Policy Characteristics'!D:D,MATCH($C1525,'Policy Characteristics'!$C:$C,0)))</f>
        <v>Hydrogen Combustion</v>
      </c>
      <c r="K1525" s="254" t="str">
        <f>IF(ISBLANK(INDEX('Policy Characteristics'!E:E,MATCH($C1525,'Policy Characteristics'!$C:$C,0))),"",INDEX('Policy Characteristics'!E:E,MATCH($C1525,'Policy Characteristics'!$C:$C,0)))</f>
        <v>indst shift to hydrogen</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fuel shifted</v>
      </c>
      <c r="P1525" s="254" t="str">
        <f>IF(ISBLANK(INDEX('Policy Characteristics'!J:J,MATCH($C1525,'Policy Characteristics'!$C:$C,0))),"",INDEX('Policy Characteristics'!J:J,MATCH($C1525,'Policy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5" s="254" t="str">
        <f>IF(ISBLANK(INDEX('Policy Characteristics'!K:K,MATCH($C1525,'Policy Characteristics'!$C:$C,0))),"",INDEX('Policy Characteristics'!K:K,MATCH($C1525,'Policy Characteristics'!$C:$C,0)))</f>
        <v>industry-ag-main.html#fuel-switching</v>
      </c>
      <c r="R1525" s="254" t="str">
        <f>IF(ISBLANK(INDEX('Policy Characteristics'!L:L,MATCH($C1525,'Policy Characteristics'!$C:$C,0))),"",INDEX('Policy Characteristics'!L:L,MATCH($C1525,'Policy Characteristics'!$C:$C,0)))</f>
        <v>industry-elec-and-hydrogen.html</v>
      </c>
    </row>
    <row r="1526" spans="1:18" s="2"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Hydrogen Combustion</v>
      </c>
      <c r="C1526" s="254" t="str">
        <f t="shared" si="54"/>
        <v>Fraction of Eligible Industrial Energy Use Shifted to Hydrogen</v>
      </c>
      <c r="D1526" s="6" t="s">
        <v>3055</v>
      </c>
      <c r="E1526" s="1" t="s">
        <v>3484</v>
      </c>
      <c r="F1526" t="s">
        <v>3017</v>
      </c>
      <c r="G1526" s="45" t="s">
        <v>3491</v>
      </c>
      <c r="H1526" s="43">
        <v>2211</v>
      </c>
      <c r="I1526" s="324" t="s">
        <v>41</v>
      </c>
      <c r="J1526" s="255" t="str">
        <f>IF(ISBLANK(INDEX('Policy Characteristics'!D:D,MATCH($C1526,'Policy Characteristics'!$C:$C,0))),"",INDEX('Policy Characteristics'!D:D,MATCH($C1526,'Policy Characteristics'!$C:$C,0)))</f>
        <v>Hydrogen Combustion</v>
      </c>
      <c r="K1526" s="254" t="str">
        <f>IF(ISBLANK(INDEX('Policy Characteristics'!E:E,MATCH($C1526,'Policy Characteristics'!$C:$C,0))),"",INDEX('Policy Characteristics'!E:E,MATCH($C1526,'Policy Characteristics'!$C:$C,0)))</f>
        <v>indst shift to hydrogen</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fuel shifted</v>
      </c>
      <c r="P1526" s="254" t="str">
        <f>IF(ISBLANK(INDEX('Policy Characteristics'!J:J,MATCH($C1526,'Policy Characteristics'!$C:$C,0))),"",INDEX('Policy Characteristics'!J:J,MATCH($C1526,'Policy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6" s="254" t="str">
        <f>IF(ISBLANK(INDEX('Policy Characteristics'!K:K,MATCH($C1526,'Policy Characteristics'!$C:$C,0))),"",INDEX('Policy Characteristics'!K:K,MATCH($C1526,'Policy Characteristics'!$C:$C,0)))</f>
        <v>industry-ag-main.html#fuel-switching</v>
      </c>
      <c r="R1526" s="254" t="str">
        <f>IF(ISBLANK(INDEX('Policy Characteristics'!L:L,MATCH($C1526,'Policy Characteristics'!$C:$C,0))),"",INDEX('Policy Characteristics'!L:L,MATCH($C1526,'Policy Characteristics'!$C:$C,0)))</f>
        <v>industry-elec-and-hydrogen.html</v>
      </c>
    </row>
    <row r="1527" spans="1:18" s="2"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Hydrogen Combustion</v>
      </c>
      <c r="C1527" s="254" t="str">
        <f t="shared" si="54"/>
        <v>Fraction of Eligible Industrial Energy Use Shifted to Hydrogen</v>
      </c>
      <c r="D1527" s="6" t="s">
        <v>3055</v>
      </c>
      <c r="E1527" s="1" t="s">
        <v>3485</v>
      </c>
      <c r="F1527" t="s">
        <v>3017</v>
      </c>
      <c r="G1527" s="45" t="s">
        <v>3492</v>
      </c>
      <c r="H1527" s="43">
        <v>2212</v>
      </c>
      <c r="I1527" s="324" t="s">
        <v>41</v>
      </c>
      <c r="J1527" s="255" t="str">
        <f>IF(ISBLANK(INDEX('Policy Characteristics'!D:D,MATCH($C1527,'Policy Characteristics'!$C:$C,0))),"",INDEX('Policy Characteristics'!D:D,MATCH($C1527,'Policy Characteristics'!$C:$C,0)))</f>
        <v>Hydrogen Combustion</v>
      </c>
      <c r="K1527" s="254" t="str">
        <f>IF(ISBLANK(INDEX('Policy Characteristics'!E:E,MATCH($C1527,'Policy Characteristics'!$C:$C,0))),"",INDEX('Policy Characteristics'!E:E,MATCH($C1527,'Policy Characteristics'!$C:$C,0)))</f>
        <v>indst shift to hydrogen</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fuel shifted</v>
      </c>
      <c r="P1527" s="254" t="str">
        <f>IF(ISBLANK(INDEX('Policy Characteristics'!J:J,MATCH($C1527,'Policy Characteristics'!$C:$C,0))),"",INDEX('Policy Characteristics'!J:J,MATCH($C1527,'Policy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7" s="254" t="str">
        <f>IF(ISBLANK(INDEX('Policy Characteristics'!K:K,MATCH($C1527,'Policy Characteristics'!$C:$C,0))),"",INDEX('Policy Characteristics'!K:K,MATCH($C1527,'Policy Characteristics'!$C:$C,0)))</f>
        <v>industry-ag-main.html#fuel-switching</v>
      </c>
      <c r="R1527" s="254" t="str">
        <f>IF(ISBLANK(INDEX('Policy Characteristics'!L:L,MATCH($C1527,'Policy Characteristics'!$C:$C,0))),"",INDEX('Policy Characteristics'!L:L,MATCH($C1527,'Policy Characteristics'!$C:$C,0)))</f>
        <v>industry-elec-and-hydrogen.html</v>
      </c>
    </row>
    <row r="1528" spans="1:18" s="2"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Hydrogen Combustion</v>
      </c>
      <c r="C1528" s="254" t="str">
        <f t="shared" si="54"/>
        <v>Fraction of Eligible Industrial Energy Use Shifted to Hydrogen</v>
      </c>
      <c r="D1528" s="6" t="s">
        <v>3055</v>
      </c>
      <c r="E1528" s="1" t="s">
        <v>3486</v>
      </c>
      <c r="F1528" t="s">
        <v>3017</v>
      </c>
      <c r="G1528" s="45" t="s">
        <v>3493</v>
      </c>
      <c r="H1528" s="43">
        <v>2213</v>
      </c>
      <c r="I1528" s="324" t="s">
        <v>41</v>
      </c>
      <c r="J1528" s="255" t="str">
        <f>IF(ISBLANK(INDEX('Policy Characteristics'!D:D,MATCH($C1528,'Policy Characteristics'!$C:$C,0))),"",INDEX('Policy Characteristics'!D:D,MATCH($C1528,'Policy Characteristics'!$C:$C,0)))</f>
        <v>Hydrogen Combustion</v>
      </c>
      <c r="K1528" s="254" t="str">
        <f>IF(ISBLANK(INDEX('Policy Characteristics'!E:E,MATCH($C1528,'Policy Characteristics'!$C:$C,0))),"",INDEX('Policy Characteristics'!E:E,MATCH($C1528,'Policy Characteristics'!$C:$C,0)))</f>
        <v>indst shift to hydrogen</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fuel shifted</v>
      </c>
      <c r="P1528" s="254" t="str">
        <f>IF(ISBLANK(INDEX('Policy Characteristics'!J:J,MATCH($C1528,'Policy Characteristics'!$C:$C,0))),"",INDEX('Policy Characteristics'!J:J,MATCH($C1528,'Policy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8" s="254" t="str">
        <f>IF(ISBLANK(INDEX('Policy Characteristics'!K:K,MATCH($C1528,'Policy Characteristics'!$C:$C,0))),"",INDEX('Policy Characteristics'!K:K,MATCH($C1528,'Policy Characteristics'!$C:$C,0)))</f>
        <v>industry-ag-main.html#fuel-switching</v>
      </c>
      <c r="R1528" s="254" t="str">
        <f>IF(ISBLANK(INDEX('Policy Characteristics'!L:L,MATCH($C1528,'Policy Characteristics'!$C:$C,0))),"",INDEX('Policy Characteristics'!L:L,MATCH($C1528,'Policy Characteristics'!$C:$C,0)))</f>
        <v>industry-elec-and-hydrogen.html</v>
      </c>
    </row>
    <row r="1529" spans="1:18" s="2"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Hydrogen Combustion</v>
      </c>
      <c r="C1529" s="254" t="str">
        <f t="shared" si="54"/>
        <v>Fraction of Eligible Industrial Energy Use Shifted to Hydrogen</v>
      </c>
      <c r="D1529" s="6" t="s">
        <v>3055</v>
      </c>
      <c r="E1529" s="1" t="s">
        <v>3487</v>
      </c>
      <c r="F1529" t="s">
        <v>3017</v>
      </c>
      <c r="G1529" s="45" t="s">
        <v>3494</v>
      </c>
      <c r="H1529" s="43">
        <v>2214</v>
      </c>
      <c r="I1529" s="324" t="s">
        <v>41</v>
      </c>
      <c r="J1529" s="255" t="str">
        <f>IF(ISBLANK(INDEX('Policy Characteristics'!D:D,MATCH($C1529,'Policy Characteristics'!$C:$C,0))),"",INDEX('Policy Characteristics'!D:D,MATCH($C1529,'Policy Characteristics'!$C:$C,0)))</f>
        <v>Hydrogen Combustion</v>
      </c>
      <c r="K1529" s="254" t="str">
        <f>IF(ISBLANK(INDEX('Policy Characteristics'!E:E,MATCH($C1529,'Policy Characteristics'!$C:$C,0))),"",INDEX('Policy Characteristics'!E:E,MATCH($C1529,'Policy Characteristics'!$C:$C,0)))</f>
        <v>indst shift to hydrogen</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fuel shifted</v>
      </c>
      <c r="P1529" s="254" t="str">
        <f>IF(ISBLANK(INDEX('Policy Characteristics'!J:J,MATCH($C1529,'Policy Characteristics'!$C:$C,0))),"",INDEX('Policy Characteristics'!J:J,MATCH($C1529,'Policy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9" s="254" t="str">
        <f>IF(ISBLANK(INDEX('Policy Characteristics'!K:K,MATCH($C1529,'Policy Characteristics'!$C:$C,0))),"",INDEX('Policy Characteristics'!K:K,MATCH($C1529,'Policy Characteristics'!$C:$C,0)))</f>
        <v>industry-ag-main.html#fuel-switching</v>
      </c>
      <c r="R1529" s="254" t="str">
        <f>IF(ISBLANK(INDEX('Policy Characteristics'!L:L,MATCH($C1529,'Policy Characteristics'!$C:$C,0))),"",INDEX('Policy Characteristics'!L:L,MATCH($C1529,'Policy Characteristics'!$C:$C,0)))</f>
        <v>industry-elec-and-hydrogen.html</v>
      </c>
    </row>
    <row r="1530" spans="1:18" s="2" customFormat="1"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Hydrogen Combustion</v>
      </c>
      <c r="C1530" s="254" t="str">
        <f t="shared" si="54"/>
        <v>Fraction of Eligible Industrial Energy Use Shifted to Hydrogen</v>
      </c>
      <c r="D1530" s="6" t="s">
        <v>3055</v>
      </c>
      <c r="E1530" s="1" t="s">
        <v>3488</v>
      </c>
      <c r="F1530" t="s">
        <v>3017</v>
      </c>
      <c r="G1530" s="45" t="s">
        <v>3495</v>
      </c>
      <c r="H1530" s="43">
        <v>2215</v>
      </c>
      <c r="I1530" s="324" t="s">
        <v>40</v>
      </c>
      <c r="J1530" s="255" t="str">
        <f>IF(ISBLANK(INDEX('Policy Characteristics'!D:D,MATCH($C1530,'Policy Characteristics'!$C:$C,0))),"",INDEX('Policy Characteristics'!D:D,MATCH($C1530,'Policy Characteristics'!$C:$C,0)))</f>
        <v>Hydrogen Combustion</v>
      </c>
      <c r="K1530" s="254" t="str">
        <f>IF(ISBLANK(INDEX('Policy Characteristics'!E:E,MATCH($C1530,'Policy Characteristics'!$C:$C,0))),"",INDEX('Policy Characteristics'!E:E,MATCH($C1530,'Policy Characteristics'!$C:$C,0)))</f>
        <v>indst shift to hydrogen</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fuel shifted</v>
      </c>
      <c r="P1530" s="254" t="str">
        <f>IF(ISBLANK(INDEX('Policy Characteristics'!J:J,MATCH($C1530,'Policy Characteristics'!$C:$C,0))),"",INDEX('Policy Characteristics'!J:J,MATCH($C1530,'Policy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0" s="254" t="str">
        <f>IF(ISBLANK(INDEX('Policy Characteristics'!K:K,MATCH($C1530,'Policy Characteristics'!$C:$C,0))),"",INDEX('Policy Characteristics'!K:K,MATCH($C1530,'Policy Characteristics'!$C:$C,0)))</f>
        <v>industry-ag-main.html#fuel-switching</v>
      </c>
      <c r="R1530" s="254" t="str">
        <f>IF(ISBLANK(INDEX('Policy Characteristics'!L:L,MATCH($C1530,'Policy Characteristics'!$C:$C,0))),"",INDEX('Policy Characteristics'!L:L,MATCH($C1530,'Policy Characteristics'!$C:$C,0)))</f>
        <v>industry-elec-and-hydrogen.html</v>
      </c>
    </row>
    <row r="1531" spans="1:18" s="2"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Hydrogen Combustion</v>
      </c>
      <c r="C1531" s="254" t="str">
        <f t="shared" si="54"/>
        <v>Fraction of Eligible Industrial Energy Use Shifted to Hydrogen</v>
      </c>
      <c r="D1531" s="6" t="s">
        <v>3055</v>
      </c>
      <c r="E1531" s="1" t="s">
        <v>3489</v>
      </c>
      <c r="F1531" t="s">
        <v>3017</v>
      </c>
      <c r="G1531" s="45" t="s">
        <v>3496</v>
      </c>
      <c r="H1531" s="43">
        <v>2216</v>
      </c>
      <c r="I1531" s="324" t="s">
        <v>41</v>
      </c>
      <c r="J1531" s="255" t="str">
        <f>IF(ISBLANK(INDEX('Policy Characteristics'!D:D,MATCH($C1531,'Policy Characteristics'!$C:$C,0))),"",INDEX('Policy Characteristics'!D:D,MATCH($C1531,'Policy Characteristics'!$C:$C,0)))</f>
        <v>Hydrogen Combustion</v>
      </c>
      <c r="K1531" s="254" t="str">
        <f>IF(ISBLANK(INDEX('Policy Characteristics'!E:E,MATCH($C1531,'Policy Characteristics'!$C:$C,0))),"",INDEX('Policy Characteristics'!E:E,MATCH($C1531,'Policy Characteristics'!$C:$C,0)))</f>
        <v>indst shift to hydrogen</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fuel shifted</v>
      </c>
      <c r="P1531" s="254" t="str">
        <f>IF(ISBLANK(INDEX('Policy Characteristics'!J:J,MATCH($C1531,'Policy Characteristics'!$C:$C,0))),"",INDEX('Policy Characteristics'!J:J,MATCH($C1531,'Policy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1" s="254" t="str">
        <f>IF(ISBLANK(INDEX('Policy Characteristics'!K:K,MATCH($C1531,'Policy Characteristics'!$C:$C,0))),"",INDEX('Policy Characteristics'!K:K,MATCH($C1531,'Policy Characteristics'!$C:$C,0)))</f>
        <v>industry-ag-main.html#fuel-switching</v>
      </c>
      <c r="R1531" s="254" t="str">
        <f>IF(ISBLANK(INDEX('Policy Characteristics'!L:L,MATCH($C1531,'Policy Characteristics'!$C:$C,0))),"",INDEX('Policy Characteristics'!L:L,MATCH($C1531,'Policy Characteristics'!$C:$C,0)))</f>
        <v>industry-elec-and-hydrogen.html</v>
      </c>
    </row>
    <row r="1532" spans="1:18" s="2"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Hydrogen Combustion</v>
      </c>
      <c r="C1532" s="254" t="str">
        <f t="shared" si="54"/>
        <v>Fraction of Eligible Industrial Energy Use Shifted to Hydrogen</v>
      </c>
      <c r="D1532" s="6" t="s">
        <v>3055</v>
      </c>
      <c r="E1532" s="1" t="s">
        <v>3632</v>
      </c>
      <c r="F1532" t="s">
        <v>3017</v>
      </c>
      <c r="G1532" s="45" t="s">
        <v>3632</v>
      </c>
      <c r="H1532" s="43">
        <v>2217</v>
      </c>
      <c r="I1532" s="324" t="s">
        <v>41</v>
      </c>
      <c r="J1532" s="255" t="str">
        <f>IF(ISBLANK(INDEX('Policy Characteristics'!D:D,MATCH($C1532,'Policy Characteristics'!$C:$C,0))),"",INDEX('Policy Characteristics'!D:D,MATCH($C1532,'Policy Characteristics'!$C:$C,0)))</f>
        <v>Hydrogen Combustion</v>
      </c>
      <c r="K1532" s="254" t="str">
        <f>IF(ISBLANK(INDEX('Policy Characteristics'!E:E,MATCH($C1532,'Policy Characteristics'!$C:$C,0))),"",INDEX('Policy Characteristics'!E:E,MATCH($C1532,'Policy Characteristics'!$C:$C,0)))</f>
        <v>indst shift to hydrogen</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fuel shifted</v>
      </c>
      <c r="P1532" s="254" t="str">
        <f>IF(ISBLANK(INDEX('Policy Characteristics'!J:J,MATCH($C1532,'Policy Characteristics'!$C:$C,0))),"",INDEX('Policy Characteristics'!J:J,MATCH($C1532,'Policy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2" s="254" t="str">
        <f>IF(ISBLANK(INDEX('Policy Characteristics'!K:K,MATCH($C1532,'Policy Characteristics'!$C:$C,0))),"",INDEX('Policy Characteristics'!K:K,MATCH($C1532,'Policy Characteristics'!$C:$C,0)))</f>
        <v>industry-ag-main.html#fuel-switching</v>
      </c>
      <c r="R1532" s="254" t="str">
        <f>IF(ISBLANK(INDEX('Policy Characteristics'!L:L,MATCH($C1532,'Policy Characteristics'!$C:$C,0))),"",INDEX('Policy Characteristics'!L:L,MATCH($C1532,'Policy Characteristics'!$C:$C,0)))</f>
        <v>industry-elec-and-hydrogen.html</v>
      </c>
    </row>
    <row r="1533" spans="1:18" s="2"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Hydrogen Combustion</v>
      </c>
      <c r="C1533" s="254" t="str">
        <f t="shared" si="54"/>
        <v>Fraction of Eligible Industrial Energy Use Shifted to Hydrogen</v>
      </c>
      <c r="D1533" s="6" t="s">
        <v>3056</v>
      </c>
      <c r="E1533" s="1" t="s">
        <v>3483</v>
      </c>
      <c r="F1533" t="s">
        <v>3059</v>
      </c>
      <c r="G1533" s="45" t="s">
        <v>3490</v>
      </c>
      <c r="H1533" s="43">
        <v>2218</v>
      </c>
      <c r="I1533" s="324" t="s">
        <v>40</v>
      </c>
      <c r="J1533" s="255" t="str">
        <f>IF(ISBLANK(INDEX('Policy Characteristics'!D:D,MATCH($C1533,'Policy Characteristics'!$C:$C,0))),"",INDEX('Policy Characteristics'!D:D,MATCH($C1533,'Policy Characteristics'!$C:$C,0)))</f>
        <v>Hydrogen Combustion</v>
      </c>
      <c r="K1533" s="254" t="str">
        <f>IF(ISBLANK(INDEX('Policy Characteristics'!E:E,MATCH($C1533,'Policy Characteristics'!$C:$C,0))),"",INDEX('Policy Characteristics'!E:E,MATCH($C1533,'Policy Characteristics'!$C:$C,0)))</f>
        <v>indst shift to hydrogen</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fuel shifted</v>
      </c>
      <c r="P1533" s="254" t="str">
        <f>IF(ISBLANK(INDEX('Policy Characteristics'!J:J,MATCH($C1533,'Policy Characteristics'!$C:$C,0))),"",INDEX('Policy Characteristics'!J:J,MATCH($C1533,'Policy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3" s="254" t="str">
        <f>IF(ISBLANK(INDEX('Policy Characteristics'!K:K,MATCH($C1533,'Policy Characteristics'!$C:$C,0))),"",INDEX('Policy Characteristics'!K:K,MATCH($C1533,'Policy Characteristics'!$C:$C,0)))</f>
        <v>industry-ag-main.html#fuel-switching</v>
      </c>
      <c r="R1533" s="254" t="str">
        <f>IF(ISBLANK(INDEX('Policy Characteristics'!L:L,MATCH($C1533,'Policy Characteristics'!$C:$C,0))),"",INDEX('Policy Characteristics'!L:L,MATCH($C1533,'Policy Characteristics'!$C:$C,0)))</f>
        <v>industry-elec-and-hydrogen.html</v>
      </c>
    </row>
    <row r="1534" spans="1:18" s="2"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Hydrogen Combustion</v>
      </c>
      <c r="C1534" s="254" t="str">
        <f t="shared" si="54"/>
        <v>Fraction of Eligible Industrial Energy Use Shifted to Hydrogen</v>
      </c>
      <c r="D1534" s="6" t="s">
        <v>3056</v>
      </c>
      <c r="E1534" s="1" t="s">
        <v>3484</v>
      </c>
      <c r="F1534" t="s">
        <v>3059</v>
      </c>
      <c r="G1534" s="45" t="s">
        <v>3491</v>
      </c>
      <c r="H1534" s="43">
        <v>2219</v>
      </c>
      <c r="I1534" s="324" t="s">
        <v>41</v>
      </c>
      <c r="J1534" s="255" t="str">
        <f>IF(ISBLANK(INDEX('Policy Characteristics'!D:D,MATCH($C1534,'Policy Characteristics'!$C:$C,0))),"",INDEX('Policy Characteristics'!D:D,MATCH($C1534,'Policy Characteristics'!$C:$C,0)))</f>
        <v>Hydrogen Combustion</v>
      </c>
      <c r="K1534" s="254" t="str">
        <f>IF(ISBLANK(INDEX('Policy Characteristics'!E:E,MATCH($C1534,'Policy Characteristics'!$C:$C,0))),"",INDEX('Policy Characteristics'!E:E,MATCH($C1534,'Policy Characteristics'!$C:$C,0)))</f>
        <v>indst shift to hydrogen</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fuel shifted</v>
      </c>
      <c r="P1534" s="254" t="str">
        <f>IF(ISBLANK(INDEX('Policy Characteristics'!J:J,MATCH($C1534,'Policy Characteristics'!$C:$C,0))),"",INDEX('Policy Characteristics'!J:J,MATCH($C1534,'Policy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4" s="254" t="str">
        <f>IF(ISBLANK(INDEX('Policy Characteristics'!K:K,MATCH($C1534,'Policy Characteristics'!$C:$C,0))),"",INDEX('Policy Characteristics'!K:K,MATCH($C1534,'Policy Characteristics'!$C:$C,0)))</f>
        <v>industry-ag-main.html#fuel-switching</v>
      </c>
      <c r="R1534" s="254" t="str">
        <f>IF(ISBLANK(INDEX('Policy Characteristics'!L:L,MATCH($C1534,'Policy Characteristics'!$C:$C,0))),"",INDEX('Policy Characteristics'!L:L,MATCH($C1534,'Policy Characteristics'!$C:$C,0)))</f>
        <v>industry-elec-and-hydrogen.html</v>
      </c>
    </row>
    <row r="1535" spans="1:18" s="2"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Hydrogen Combustion</v>
      </c>
      <c r="C1535" s="254" t="str">
        <f t="shared" si="54"/>
        <v>Fraction of Eligible Industrial Energy Use Shifted to Hydrogen</v>
      </c>
      <c r="D1535" s="6" t="s">
        <v>3056</v>
      </c>
      <c r="E1535" s="1" t="s">
        <v>3485</v>
      </c>
      <c r="F1535" t="s">
        <v>3059</v>
      </c>
      <c r="G1535" s="45" t="s">
        <v>3492</v>
      </c>
      <c r="H1535" s="43">
        <v>2220</v>
      </c>
      <c r="I1535" s="324" t="s">
        <v>41</v>
      </c>
      <c r="J1535" s="255" t="str">
        <f>IF(ISBLANK(INDEX('Policy Characteristics'!D:D,MATCH($C1535,'Policy Characteristics'!$C:$C,0))),"",INDEX('Policy Characteristics'!D:D,MATCH($C1535,'Policy Characteristics'!$C:$C,0)))</f>
        <v>Hydrogen Combustion</v>
      </c>
      <c r="K1535" s="254" t="str">
        <f>IF(ISBLANK(INDEX('Policy Characteristics'!E:E,MATCH($C1535,'Policy Characteristics'!$C:$C,0))),"",INDEX('Policy Characteristics'!E:E,MATCH($C1535,'Policy Characteristics'!$C:$C,0)))</f>
        <v>indst shift to hydrogen</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fuel shifted</v>
      </c>
      <c r="P1535" s="254" t="str">
        <f>IF(ISBLANK(INDEX('Policy Characteristics'!J:J,MATCH($C1535,'Policy Characteristics'!$C:$C,0))),"",INDEX('Policy Characteristics'!J:J,MATCH($C1535,'Policy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5" s="254" t="str">
        <f>IF(ISBLANK(INDEX('Policy Characteristics'!K:K,MATCH($C1535,'Policy Characteristics'!$C:$C,0))),"",INDEX('Policy Characteristics'!K:K,MATCH($C1535,'Policy Characteristics'!$C:$C,0)))</f>
        <v>industry-ag-main.html#fuel-switching</v>
      </c>
      <c r="R1535" s="254" t="str">
        <f>IF(ISBLANK(INDEX('Policy Characteristics'!L:L,MATCH($C1535,'Policy Characteristics'!$C:$C,0))),"",INDEX('Policy Characteristics'!L:L,MATCH($C1535,'Policy Characteristics'!$C:$C,0)))</f>
        <v>industry-elec-and-hydrogen.html</v>
      </c>
    </row>
    <row r="1536" spans="1:18" s="2"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Hydrogen Combustion</v>
      </c>
      <c r="C1536" s="254" t="str">
        <f t="shared" si="54"/>
        <v>Fraction of Eligible Industrial Energy Use Shifted to Hydrogen</v>
      </c>
      <c r="D1536" s="6" t="s">
        <v>3056</v>
      </c>
      <c r="E1536" s="1" t="s">
        <v>3486</v>
      </c>
      <c r="F1536" t="s">
        <v>3059</v>
      </c>
      <c r="G1536" s="45" t="s">
        <v>3493</v>
      </c>
      <c r="H1536" s="43">
        <v>2221</v>
      </c>
      <c r="I1536" s="324" t="s">
        <v>41</v>
      </c>
      <c r="J1536" s="255" t="str">
        <f>IF(ISBLANK(INDEX('Policy Characteristics'!D:D,MATCH($C1536,'Policy Characteristics'!$C:$C,0))),"",INDEX('Policy Characteristics'!D:D,MATCH($C1536,'Policy Characteristics'!$C:$C,0)))</f>
        <v>Hydrogen Combustion</v>
      </c>
      <c r="K1536" s="254" t="str">
        <f>IF(ISBLANK(INDEX('Policy Characteristics'!E:E,MATCH($C1536,'Policy Characteristics'!$C:$C,0))),"",INDEX('Policy Characteristics'!E:E,MATCH($C1536,'Policy Characteristics'!$C:$C,0)))</f>
        <v>indst shift to hydrogen</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fuel shifted</v>
      </c>
      <c r="P1536" s="254" t="str">
        <f>IF(ISBLANK(INDEX('Policy Characteristics'!J:J,MATCH($C1536,'Policy Characteristics'!$C:$C,0))),"",INDEX('Policy Characteristics'!J:J,MATCH($C1536,'Policy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6" s="254" t="str">
        <f>IF(ISBLANK(INDEX('Policy Characteristics'!K:K,MATCH($C1536,'Policy Characteristics'!$C:$C,0))),"",INDEX('Policy Characteristics'!K:K,MATCH($C1536,'Policy Characteristics'!$C:$C,0)))</f>
        <v>industry-ag-main.html#fuel-switching</v>
      </c>
      <c r="R1536" s="254" t="str">
        <f>IF(ISBLANK(INDEX('Policy Characteristics'!L:L,MATCH($C1536,'Policy Characteristics'!$C:$C,0))),"",INDEX('Policy Characteristics'!L:L,MATCH($C1536,'Policy Characteristics'!$C:$C,0)))</f>
        <v>industry-elec-and-hydrogen.html</v>
      </c>
    </row>
    <row r="1537" spans="1:18" s="2"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Hydrogen Combustion</v>
      </c>
      <c r="C1537" s="254" t="str">
        <f t="shared" si="54"/>
        <v>Fraction of Eligible Industrial Energy Use Shifted to Hydrogen</v>
      </c>
      <c r="D1537" s="6" t="s">
        <v>3056</v>
      </c>
      <c r="E1537" s="1" t="s">
        <v>3487</v>
      </c>
      <c r="F1537" t="s">
        <v>3059</v>
      </c>
      <c r="G1537" s="45" t="s">
        <v>3494</v>
      </c>
      <c r="H1537" s="43">
        <v>2222</v>
      </c>
      <c r="I1537" s="324" t="s">
        <v>41</v>
      </c>
      <c r="J1537" s="255" t="str">
        <f>IF(ISBLANK(INDEX('Policy Characteristics'!D:D,MATCH($C1537,'Policy Characteristics'!$C:$C,0))),"",INDEX('Policy Characteristics'!D:D,MATCH($C1537,'Policy Characteristics'!$C:$C,0)))</f>
        <v>Hydrogen Combustion</v>
      </c>
      <c r="K1537" s="254" t="str">
        <f>IF(ISBLANK(INDEX('Policy Characteristics'!E:E,MATCH($C1537,'Policy Characteristics'!$C:$C,0))),"",INDEX('Policy Characteristics'!E:E,MATCH($C1537,'Policy Characteristics'!$C:$C,0)))</f>
        <v>indst shift to hydrogen</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fuel shifted</v>
      </c>
      <c r="P1537" s="254" t="str">
        <f>IF(ISBLANK(INDEX('Policy Characteristics'!J:J,MATCH($C1537,'Policy Characteristics'!$C:$C,0))),"",INDEX('Policy Characteristics'!J:J,MATCH($C1537,'Policy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7" s="254" t="str">
        <f>IF(ISBLANK(INDEX('Policy Characteristics'!K:K,MATCH($C1537,'Policy Characteristics'!$C:$C,0))),"",INDEX('Policy Characteristics'!K:K,MATCH($C1537,'Policy Characteristics'!$C:$C,0)))</f>
        <v>industry-ag-main.html#fuel-switching</v>
      </c>
      <c r="R1537" s="254" t="str">
        <f>IF(ISBLANK(INDEX('Policy Characteristics'!L:L,MATCH($C1537,'Policy Characteristics'!$C:$C,0))),"",INDEX('Policy Characteristics'!L:L,MATCH($C1537,'Policy Characteristics'!$C:$C,0)))</f>
        <v>industry-elec-and-hydrogen.html</v>
      </c>
    </row>
    <row r="1538" spans="1:18" s="2"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Hydrogen Combustion</v>
      </c>
      <c r="C1538" s="254" t="str">
        <f t="shared" si="54"/>
        <v>Fraction of Eligible Industrial Energy Use Shifted to Hydrogen</v>
      </c>
      <c r="D1538" s="6" t="s">
        <v>3056</v>
      </c>
      <c r="E1538" s="1" t="s">
        <v>3488</v>
      </c>
      <c r="F1538" t="s">
        <v>3059</v>
      </c>
      <c r="G1538" s="45" t="s">
        <v>3495</v>
      </c>
      <c r="H1538" s="43">
        <v>2223</v>
      </c>
      <c r="I1538" s="324" t="s">
        <v>41</v>
      </c>
      <c r="J1538" s="255" t="str">
        <f>IF(ISBLANK(INDEX('Policy Characteristics'!D:D,MATCH($C1538,'Policy Characteristics'!$C:$C,0))),"",INDEX('Policy Characteristics'!D:D,MATCH($C1538,'Policy Characteristics'!$C:$C,0)))</f>
        <v>Hydrogen Combustion</v>
      </c>
      <c r="K1538" s="254" t="str">
        <f>IF(ISBLANK(INDEX('Policy Characteristics'!E:E,MATCH($C1538,'Policy Characteristics'!$C:$C,0))),"",INDEX('Policy Characteristics'!E:E,MATCH($C1538,'Policy Characteristics'!$C:$C,0)))</f>
        <v>indst shift to hydrogen</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fuel shifted</v>
      </c>
      <c r="P1538" s="254" t="str">
        <f>IF(ISBLANK(INDEX('Policy Characteristics'!J:J,MATCH($C1538,'Policy Characteristics'!$C:$C,0))),"",INDEX('Policy Characteristics'!J:J,MATCH($C1538,'Policy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8" s="254" t="str">
        <f>IF(ISBLANK(INDEX('Policy Characteristics'!K:K,MATCH($C1538,'Policy Characteristics'!$C:$C,0))),"",INDEX('Policy Characteristics'!K:K,MATCH($C1538,'Policy Characteristics'!$C:$C,0)))</f>
        <v>industry-ag-main.html#fuel-switching</v>
      </c>
      <c r="R1538" s="254" t="str">
        <f>IF(ISBLANK(INDEX('Policy Characteristics'!L:L,MATCH($C1538,'Policy Characteristics'!$C:$C,0))),"",INDEX('Policy Characteristics'!L:L,MATCH($C1538,'Policy Characteristics'!$C:$C,0)))</f>
        <v>industry-elec-and-hydrogen.html</v>
      </c>
    </row>
    <row r="1539" spans="1:18" s="2"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Hydrogen Combustion</v>
      </c>
      <c r="C1539" s="254" t="str">
        <f t="shared" si="54"/>
        <v>Fraction of Eligible Industrial Energy Use Shifted to Hydrogen</v>
      </c>
      <c r="D1539" s="6" t="s">
        <v>3056</v>
      </c>
      <c r="E1539" s="1" t="s">
        <v>3489</v>
      </c>
      <c r="F1539" t="s">
        <v>3059</v>
      </c>
      <c r="G1539" s="45" t="s">
        <v>3496</v>
      </c>
      <c r="H1539" s="43">
        <v>2224</v>
      </c>
      <c r="I1539" s="324" t="s">
        <v>41</v>
      </c>
      <c r="J1539" s="255" t="str">
        <f>IF(ISBLANK(INDEX('Policy Characteristics'!D:D,MATCH($C1539,'Policy Characteristics'!$C:$C,0))),"",INDEX('Policy Characteristics'!D:D,MATCH($C1539,'Policy Characteristics'!$C:$C,0)))</f>
        <v>Hydrogen Combustion</v>
      </c>
      <c r="K1539" s="254" t="str">
        <f>IF(ISBLANK(INDEX('Policy Characteristics'!E:E,MATCH($C1539,'Policy Characteristics'!$C:$C,0))),"",INDEX('Policy Characteristics'!E:E,MATCH($C1539,'Policy Characteristics'!$C:$C,0)))</f>
        <v>indst shift to hydrogen</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fuel shifted</v>
      </c>
      <c r="P1539" s="254" t="str">
        <f>IF(ISBLANK(INDEX('Policy Characteristics'!J:J,MATCH($C1539,'Policy Characteristics'!$C:$C,0))),"",INDEX('Policy Characteristics'!J:J,MATCH($C1539,'Policy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9" s="254" t="str">
        <f>IF(ISBLANK(INDEX('Policy Characteristics'!K:K,MATCH($C1539,'Policy Characteristics'!$C:$C,0))),"",INDEX('Policy Characteristics'!K:K,MATCH($C1539,'Policy Characteristics'!$C:$C,0)))</f>
        <v>industry-ag-main.html#fuel-switching</v>
      </c>
      <c r="R1539" s="254" t="str">
        <f>IF(ISBLANK(INDEX('Policy Characteristics'!L:L,MATCH($C1539,'Policy Characteristics'!$C:$C,0))),"",INDEX('Policy Characteristics'!L:L,MATCH($C1539,'Policy Characteristics'!$C:$C,0)))</f>
        <v>industry-elec-and-hydrogen.html</v>
      </c>
    </row>
    <row r="1540" spans="1:18" s="2"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Hydrogen Combustion</v>
      </c>
      <c r="C1540" s="254" t="str">
        <f t="shared" si="54"/>
        <v>Fraction of Eligible Industrial Energy Use Shifted to Hydrogen</v>
      </c>
      <c r="D1540" s="6" t="s">
        <v>3056</v>
      </c>
      <c r="E1540" s="1" t="s">
        <v>3632</v>
      </c>
      <c r="F1540" t="s">
        <v>3059</v>
      </c>
      <c r="G1540" s="45" t="s">
        <v>3632</v>
      </c>
      <c r="H1540" s="43">
        <v>2225</v>
      </c>
      <c r="I1540" s="324" t="s">
        <v>41</v>
      </c>
      <c r="J1540" s="255" t="str">
        <f>IF(ISBLANK(INDEX('Policy Characteristics'!D:D,MATCH($C1540,'Policy Characteristics'!$C:$C,0))),"",INDEX('Policy Characteristics'!D:D,MATCH($C1540,'Policy Characteristics'!$C:$C,0)))</f>
        <v>Hydrogen Combustion</v>
      </c>
      <c r="K1540" s="254" t="str">
        <f>IF(ISBLANK(INDEX('Policy Characteristics'!E:E,MATCH($C1540,'Policy Characteristics'!$C:$C,0))),"",INDEX('Policy Characteristics'!E:E,MATCH($C1540,'Policy Characteristics'!$C:$C,0)))</f>
        <v>indst shift to hydrogen</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fuel shifted</v>
      </c>
      <c r="P1540" s="254" t="str">
        <f>IF(ISBLANK(INDEX('Policy Characteristics'!J:J,MATCH($C1540,'Policy Characteristics'!$C:$C,0))),"",INDEX('Policy Characteristics'!J:J,MATCH($C1540,'Policy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0" s="254" t="str">
        <f>IF(ISBLANK(INDEX('Policy Characteristics'!K:K,MATCH($C1540,'Policy Characteristics'!$C:$C,0))),"",INDEX('Policy Characteristics'!K:K,MATCH($C1540,'Policy Characteristics'!$C:$C,0)))</f>
        <v>industry-ag-main.html#fuel-switching</v>
      </c>
      <c r="R1540" s="254" t="str">
        <f>IF(ISBLANK(INDEX('Policy Characteristics'!L:L,MATCH($C1540,'Policy Characteristics'!$C:$C,0))),"",INDEX('Policy Characteristics'!L:L,MATCH($C1540,'Policy Characteristics'!$C:$C,0)))</f>
        <v>industry-elec-and-hydrogen.html</v>
      </c>
    </row>
    <row r="1541" spans="1:18" s="2"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Hydrogen Combustion</v>
      </c>
      <c r="C1541" s="254" t="str">
        <f t="shared" si="54"/>
        <v>Fraction of Eligible Industrial Energy Use Shifted to Hydrogen</v>
      </c>
      <c r="D1541" s="6" t="s">
        <v>3057</v>
      </c>
      <c r="E1541" s="1" t="s">
        <v>3483</v>
      </c>
      <c r="F1541" t="s">
        <v>3018</v>
      </c>
      <c r="G1541" s="45" t="s">
        <v>3490</v>
      </c>
      <c r="H1541" s="43">
        <v>2226</v>
      </c>
      <c r="I1541" s="324" t="s">
        <v>41</v>
      </c>
      <c r="J1541" s="255" t="str">
        <f>IF(ISBLANK(INDEX('Policy Characteristics'!D:D,MATCH($C1541,'Policy Characteristics'!$C:$C,0))),"",INDEX('Policy Characteristics'!D:D,MATCH($C1541,'Policy Characteristics'!$C:$C,0)))</f>
        <v>Hydrogen Combustion</v>
      </c>
      <c r="K1541" s="254" t="str">
        <f>IF(ISBLANK(INDEX('Policy Characteristics'!E:E,MATCH($C1541,'Policy Characteristics'!$C:$C,0))),"",INDEX('Policy Characteristics'!E:E,MATCH($C1541,'Policy Characteristics'!$C:$C,0)))</f>
        <v>indst shift to hydrogen</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fuel shifted</v>
      </c>
      <c r="P1541" s="254" t="str">
        <f>IF(ISBLANK(INDEX('Policy Characteristics'!J:J,MATCH($C1541,'Policy Characteristics'!$C:$C,0))),"",INDEX('Policy Characteristics'!J:J,MATCH($C1541,'Policy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1" s="254" t="str">
        <f>IF(ISBLANK(INDEX('Policy Characteristics'!K:K,MATCH($C1541,'Policy Characteristics'!$C:$C,0))),"",INDEX('Policy Characteristics'!K:K,MATCH($C1541,'Policy Characteristics'!$C:$C,0)))</f>
        <v>industry-ag-main.html#fuel-switching</v>
      </c>
      <c r="R1541" s="254" t="str">
        <f>IF(ISBLANK(INDEX('Policy Characteristics'!L:L,MATCH($C1541,'Policy Characteristics'!$C:$C,0))),"",INDEX('Policy Characteristics'!L:L,MATCH($C1541,'Policy Characteristics'!$C:$C,0)))</f>
        <v>industry-elec-and-hydrogen.html</v>
      </c>
    </row>
    <row r="1542" spans="1:18" s="2"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Hydrogen Combustion</v>
      </c>
      <c r="C1542" s="254" t="str">
        <f t="shared" si="54"/>
        <v>Fraction of Eligible Industrial Energy Use Shifted to Hydrogen</v>
      </c>
      <c r="D1542" s="6" t="s">
        <v>3057</v>
      </c>
      <c r="E1542" s="1" t="s">
        <v>3484</v>
      </c>
      <c r="F1542" t="s">
        <v>3018</v>
      </c>
      <c r="G1542" s="45" t="s">
        <v>3491</v>
      </c>
      <c r="H1542" s="43">
        <v>2227</v>
      </c>
      <c r="I1542" s="324" t="s">
        <v>40</v>
      </c>
      <c r="J1542" s="255" t="str">
        <f>IF(ISBLANK(INDEX('Policy Characteristics'!D:D,MATCH($C1542,'Policy Characteristics'!$C:$C,0))),"",INDEX('Policy Characteristics'!D:D,MATCH($C1542,'Policy Characteristics'!$C:$C,0)))</f>
        <v>Hydrogen Combustion</v>
      </c>
      <c r="K1542" s="254" t="str">
        <f>IF(ISBLANK(INDEX('Policy Characteristics'!E:E,MATCH($C1542,'Policy Characteristics'!$C:$C,0))),"",INDEX('Policy Characteristics'!E:E,MATCH($C1542,'Policy Characteristics'!$C:$C,0)))</f>
        <v>indst shift to hydrogen</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fuel shifted</v>
      </c>
      <c r="P1542" s="254" t="str">
        <f>IF(ISBLANK(INDEX('Policy Characteristics'!J:J,MATCH($C1542,'Policy Characteristics'!$C:$C,0))),"",INDEX('Policy Characteristics'!J:J,MATCH($C1542,'Policy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2" s="254" t="str">
        <f>IF(ISBLANK(INDEX('Policy Characteristics'!K:K,MATCH($C1542,'Policy Characteristics'!$C:$C,0))),"",INDEX('Policy Characteristics'!K:K,MATCH($C1542,'Policy Characteristics'!$C:$C,0)))</f>
        <v>industry-ag-main.html#fuel-switching</v>
      </c>
      <c r="R1542" s="254" t="str">
        <f>IF(ISBLANK(INDEX('Policy Characteristics'!L:L,MATCH($C1542,'Policy Characteristics'!$C:$C,0))),"",INDEX('Policy Characteristics'!L:L,MATCH($C1542,'Policy Characteristics'!$C:$C,0)))</f>
        <v>industry-elec-and-hydrogen.html</v>
      </c>
    </row>
    <row r="1543" spans="1:18" s="2"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Hydrogen Combustion</v>
      </c>
      <c r="C1543" s="254" t="str">
        <f t="shared" ref="C1543:C1548" si="55">C$1349</f>
        <v>Fraction of Eligible Industrial Energy Use Shifted to Hydrogen</v>
      </c>
      <c r="D1543" s="6" t="s">
        <v>3057</v>
      </c>
      <c r="E1543" s="1" t="s">
        <v>3485</v>
      </c>
      <c r="F1543" t="s">
        <v>3018</v>
      </c>
      <c r="G1543" s="45" t="s">
        <v>3492</v>
      </c>
      <c r="H1543" s="43">
        <v>2228</v>
      </c>
      <c r="I1543" s="324" t="s">
        <v>41</v>
      </c>
      <c r="J1543" s="255" t="str">
        <f>IF(ISBLANK(INDEX('Policy Characteristics'!D:D,MATCH($C1543,'Policy Characteristics'!$C:$C,0))),"",INDEX('Policy Characteristics'!D:D,MATCH($C1543,'Policy Characteristics'!$C:$C,0)))</f>
        <v>Hydrogen Combustion</v>
      </c>
      <c r="K1543" s="254" t="str">
        <f>IF(ISBLANK(INDEX('Policy Characteristics'!E:E,MATCH($C1543,'Policy Characteristics'!$C:$C,0))),"",INDEX('Policy Characteristics'!E:E,MATCH($C1543,'Policy Characteristics'!$C:$C,0)))</f>
        <v>indst shift to hydrogen</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fuel shifted</v>
      </c>
      <c r="P1543" s="254" t="str">
        <f>IF(ISBLANK(INDEX('Policy Characteristics'!J:J,MATCH($C1543,'Policy Characteristics'!$C:$C,0))),"",INDEX('Policy Characteristics'!J:J,MATCH($C1543,'Policy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3" s="254" t="str">
        <f>IF(ISBLANK(INDEX('Policy Characteristics'!K:K,MATCH($C1543,'Policy Characteristics'!$C:$C,0))),"",INDEX('Policy Characteristics'!K:K,MATCH($C1543,'Policy Characteristics'!$C:$C,0)))</f>
        <v>industry-ag-main.html#fuel-switching</v>
      </c>
      <c r="R1543" s="254" t="str">
        <f>IF(ISBLANK(INDEX('Policy Characteristics'!L:L,MATCH($C1543,'Policy Characteristics'!$C:$C,0))),"",INDEX('Policy Characteristics'!L:L,MATCH($C1543,'Policy Characteristics'!$C:$C,0)))</f>
        <v>industry-elec-and-hydrogen.html</v>
      </c>
    </row>
    <row r="1544" spans="1:18" s="2"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Hydrogen Combustion</v>
      </c>
      <c r="C1544" s="254" t="str">
        <f t="shared" si="55"/>
        <v>Fraction of Eligible Industrial Energy Use Shifted to Hydrogen</v>
      </c>
      <c r="D1544" s="6" t="s">
        <v>3057</v>
      </c>
      <c r="E1544" s="1" t="s">
        <v>3486</v>
      </c>
      <c r="F1544" t="s">
        <v>3018</v>
      </c>
      <c r="G1544" s="45" t="s">
        <v>3493</v>
      </c>
      <c r="H1544" s="43">
        <v>2229</v>
      </c>
      <c r="I1544" s="324" t="s">
        <v>41</v>
      </c>
      <c r="J1544" s="255" t="str">
        <f>IF(ISBLANK(INDEX('Policy Characteristics'!D:D,MATCH($C1544,'Policy Characteristics'!$C:$C,0))),"",INDEX('Policy Characteristics'!D:D,MATCH($C1544,'Policy Characteristics'!$C:$C,0)))</f>
        <v>Hydrogen Combustion</v>
      </c>
      <c r="K1544" s="254" t="str">
        <f>IF(ISBLANK(INDEX('Policy Characteristics'!E:E,MATCH($C1544,'Policy Characteristics'!$C:$C,0))),"",INDEX('Policy Characteristics'!E:E,MATCH($C1544,'Policy Characteristics'!$C:$C,0)))</f>
        <v>indst shift to hydrogen</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fuel shifted</v>
      </c>
      <c r="P1544" s="254" t="str">
        <f>IF(ISBLANK(INDEX('Policy Characteristics'!J:J,MATCH($C1544,'Policy Characteristics'!$C:$C,0))),"",INDEX('Policy Characteristics'!J:J,MATCH($C1544,'Policy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4" s="254" t="str">
        <f>IF(ISBLANK(INDEX('Policy Characteristics'!K:K,MATCH($C1544,'Policy Characteristics'!$C:$C,0))),"",INDEX('Policy Characteristics'!K:K,MATCH($C1544,'Policy Characteristics'!$C:$C,0)))</f>
        <v>industry-ag-main.html#fuel-switching</v>
      </c>
      <c r="R1544" s="254" t="str">
        <f>IF(ISBLANK(INDEX('Policy Characteristics'!L:L,MATCH($C1544,'Policy Characteristics'!$C:$C,0))),"",INDEX('Policy Characteristics'!L:L,MATCH($C1544,'Policy Characteristics'!$C:$C,0)))</f>
        <v>industry-elec-and-hydrogen.html</v>
      </c>
    </row>
    <row r="1545" spans="1:18" s="2"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Hydrogen Combustion</v>
      </c>
      <c r="C1545" s="254" t="str">
        <f t="shared" si="55"/>
        <v>Fraction of Eligible Industrial Energy Use Shifted to Hydrogen</v>
      </c>
      <c r="D1545" s="6" t="s">
        <v>3057</v>
      </c>
      <c r="E1545" s="1" t="s">
        <v>3487</v>
      </c>
      <c r="F1545" t="s">
        <v>3018</v>
      </c>
      <c r="G1545" s="45" t="s">
        <v>3494</v>
      </c>
      <c r="H1545" s="43">
        <v>2230</v>
      </c>
      <c r="I1545" s="324" t="s">
        <v>41</v>
      </c>
      <c r="J1545" s="255" t="str">
        <f>IF(ISBLANK(INDEX('Policy Characteristics'!D:D,MATCH($C1545,'Policy Characteristics'!$C:$C,0))),"",INDEX('Policy Characteristics'!D:D,MATCH($C1545,'Policy Characteristics'!$C:$C,0)))</f>
        <v>Hydrogen Combustion</v>
      </c>
      <c r="K1545" s="254" t="str">
        <f>IF(ISBLANK(INDEX('Policy Characteristics'!E:E,MATCH($C1545,'Policy Characteristics'!$C:$C,0))),"",INDEX('Policy Characteristics'!E:E,MATCH($C1545,'Policy Characteristics'!$C:$C,0)))</f>
        <v>indst shift to hydrogen</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fuel shifted</v>
      </c>
      <c r="P1545" s="254" t="str">
        <f>IF(ISBLANK(INDEX('Policy Characteristics'!J:J,MATCH($C1545,'Policy Characteristics'!$C:$C,0))),"",INDEX('Policy Characteristics'!J:J,MATCH($C1545,'Policy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5" s="254" t="str">
        <f>IF(ISBLANK(INDEX('Policy Characteristics'!K:K,MATCH($C1545,'Policy Characteristics'!$C:$C,0))),"",INDEX('Policy Characteristics'!K:K,MATCH($C1545,'Policy Characteristics'!$C:$C,0)))</f>
        <v>industry-ag-main.html#fuel-switching</v>
      </c>
      <c r="R1545" s="254" t="str">
        <f>IF(ISBLANK(INDEX('Policy Characteristics'!L:L,MATCH($C1545,'Policy Characteristics'!$C:$C,0))),"",INDEX('Policy Characteristics'!L:L,MATCH($C1545,'Policy Characteristics'!$C:$C,0)))</f>
        <v>industry-elec-and-hydrogen.html</v>
      </c>
    </row>
    <row r="1546" spans="1:18" s="2"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Hydrogen Combustion</v>
      </c>
      <c r="C1546" s="254" t="str">
        <f t="shared" si="55"/>
        <v>Fraction of Eligible Industrial Energy Use Shifted to Hydrogen</v>
      </c>
      <c r="D1546" s="6" t="s">
        <v>3057</v>
      </c>
      <c r="E1546" s="1" t="s">
        <v>3488</v>
      </c>
      <c r="F1546" t="s">
        <v>3018</v>
      </c>
      <c r="G1546" s="45" t="s">
        <v>3495</v>
      </c>
      <c r="H1546" s="43">
        <v>2231</v>
      </c>
      <c r="I1546" s="324" t="s">
        <v>41</v>
      </c>
      <c r="J1546" s="255" t="str">
        <f>IF(ISBLANK(INDEX('Policy Characteristics'!D:D,MATCH($C1546,'Policy Characteristics'!$C:$C,0))),"",INDEX('Policy Characteristics'!D:D,MATCH($C1546,'Policy Characteristics'!$C:$C,0)))</f>
        <v>Hydrogen Combustion</v>
      </c>
      <c r="K1546" s="254" t="str">
        <f>IF(ISBLANK(INDEX('Policy Characteristics'!E:E,MATCH($C1546,'Policy Characteristics'!$C:$C,0))),"",INDEX('Policy Characteristics'!E:E,MATCH($C1546,'Policy Characteristics'!$C:$C,0)))</f>
        <v>indst shift to hydrogen</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fuel shifted</v>
      </c>
      <c r="P1546" s="254" t="str">
        <f>IF(ISBLANK(INDEX('Policy Characteristics'!J:J,MATCH($C1546,'Policy Characteristics'!$C:$C,0))),"",INDEX('Policy Characteristics'!J:J,MATCH($C1546,'Policy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6" s="254" t="str">
        <f>IF(ISBLANK(INDEX('Policy Characteristics'!K:K,MATCH($C1546,'Policy Characteristics'!$C:$C,0))),"",INDEX('Policy Characteristics'!K:K,MATCH($C1546,'Policy Characteristics'!$C:$C,0)))</f>
        <v>industry-ag-main.html#fuel-switching</v>
      </c>
      <c r="R1546" s="254" t="str">
        <f>IF(ISBLANK(INDEX('Policy Characteristics'!L:L,MATCH($C1546,'Policy Characteristics'!$C:$C,0))),"",INDEX('Policy Characteristics'!L:L,MATCH($C1546,'Policy Characteristics'!$C:$C,0)))</f>
        <v>industry-elec-and-hydrogen.html</v>
      </c>
    </row>
    <row r="1547" spans="1:18" s="2"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Hydrogen Combustion</v>
      </c>
      <c r="C1547" s="254" t="str">
        <f t="shared" si="55"/>
        <v>Fraction of Eligible Industrial Energy Use Shifted to Hydrogen</v>
      </c>
      <c r="D1547" s="6" t="s">
        <v>3057</v>
      </c>
      <c r="E1547" s="1" t="s">
        <v>3489</v>
      </c>
      <c r="F1547" t="s">
        <v>3018</v>
      </c>
      <c r="G1547" s="45" t="s">
        <v>3496</v>
      </c>
      <c r="H1547" s="43">
        <v>2232</v>
      </c>
      <c r="I1547" s="324" t="s">
        <v>41</v>
      </c>
      <c r="J1547" s="255" t="str">
        <f>IF(ISBLANK(INDEX('Policy Characteristics'!D:D,MATCH($C1547,'Policy Characteristics'!$C:$C,0))),"",INDEX('Policy Characteristics'!D:D,MATCH($C1547,'Policy Characteristics'!$C:$C,0)))</f>
        <v>Hydrogen Combustion</v>
      </c>
      <c r="K1547" s="254" t="str">
        <f>IF(ISBLANK(INDEX('Policy Characteristics'!E:E,MATCH($C1547,'Policy Characteristics'!$C:$C,0))),"",INDEX('Policy Characteristics'!E:E,MATCH($C1547,'Policy Characteristics'!$C:$C,0)))</f>
        <v>indst shift to hydrogen</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fuel shifted</v>
      </c>
      <c r="P1547" s="254" t="str">
        <f>IF(ISBLANK(INDEX('Policy Characteristics'!J:J,MATCH($C1547,'Policy Characteristics'!$C:$C,0))),"",INDEX('Policy Characteristics'!J:J,MATCH($C1547,'Policy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7" s="254" t="str">
        <f>IF(ISBLANK(INDEX('Policy Characteristics'!K:K,MATCH($C1547,'Policy Characteristics'!$C:$C,0))),"",INDEX('Policy Characteristics'!K:K,MATCH($C1547,'Policy Characteristics'!$C:$C,0)))</f>
        <v>industry-ag-main.html#fuel-switching</v>
      </c>
      <c r="R1547" s="254" t="str">
        <f>IF(ISBLANK(INDEX('Policy Characteristics'!L:L,MATCH($C1547,'Policy Characteristics'!$C:$C,0))),"",INDEX('Policy Characteristics'!L:L,MATCH($C1547,'Policy Characteristics'!$C:$C,0)))</f>
        <v>industry-elec-and-hydrogen.html</v>
      </c>
    </row>
    <row r="1548" spans="1:18" s="2"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Hydrogen Combustion</v>
      </c>
      <c r="C1548" s="254" t="str">
        <f t="shared" si="55"/>
        <v>Fraction of Eligible Industrial Energy Use Shifted to Hydrogen</v>
      </c>
      <c r="D1548" s="6" t="s">
        <v>3057</v>
      </c>
      <c r="E1548" s="1" t="s">
        <v>3632</v>
      </c>
      <c r="F1548" t="s">
        <v>3018</v>
      </c>
      <c r="G1548" s="45" t="s">
        <v>3632</v>
      </c>
      <c r="H1548" s="43">
        <v>2233</v>
      </c>
      <c r="I1548" s="324" t="s">
        <v>41</v>
      </c>
      <c r="J1548" s="255" t="str">
        <f>IF(ISBLANK(INDEX('Policy Characteristics'!D:D,MATCH($C1548,'Policy Characteristics'!$C:$C,0))),"",INDEX('Policy Characteristics'!D:D,MATCH($C1548,'Policy Characteristics'!$C:$C,0)))</f>
        <v>Hydrogen Combustion</v>
      </c>
      <c r="K1548" s="254" t="str">
        <f>IF(ISBLANK(INDEX('Policy Characteristics'!E:E,MATCH($C1548,'Policy Characteristics'!$C:$C,0))),"",INDEX('Policy Characteristics'!E:E,MATCH($C1548,'Policy Characteristics'!$C:$C,0)))</f>
        <v>indst shift to hydrogen</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of fuel shifted</v>
      </c>
      <c r="P1548" s="254" t="str">
        <f>IF(ISBLANK(INDEX('Policy Characteristics'!J:J,MATCH($C1548,'Policy Characteristics'!$C:$C,0))),"",INDEX('Policy Characteristics'!J:J,MATCH($C1548,'Policy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8" s="254" t="str">
        <f>IF(ISBLANK(INDEX('Policy Characteristics'!K:K,MATCH($C1548,'Policy Characteristics'!$C:$C,0))),"",INDEX('Policy Characteristics'!K:K,MATCH($C1548,'Policy Characteristics'!$C:$C,0)))</f>
        <v>industry-ag-main.html#fuel-switching</v>
      </c>
      <c r="R1548" s="254" t="str">
        <f>IF(ISBLANK(INDEX('Policy Characteristics'!L:L,MATCH($C1548,'Policy Characteristics'!$C:$C,0))),"",INDEX('Policy Characteristics'!L:L,MATCH($C1548,'Policy Characteristics'!$C:$C,0)))</f>
        <v>industry-elec-and-hydrogen.html</v>
      </c>
    </row>
    <row r="1549" spans="1:18" s="4"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Industry Energy Efficiency Standards</v>
      </c>
      <c r="C1549" t="s">
        <v>271</v>
      </c>
      <c r="D1549" s="45" t="s">
        <v>3033</v>
      </c>
      <c r="E1549" s="45" t="s">
        <v>2380</v>
      </c>
      <c r="F1549" t="s">
        <v>3058</v>
      </c>
      <c r="G1549" s="45" t="s">
        <v>2386</v>
      </c>
      <c r="H1549" s="43">
        <v>958</v>
      </c>
      <c r="I1549" s="324" t="s">
        <v>40</v>
      </c>
      <c r="J1549" s="255" t="str">
        <f>IF(ISBLANK(INDEX('Policy Characteristics'!D:D,MATCH($C1549,'Policy Characteristics'!$C:$C,0))),"",INDEX('Policy Characteristics'!D:D,MATCH($C1549,'Policy Characteristics'!$C:$C,0)))</f>
        <v>Industry Energy Efficiency</v>
      </c>
      <c r="K1549" s="254" t="str">
        <f>IF(ISBLANK(INDEX('Policy Characteristics'!E:E,MATCH($C1549,'Policy Characteristics'!$C:$C,0))),"",INDEX('Policy Characteristics'!E:E,MATCH($C1549,'Policy Characteristics'!$C:$C,0)))</f>
        <v>indst efficiency standards</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0.25</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reduction in energy use</v>
      </c>
      <c r="P1549" s="254" t="str">
        <f>IF(ISBLANK(INDEX('Policy Characteristics'!J:J,MATCH($C1549,'Policy Characteristics'!$C:$C,0))),"",INDEX('Policy Characteristics'!J:J,MATCH($C1549,'Policy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4"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Industry Energy Efficiency Standards</v>
      </c>
      <c r="C1550" s="254" t="str">
        <f t="shared" ref="C1550:C1613" si="56">C$1549</f>
        <v>Percentage Improvement in Eqpt Efficiency Standards above BAU</v>
      </c>
      <c r="D1550" s="45" t="s">
        <v>3033</v>
      </c>
      <c r="E1550" s="45" t="s">
        <v>2381</v>
      </c>
      <c r="F1550" t="s">
        <v>3058</v>
      </c>
      <c r="G1550" s="45" t="s">
        <v>2389</v>
      </c>
      <c r="H1550" s="43">
        <v>959</v>
      </c>
      <c r="I1550" s="324" t="s">
        <v>41</v>
      </c>
      <c r="J1550" s="255" t="str">
        <f>IF(ISBLANK(INDEX('Policy Characteristics'!D:D,MATCH($C1550,'Policy Characteristics'!$C:$C,0))),"",INDEX('Policy Characteristics'!D:D,MATCH($C1550,'Policy Characteristics'!$C:$C,0)))</f>
        <v>Industry Energy Efficiency</v>
      </c>
      <c r="K1550" s="254" t="str">
        <f>IF(ISBLANK(INDEX('Policy Characteristics'!E:E,MATCH($C1550,'Policy Characteristics'!$C:$C,0))),"",INDEX('Policy Characteristics'!E:E,MATCH($C1550,'Policy Characteristics'!$C:$C,0)))</f>
        <v>indst efficiency standards</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0.25</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reduction in energy use</v>
      </c>
      <c r="P1550" s="254" t="str">
        <f>IF(ISBLANK(INDEX('Policy Characteristics'!J:J,MATCH($C1550,'Policy Characteristics'!$C:$C,0))),"",INDEX('Policy Characteristics'!J:J,MATCH($C1550,'Policy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4"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Industry Energy Efficiency Standards</v>
      </c>
      <c r="C1551" s="254" t="str">
        <f t="shared" si="56"/>
        <v>Percentage Improvement in Eqpt Efficiency Standards above BAU</v>
      </c>
      <c r="D1551" s="45" t="s">
        <v>3033</v>
      </c>
      <c r="E1551" s="45" t="s">
        <v>2382</v>
      </c>
      <c r="F1551" t="s">
        <v>3058</v>
      </c>
      <c r="G1551" s="45" t="s">
        <v>2390</v>
      </c>
      <c r="H1551" s="43">
        <v>960</v>
      </c>
      <c r="I1551" s="324" t="s">
        <v>40</v>
      </c>
      <c r="J1551" s="255" t="str">
        <f>IF(ISBLANK(INDEX('Policy Characteristics'!D:D,MATCH($C1551,'Policy Characteristics'!$C:$C,0))),"",INDEX('Policy Characteristics'!D:D,MATCH($C1551,'Policy Characteristics'!$C:$C,0)))</f>
        <v>Industry Energy Efficiency</v>
      </c>
      <c r="K1551" s="254" t="str">
        <f>IF(ISBLANK(INDEX('Policy Characteristics'!E:E,MATCH($C1551,'Policy Characteristics'!$C:$C,0))),"",INDEX('Policy Characteristics'!E:E,MATCH($C1551,'Policy Characteristics'!$C:$C,0)))</f>
        <v>indst efficiency standards</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0.25</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reduction in energy use</v>
      </c>
      <c r="P1551" s="254" t="str">
        <f>IF(ISBLANK(INDEX('Policy Characteristics'!J:J,MATCH($C1551,'Policy Characteristics'!$C:$C,0))),"",INDEX('Policy Characteristics'!J:J,MATCH($C1551,'Policy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4"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Industry Energy Efficiency Standards</v>
      </c>
      <c r="C1552" s="254" t="str">
        <f t="shared" si="56"/>
        <v>Percentage Improvement in Eqpt Efficiency Standards above BAU</v>
      </c>
      <c r="D1552" s="45" t="s">
        <v>3033</v>
      </c>
      <c r="E1552" s="45" t="s">
        <v>2383</v>
      </c>
      <c r="F1552" t="s">
        <v>3058</v>
      </c>
      <c r="G1552" s="45" t="s">
        <v>2387</v>
      </c>
      <c r="H1552" s="43">
        <v>961</v>
      </c>
      <c r="I1552" s="324" t="s">
        <v>41</v>
      </c>
      <c r="J1552" s="255" t="str">
        <f>IF(ISBLANK(INDEX('Policy Characteristics'!D:D,MATCH($C1552,'Policy Characteristics'!$C:$C,0))),"",INDEX('Policy Characteristics'!D:D,MATCH($C1552,'Policy Characteristics'!$C:$C,0)))</f>
        <v>Industry Energy Efficiency</v>
      </c>
      <c r="K1552" s="254" t="str">
        <f>IF(ISBLANK(INDEX('Policy Characteristics'!E:E,MATCH($C1552,'Policy Characteristics'!$C:$C,0))),"",INDEX('Policy Characteristics'!E:E,MATCH($C1552,'Policy Characteristics'!$C:$C,0)))</f>
        <v>indst efficiency standards</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0.25</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reduction in energy use</v>
      </c>
      <c r="P1552" s="254" t="str">
        <f>IF(ISBLANK(INDEX('Policy Characteristics'!J:J,MATCH($C1552,'Policy Characteristics'!$C:$C,0))),"",INDEX('Policy Characteristics'!J:J,MATCH($C1552,'Policy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4"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Industry Energy Efficiency Standards</v>
      </c>
      <c r="C1553" s="254" t="str">
        <f t="shared" si="56"/>
        <v>Percentage Improvement in Eqpt Efficiency Standards above BAU</v>
      </c>
      <c r="D1553" s="45" t="s">
        <v>3033</v>
      </c>
      <c r="E1553" s="45" t="s">
        <v>2384</v>
      </c>
      <c r="F1553" t="s">
        <v>3058</v>
      </c>
      <c r="G1553" s="45" t="s">
        <v>2388</v>
      </c>
      <c r="H1553" s="43">
        <v>962</v>
      </c>
      <c r="I1553" s="324" t="s">
        <v>40</v>
      </c>
      <c r="J1553" s="255" t="str">
        <f>IF(ISBLANK(INDEX('Policy Characteristics'!D:D,MATCH($C1553,'Policy Characteristics'!$C:$C,0))),"",INDEX('Policy Characteristics'!D:D,MATCH($C1553,'Policy Characteristics'!$C:$C,0)))</f>
        <v>Industry Energy Efficiency</v>
      </c>
      <c r="K1553" s="254" t="str">
        <f>IF(ISBLANK(INDEX('Policy Characteristics'!E:E,MATCH($C1553,'Policy Characteristics'!$C:$C,0))),"",INDEX('Policy Characteristics'!E:E,MATCH($C1553,'Policy Characteristics'!$C:$C,0)))</f>
        <v>indst efficiency standards</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0.25</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reduction in energy use</v>
      </c>
      <c r="P1553" s="254" t="str">
        <f>IF(ISBLANK(INDEX('Policy Characteristics'!J:J,MATCH($C1553,'Policy Characteristics'!$C:$C,0))),"",INDEX('Policy Characteristics'!J:J,MATCH($C1553,'Policy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4" customFormat="1"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Industry Energy Efficiency Standards</v>
      </c>
      <c r="C1554" s="254" t="str">
        <f t="shared" si="56"/>
        <v>Percentage Improvement in Eqpt Efficiency Standards above BAU</v>
      </c>
      <c r="D1554" s="45" t="s">
        <v>3033</v>
      </c>
      <c r="E1554" s="45" t="s">
        <v>2385</v>
      </c>
      <c r="F1554" t="s">
        <v>3058</v>
      </c>
      <c r="G1554" s="45" t="s">
        <v>2391</v>
      </c>
      <c r="H1554" s="43">
        <v>963</v>
      </c>
      <c r="I1554" s="324" t="s">
        <v>41</v>
      </c>
      <c r="J1554" s="255" t="str">
        <f>IF(ISBLANK(INDEX('Policy Characteristics'!D:D,MATCH($C1554,'Policy Characteristics'!$C:$C,0))),"",INDEX('Policy Characteristics'!D:D,MATCH($C1554,'Policy Characteristics'!$C:$C,0)))</f>
        <v>Industry Energy Efficiency</v>
      </c>
      <c r="K1554" s="254" t="str">
        <f>IF(ISBLANK(INDEX('Policy Characteristics'!E:E,MATCH($C1554,'Policy Characteristics'!$C:$C,0))),"",INDEX('Policy Characteristics'!E:E,MATCH($C1554,'Policy Characteristics'!$C:$C,0)))</f>
        <v>indst efficiency standards</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0.25</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reduction in energy use</v>
      </c>
      <c r="P1554" s="254" t="str">
        <f>IF(ISBLANK(INDEX('Policy Characteristics'!J:J,MATCH($C1554,'Policy Characteristics'!$C:$C,0))),"",INDEX('Policy Characteristics'!J:J,MATCH($C1554,'Policy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Industry Energy Efficiency Standards</v>
      </c>
      <c r="C1555" s="254" t="str">
        <f t="shared" si="56"/>
        <v>Percentage Improvement in Eqpt Efficiency Standards above BAU</v>
      </c>
      <c r="D1555" s="45" t="s">
        <v>3033</v>
      </c>
      <c r="E1555" s="45" t="s">
        <v>2682</v>
      </c>
      <c r="F1555" t="s">
        <v>3058</v>
      </c>
      <c r="G1555" s="45" t="s">
        <v>2685</v>
      </c>
      <c r="H1555" s="43">
        <v>964</v>
      </c>
      <c r="I1555" s="324" t="s">
        <v>41</v>
      </c>
      <c r="J1555" s="255" t="str">
        <f>IF(ISBLANK(INDEX('Policy Characteristics'!D:D,MATCH($C1555,'Policy Characteristics'!$C:$C,0))),"",INDEX('Policy Characteristics'!D:D,MATCH($C1555,'Policy Characteristics'!$C:$C,0)))</f>
        <v>Industry Energy Efficiency</v>
      </c>
      <c r="K1555" s="254" t="str">
        <f>IF(ISBLANK(INDEX('Policy Characteristics'!E:E,MATCH($C1555,'Policy Characteristics'!$C:$C,0))),"",INDEX('Policy Characteristics'!E:E,MATCH($C1555,'Policy Characteristics'!$C:$C,0)))</f>
        <v>indst efficiency standards</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0.25</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reduction in energy use</v>
      </c>
      <c r="P1555" s="254" t="str">
        <f>IF(ISBLANK(INDEX('Policy Characteristics'!J:J,MATCH($C1555,'Policy Characteristics'!$C:$C,0))),"",INDEX('Policy Characteristics'!J:J,MATCH($C1555,'Policy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4"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Industry Energy Efficiency Standards</v>
      </c>
      <c r="C1556" s="254" t="str">
        <f t="shared" si="56"/>
        <v>Percentage Improvement in Eqpt Efficiency Standards above BAU</v>
      </c>
      <c r="D1556" s="45" t="s">
        <v>3033</v>
      </c>
      <c r="E1556" s="45" t="s">
        <v>2683</v>
      </c>
      <c r="F1556" t="s">
        <v>3058</v>
      </c>
      <c r="G1556" s="45" t="s">
        <v>2687</v>
      </c>
      <c r="H1556" s="43">
        <v>965</v>
      </c>
      <c r="I1556" s="324" t="s">
        <v>40</v>
      </c>
      <c r="J1556" s="255" t="str">
        <f>IF(ISBLANK(INDEX('Policy Characteristics'!D:D,MATCH($C1556,'Policy Characteristics'!$C:$C,0))),"",INDEX('Policy Characteristics'!D:D,MATCH($C1556,'Policy Characteristics'!$C:$C,0)))</f>
        <v>Industry Energy Efficiency</v>
      </c>
      <c r="K1556" s="254" t="str">
        <f>IF(ISBLANK(INDEX('Policy Characteristics'!E:E,MATCH($C1556,'Policy Characteristics'!$C:$C,0))),"",INDEX('Policy Characteristics'!E:E,MATCH($C1556,'Policy Characteristics'!$C:$C,0)))</f>
        <v>indst efficiency standards</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0.25</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reduction in energy use</v>
      </c>
      <c r="P1556" s="254" t="str">
        <f>IF(ISBLANK(INDEX('Policy Characteristics'!J:J,MATCH($C1556,'Policy Characteristics'!$C:$C,0))),"",INDEX('Policy Characteristics'!J:J,MATCH($C1556,'Policy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4"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Industry Energy Efficiency Standards</v>
      </c>
      <c r="C1557" s="254" t="str">
        <f t="shared" si="56"/>
        <v>Percentage Improvement in Eqpt Efficiency Standards above BAU</v>
      </c>
      <c r="D1557" s="45" t="s">
        <v>3033</v>
      </c>
      <c r="E1557" s="45" t="s">
        <v>2684</v>
      </c>
      <c r="F1557" t="s">
        <v>3058</v>
      </c>
      <c r="G1557" s="45" t="s">
        <v>2688</v>
      </c>
      <c r="H1557" s="43">
        <v>966</v>
      </c>
      <c r="I1557" s="324" t="s">
        <v>40</v>
      </c>
      <c r="J1557" s="255" t="str">
        <f>IF(ISBLANK(INDEX('Policy Characteristics'!D:D,MATCH($C1557,'Policy Characteristics'!$C:$C,0))),"",INDEX('Policy Characteristics'!D:D,MATCH($C1557,'Policy Characteristics'!$C:$C,0)))</f>
        <v>Industry Energy Efficiency</v>
      </c>
      <c r="K1557" s="254" t="str">
        <f>IF(ISBLANK(INDEX('Policy Characteristics'!E:E,MATCH($C1557,'Policy Characteristics'!$C:$C,0))),"",INDEX('Policy Characteristics'!E:E,MATCH($C1557,'Policy Characteristics'!$C:$C,0)))</f>
        <v>indst efficiency standards</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0.25</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reduction in energy use</v>
      </c>
      <c r="P1557" s="254" t="str">
        <f>IF(ISBLANK(INDEX('Policy Characteristics'!J:J,MATCH($C1557,'Policy Characteristics'!$C:$C,0))),"",INDEX('Policy Characteristics'!J:J,MATCH($C1557,'Policy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4"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Industry Energy Efficiency Standards</v>
      </c>
      <c r="C1558" s="254" t="str">
        <f t="shared" si="56"/>
        <v>Percentage Improvement in Eqpt Efficiency Standards above BAU</v>
      </c>
      <c r="D1558" s="45" t="s">
        <v>3033</v>
      </c>
      <c r="E1558" s="45" t="s">
        <v>2681</v>
      </c>
      <c r="F1558" t="s">
        <v>3058</v>
      </c>
      <c r="G1558" s="45" t="s">
        <v>2686</v>
      </c>
      <c r="H1558" s="43">
        <v>967</v>
      </c>
      <c r="I1558" s="324" t="s">
        <v>41</v>
      </c>
      <c r="J1558" s="255" t="str">
        <f>IF(ISBLANK(INDEX('Policy Characteristics'!D:D,MATCH($C1558,'Policy Characteristics'!$C:$C,0))),"",INDEX('Policy Characteristics'!D:D,MATCH($C1558,'Policy Characteristics'!$C:$C,0)))</f>
        <v>Industry Energy Efficiency</v>
      </c>
      <c r="K1558" s="254" t="str">
        <f>IF(ISBLANK(INDEX('Policy Characteristics'!E:E,MATCH($C1558,'Policy Characteristics'!$C:$C,0))),"",INDEX('Policy Characteristics'!E:E,MATCH($C1558,'Policy Characteristics'!$C:$C,0)))</f>
        <v>indst efficiency standards</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0.25</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reduction in energy use</v>
      </c>
      <c r="P1558" s="254" t="str">
        <f>IF(ISBLANK(INDEX('Policy Characteristics'!J:J,MATCH($C1558,'Policy Characteristics'!$C:$C,0))),"",INDEX('Policy Characteristics'!J:J,MATCH($C1558,'Policy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4"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Industry Energy Efficiency Standards</v>
      </c>
      <c r="C1559" s="254" t="str">
        <f t="shared" si="56"/>
        <v>Percentage Improvement in Eqpt Efficiency Standards above BAU</v>
      </c>
      <c r="D1559" s="6" t="s">
        <v>3034</v>
      </c>
      <c r="E1559" s="45" t="s">
        <v>2380</v>
      </c>
      <c r="F1559" t="s">
        <v>2735</v>
      </c>
      <c r="G1559" s="45" t="s">
        <v>2386</v>
      </c>
      <c r="H1559" s="43">
        <v>968</v>
      </c>
      <c r="I1559" s="324" t="s">
        <v>40</v>
      </c>
      <c r="J1559" s="255" t="str">
        <f>IF(ISBLANK(INDEX('Policy Characteristics'!D:D,MATCH($C1559,'Policy Characteristics'!$C:$C,0))),"",INDEX('Policy Characteristics'!D:D,MATCH($C1559,'Policy Characteristics'!$C:$C,0)))</f>
        <v>Industry Energy Efficiency</v>
      </c>
      <c r="K1559" s="254" t="str">
        <f>IF(ISBLANK(INDEX('Policy Characteristics'!E:E,MATCH($C1559,'Policy Characteristics'!$C:$C,0))),"",INDEX('Policy Characteristics'!E:E,MATCH($C1559,'Policy Characteristics'!$C:$C,0)))</f>
        <v>indst efficiency standards</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0.25</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reduction in energy use</v>
      </c>
      <c r="P1559" s="254" t="str">
        <f>IF(ISBLANK(INDEX('Policy Characteristics'!J:J,MATCH($C1559,'Policy Characteristics'!$C:$C,0))),"",INDEX('Policy Characteristics'!J:J,MATCH($C1559,'Policy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4"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Industry Energy Efficiency Standards</v>
      </c>
      <c r="C1560" s="254" t="str">
        <f t="shared" si="56"/>
        <v>Percentage Improvement in Eqpt Efficiency Standards above BAU</v>
      </c>
      <c r="D1560" s="6" t="s">
        <v>3034</v>
      </c>
      <c r="E1560" s="45" t="s">
        <v>2381</v>
      </c>
      <c r="F1560" t="s">
        <v>2735</v>
      </c>
      <c r="G1560" s="45" t="s">
        <v>2389</v>
      </c>
      <c r="H1560" s="43">
        <v>969</v>
      </c>
      <c r="I1560" s="324" t="s">
        <v>40</v>
      </c>
      <c r="J1560" s="255" t="str">
        <f>IF(ISBLANK(INDEX('Policy Characteristics'!D:D,MATCH($C1560,'Policy Characteristics'!$C:$C,0))),"",INDEX('Policy Characteristics'!D:D,MATCH($C1560,'Policy Characteristics'!$C:$C,0)))</f>
        <v>Industry Energy Efficiency</v>
      </c>
      <c r="K1560" s="254" t="str">
        <f>IF(ISBLANK(INDEX('Policy Characteristics'!E:E,MATCH($C1560,'Policy Characteristics'!$C:$C,0))),"",INDEX('Policy Characteristics'!E:E,MATCH($C1560,'Policy Characteristics'!$C:$C,0)))</f>
        <v>indst efficiency standards</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0.25</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reduction in energy use</v>
      </c>
      <c r="P1560" s="254" t="str">
        <f>IF(ISBLANK(INDEX('Policy Characteristics'!J:J,MATCH($C1560,'Policy Characteristics'!$C:$C,0))),"",INDEX('Policy Characteristics'!J:J,MATCH($C1560,'Policy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4"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Industry Energy Efficiency Standards</v>
      </c>
      <c r="C1561" s="254" t="str">
        <f t="shared" si="56"/>
        <v>Percentage Improvement in Eqpt Efficiency Standards above BAU</v>
      </c>
      <c r="D1561" s="6" t="s">
        <v>3034</v>
      </c>
      <c r="E1561" s="45" t="s">
        <v>2382</v>
      </c>
      <c r="F1561" t="s">
        <v>2735</v>
      </c>
      <c r="G1561" s="45" t="s">
        <v>2390</v>
      </c>
      <c r="H1561" s="43">
        <v>970</v>
      </c>
      <c r="I1561" s="324" t="s">
        <v>40</v>
      </c>
      <c r="J1561" s="255" t="str">
        <f>IF(ISBLANK(INDEX('Policy Characteristics'!D:D,MATCH($C1561,'Policy Characteristics'!$C:$C,0))),"",INDEX('Policy Characteristics'!D:D,MATCH($C1561,'Policy Characteristics'!$C:$C,0)))</f>
        <v>Industry Energy Efficiency</v>
      </c>
      <c r="K1561" s="254" t="str">
        <f>IF(ISBLANK(INDEX('Policy Characteristics'!E:E,MATCH($C1561,'Policy Characteristics'!$C:$C,0))),"",INDEX('Policy Characteristics'!E:E,MATCH($C1561,'Policy Characteristics'!$C:$C,0)))</f>
        <v>indst efficiency standards</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0.25</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reduction in energy use</v>
      </c>
      <c r="P1561" s="254" t="str">
        <f>IF(ISBLANK(INDEX('Policy Characteristics'!J:J,MATCH($C1561,'Policy Characteristics'!$C:$C,0))),"",INDEX('Policy Characteristics'!J:J,MATCH($C1561,'Policy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4"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Industry Energy Efficiency Standards</v>
      </c>
      <c r="C1562" s="254" t="str">
        <f t="shared" si="56"/>
        <v>Percentage Improvement in Eqpt Efficiency Standards above BAU</v>
      </c>
      <c r="D1562" s="6" t="s">
        <v>3034</v>
      </c>
      <c r="E1562" s="45" t="s">
        <v>2383</v>
      </c>
      <c r="F1562" t="s">
        <v>2735</v>
      </c>
      <c r="G1562" s="45" t="s">
        <v>2387</v>
      </c>
      <c r="H1562" s="43">
        <v>971</v>
      </c>
      <c r="I1562" s="324" t="s">
        <v>41</v>
      </c>
      <c r="J1562" s="255" t="str">
        <f>IF(ISBLANK(INDEX('Policy Characteristics'!D:D,MATCH($C1562,'Policy Characteristics'!$C:$C,0))),"",INDEX('Policy Characteristics'!D:D,MATCH($C1562,'Policy Characteristics'!$C:$C,0)))</f>
        <v>Industry Energy Efficiency</v>
      </c>
      <c r="K1562" s="254" t="str">
        <f>IF(ISBLANK(INDEX('Policy Characteristics'!E:E,MATCH($C1562,'Policy Characteristics'!$C:$C,0))),"",INDEX('Policy Characteristics'!E:E,MATCH($C1562,'Policy Characteristics'!$C:$C,0)))</f>
        <v>indst efficiency standards</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0.25</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reduction in energy use</v>
      </c>
      <c r="P1562" s="254" t="str">
        <f>IF(ISBLANK(INDEX('Policy Characteristics'!J:J,MATCH($C1562,'Policy Characteristics'!$C:$C,0))),"",INDEX('Policy Characteristics'!J:J,MATCH($C1562,'Policy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4"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Industry Energy Efficiency Standards</v>
      </c>
      <c r="C1563" s="254" t="str">
        <f t="shared" si="56"/>
        <v>Percentage Improvement in Eqpt Efficiency Standards above BAU</v>
      </c>
      <c r="D1563" s="6" t="s">
        <v>3034</v>
      </c>
      <c r="E1563" s="45" t="s">
        <v>2384</v>
      </c>
      <c r="F1563" t="s">
        <v>2735</v>
      </c>
      <c r="G1563" s="45" t="s">
        <v>2388</v>
      </c>
      <c r="H1563" s="43">
        <v>972</v>
      </c>
      <c r="I1563" s="324" t="s">
        <v>40</v>
      </c>
      <c r="J1563" s="255" t="str">
        <f>IF(ISBLANK(INDEX('Policy Characteristics'!D:D,MATCH($C1563,'Policy Characteristics'!$C:$C,0))),"",INDEX('Policy Characteristics'!D:D,MATCH($C1563,'Policy Characteristics'!$C:$C,0)))</f>
        <v>Industry Energy Efficiency</v>
      </c>
      <c r="K1563" s="254" t="str">
        <f>IF(ISBLANK(INDEX('Policy Characteristics'!E:E,MATCH($C1563,'Policy Characteristics'!$C:$C,0))),"",INDEX('Policy Characteristics'!E:E,MATCH($C1563,'Policy Characteristics'!$C:$C,0)))</f>
        <v>indst efficiency standards</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0.25</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reduction in energy use</v>
      </c>
      <c r="P1563" s="254" t="str">
        <f>IF(ISBLANK(INDEX('Policy Characteristics'!J:J,MATCH($C1563,'Policy Characteristics'!$C:$C,0))),"",INDEX('Policy Characteristics'!J:J,MATCH($C1563,'Policy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4"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Industry Energy Efficiency Standards</v>
      </c>
      <c r="C1564" s="254" t="str">
        <f t="shared" si="56"/>
        <v>Percentage Improvement in Eqpt Efficiency Standards above BAU</v>
      </c>
      <c r="D1564" s="6" t="s">
        <v>3034</v>
      </c>
      <c r="E1564" s="45" t="s">
        <v>2385</v>
      </c>
      <c r="F1564" t="s">
        <v>2735</v>
      </c>
      <c r="G1564" s="45" t="s">
        <v>2391</v>
      </c>
      <c r="H1564" s="43">
        <v>973</v>
      </c>
      <c r="I1564" s="324" t="s">
        <v>41</v>
      </c>
      <c r="J1564" s="255" t="str">
        <f>IF(ISBLANK(INDEX('Policy Characteristics'!D:D,MATCH($C1564,'Policy Characteristics'!$C:$C,0))),"",INDEX('Policy Characteristics'!D:D,MATCH($C1564,'Policy Characteristics'!$C:$C,0)))</f>
        <v>Industry Energy Efficiency</v>
      </c>
      <c r="K1564" s="254" t="str">
        <f>IF(ISBLANK(INDEX('Policy Characteristics'!E:E,MATCH($C1564,'Policy Characteristics'!$C:$C,0))),"",INDEX('Policy Characteristics'!E:E,MATCH($C1564,'Policy Characteristics'!$C:$C,0)))</f>
        <v>indst efficiency standards</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0.25</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reduction in energy use</v>
      </c>
      <c r="P1564" s="254" t="str">
        <f>IF(ISBLANK(INDEX('Policy Characteristics'!J:J,MATCH($C1564,'Policy Characteristics'!$C:$C,0))),"",INDEX('Policy Characteristics'!J:J,MATCH($C1564,'Policy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4"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Industry Energy Efficiency Standards</v>
      </c>
      <c r="C1565" s="254" t="str">
        <f t="shared" si="56"/>
        <v>Percentage Improvement in Eqpt Efficiency Standards above BAU</v>
      </c>
      <c r="D1565" s="6" t="s">
        <v>3034</v>
      </c>
      <c r="E1565" s="45" t="s">
        <v>2682</v>
      </c>
      <c r="F1565" t="s">
        <v>2735</v>
      </c>
      <c r="G1565" s="45" t="s">
        <v>2685</v>
      </c>
      <c r="H1565" s="43">
        <v>974</v>
      </c>
      <c r="I1565" s="324" t="s">
        <v>41</v>
      </c>
      <c r="J1565" s="255" t="str">
        <f>IF(ISBLANK(INDEX('Policy Characteristics'!D:D,MATCH($C1565,'Policy Characteristics'!$C:$C,0))),"",INDEX('Policy Characteristics'!D:D,MATCH($C1565,'Policy Characteristics'!$C:$C,0)))</f>
        <v>Industry Energy Efficiency</v>
      </c>
      <c r="K1565" s="254" t="str">
        <f>IF(ISBLANK(INDEX('Policy Characteristics'!E:E,MATCH($C1565,'Policy Characteristics'!$C:$C,0))),"",INDEX('Policy Characteristics'!E:E,MATCH($C1565,'Policy Characteristics'!$C:$C,0)))</f>
        <v>indst efficiency standards</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0.25</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reduction in energy use</v>
      </c>
      <c r="P1565" s="254" t="str">
        <f>IF(ISBLANK(INDEX('Policy Characteristics'!J:J,MATCH($C1565,'Policy Characteristics'!$C:$C,0))),"",INDEX('Policy Characteristics'!J:J,MATCH($C1565,'Policy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5" s="254" t="str">
        <f>IF(ISBLANK(INDEX('Policy Characteristics'!K:K,MATCH($C1565,'Policy Characteristics'!$C:$C,0))),"",INDEX('Policy Characteristics'!K:K,MATCH($C1565,'Policy Characteristics'!$C:$C,0)))</f>
        <v>industry-ag-main.html#eff-stds</v>
      </c>
      <c r="R1565" s="254" t="str">
        <f>IF(ISBLANK(INDEX('Policy Characteristics'!L:L,MATCH($C1565,'Policy Characteristics'!$C:$C,0))),"",INDEX('Policy Characteristics'!L:L,MATCH($C1565,'Policy Characteristics'!$C:$C,0)))</f>
        <v>industry-energy-efficiency-standards.html</v>
      </c>
    </row>
    <row r="1566" spans="1:18" s="4"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Industry Energy Efficiency Standards</v>
      </c>
      <c r="C1566" s="254" t="str">
        <f t="shared" si="56"/>
        <v>Percentage Improvement in Eqpt Efficiency Standards above BAU</v>
      </c>
      <c r="D1566" s="6" t="s">
        <v>3034</v>
      </c>
      <c r="E1566" s="45" t="s">
        <v>2683</v>
      </c>
      <c r="F1566" t="s">
        <v>2735</v>
      </c>
      <c r="G1566" s="45" t="s">
        <v>2687</v>
      </c>
      <c r="H1566" s="43">
        <v>975</v>
      </c>
      <c r="I1566" s="324" t="s">
        <v>40</v>
      </c>
      <c r="J1566" s="255" t="str">
        <f>IF(ISBLANK(INDEX('Policy Characteristics'!D:D,MATCH($C1566,'Policy Characteristics'!$C:$C,0))),"",INDEX('Policy Characteristics'!D:D,MATCH($C1566,'Policy Characteristics'!$C:$C,0)))</f>
        <v>Industry Energy Efficiency</v>
      </c>
      <c r="K1566" s="254" t="str">
        <f>IF(ISBLANK(INDEX('Policy Characteristics'!E:E,MATCH($C1566,'Policy Characteristics'!$C:$C,0))),"",INDEX('Policy Characteristics'!E:E,MATCH($C1566,'Policy Characteristics'!$C:$C,0)))</f>
        <v>indst efficiency standards</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0.25</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reduction in energy use</v>
      </c>
      <c r="P1566" s="254" t="str">
        <f>IF(ISBLANK(INDEX('Policy Characteristics'!J:J,MATCH($C1566,'Policy Characteristics'!$C:$C,0))),"",INDEX('Policy Characteristics'!J:J,MATCH($C1566,'Policy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6" s="254" t="str">
        <f>IF(ISBLANK(INDEX('Policy Characteristics'!K:K,MATCH($C1566,'Policy Characteristics'!$C:$C,0))),"",INDEX('Policy Characteristics'!K:K,MATCH($C1566,'Policy Characteristics'!$C:$C,0)))</f>
        <v>industry-ag-main.html#eff-stds</v>
      </c>
      <c r="R1566" s="254" t="str">
        <f>IF(ISBLANK(INDEX('Policy Characteristics'!L:L,MATCH($C1566,'Policy Characteristics'!$C:$C,0))),"",INDEX('Policy Characteristics'!L:L,MATCH($C1566,'Policy Characteristics'!$C:$C,0)))</f>
        <v>industry-energy-efficiency-standards.html</v>
      </c>
    </row>
    <row r="1567" spans="1:18" s="4"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Industry Energy Efficiency Standards</v>
      </c>
      <c r="C1567" s="254" t="str">
        <f t="shared" si="56"/>
        <v>Percentage Improvement in Eqpt Efficiency Standards above BAU</v>
      </c>
      <c r="D1567" s="6" t="s">
        <v>3034</v>
      </c>
      <c r="E1567" s="45" t="s">
        <v>2684</v>
      </c>
      <c r="F1567" t="s">
        <v>2735</v>
      </c>
      <c r="G1567" s="45" t="s">
        <v>2688</v>
      </c>
      <c r="H1567" s="43">
        <v>976</v>
      </c>
      <c r="I1567" s="324" t="s">
        <v>41</v>
      </c>
      <c r="J1567" s="255" t="str">
        <f>IF(ISBLANK(INDEX('Policy Characteristics'!D:D,MATCH($C1567,'Policy Characteristics'!$C:$C,0))),"",INDEX('Policy Characteristics'!D:D,MATCH($C1567,'Policy Characteristics'!$C:$C,0)))</f>
        <v>Industry Energy Efficiency</v>
      </c>
      <c r="K1567" s="254" t="str">
        <f>IF(ISBLANK(INDEX('Policy Characteristics'!E:E,MATCH($C1567,'Policy Characteristics'!$C:$C,0))),"",INDEX('Policy Characteristics'!E:E,MATCH($C1567,'Policy Characteristics'!$C:$C,0)))</f>
        <v>indst efficiency standards</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0.25</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reduction in energy use</v>
      </c>
      <c r="P1567" s="254" t="str">
        <f>IF(ISBLANK(INDEX('Policy Characteristics'!J:J,MATCH($C1567,'Policy Characteristics'!$C:$C,0))),"",INDEX('Policy Characteristics'!J:J,MATCH($C1567,'Policy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7" s="254" t="str">
        <f>IF(ISBLANK(INDEX('Policy Characteristics'!K:K,MATCH($C1567,'Policy Characteristics'!$C:$C,0))),"",INDEX('Policy Characteristics'!K:K,MATCH($C1567,'Policy Characteristics'!$C:$C,0)))</f>
        <v>industry-ag-main.html#eff-stds</v>
      </c>
      <c r="R1567" s="254" t="str">
        <f>IF(ISBLANK(INDEX('Policy Characteristics'!L:L,MATCH($C1567,'Policy Characteristics'!$C:$C,0))),"",INDEX('Policy Characteristics'!L:L,MATCH($C1567,'Policy Characteristics'!$C:$C,0)))</f>
        <v>industry-energy-efficiency-standards.html</v>
      </c>
    </row>
    <row r="1568" spans="1:18" s="4" customFormat="1"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Industry Energy Efficiency Standards</v>
      </c>
      <c r="C1568" s="254" t="str">
        <f t="shared" si="56"/>
        <v>Percentage Improvement in Eqpt Efficiency Standards above BAU</v>
      </c>
      <c r="D1568" s="6" t="s">
        <v>3034</v>
      </c>
      <c r="E1568" s="45" t="s">
        <v>2681</v>
      </c>
      <c r="F1568" t="s">
        <v>2735</v>
      </c>
      <c r="G1568" s="45" t="s">
        <v>2686</v>
      </c>
      <c r="H1568" s="43">
        <v>977</v>
      </c>
      <c r="I1568" s="324" t="s">
        <v>41</v>
      </c>
      <c r="J1568" s="255" t="str">
        <f>IF(ISBLANK(INDEX('Policy Characteristics'!D:D,MATCH($C1568,'Policy Characteristics'!$C:$C,0))),"",INDEX('Policy Characteristics'!D:D,MATCH($C1568,'Policy Characteristics'!$C:$C,0)))</f>
        <v>Industry Energy Efficiency</v>
      </c>
      <c r="K1568" s="254" t="str">
        <f>IF(ISBLANK(INDEX('Policy Characteristics'!E:E,MATCH($C1568,'Policy Characteristics'!$C:$C,0))),"",INDEX('Policy Characteristics'!E:E,MATCH($C1568,'Policy Characteristics'!$C:$C,0)))</f>
        <v>indst efficiency standards</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0.25</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reduction in energy use</v>
      </c>
      <c r="P1568" s="254" t="str">
        <f>IF(ISBLANK(INDEX('Policy Characteristics'!J:J,MATCH($C1568,'Policy Characteristics'!$C:$C,0))),"",INDEX('Policy Characteristics'!J:J,MATCH($C1568,'Policy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8" s="254" t="str">
        <f>IF(ISBLANK(INDEX('Policy Characteristics'!K:K,MATCH($C1568,'Policy Characteristics'!$C:$C,0))),"",INDEX('Policy Characteristics'!K:K,MATCH($C1568,'Policy Characteristics'!$C:$C,0)))</f>
        <v>industry-ag-main.html#eff-stds</v>
      </c>
      <c r="R1568" s="254" t="str">
        <f>IF(ISBLANK(INDEX('Policy Characteristics'!L:L,MATCH($C1568,'Policy Characteristics'!$C:$C,0))),"",INDEX('Policy Characteristics'!L:L,MATCH($C1568,'Policy Characteristics'!$C:$C,0)))</f>
        <v>industry-energy-efficiency-standards.html</v>
      </c>
    </row>
    <row r="1569" spans="1:18" s="4" customFormat="1"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Industry Energy Efficiency Standards</v>
      </c>
      <c r="C1569" s="254" t="str">
        <f t="shared" si="56"/>
        <v>Percentage Improvement in Eqpt Efficiency Standards above BAU</v>
      </c>
      <c r="D1569" s="6" t="s">
        <v>3035</v>
      </c>
      <c r="E1569" s="45" t="s">
        <v>2380</v>
      </c>
      <c r="F1569" t="s">
        <v>2999</v>
      </c>
      <c r="G1569" s="45" t="s">
        <v>2386</v>
      </c>
      <c r="H1569" s="43">
        <v>978</v>
      </c>
      <c r="I1569" s="324" t="s">
        <v>40</v>
      </c>
      <c r="J1569" s="255" t="str">
        <f>IF(ISBLANK(INDEX('Policy Characteristics'!D:D,MATCH($C1569,'Policy Characteristics'!$C:$C,0))),"",INDEX('Policy Characteristics'!D:D,MATCH($C1569,'Policy Characteristics'!$C:$C,0)))</f>
        <v>Industry Energy Efficiency</v>
      </c>
      <c r="K1569" s="254" t="str">
        <f>IF(ISBLANK(INDEX('Policy Characteristics'!E:E,MATCH($C1569,'Policy Characteristics'!$C:$C,0))),"",INDEX('Policy Characteristics'!E:E,MATCH($C1569,'Policy Characteristics'!$C:$C,0)))</f>
        <v>indst efficiency standards</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0.25</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reduction in energy use</v>
      </c>
      <c r="P1569" s="254" t="str">
        <f>IF(ISBLANK(INDEX('Policy Characteristics'!J:J,MATCH($C1569,'Policy Characteristics'!$C:$C,0))),"",INDEX('Policy Characteristics'!J:J,MATCH($C1569,'Policy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9" s="254" t="str">
        <f>IF(ISBLANK(INDEX('Policy Characteristics'!K:K,MATCH($C1569,'Policy Characteristics'!$C:$C,0))),"",INDEX('Policy Characteristics'!K:K,MATCH($C1569,'Policy Characteristics'!$C:$C,0)))</f>
        <v>industry-ag-main.html#eff-stds</v>
      </c>
      <c r="R1569" s="254" t="str">
        <f>IF(ISBLANK(INDEX('Policy Characteristics'!L:L,MATCH($C1569,'Policy Characteristics'!$C:$C,0))),"",INDEX('Policy Characteristics'!L:L,MATCH($C1569,'Policy Characteristics'!$C:$C,0)))</f>
        <v>industry-energy-efficiency-standards.html</v>
      </c>
    </row>
    <row r="1570" spans="1:18" s="4" customFormat="1"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Industry Energy Efficiency Standards</v>
      </c>
      <c r="C1570" s="254" t="str">
        <f t="shared" si="56"/>
        <v>Percentage Improvement in Eqpt Efficiency Standards above BAU</v>
      </c>
      <c r="D1570" s="6" t="s">
        <v>3035</v>
      </c>
      <c r="E1570" s="45" t="s">
        <v>2381</v>
      </c>
      <c r="F1570" t="s">
        <v>2999</v>
      </c>
      <c r="G1570" s="45" t="s">
        <v>2389</v>
      </c>
      <c r="H1570" s="43">
        <v>979</v>
      </c>
      <c r="I1570" s="324" t="s">
        <v>41</v>
      </c>
      <c r="J1570" s="255" t="str">
        <f>IF(ISBLANK(INDEX('Policy Characteristics'!D:D,MATCH($C1570,'Policy Characteristics'!$C:$C,0))),"",INDEX('Policy Characteristics'!D:D,MATCH($C1570,'Policy Characteristics'!$C:$C,0)))</f>
        <v>Industry Energy Efficiency</v>
      </c>
      <c r="K1570" s="254" t="str">
        <f>IF(ISBLANK(INDEX('Policy Characteristics'!E:E,MATCH($C1570,'Policy Characteristics'!$C:$C,0))),"",INDEX('Policy Characteristics'!E:E,MATCH($C1570,'Policy Characteristics'!$C:$C,0)))</f>
        <v>indst efficiency standards</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0.25</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reduction in energy use</v>
      </c>
      <c r="P1570" s="254" t="str">
        <f>IF(ISBLANK(INDEX('Policy Characteristics'!J:J,MATCH($C1570,'Policy Characteristics'!$C:$C,0))),"",INDEX('Policy Characteristics'!J:J,MATCH($C1570,'Policy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0" s="254" t="str">
        <f>IF(ISBLANK(INDEX('Policy Characteristics'!K:K,MATCH($C1570,'Policy Characteristics'!$C:$C,0))),"",INDEX('Policy Characteristics'!K:K,MATCH($C1570,'Policy Characteristics'!$C:$C,0)))</f>
        <v>industry-ag-main.html#eff-stds</v>
      </c>
      <c r="R1570" s="254" t="str">
        <f>IF(ISBLANK(INDEX('Policy Characteristics'!L:L,MATCH($C1570,'Policy Characteristics'!$C:$C,0))),"",INDEX('Policy Characteristics'!L:L,MATCH($C1570,'Policy Characteristics'!$C:$C,0)))</f>
        <v>industry-energy-efficiency-standards.html</v>
      </c>
    </row>
    <row r="1571" spans="1:18" s="4" customFormat="1"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Industry Energy Efficiency Standards</v>
      </c>
      <c r="C1571" s="254" t="str">
        <f t="shared" si="56"/>
        <v>Percentage Improvement in Eqpt Efficiency Standards above BAU</v>
      </c>
      <c r="D1571" s="6" t="s">
        <v>3035</v>
      </c>
      <c r="E1571" s="45" t="s">
        <v>2382</v>
      </c>
      <c r="F1571" t="s">
        <v>2999</v>
      </c>
      <c r="G1571" s="45" t="s">
        <v>2390</v>
      </c>
      <c r="H1571" s="43">
        <v>980</v>
      </c>
      <c r="I1571" s="324" t="s">
        <v>40</v>
      </c>
      <c r="J1571" s="255" t="str">
        <f>IF(ISBLANK(INDEX('Policy Characteristics'!D:D,MATCH($C1571,'Policy Characteristics'!$C:$C,0))),"",INDEX('Policy Characteristics'!D:D,MATCH($C1571,'Policy Characteristics'!$C:$C,0)))</f>
        <v>Industry Energy Efficiency</v>
      </c>
      <c r="K1571" s="254" t="str">
        <f>IF(ISBLANK(INDEX('Policy Characteristics'!E:E,MATCH($C1571,'Policy Characteristics'!$C:$C,0))),"",INDEX('Policy Characteristics'!E:E,MATCH($C1571,'Policy Characteristics'!$C:$C,0)))</f>
        <v>indst efficiency standards</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0.25</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reduction in energy use</v>
      </c>
      <c r="P1571" s="254" t="str">
        <f>IF(ISBLANK(INDEX('Policy Characteristics'!J:J,MATCH($C1571,'Policy Characteristics'!$C:$C,0))),"",INDEX('Policy Characteristics'!J:J,MATCH($C1571,'Policy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1" s="254" t="str">
        <f>IF(ISBLANK(INDEX('Policy Characteristics'!K:K,MATCH($C1571,'Policy Characteristics'!$C:$C,0))),"",INDEX('Policy Characteristics'!K:K,MATCH($C1571,'Policy Characteristics'!$C:$C,0)))</f>
        <v>industry-ag-main.html#eff-stds</v>
      </c>
      <c r="R1571" s="254" t="str">
        <f>IF(ISBLANK(INDEX('Policy Characteristics'!L:L,MATCH($C1571,'Policy Characteristics'!$C:$C,0))),"",INDEX('Policy Characteristics'!L:L,MATCH($C1571,'Policy Characteristics'!$C:$C,0)))</f>
        <v>industry-energy-efficiency-standards.html</v>
      </c>
    </row>
    <row r="1572" spans="1:18" s="4" customFormat="1"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Industry Energy Efficiency Standards</v>
      </c>
      <c r="C1572" s="254" t="str">
        <f t="shared" si="56"/>
        <v>Percentage Improvement in Eqpt Efficiency Standards above BAU</v>
      </c>
      <c r="D1572" s="6" t="s">
        <v>3035</v>
      </c>
      <c r="E1572" s="45" t="s">
        <v>2383</v>
      </c>
      <c r="F1572" t="s">
        <v>2999</v>
      </c>
      <c r="G1572" s="45" t="s">
        <v>2387</v>
      </c>
      <c r="H1572" s="43">
        <v>981</v>
      </c>
      <c r="I1572" s="324" t="s">
        <v>41</v>
      </c>
      <c r="J1572" s="255" t="str">
        <f>IF(ISBLANK(INDEX('Policy Characteristics'!D:D,MATCH($C1572,'Policy Characteristics'!$C:$C,0))),"",INDEX('Policy Characteristics'!D:D,MATCH($C1572,'Policy Characteristics'!$C:$C,0)))</f>
        <v>Industry Energy Efficiency</v>
      </c>
      <c r="K1572" s="254" t="str">
        <f>IF(ISBLANK(INDEX('Policy Characteristics'!E:E,MATCH($C1572,'Policy Characteristics'!$C:$C,0))),"",INDEX('Policy Characteristics'!E:E,MATCH($C1572,'Policy Characteristics'!$C:$C,0)))</f>
        <v>indst efficiency standards</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0.25</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reduction in energy use</v>
      </c>
      <c r="P1572" s="254" t="str">
        <f>IF(ISBLANK(INDEX('Policy Characteristics'!J:J,MATCH($C1572,'Policy Characteristics'!$C:$C,0))),"",INDEX('Policy Characteristics'!J:J,MATCH($C1572,'Policy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2" s="254" t="str">
        <f>IF(ISBLANK(INDEX('Policy Characteristics'!K:K,MATCH($C1572,'Policy Characteristics'!$C:$C,0))),"",INDEX('Policy Characteristics'!K:K,MATCH($C1572,'Policy Characteristics'!$C:$C,0)))</f>
        <v>industry-ag-main.html#eff-stds</v>
      </c>
      <c r="R1572" s="254" t="str">
        <f>IF(ISBLANK(INDEX('Policy Characteristics'!L:L,MATCH($C1572,'Policy Characteristics'!$C:$C,0))),"",INDEX('Policy Characteristics'!L:L,MATCH($C1572,'Policy Characteristics'!$C:$C,0)))</f>
        <v>industry-energy-efficiency-standards.html</v>
      </c>
    </row>
    <row r="1573" spans="1:18" s="4" customFormat="1"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Industry Energy Efficiency Standards</v>
      </c>
      <c r="C1573" s="254" t="str">
        <f t="shared" si="56"/>
        <v>Percentage Improvement in Eqpt Efficiency Standards above BAU</v>
      </c>
      <c r="D1573" s="6" t="s">
        <v>3035</v>
      </c>
      <c r="E1573" s="45" t="s">
        <v>2384</v>
      </c>
      <c r="F1573" t="s">
        <v>2999</v>
      </c>
      <c r="G1573" s="45" t="s">
        <v>2388</v>
      </c>
      <c r="H1573" s="43">
        <v>982</v>
      </c>
      <c r="I1573" s="324" t="s">
        <v>40</v>
      </c>
      <c r="J1573" s="255" t="str">
        <f>IF(ISBLANK(INDEX('Policy Characteristics'!D:D,MATCH($C1573,'Policy Characteristics'!$C:$C,0))),"",INDEX('Policy Characteristics'!D:D,MATCH($C1573,'Policy Characteristics'!$C:$C,0)))</f>
        <v>Industry Energy Efficiency</v>
      </c>
      <c r="K1573" s="254" t="str">
        <f>IF(ISBLANK(INDEX('Policy Characteristics'!E:E,MATCH($C1573,'Policy Characteristics'!$C:$C,0))),"",INDEX('Policy Characteristics'!E:E,MATCH($C1573,'Policy Characteristics'!$C:$C,0)))</f>
        <v>indst efficiency standards</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0.25</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reduction in energy use</v>
      </c>
      <c r="P1573" s="254" t="str">
        <f>IF(ISBLANK(INDEX('Policy Characteristics'!J:J,MATCH($C1573,'Policy Characteristics'!$C:$C,0))),"",INDEX('Policy Characteristics'!J:J,MATCH($C1573,'Policy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3" s="254" t="str">
        <f>IF(ISBLANK(INDEX('Policy Characteristics'!K:K,MATCH($C1573,'Policy Characteristics'!$C:$C,0))),"",INDEX('Policy Characteristics'!K:K,MATCH($C1573,'Policy Characteristics'!$C:$C,0)))</f>
        <v>industry-ag-main.html#eff-stds</v>
      </c>
      <c r="R1573" s="254" t="str">
        <f>IF(ISBLANK(INDEX('Policy Characteristics'!L:L,MATCH($C1573,'Policy Characteristics'!$C:$C,0))),"",INDEX('Policy Characteristics'!L:L,MATCH($C1573,'Policy Characteristics'!$C:$C,0)))</f>
        <v>industry-energy-efficiency-standards.html</v>
      </c>
    </row>
    <row r="1574" spans="1:18" s="4" customFormat="1"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Industry Energy Efficiency Standards</v>
      </c>
      <c r="C1574" s="254" t="str">
        <f t="shared" si="56"/>
        <v>Percentage Improvement in Eqpt Efficiency Standards above BAU</v>
      </c>
      <c r="D1574" s="6" t="s">
        <v>3035</v>
      </c>
      <c r="E1574" s="45" t="s">
        <v>2385</v>
      </c>
      <c r="F1574" t="s">
        <v>2999</v>
      </c>
      <c r="G1574" s="45" t="s">
        <v>2391</v>
      </c>
      <c r="H1574" s="43">
        <v>983</v>
      </c>
      <c r="I1574" s="324" t="s">
        <v>41</v>
      </c>
      <c r="J1574" s="255" t="str">
        <f>IF(ISBLANK(INDEX('Policy Characteristics'!D:D,MATCH($C1574,'Policy Characteristics'!$C:$C,0))),"",INDEX('Policy Characteristics'!D:D,MATCH($C1574,'Policy Characteristics'!$C:$C,0)))</f>
        <v>Industry Energy Efficiency</v>
      </c>
      <c r="K1574" s="254" t="str">
        <f>IF(ISBLANK(INDEX('Policy Characteristics'!E:E,MATCH($C1574,'Policy Characteristics'!$C:$C,0))),"",INDEX('Policy Characteristics'!E:E,MATCH($C1574,'Policy Characteristics'!$C:$C,0)))</f>
        <v>indst efficiency standards</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0.25</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reduction in energy use</v>
      </c>
      <c r="P1574" s="254" t="str">
        <f>IF(ISBLANK(INDEX('Policy Characteristics'!J:J,MATCH($C1574,'Policy Characteristics'!$C:$C,0))),"",INDEX('Policy Characteristics'!J:J,MATCH($C1574,'Policy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4" s="254" t="str">
        <f>IF(ISBLANK(INDEX('Policy Characteristics'!K:K,MATCH($C1574,'Policy Characteristics'!$C:$C,0))),"",INDEX('Policy Characteristics'!K:K,MATCH($C1574,'Policy Characteristics'!$C:$C,0)))</f>
        <v>industry-ag-main.html#eff-stds</v>
      </c>
      <c r="R1574" s="254" t="str">
        <f>IF(ISBLANK(INDEX('Policy Characteristics'!L:L,MATCH($C1574,'Policy Characteristics'!$C:$C,0))),"",INDEX('Policy Characteristics'!L:L,MATCH($C1574,'Policy Characteristics'!$C:$C,0)))</f>
        <v>industry-energy-efficiency-standards.html</v>
      </c>
    </row>
    <row r="1575" spans="1:18" s="4" customFormat="1"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Industry Energy Efficiency Standards</v>
      </c>
      <c r="C1575" s="254" t="str">
        <f t="shared" si="56"/>
        <v>Percentage Improvement in Eqpt Efficiency Standards above BAU</v>
      </c>
      <c r="D1575" s="6" t="s">
        <v>3035</v>
      </c>
      <c r="E1575" s="45" t="s">
        <v>2682</v>
      </c>
      <c r="F1575" t="s">
        <v>2999</v>
      </c>
      <c r="G1575" s="45" t="s">
        <v>2685</v>
      </c>
      <c r="H1575" s="43">
        <v>984</v>
      </c>
      <c r="I1575" s="324" t="s">
        <v>41</v>
      </c>
      <c r="J1575" s="255" t="str">
        <f>IF(ISBLANK(INDEX('Policy Characteristics'!D:D,MATCH($C1575,'Policy Characteristics'!$C:$C,0))),"",INDEX('Policy Characteristics'!D:D,MATCH($C1575,'Policy Characteristics'!$C:$C,0)))</f>
        <v>Industry Energy Efficiency</v>
      </c>
      <c r="K1575" s="254" t="str">
        <f>IF(ISBLANK(INDEX('Policy Characteristics'!E:E,MATCH($C1575,'Policy Characteristics'!$C:$C,0))),"",INDEX('Policy Characteristics'!E:E,MATCH($C1575,'Policy Characteristics'!$C:$C,0)))</f>
        <v>indst efficiency standards</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0.25</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reduction in energy use</v>
      </c>
      <c r="P1575" s="254" t="str">
        <f>IF(ISBLANK(INDEX('Policy Characteristics'!J:J,MATCH($C1575,'Policy Characteristics'!$C:$C,0))),"",INDEX('Policy Characteristics'!J:J,MATCH($C1575,'Policy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5" s="254" t="str">
        <f>IF(ISBLANK(INDEX('Policy Characteristics'!K:K,MATCH($C1575,'Policy Characteristics'!$C:$C,0))),"",INDEX('Policy Characteristics'!K:K,MATCH($C1575,'Policy Characteristics'!$C:$C,0)))</f>
        <v>industry-ag-main.html#eff-stds</v>
      </c>
      <c r="R1575" s="254" t="str">
        <f>IF(ISBLANK(INDEX('Policy Characteristics'!L:L,MATCH($C1575,'Policy Characteristics'!$C:$C,0))),"",INDEX('Policy Characteristics'!L:L,MATCH($C1575,'Policy Characteristics'!$C:$C,0)))</f>
        <v>industry-energy-efficiency-standards.html</v>
      </c>
    </row>
    <row r="1576" spans="1:18" s="4" customFormat="1"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Industry Energy Efficiency Standards</v>
      </c>
      <c r="C1576" s="254" t="str">
        <f t="shared" si="56"/>
        <v>Percentage Improvement in Eqpt Efficiency Standards above BAU</v>
      </c>
      <c r="D1576" s="6" t="s">
        <v>3035</v>
      </c>
      <c r="E1576" s="45" t="s">
        <v>2683</v>
      </c>
      <c r="F1576" t="s">
        <v>2999</v>
      </c>
      <c r="G1576" s="45" t="s">
        <v>2687</v>
      </c>
      <c r="H1576" s="43">
        <v>985</v>
      </c>
      <c r="I1576" s="324" t="s">
        <v>40</v>
      </c>
      <c r="J1576" s="255" t="str">
        <f>IF(ISBLANK(INDEX('Policy Characteristics'!D:D,MATCH($C1576,'Policy Characteristics'!$C:$C,0))),"",INDEX('Policy Characteristics'!D:D,MATCH($C1576,'Policy Characteristics'!$C:$C,0)))</f>
        <v>Industry Energy Efficiency</v>
      </c>
      <c r="K1576" s="254" t="str">
        <f>IF(ISBLANK(INDEX('Policy Characteristics'!E:E,MATCH($C1576,'Policy Characteristics'!$C:$C,0))),"",INDEX('Policy Characteristics'!E:E,MATCH($C1576,'Policy Characteristics'!$C:$C,0)))</f>
        <v>indst efficiency standards</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0.25</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reduction in energy use</v>
      </c>
      <c r="P1576" s="254" t="str">
        <f>IF(ISBLANK(INDEX('Policy Characteristics'!J:J,MATCH($C1576,'Policy Characteristics'!$C:$C,0))),"",INDEX('Policy Characteristics'!J:J,MATCH($C1576,'Policy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6" s="254" t="str">
        <f>IF(ISBLANK(INDEX('Policy Characteristics'!K:K,MATCH($C1576,'Policy Characteristics'!$C:$C,0))),"",INDEX('Policy Characteristics'!K:K,MATCH($C1576,'Policy Characteristics'!$C:$C,0)))</f>
        <v>industry-ag-main.html#eff-stds</v>
      </c>
      <c r="R1576" s="254" t="str">
        <f>IF(ISBLANK(INDEX('Policy Characteristics'!L:L,MATCH($C1576,'Policy Characteristics'!$C:$C,0))),"",INDEX('Policy Characteristics'!L:L,MATCH($C1576,'Policy Characteristics'!$C:$C,0)))</f>
        <v>industry-energy-efficiency-standards.html</v>
      </c>
    </row>
    <row r="1577" spans="1:18" s="4" customFormat="1"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Industry Energy Efficiency Standards</v>
      </c>
      <c r="C1577" s="254" t="str">
        <f t="shared" si="56"/>
        <v>Percentage Improvement in Eqpt Efficiency Standards above BAU</v>
      </c>
      <c r="D1577" s="6" t="s">
        <v>3035</v>
      </c>
      <c r="E1577" s="45" t="s">
        <v>2684</v>
      </c>
      <c r="F1577" t="s">
        <v>2999</v>
      </c>
      <c r="G1577" s="45" t="s">
        <v>2688</v>
      </c>
      <c r="H1577" s="43">
        <v>986</v>
      </c>
      <c r="I1577" s="324" t="s">
        <v>41</v>
      </c>
      <c r="J1577" s="255" t="str">
        <f>IF(ISBLANK(INDEX('Policy Characteristics'!D:D,MATCH($C1577,'Policy Characteristics'!$C:$C,0))),"",INDEX('Policy Characteristics'!D:D,MATCH($C1577,'Policy Characteristics'!$C:$C,0)))</f>
        <v>Industry Energy Efficiency</v>
      </c>
      <c r="K1577" s="254" t="str">
        <f>IF(ISBLANK(INDEX('Policy Characteristics'!E:E,MATCH($C1577,'Policy Characteristics'!$C:$C,0))),"",INDEX('Policy Characteristics'!E:E,MATCH($C1577,'Policy Characteristics'!$C:$C,0)))</f>
        <v>indst efficiency standards</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0.25</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reduction in energy use</v>
      </c>
      <c r="P1577" s="254" t="str">
        <f>IF(ISBLANK(INDEX('Policy Characteristics'!J:J,MATCH($C1577,'Policy Characteristics'!$C:$C,0))),"",INDEX('Policy Characteristics'!J:J,MATCH($C1577,'Policy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7" s="254" t="str">
        <f>IF(ISBLANK(INDEX('Policy Characteristics'!K:K,MATCH($C1577,'Policy Characteristics'!$C:$C,0))),"",INDEX('Policy Characteristics'!K:K,MATCH($C1577,'Policy Characteristics'!$C:$C,0)))</f>
        <v>industry-ag-main.html#eff-stds</v>
      </c>
      <c r="R1577" s="254" t="str">
        <f>IF(ISBLANK(INDEX('Policy Characteristics'!L:L,MATCH($C1577,'Policy Characteristics'!$C:$C,0))),"",INDEX('Policy Characteristics'!L:L,MATCH($C1577,'Policy Characteristics'!$C:$C,0)))</f>
        <v>industry-energy-efficiency-standards.html</v>
      </c>
    </row>
    <row r="1578" spans="1:18" s="4" customFormat="1"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Industry Energy Efficiency Standards</v>
      </c>
      <c r="C1578" s="254" t="str">
        <f t="shared" si="56"/>
        <v>Percentage Improvement in Eqpt Efficiency Standards above BAU</v>
      </c>
      <c r="D1578" s="6" t="s">
        <v>3035</v>
      </c>
      <c r="E1578" s="45" t="s">
        <v>2681</v>
      </c>
      <c r="F1578" t="s">
        <v>2999</v>
      </c>
      <c r="G1578" s="45" t="s">
        <v>2686</v>
      </c>
      <c r="H1578" s="43">
        <v>987</v>
      </c>
      <c r="I1578" s="324" t="s">
        <v>41</v>
      </c>
      <c r="J1578" s="255" t="str">
        <f>IF(ISBLANK(INDEX('Policy Characteristics'!D:D,MATCH($C1578,'Policy Characteristics'!$C:$C,0))),"",INDEX('Policy Characteristics'!D:D,MATCH($C1578,'Policy Characteristics'!$C:$C,0)))</f>
        <v>Industry Energy Efficiency</v>
      </c>
      <c r="K1578" s="254" t="str">
        <f>IF(ISBLANK(INDEX('Policy Characteristics'!E:E,MATCH($C1578,'Policy Characteristics'!$C:$C,0))),"",INDEX('Policy Characteristics'!E:E,MATCH($C1578,'Policy Characteristics'!$C:$C,0)))</f>
        <v>indst efficiency standards</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0.25</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reduction in energy use</v>
      </c>
      <c r="P1578" s="254" t="str">
        <f>IF(ISBLANK(INDEX('Policy Characteristics'!J:J,MATCH($C1578,'Policy Characteristics'!$C:$C,0))),"",INDEX('Policy Characteristics'!J:J,MATCH($C1578,'Policy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8" s="254" t="str">
        <f>IF(ISBLANK(INDEX('Policy Characteristics'!K:K,MATCH($C1578,'Policy Characteristics'!$C:$C,0))),"",INDEX('Policy Characteristics'!K:K,MATCH($C1578,'Policy Characteristics'!$C:$C,0)))</f>
        <v>industry-ag-main.html#eff-stds</v>
      </c>
      <c r="R1578" s="254" t="str">
        <f>IF(ISBLANK(INDEX('Policy Characteristics'!L:L,MATCH($C1578,'Policy Characteristics'!$C:$C,0))),"",INDEX('Policy Characteristics'!L:L,MATCH($C1578,'Policy Characteristics'!$C:$C,0)))</f>
        <v>industry-energy-efficiency-standards.html</v>
      </c>
    </row>
    <row r="1579" spans="1:18" s="4" customFormat="1"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Industry Energy Efficiency Standards</v>
      </c>
      <c r="C1579" s="254" t="str">
        <f t="shared" si="56"/>
        <v>Percentage Improvement in Eqpt Efficiency Standards above BAU</v>
      </c>
      <c r="D1579" s="6" t="s">
        <v>3036</v>
      </c>
      <c r="E1579" s="45" t="s">
        <v>2380</v>
      </c>
      <c r="F1579" t="s">
        <v>3000</v>
      </c>
      <c r="G1579" s="45" t="s">
        <v>2386</v>
      </c>
      <c r="H1579" s="43">
        <v>988</v>
      </c>
      <c r="I1579" s="324" t="s">
        <v>40</v>
      </c>
      <c r="J1579" s="255" t="str">
        <f>IF(ISBLANK(INDEX('Policy Characteristics'!D:D,MATCH($C1579,'Policy Characteristics'!$C:$C,0))),"",INDEX('Policy Characteristics'!D:D,MATCH($C1579,'Policy Characteristics'!$C:$C,0)))</f>
        <v>Industry Energy Efficiency</v>
      </c>
      <c r="K1579" s="254" t="str">
        <f>IF(ISBLANK(INDEX('Policy Characteristics'!E:E,MATCH($C1579,'Policy Characteristics'!$C:$C,0))),"",INDEX('Policy Characteristics'!E:E,MATCH($C1579,'Policy Characteristics'!$C:$C,0)))</f>
        <v>indst efficiency standards</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0.25</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reduction in energy use</v>
      </c>
      <c r="P1579" s="254" t="str">
        <f>IF(ISBLANK(INDEX('Policy Characteristics'!J:J,MATCH($C1579,'Policy Characteristics'!$C:$C,0))),"",INDEX('Policy Characteristics'!J:J,MATCH($C1579,'Policy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9" s="254" t="str">
        <f>IF(ISBLANK(INDEX('Policy Characteristics'!K:K,MATCH($C1579,'Policy Characteristics'!$C:$C,0))),"",INDEX('Policy Characteristics'!K:K,MATCH($C1579,'Policy Characteristics'!$C:$C,0)))</f>
        <v>industry-ag-main.html#eff-stds</v>
      </c>
      <c r="R1579" s="254" t="str">
        <f>IF(ISBLANK(INDEX('Policy Characteristics'!L:L,MATCH($C1579,'Policy Characteristics'!$C:$C,0))),"",INDEX('Policy Characteristics'!L:L,MATCH($C1579,'Policy Characteristics'!$C:$C,0)))</f>
        <v>industry-energy-efficiency-standards.html</v>
      </c>
    </row>
    <row r="1580" spans="1:18" s="4" customFormat="1"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Industry Energy Efficiency Standards</v>
      </c>
      <c r="C1580" s="254" t="str">
        <f t="shared" si="56"/>
        <v>Percentage Improvement in Eqpt Efficiency Standards above BAU</v>
      </c>
      <c r="D1580" s="6" t="s">
        <v>3036</v>
      </c>
      <c r="E1580" s="45" t="s">
        <v>2381</v>
      </c>
      <c r="F1580" t="s">
        <v>3000</v>
      </c>
      <c r="G1580" s="45" t="s">
        <v>2389</v>
      </c>
      <c r="H1580" s="43">
        <v>989</v>
      </c>
      <c r="I1580" s="324" t="s">
        <v>41</v>
      </c>
      <c r="J1580" s="255" t="str">
        <f>IF(ISBLANK(INDEX('Policy Characteristics'!D:D,MATCH($C1580,'Policy Characteristics'!$C:$C,0))),"",INDEX('Policy Characteristics'!D:D,MATCH($C1580,'Policy Characteristics'!$C:$C,0)))</f>
        <v>Industry Energy Efficiency</v>
      </c>
      <c r="K1580" s="254" t="str">
        <f>IF(ISBLANK(INDEX('Policy Characteristics'!E:E,MATCH($C1580,'Policy Characteristics'!$C:$C,0))),"",INDEX('Policy Characteristics'!E:E,MATCH($C1580,'Policy Characteristics'!$C:$C,0)))</f>
        <v>indst efficiency standards</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0.25</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reduction in energy use</v>
      </c>
      <c r="P1580" s="254" t="str">
        <f>IF(ISBLANK(INDEX('Policy Characteristics'!J:J,MATCH($C1580,'Policy Characteristics'!$C:$C,0))),"",INDEX('Policy Characteristics'!J:J,MATCH($C1580,'Policy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0" s="254" t="str">
        <f>IF(ISBLANK(INDEX('Policy Characteristics'!K:K,MATCH($C1580,'Policy Characteristics'!$C:$C,0))),"",INDEX('Policy Characteristics'!K:K,MATCH($C1580,'Policy Characteristics'!$C:$C,0)))</f>
        <v>industry-ag-main.html#eff-stds</v>
      </c>
      <c r="R1580" s="254" t="str">
        <f>IF(ISBLANK(INDEX('Policy Characteristics'!L:L,MATCH($C1580,'Policy Characteristics'!$C:$C,0))),"",INDEX('Policy Characteristics'!L:L,MATCH($C1580,'Policy Characteristics'!$C:$C,0)))</f>
        <v>industry-energy-efficiency-standards.html</v>
      </c>
    </row>
    <row r="1581" spans="1:18" s="4" customFormat="1"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Industry Energy Efficiency Standards</v>
      </c>
      <c r="C1581" s="254" t="str">
        <f t="shared" si="56"/>
        <v>Percentage Improvement in Eqpt Efficiency Standards above BAU</v>
      </c>
      <c r="D1581" s="6" t="s">
        <v>3036</v>
      </c>
      <c r="E1581" s="45" t="s">
        <v>2382</v>
      </c>
      <c r="F1581" t="s">
        <v>3000</v>
      </c>
      <c r="G1581" s="45" t="s">
        <v>2390</v>
      </c>
      <c r="H1581" s="43">
        <v>990</v>
      </c>
      <c r="I1581" s="324" t="s">
        <v>40</v>
      </c>
      <c r="J1581" s="255" t="str">
        <f>IF(ISBLANK(INDEX('Policy Characteristics'!D:D,MATCH($C1581,'Policy Characteristics'!$C:$C,0))),"",INDEX('Policy Characteristics'!D:D,MATCH($C1581,'Policy Characteristics'!$C:$C,0)))</f>
        <v>Industry Energy Efficiency</v>
      </c>
      <c r="K1581" s="254" t="str">
        <f>IF(ISBLANK(INDEX('Policy Characteristics'!E:E,MATCH($C1581,'Policy Characteristics'!$C:$C,0))),"",INDEX('Policy Characteristics'!E:E,MATCH($C1581,'Policy Characteristics'!$C:$C,0)))</f>
        <v>indst efficiency standards</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0.25</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reduction in energy use</v>
      </c>
      <c r="P1581" s="254" t="str">
        <f>IF(ISBLANK(INDEX('Policy Characteristics'!J:J,MATCH($C1581,'Policy Characteristics'!$C:$C,0))),"",INDEX('Policy Characteristics'!J:J,MATCH($C1581,'Policy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1" s="254" t="str">
        <f>IF(ISBLANK(INDEX('Policy Characteristics'!K:K,MATCH($C1581,'Policy Characteristics'!$C:$C,0))),"",INDEX('Policy Characteristics'!K:K,MATCH($C1581,'Policy Characteristics'!$C:$C,0)))</f>
        <v>industry-ag-main.html#eff-stds</v>
      </c>
      <c r="R1581" s="254" t="str">
        <f>IF(ISBLANK(INDEX('Policy Characteristics'!L:L,MATCH($C1581,'Policy Characteristics'!$C:$C,0))),"",INDEX('Policy Characteristics'!L:L,MATCH($C1581,'Policy Characteristics'!$C:$C,0)))</f>
        <v>industry-energy-efficiency-standards.html</v>
      </c>
    </row>
    <row r="1582" spans="1:18" s="4" customFormat="1"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Industry Energy Efficiency Standards</v>
      </c>
      <c r="C1582" s="254" t="str">
        <f t="shared" si="56"/>
        <v>Percentage Improvement in Eqpt Efficiency Standards above BAU</v>
      </c>
      <c r="D1582" s="6" t="s">
        <v>3036</v>
      </c>
      <c r="E1582" s="45" t="s">
        <v>2383</v>
      </c>
      <c r="F1582" t="s">
        <v>3000</v>
      </c>
      <c r="G1582" s="45" t="s">
        <v>2387</v>
      </c>
      <c r="H1582" s="43">
        <v>991</v>
      </c>
      <c r="I1582" s="324" t="s">
        <v>41</v>
      </c>
      <c r="J1582" s="255" t="str">
        <f>IF(ISBLANK(INDEX('Policy Characteristics'!D:D,MATCH($C1582,'Policy Characteristics'!$C:$C,0))),"",INDEX('Policy Characteristics'!D:D,MATCH($C1582,'Policy Characteristics'!$C:$C,0)))</f>
        <v>Industry Energy Efficiency</v>
      </c>
      <c r="K1582" s="254" t="str">
        <f>IF(ISBLANK(INDEX('Policy Characteristics'!E:E,MATCH($C1582,'Policy Characteristics'!$C:$C,0))),"",INDEX('Policy Characteristics'!E:E,MATCH($C1582,'Policy Characteristics'!$C:$C,0)))</f>
        <v>indst efficiency standards</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0.25</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reduction in energy use</v>
      </c>
      <c r="P1582" s="254" t="str">
        <f>IF(ISBLANK(INDEX('Policy Characteristics'!J:J,MATCH($C1582,'Policy Characteristics'!$C:$C,0))),"",INDEX('Policy Characteristics'!J:J,MATCH($C1582,'Policy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2" s="254" t="str">
        <f>IF(ISBLANK(INDEX('Policy Characteristics'!K:K,MATCH($C1582,'Policy Characteristics'!$C:$C,0))),"",INDEX('Policy Characteristics'!K:K,MATCH($C1582,'Policy Characteristics'!$C:$C,0)))</f>
        <v>industry-ag-main.html#eff-stds</v>
      </c>
      <c r="R1582" s="254" t="str">
        <f>IF(ISBLANK(INDEX('Policy Characteristics'!L:L,MATCH($C1582,'Policy Characteristics'!$C:$C,0))),"",INDEX('Policy Characteristics'!L:L,MATCH($C1582,'Policy Characteristics'!$C:$C,0)))</f>
        <v>industry-energy-efficiency-standards.html</v>
      </c>
    </row>
    <row r="1583" spans="1:18" s="4" customFormat="1"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Industry Energy Efficiency Standards</v>
      </c>
      <c r="C1583" s="254" t="str">
        <f t="shared" si="56"/>
        <v>Percentage Improvement in Eqpt Efficiency Standards above BAU</v>
      </c>
      <c r="D1583" s="6" t="s">
        <v>3036</v>
      </c>
      <c r="E1583" s="45" t="s">
        <v>2384</v>
      </c>
      <c r="F1583" t="s">
        <v>3000</v>
      </c>
      <c r="G1583" s="45" t="s">
        <v>2388</v>
      </c>
      <c r="H1583" s="43">
        <v>992</v>
      </c>
      <c r="I1583" s="324" t="s">
        <v>40</v>
      </c>
      <c r="J1583" s="255" t="str">
        <f>IF(ISBLANK(INDEX('Policy Characteristics'!D:D,MATCH($C1583,'Policy Characteristics'!$C:$C,0))),"",INDEX('Policy Characteristics'!D:D,MATCH($C1583,'Policy Characteristics'!$C:$C,0)))</f>
        <v>Industry Energy Efficiency</v>
      </c>
      <c r="K1583" s="254" t="str">
        <f>IF(ISBLANK(INDEX('Policy Characteristics'!E:E,MATCH($C1583,'Policy Characteristics'!$C:$C,0))),"",INDEX('Policy Characteristics'!E:E,MATCH($C1583,'Policy Characteristics'!$C:$C,0)))</f>
        <v>indst efficiency standards</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0.25</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reduction in energy use</v>
      </c>
      <c r="P1583" s="254" t="str">
        <f>IF(ISBLANK(INDEX('Policy Characteristics'!J:J,MATCH($C1583,'Policy Characteristics'!$C:$C,0))),"",INDEX('Policy Characteristics'!J:J,MATCH($C1583,'Policy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3" s="254" t="str">
        <f>IF(ISBLANK(INDEX('Policy Characteristics'!K:K,MATCH($C1583,'Policy Characteristics'!$C:$C,0))),"",INDEX('Policy Characteristics'!K:K,MATCH($C1583,'Policy Characteristics'!$C:$C,0)))</f>
        <v>industry-ag-main.html#eff-stds</v>
      </c>
      <c r="R1583" s="254" t="str">
        <f>IF(ISBLANK(INDEX('Policy Characteristics'!L:L,MATCH($C1583,'Policy Characteristics'!$C:$C,0))),"",INDEX('Policy Characteristics'!L:L,MATCH($C1583,'Policy Characteristics'!$C:$C,0)))</f>
        <v>industry-energy-efficiency-standards.html</v>
      </c>
    </row>
    <row r="1584" spans="1:18" s="4" customFormat="1"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Industry Energy Efficiency Standards</v>
      </c>
      <c r="C1584" s="254" t="str">
        <f t="shared" si="56"/>
        <v>Percentage Improvement in Eqpt Efficiency Standards above BAU</v>
      </c>
      <c r="D1584" s="6" t="s">
        <v>3036</v>
      </c>
      <c r="E1584" s="45" t="s">
        <v>2385</v>
      </c>
      <c r="F1584" t="s">
        <v>3000</v>
      </c>
      <c r="G1584" s="45" t="s">
        <v>2391</v>
      </c>
      <c r="H1584" s="43">
        <v>993</v>
      </c>
      <c r="I1584" s="324" t="s">
        <v>41</v>
      </c>
      <c r="J1584" s="255" t="str">
        <f>IF(ISBLANK(INDEX('Policy Characteristics'!D:D,MATCH($C1584,'Policy Characteristics'!$C:$C,0))),"",INDEX('Policy Characteristics'!D:D,MATCH($C1584,'Policy Characteristics'!$C:$C,0)))</f>
        <v>Industry Energy Efficiency</v>
      </c>
      <c r="K1584" s="254" t="str">
        <f>IF(ISBLANK(INDEX('Policy Characteristics'!E:E,MATCH($C1584,'Policy Characteristics'!$C:$C,0))),"",INDEX('Policy Characteristics'!E:E,MATCH($C1584,'Policy Characteristics'!$C:$C,0)))</f>
        <v>indst efficiency standards</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0.25</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reduction in energy use</v>
      </c>
      <c r="P1584" s="254" t="str">
        <f>IF(ISBLANK(INDEX('Policy Characteristics'!J:J,MATCH($C1584,'Policy Characteristics'!$C:$C,0))),"",INDEX('Policy Characteristics'!J:J,MATCH($C1584,'Policy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4" s="254" t="str">
        <f>IF(ISBLANK(INDEX('Policy Characteristics'!K:K,MATCH($C1584,'Policy Characteristics'!$C:$C,0))),"",INDEX('Policy Characteristics'!K:K,MATCH($C1584,'Policy Characteristics'!$C:$C,0)))</f>
        <v>industry-ag-main.html#eff-stds</v>
      </c>
      <c r="R1584" s="254" t="str">
        <f>IF(ISBLANK(INDEX('Policy Characteristics'!L:L,MATCH($C1584,'Policy Characteristics'!$C:$C,0))),"",INDEX('Policy Characteristics'!L:L,MATCH($C1584,'Policy Characteristics'!$C:$C,0)))</f>
        <v>industry-energy-efficiency-standards.html</v>
      </c>
    </row>
    <row r="1585" spans="1:18" s="4" customFormat="1"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Industry Energy Efficiency Standards</v>
      </c>
      <c r="C1585" s="254" t="str">
        <f t="shared" si="56"/>
        <v>Percentage Improvement in Eqpt Efficiency Standards above BAU</v>
      </c>
      <c r="D1585" s="6" t="s">
        <v>3036</v>
      </c>
      <c r="E1585" s="45" t="s">
        <v>2682</v>
      </c>
      <c r="F1585" t="s">
        <v>3000</v>
      </c>
      <c r="G1585" s="45" t="s">
        <v>2685</v>
      </c>
      <c r="H1585" s="43">
        <v>994</v>
      </c>
      <c r="I1585" s="324" t="s">
        <v>41</v>
      </c>
      <c r="J1585" s="255" t="str">
        <f>IF(ISBLANK(INDEX('Policy Characteristics'!D:D,MATCH($C1585,'Policy Characteristics'!$C:$C,0))),"",INDEX('Policy Characteristics'!D:D,MATCH($C1585,'Policy Characteristics'!$C:$C,0)))</f>
        <v>Industry Energy Efficiency</v>
      </c>
      <c r="K1585" s="254" t="str">
        <f>IF(ISBLANK(INDEX('Policy Characteristics'!E:E,MATCH($C1585,'Policy Characteristics'!$C:$C,0))),"",INDEX('Policy Characteristics'!E:E,MATCH($C1585,'Policy Characteristics'!$C:$C,0)))</f>
        <v>indst efficiency standards</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0.25</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reduction in energy use</v>
      </c>
      <c r="P1585" s="254" t="str">
        <f>IF(ISBLANK(INDEX('Policy Characteristics'!J:J,MATCH($C1585,'Policy Characteristics'!$C:$C,0))),"",INDEX('Policy Characteristics'!J:J,MATCH($C1585,'Policy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5" s="254" t="str">
        <f>IF(ISBLANK(INDEX('Policy Characteristics'!K:K,MATCH($C1585,'Policy Characteristics'!$C:$C,0))),"",INDEX('Policy Characteristics'!K:K,MATCH($C1585,'Policy Characteristics'!$C:$C,0)))</f>
        <v>industry-ag-main.html#eff-stds</v>
      </c>
      <c r="R1585" s="254" t="str">
        <f>IF(ISBLANK(INDEX('Policy Characteristics'!L:L,MATCH($C1585,'Policy Characteristics'!$C:$C,0))),"",INDEX('Policy Characteristics'!L:L,MATCH($C1585,'Policy Characteristics'!$C:$C,0)))</f>
        <v>industry-energy-efficiency-standards.html</v>
      </c>
    </row>
    <row r="1586" spans="1:18" s="4" customFormat="1"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Industry Energy Efficiency Standards</v>
      </c>
      <c r="C1586" s="254" t="str">
        <f t="shared" si="56"/>
        <v>Percentage Improvement in Eqpt Efficiency Standards above BAU</v>
      </c>
      <c r="D1586" s="6" t="s">
        <v>3036</v>
      </c>
      <c r="E1586" s="45" t="s">
        <v>2683</v>
      </c>
      <c r="F1586" t="s">
        <v>3000</v>
      </c>
      <c r="G1586" s="45" t="s">
        <v>2687</v>
      </c>
      <c r="H1586" s="43">
        <v>995</v>
      </c>
      <c r="I1586" s="324" t="s">
        <v>40</v>
      </c>
      <c r="J1586" s="255" t="str">
        <f>IF(ISBLANK(INDEX('Policy Characteristics'!D:D,MATCH($C1586,'Policy Characteristics'!$C:$C,0))),"",INDEX('Policy Characteristics'!D:D,MATCH($C1586,'Policy Characteristics'!$C:$C,0)))</f>
        <v>Industry Energy Efficiency</v>
      </c>
      <c r="K1586" s="254" t="str">
        <f>IF(ISBLANK(INDEX('Policy Characteristics'!E:E,MATCH($C1586,'Policy Characteristics'!$C:$C,0))),"",INDEX('Policy Characteristics'!E:E,MATCH($C1586,'Policy Characteristics'!$C:$C,0)))</f>
        <v>indst efficiency standards</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0.25</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reduction in energy use</v>
      </c>
      <c r="P1586" s="254" t="str">
        <f>IF(ISBLANK(INDEX('Policy Characteristics'!J:J,MATCH($C1586,'Policy Characteristics'!$C:$C,0))),"",INDEX('Policy Characteristics'!J:J,MATCH($C1586,'Policy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6" s="254" t="str">
        <f>IF(ISBLANK(INDEX('Policy Characteristics'!K:K,MATCH($C1586,'Policy Characteristics'!$C:$C,0))),"",INDEX('Policy Characteristics'!K:K,MATCH($C1586,'Policy Characteristics'!$C:$C,0)))</f>
        <v>industry-ag-main.html#eff-stds</v>
      </c>
      <c r="R1586" s="254" t="str">
        <f>IF(ISBLANK(INDEX('Policy Characteristics'!L:L,MATCH($C1586,'Policy Characteristics'!$C:$C,0))),"",INDEX('Policy Characteristics'!L:L,MATCH($C1586,'Policy Characteristics'!$C:$C,0)))</f>
        <v>industry-energy-efficiency-standards.html</v>
      </c>
    </row>
    <row r="1587" spans="1:18" s="4" customFormat="1"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Industry Energy Efficiency Standards</v>
      </c>
      <c r="C1587" s="254" t="str">
        <f t="shared" si="56"/>
        <v>Percentage Improvement in Eqpt Efficiency Standards above BAU</v>
      </c>
      <c r="D1587" s="6" t="s">
        <v>3036</v>
      </c>
      <c r="E1587" s="45" t="s">
        <v>2684</v>
      </c>
      <c r="F1587" t="s">
        <v>3000</v>
      </c>
      <c r="G1587" s="45" t="s">
        <v>2688</v>
      </c>
      <c r="H1587" s="43">
        <v>996</v>
      </c>
      <c r="I1587" s="324" t="s">
        <v>41</v>
      </c>
      <c r="J1587" s="255" t="str">
        <f>IF(ISBLANK(INDEX('Policy Characteristics'!D:D,MATCH($C1587,'Policy Characteristics'!$C:$C,0))),"",INDEX('Policy Characteristics'!D:D,MATCH($C1587,'Policy Characteristics'!$C:$C,0)))</f>
        <v>Industry Energy Efficiency</v>
      </c>
      <c r="K1587" s="254" t="str">
        <f>IF(ISBLANK(INDEX('Policy Characteristics'!E:E,MATCH($C1587,'Policy Characteristics'!$C:$C,0))),"",INDEX('Policy Characteristics'!E:E,MATCH($C1587,'Policy Characteristics'!$C:$C,0)))</f>
        <v>indst efficiency standards</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0.25</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reduction in energy use</v>
      </c>
      <c r="P1587" s="254" t="str">
        <f>IF(ISBLANK(INDEX('Policy Characteristics'!J:J,MATCH($C1587,'Policy Characteristics'!$C:$C,0))),"",INDEX('Policy Characteristics'!J:J,MATCH($C1587,'Policy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7" s="254" t="str">
        <f>IF(ISBLANK(INDEX('Policy Characteristics'!K:K,MATCH($C1587,'Policy Characteristics'!$C:$C,0))),"",INDEX('Policy Characteristics'!K:K,MATCH($C1587,'Policy Characteristics'!$C:$C,0)))</f>
        <v>industry-ag-main.html#eff-stds</v>
      </c>
      <c r="R1587" s="254" t="str">
        <f>IF(ISBLANK(INDEX('Policy Characteristics'!L:L,MATCH($C1587,'Policy Characteristics'!$C:$C,0))),"",INDEX('Policy Characteristics'!L:L,MATCH($C1587,'Policy Characteristics'!$C:$C,0)))</f>
        <v>industry-energy-efficiency-standards.html</v>
      </c>
    </row>
    <row r="1588" spans="1:18" s="4" customFormat="1"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Industry Energy Efficiency Standards</v>
      </c>
      <c r="C1588" s="254" t="str">
        <f t="shared" si="56"/>
        <v>Percentage Improvement in Eqpt Efficiency Standards above BAU</v>
      </c>
      <c r="D1588" s="6" t="s">
        <v>3036</v>
      </c>
      <c r="E1588" s="45" t="s">
        <v>2681</v>
      </c>
      <c r="F1588" t="s">
        <v>3000</v>
      </c>
      <c r="G1588" s="45" t="s">
        <v>2686</v>
      </c>
      <c r="H1588" s="43">
        <v>997</v>
      </c>
      <c r="I1588" s="324" t="s">
        <v>41</v>
      </c>
      <c r="J1588" s="255" t="str">
        <f>IF(ISBLANK(INDEX('Policy Characteristics'!D:D,MATCH($C1588,'Policy Characteristics'!$C:$C,0))),"",INDEX('Policy Characteristics'!D:D,MATCH($C1588,'Policy Characteristics'!$C:$C,0)))</f>
        <v>Industry Energy Efficiency</v>
      </c>
      <c r="K1588" s="254" t="str">
        <f>IF(ISBLANK(INDEX('Policy Characteristics'!E:E,MATCH($C1588,'Policy Characteristics'!$C:$C,0))),"",INDEX('Policy Characteristics'!E:E,MATCH($C1588,'Policy Characteristics'!$C:$C,0)))</f>
        <v>indst efficiency standards</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0.25</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reduction in energy use</v>
      </c>
      <c r="P1588" s="254" t="str">
        <f>IF(ISBLANK(INDEX('Policy Characteristics'!J:J,MATCH($C1588,'Policy Characteristics'!$C:$C,0))),"",INDEX('Policy Characteristics'!J:J,MATCH($C1588,'Policy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8" s="254" t="str">
        <f>IF(ISBLANK(INDEX('Policy Characteristics'!K:K,MATCH($C1588,'Policy Characteristics'!$C:$C,0))),"",INDEX('Policy Characteristics'!K:K,MATCH($C1588,'Policy Characteristics'!$C:$C,0)))</f>
        <v>industry-ag-main.html#eff-stds</v>
      </c>
      <c r="R1588" s="254" t="str">
        <f>IF(ISBLANK(INDEX('Policy Characteristics'!L:L,MATCH($C1588,'Policy Characteristics'!$C:$C,0))),"",INDEX('Policy Characteristics'!L:L,MATCH($C1588,'Policy Characteristics'!$C:$C,0)))</f>
        <v>industry-energy-efficiency-standards.html</v>
      </c>
    </row>
    <row r="1589" spans="1:18" s="4" customFormat="1"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Industry Energy Efficiency Standards</v>
      </c>
      <c r="C1589" s="254" t="str">
        <f t="shared" si="56"/>
        <v>Percentage Improvement in Eqpt Efficiency Standards above BAU</v>
      </c>
      <c r="D1589" s="6" t="s">
        <v>3037</v>
      </c>
      <c r="E1589" s="45" t="s">
        <v>2380</v>
      </c>
      <c r="F1589" t="s">
        <v>3001</v>
      </c>
      <c r="G1589" s="45" t="s">
        <v>2386</v>
      </c>
      <c r="H1589" s="43">
        <v>998</v>
      </c>
      <c r="I1589" s="324" t="s">
        <v>40</v>
      </c>
      <c r="J1589" s="255" t="str">
        <f>IF(ISBLANK(INDEX('Policy Characteristics'!D:D,MATCH($C1589,'Policy Characteristics'!$C:$C,0))),"",INDEX('Policy Characteristics'!D:D,MATCH($C1589,'Policy Characteristics'!$C:$C,0)))</f>
        <v>Industry Energy Efficiency</v>
      </c>
      <c r="K1589" s="254" t="str">
        <f>IF(ISBLANK(INDEX('Policy Characteristics'!E:E,MATCH($C1589,'Policy Characteristics'!$C:$C,0))),"",INDEX('Policy Characteristics'!E:E,MATCH($C1589,'Policy Characteristics'!$C:$C,0)))</f>
        <v>indst efficiency standards</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0.25</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reduction in energy use</v>
      </c>
      <c r="P1589" s="254" t="str">
        <f>IF(ISBLANK(INDEX('Policy Characteristics'!J:J,MATCH($C1589,'Policy Characteristics'!$C:$C,0))),"",INDEX('Policy Characteristics'!J:J,MATCH($C1589,'Policy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9" s="254" t="str">
        <f>IF(ISBLANK(INDEX('Policy Characteristics'!K:K,MATCH($C1589,'Policy Characteristics'!$C:$C,0))),"",INDEX('Policy Characteristics'!K:K,MATCH($C1589,'Policy Characteristics'!$C:$C,0)))</f>
        <v>industry-ag-main.html#eff-stds</v>
      </c>
      <c r="R1589" s="254" t="str">
        <f>IF(ISBLANK(INDEX('Policy Characteristics'!L:L,MATCH($C1589,'Policy Characteristics'!$C:$C,0))),"",INDEX('Policy Characteristics'!L:L,MATCH($C1589,'Policy Characteristics'!$C:$C,0)))</f>
        <v>industry-energy-efficiency-standards.html</v>
      </c>
    </row>
    <row r="1590" spans="1:18" s="4" customFormat="1"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Industry Energy Efficiency Standards</v>
      </c>
      <c r="C1590" s="254" t="str">
        <f t="shared" si="56"/>
        <v>Percentage Improvement in Eqpt Efficiency Standards above BAU</v>
      </c>
      <c r="D1590" s="6" t="s">
        <v>3037</v>
      </c>
      <c r="E1590" s="45" t="s">
        <v>2381</v>
      </c>
      <c r="F1590" t="s">
        <v>3001</v>
      </c>
      <c r="G1590" s="45" t="s">
        <v>2389</v>
      </c>
      <c r="H1590" s="43">
        <v>999</v>
      </c>
      <c r="I1590" s="324" t="s">
        <v>40</v>
      </c>
      <c r="J1590" s="255" t="str">
        <f>IF(ISBLANK(INDEX('Policy Characteristics'!D:D,MATCH($C1590,'Policy Characteristics'!$C:$C,0))),"",INDEX('Policy Characteristics'!D:D,MATCH($C1590,'Policy Characteristics'!$C:$C,0)))</f>
        <v>Industry Energy Efficiency</v>
      </c>
      <c r="K1590" s="254" t="str">
        <f>IF(ISBLANK(INDEX('Policy Characteristics'!E:E,MATCH($C1590,'Policy Characteristics'!$C:$C,0))),"",INDEX('Policy Characteristics'!E:E,MATCH($C1590,'Policy Characteristics'!$C:$C,0)))</f>
        <v>indst efficiency standards</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0.25</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reduction in energy use</v>
      </c>
      <c r="P1590" s="254" t="str">
        <f>IF(ISBLANK(INDEX('Policy Characteristics'!J:J,MATCH($C1590,'Policy Characteristics'!$C:$C,0))),"",INDEX('Policy Characteristics'!J:J,MATCH($C1590,'Policy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0" s="254" t="str">
        <f>IF(ISBLANK(INDEX('Policy Characteristics'!K:K,MATCH($C1590,'Policy Characteristics'!$C:$C,0))),"",INDEX('Policy Characteristics'!K:K,MATCH($C1590,'Policy Characteristics'!$C:$C,0)))</f>
        <v>industry-ag-main.html#eff-stds</v>
      </c>
      <c r="R1590" s="254" t="str">
        <f>IF(ISBLANK(INDEX('Policy Characteristics'!L:L,MATCH($C1590,'Policy Characteristics'!$C:$C,0))),"",INDEX('Policy Characteristics'!L:L,MATCH($C1590,'Policy Characteristics'!$C:$C,0)))</f>
        <v>industry-energy-efficiency-standards.html</v>
      </c>
    </row>
    <row r="1591" spans="1:18" s="4" customFormat="1"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Industry Energy Efficiency Standards</v>
      </c>
      <c r="C1591" s="254" t="str">
        <f t="shared" si="56"/>
        <v>Percentage Improvement in Eqpt Efficiency Standards above BAU</v>
      </c>
      <c r="D1591" s="6" t="s">
        <v>3037</v>
      </c>
      <c r="E1591" s="45" t="s">
        <v>2382</v>
      </c>
      <c r="F1591" t="s">
        <v>3001</v>
      </c>
      <c r="G1591" s="45" t="s">
        <v>2390</v>
      </c>
      <c r="H1591" s="43">
        <v>1000</v>
      </c>
      <c r="I1591" s="324" t="s">
        <v>40</v>
      </c>
      <c r="J1591" s="255" t="str">
        <f>IF(ISBLANK(INDEX('Policy Characteristics'!D:D,MATCH($C1591,'Policy Characteristics'!$C:$C,0))),"",INDEX('Policy Characteristics'!D:D,MATCH($C1591,'Policy Characteristics'!$C:$C,0)))</f>
        <v>Industry Energy Efficiency</v>
      </c>
      <c r="K1591" s="254" t="str">
        <f>IF(ISBLANK(INDEX('Policy Characteristics'!E:E,MATCH($C1591,'Policy Characteristics'!$C:$C,0))),"",INDEX('Policy Characteristics'!E:E,MATCH($C1591,'Policy Characteristics'!$C:$C,0)))</f>
        <v>indst efficiency standards</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0.25</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reduction in energy use</v>
      </c>
      <c r="P1591" s="254" t="str">
        <f>IF(ISBLANK(INDEX('Policy Characteristics'!J:J,MATCH($C1591,'Policy Characteristics'!$C:$C,0))),"",INDEX('Policy Characteristics'!J:J,MATCH($C1591,'Policy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1" s="254" t="str">
        <f>IF(ISBLANK(INDEX('Policy Characteristics'!K:K,MATCH($C1591,'Policy Characteristics'!$C:$C,0))),"",INDEX('Policy Characteristics'!K:K,MATCH($C1591,'Policy Characteristics'!$C:$C,0)))</f>
        <v>industry-ag-main.html#eff-stds</v>
      </c>
      <c r="R1591" s="254" t="str">
        <f>IF(ISBLANK(INDEX('Policy Characteristics'!L:L,MATCH($C1591,'Policy Characteristics'!$C:$C,0))),"",INDEX('Policy Characteristics'!L:L,MATCH($C1591,'Policy Characteristics'!$C:$C,0)))</f>
        <v>industry-energy-efficiency-standards.html</v>
      </c>
    </row>
    <row r="1592" spans="1:18" s="4" customFormat="1"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Industry Energy Efficiency Standards</v>
      </c>
      <c r="C1592" s="254" t="str">
        <f t="shared" si="56"/>
        <v>Percentage Improvement in Eqpt Efficiency Standards above BAU</v>
      </c>
      <c r="D1592" s="6" t="s">
        <v>3037</v>
      </c>
      <c r="E1592" s="45" t="s">
        <v>2383</v>
      </c>
      <c r="F1592" t="s">
        <v>3001</v>
      </c>
      <c r="G1592" s="45" t="s">
        <v>2387</v>
      </c>
      <c r="H1592" s="43">
        <v>1001</v>
      </c>
      <c r="I1592" s="324" t="s">
        <v>41</v>
      </c>
      <c r="J1592" s="255" t="str">
        <f>IF(ISBLANK(INDEX('Policy Characteristics'!D:D,MATCH($C1592,'Policy Characteristics'!$C:$C,0))),"",INDEX('Policy Characteristics'!D:D,MATCH($C1592,'Policy Characteristics'!$C:$C,0)))</f>
        <v>Industry Energy Efficiency</v>
      </c>
      <c r="K1592" s="254" t="str">
        <f>IF(ISBLANK(INDEX('Policy Characteristics'!E:E,MATCH($C1592,'Policy Characteristics'!$C:$C,0))),"",INDEX('Policy Characteristics'!E:E,MATCH($C1592,'Policy Characteristics'!$C:$C,0)))</f>
        <v>indst efficiency standards</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0.25</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reduction in energy use</v>
      </c>
      <c r="P1592" s="254" t="str">
        <f>IF(ISBLANK(INDEX('Policy Characteristics'!J:J,MATCH($C1592,'Policy Characteristics'!$C:$C,0))),"",INDEX('Policy Characteristics'!J:J,MATCH($C1592,'Policy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2" s="254" t="str">
        <f>IF(ISBLANK(INDEX('Policy Characteristics'!K:K,MATCH($C1592,'Policy Characteristics'!$C:$C,0))),"",INDEX('Policy Characteristics'!K:K,MATCH($C1592,'Policy Characteristics'!$C:$C,0)))</f>
        <v>industry-ag-main.html#eff-stds</v>
      </c>
      <c r="R1592" s="254" t="str">
        <f>IF(ISBLANK(INDEX('Policy Characteristics'!L:L,MATCH($C1592,'Policy Characteristics'!$C:$C,0))),"",INDEX('Policy Characteristics'!L:L,MATCH($C1592,'Policy Characteristics'!$C:$C,0)))</f>
        <v>industry-energy-efficiency-standards.html</v>
      </c>
    </row>
    <row r="1593" spans="1:18" s="4" customFormat="1"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Industry Energy Efficiency Standards</v>
      </c>
      <c r="C1593" s="254" t="str">
        <f t="shared" si="56"/>
        <v>Percentage Improvement in Eqpt Efficiency Standards above BAU</v>
      </c>
      <c r="D1593" s="6" t="s">
        <v>3037</v>
      </c>
      <c r="E1593" s="45" t="s">
        <v>2384</v>
      </c>
      <c r="F1593" t="s">
        <v>3001</v>
      </c>
      <c r="G1593" s="45" t="s">
        <v>2388</v>
      </c>
      <c r="H1593" s="43">
        <v>1002</v>
      </c>
      <c r="I1593" s="324" t="s">
        <v>40</v>
      </c>
      <c r="J1593" s="255" t="str">
        <f>IF(ISBLANK(INDEX('Policy Characteristics'!D:D,MATCH($C1593,'Policy Characteristics'!$C:$C,0))),"",INDEX('Policy Characteristics'!D:D,MATCH($C1593,'Policy Characteristics'!$C:$C,0)))</f>
        <v>Industry Energy Efficiency</v>
      </c>
      <c r="K1593" s="254" t="str">
        <f>IF(ISBLANK(INDEX('Policy Characteristics'!E:E,MATCH($C1593,'Policy Characteristics'!$C:$C,0))),"",INDEX('Policy Characteristics'!E:E,MATCH($C1593,'Policy Characteristics'!$C:$C,0)))</f>
        <v>indst efficiency standards</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0.25</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reduction in energy use</v>
      </c>
      <c r="P1593" s="254" t="str">
        <f>IF(ISBLANK(INDEX('Policy Characteristics'!J:J,MATCH($C1593,'Policy Characteristics'!$C:$C,0))),"",INDEX('Policy Characteristics'!J:J,MATCH($C1593,'Policy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3" s="254" t="str">
        <f>IF(ISBLANK(INDEX('Policy Characteristics'!K:K,MATCH($C1593,'Policy Characteristics'!$C:$C,0))),"",INDEX('Policy Characteristics'!K:K,MATCH($C1593,'Policy Characteristics'!$C:$C,0)))</f>
        <v>industry-ag-main.html#eff-stds</v>
      </c>
      <c r="R1593" s="254" t="str">
        <f>IF(ISBLANK(INDEX('Policy Characteristics'!L:L,MATCH($C1593,'Policy Characteristics'!$C:$C,0))),"",INDEX('Policy Characteristics'!L:L,MATCH($C1593,'Policy Characteristics'!$C:$C,0)))</f>
        <v>industry-energy-efficiency-standards.html</v>
      </c>
    </row>
    <row r="1594" spans="1:18" s="4" customFormat="1"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Industry Energy Efficiency Standards</v>
      </c>
      <c r="C1594" s="254" t="str">
        <f t="shared" si="56"/>
        <v>Percentage Improvement in Eqpt Efficiency Standards above BAU</v>
      </c>
      <c r="D1594" s="6" t="s">
        <v>3037</v>
      </c>
      <c r="E1594" s="45" t="s">
        <v>2385</v>
      </c>
      <c r="F1594" t="s">
        <v>3001</v>
      </c>
      <c r="G1594" s="45" t="s">
        <v>2391</v>
      </c>
      <c r="H1594" s="43">
        <v>1003</v>
      </c>
      <c r="I1594" s="324" t="s">
        <v>41</v>
      </c>
      <c r="J1594" s="255" t="str">
        <f>IF(ISBLANK(INDEX('Policy Characteristics'!D:D,MATCH($C1594,'Policy Characteristics'!$C:$C,0))),"",INDEX('Policy Characteristics'!D:D,MATCH($C1594,'Policy Characteristics'!$C:$C,0)))</f>
        <v>Industry Energy Efficiency</v>
      </c>
      <c r="K1594" s="254" t="str">
        <f>IF(ISBLANK(INDEX('Policy Characteristics'!E:E,MATCH($C1594,'Policy Characteristics'!$C:$C,0))),"",INDEX('Policy Characteristics'!E:E,MATCH($C1594,'Policy Characteristics'!$C:$C,0)))</f>
        <v>indst efficiency standards</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0.25</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reduction in energy use</v>
      </c>
      <c r="P1594" s="254" t="str">
        <f>IF(ISBLANK(INDEX('Policy Characteristics'!J:J,MATCH($C1594,'Policy Characteristics'!$C:$C,0))),"",INDEX('Policy Characteristics'!J:J,MATCH($C1594,'Policy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4" s="254" t="str">
        <f>IF(ISBLANK(INDEX('Policy Characteristics'!K:K,MATCH($C1594,'Policy Characteristics'!$C:$C,0))),"",INDEX('Policy Characteristics'!K:K,MATCH($C1594,'Policy Characteristics'!$C:$C,0)))</f>
        <v>industry-ag-main.html#eff-stds</v>
      </c>
      <c r="R1594" s="254" t="str">
        <f>IF(ISBLANK(INDEX('Policy Characteristics'!L:L,MATCH($C1594,'Policy Characteristics'!$C:$C,0))),"",INDEX('Policy Characteristics'!L:L,MATCH($C1594,'Policy Characteristics'!$C:$C,0)))</f>
        <v>industry-energy-efficiency-standards.html</v>
      </c>
    </row>
    <row r="1595" spans="1:18" s="4" customFormat="1"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Industry Energy Efficiency Standards</v>
      </c>
      <c r="C1595" s="254" t="str">
        <f t="shared" si="56"/>
        <v>Percentage Improvement in Eqpt Efficiency Standards above BAU</v>
      </c>
      <c r="D1595" s="6" t="s">
        <v>3037</v>
      </c>
      <c r="E1595" s="45" t="s">
        <v>2682</v>
      </c>
      <c r="F1595" t="s">
        <v>3001</v>
      </c>
      <c r="G1595" s="45" t="s">
        <v>2685</v>
      </c>
      <c r="H1595" s="43">
        <v>1004</v>
      </c>
      <c r="I1595" s="324" t="s">
        <v>41</v>
      </c>
      <c r="J1595" s="255" t="str">
        <f>IF(ISBLANK(INDEX('Policy Characteristics'!D:D,MATCH($C1595,'Policy Characteristics'!$C:$C,0))),"",INDEX('Policy Characteristics'!D:D,MATCH($C1595,'Policy Characteristics'!$C:$C,0)))</f>
        <v>Industry Energy Efficiency</v>
      </c>
      <c r="K1595" s="254" t="str">
        <f>IF(ISBLANK(INDEX('Policy Characteristics'!E:E,MATCH($C1595,'Policy Characteristics'!$C:$C,0))),"",INDEX('Policy Characteristics'!E:E,MATCH($C1595,'Policy Characteristics'!$C:$C,0)))</f>
        <v>indst efficiency standards</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0.25</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reduction in energy use</v>
      </c>
      <c r="P1595" s="254" t="str">
        <f>IF(ISBLANK(INDEX('Policy Characteristics'!J:J,MATCH($C1595,'Policy Characteristics'!$C:$C,0))),"",INDEX('Policy Characteristics'!J:J,MATCH($C1595,'Policy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5" s="254" t="str">
        <f>IF(ISBLANK(INDEX('Policy Characteristics'!K:K,MATCH($C1595,'Policy Characteristics'!$C:$C,0))),"",INDEX('Policy Characteristics'!K:K,MATCH($C1595,'Policy Characteristics'!$C:$C,0)))</f>
        <v>industry-ag-main.html#eff-stds</v>
      </c>
      <c r="R1595" s="254" t="str">
        <f>IF(ISBLANK(INDEX('Policy Characteristics'!L:L,MATCH($C1595,'Policy Characteristics'!$C:$C,0))),"",INDEX('Policy Characteristics'!L:L,MATCH($C1595,'Policy Characteristics'!$C:$C,0)))</f>
        <v>industry-energy-efficiency-standards.html</v>
      </c>
    </row>
    <row r="1596" spans="1:18" s="4" customFormat="1"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Industry Energy Efficiency Standards</v>
      </c>
      <c r="C1596" s="254" t="str">
        <f t="shared" si="56"/>
        <v>Percentage Improvement in Eqpt Efficiency Standards above BAU</v>
      </c>
      <c r="D1596" s="6" t="s">
        <v>3037</v>
      </c>
      <c r="E1596" s="45" t="s">
        <v>2683</v>
      </c>
      <c r="F1596" t="s">
        <v>3001</v>
      </c>
      <c r="G1596" s="45" t="s">
        <v>2687</v>
      </c>
      <c r="H1596" s="43">
        <v>1005</v>
      </c>
      <c r="I1596" s="324" t="s">
        <v>40</v>
      </c>
      <c r="J1596" s="255" t="str">
        <f>IF(ISBLANK(INDEX('Policy Characteristics'!D:D,MATCH($C1596,'Policy Characteristics'!$C:$C,0))),"",INDEX('Policy Characteristics'!D:D,MATCH($C1596,'Policy Characteristics'!$C:$C,0)))</f>
        <v>Industry Energy Efficiency</v>
      </c>
      <c r="K1596" s="254" t="str">
        <f>IF(ISBLANK(INDEX('Policy Characteristics'!E:E,MATCH($C1596,'Policy Characteristics'!$C:$C,0))),"",INDEX('Policy Characteristics'!E:E,MATCH($C1596,'Policy Characteristics'!$C:$C,0)))</f>
        <v>indst efficiency standards</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0.25</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reduction in energy use</v>
      </c>
      <c r="P1596" s="254" t="str">
        <f>IF(ISBLANK(INDEX('Policy Characteristics'!J:J,MATCH($C1596,'Policy Characteristics'!$C:$C,0))),"",INDEX('Policy Characteristics'!J:J,MATCH($C1596,'Policy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6" s="254" t="str">
        <f>IF(ISBLANK(INDEX('Policy Characteristics'!K:K,MATCH($C1596,'Policy Characteristics'!$C:$C,0))),"",INDEX('Policy Characteristics'!K:K,MATCH($C1596,'Policy Characteristics'!$C:$C,0)))</f>
        <v>industry-ag-main.html#eff-stds</v>
      </c>
      <c r="R1596" s="254" t="str">
        <f>IF(ISBLANK(INDEX('Policy Characteristics'!L:L,MATCH($C1596,'Policy Characteristics'!$C:$C,0))),"",INDEX('Policy Characteristics'!L:L,MATCH($C1596,'Policy Characteristics'!$C:$C,0)))</f>
        <v>industry-energy-efficiency-standards.html</v>
      </c>
    </row>
    <row r="1597" spans="1:18" s="4" customFormat="1"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Industry Energy Efficiency Standards</v>
      </c>
      <c r="C1597" s="254" t="str">
        <f t="shared" si="56"/>
        <v>Percentage Improvement in Eqpt Efficiency Standards above BAU</v>
      </c>
      <c r="D1597" s="6" t="s">
        <v>3037</v>
      </c>
      <c r="E1597" s="45" t="s">
        <v>2684</v>
      </c>
      <c r="F1597" t="s">
        <v>3001</v>
      </c>
      <c r="G1597" s="45" t="s">
        <v>2688</v>
      </c>
      <c r="H1597" s="43">
        <v>1006</v>
      </c>
      <c r="I1597" s="324" t="s">
        <v>40</v>
      </c>
      <c r="J1597" s="255" t="str">
        <f>IF(ISBLANK(INDEX('Policy Characteristics'!D:D,MATCH($C1597,'Policy Characteristics'!$C:$C,0))),"",INDEX('Policy Characteristics'!D:D,MATCH($C1597,'Policy Characteristics'!$C:$C,0)))</f>
        <v>Industry Energy Efficiency</v>
      </c>
      <c r="K1597" s="254" t="str">
        <f>IF(ISBLANK(INDEX('Policy Characteristics'!E:E,MATCH($C1597,'Policy Characteristics'!$C:$C,0))),"",INDEX('Policy Characteristics'!E:E,MATCH($C1597,'Policy Characteristics'!$C:$C,0)))</f>
        <v>indst efficiency standards</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0.25</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reduction in energy use</v>
      </c>
      <c r="P1597" s="254" t="str">
        <f>IF(ISBLANK(INDEX('Policy Characteristics'!J:J,MATCH($C1597,'Policy Characteristics'!$C:$C,0))),"",INDEX('Policy Characteristics'!J:J,MATCH($C1597,'Policy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7" s="254" t="str">
        <f>IF(ISBLANK(INDEX('Policy Characteristics'!K:K,MATCH($C1597,'Policy Characteristics'!$C:$C,0))),"",INDEX('Policy Characteristics'!K:K,MATCH($C1597,'Policy Characteristics'!$C:$C,0)))</f>
        <v>industry-ag-main.html#eff-stds</v>
      </c>
      <c r="R1597" s="254" t="str">
        <f>IF(ISBLANK(INDEX('Policy Characteristics'!L:L,MATCH($C1597,'Policy Characteristics'!$C:$C,0))),"",INDEX('Policy Characteristics'!L:L,MATCH($C1597,'Policy Characteristics'!$C:$C,0)))</f>
        <v>industry-energy-efficiency-standards.html</v>
      </c>
    </row>
    <row r="1598" spans="1:18" s="4" customFormat="1"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Industry Energy Efficiency Standards</v>
      </c>
      <c r="C1598" s="254" t="str">
        <f t="shared" si="56"/>
        <v>Percentage Improvement in Eqpt Efficiency Standards above BAU</v>
      </c>
      <c r="D1598" s="6" t="s">
        <v>3037</v>
      </c>
      <c r="E1598" s="45" t="s">
        <v>2681</v>
      </c>
      <c r="F1598" t="s">
        <v>3001</v>
      </c>
      <c r="G1598" s="45" t="s">
        <v>2686</v>
      </c>
      <c r="H1598" s="43">
        <v>1007</v>
      </c>
      <c r="I1598" s="324" t="s">
        <v>41</v>
      </c>
      <c r="J1598" s="255" t="str">
        <f>IF(ISBLANK(INDEX('Policy Characteristics'!D:D,MATCH($C1598,'Policy Characteristics'!$C:$C,0))),"",INDEX('Policy Characteristics'!D:D,MATCH($C1598,'Policy Characteristics'!$C:$C,0)))</f>
        <v>Industry Energy Efficiency</v>
      </c>
      <c r="K1598" s="254" t="str">
        <f>IF(ISBLANK(INDEX('Policy Characteristics'!E:E,MATCH($C1598,'Policy Characteristics'!$C:$C,0))),"",INDEX('Policy Characteristics'!E:E,MATCH($C1598,'Policy Characteristics'!$C:$C,0)))</f>
        <v>indst efficiency standards</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0.25</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reduction in energy use</v>
      </c>
      <c r="P1598" s="254" t="str">
        <f>IF(ISBLANK(INDEX('Policy Characteristics'!J:J,MATCH($C1598,'Policy Characteristics'!$C:$C,0))),"",INDEX('Policy Characteristics'!J:J,MATCH($C1598,'Policy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8" s="254" t="str">
        <f>IF(ISBLANK(INDEX('Policy Characteristics'!K:K,MATCH($C1598,'Policy Characteristics'!$C:$C,0))),"",INDEX('Policy Characteristics'!K:K,MATCH($C1598,'Policy Characteristics'!$C:$C,0)))</f>
        <v>industry-ag-main.html#eff-stds</v>
      </c>
      <c r="R1598" s="254" t="str">
        <f>IF(ISBLANK(INDEX('Policy Characteristics'!L:L,MATCH($C1598,'Policy Characteristics'!$C:$C,0))),"",INDEX('Policy Characteristics'!L:L,MATCH($C1598,'Policy Characteristics'!$C:$C,0)))</f>
        <v>industry-energy-efficiency-standards.html</v>
      </c>
    </row>
    <row r="1599" spans="1:18" s="4" customFormat="1"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Industry Energy Efficiency Standards</v>
      </c>
      <c r="C1599" s="254" t="str">
        <f t="shared" si="56"/>
        <v>Percentage Improvement in Eqpt Efficiency Standards above BAU</v>
      </c>
      <c r="D1599" s="6" t="s">
        <v>3038</v>
      </c>
      <c r="E1599" s="45" t="s">
        <v>2380</v>
      </c>
      <c r="F1599" t="s">
        <v>3002</v>
      </c>
      <c r="G1599" s="45" t="s">
        <v>2386</v>
      </c>
      <c r="H1599" s="43">
        <v>1008</v>
      </c>
      <c r="I1599" s="324" t="s">
        <v>40</v>
      </c>
      <c r="J1599" s="255" t="str">
        <f>IF(ISBLANK(INDEX('Policy Characteristics'!D:D,MATCH($C1599,'Policy Characteristics'!$C:$C,0))),"",INDEX('Policy Characteristics'!D:D,MATCH($C1599,'Policy Characteristics'!$C:$C,0)))</f>
        <v>Industry Energy Efficiency</v>
      </c>
      <c r="K1599" s="254" t="str">
        <f>IF(ISBLANK(INDEX('Policy Characteristics'!E:E,MATCH($C1599,'Policy Characteristics'!$C:$C,0))),"",INDEX('Policy Characteristics'!E:E,MATCH($C1599,'Policy Characteristics'!$C:$C,0)))</f>
        <v>indst efficiency standards</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0.25</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reduction in energy use</v>
      </c>
      <c r="P1599" s="254" t="str">
        <f>IF(ISBLANK(INDEX('Policy Characteristics'!J:J,MATCH($C1599,'Policy Characteristics'!$C:$C,0))),"",INDEX('Policy Characteristics'!J:J,MATCH($C1599,'Policy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9" s="254" t="str">
        <f>IF(ISBLANK(INDEX('Policy Characteristics'!K:K,MATCH($C1599,'Policy Characteristics'!$C:$C,0))),"",INDEX('Policy Characteristics'!K:K,MATCH($C1599,'Policy Characteristics'!$C:$C,0)))</f>
        <v>industry-ag-main.html#eff-stds</v>
      </c>
      <c r="R1599" s="254" t="str">
        <f>IF(ISBLANK(INDEX('Policy Characteristics'!L:L,MATCH($C1599,'Policy Characteristics'!$C:$C,0))),"",INDEX('Policy Characteristics'!L:L,MATCH($C1599,'Policy Characteristics'!$C:$C,0)))</f>
        <v>industry-energy-efficiency-standards.html</v>
      </c>
    </row>
    <row r="1600" spans="1:18" s="4" customFormat="1"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Industry Energy Efficiency Standards</v>
      </c>
      <c r="C1600" s="254" t="str">
        <f t="shared" si="56"/>
        <v>Percentage Improvement in Eqpt Efficiency Standards above BAU</v>
      </c>
      <c r="D1600" s="6" t="s">
        <v>3038</v>
      </c>
      <c r="E1600" s="45" t="s">
        <v>2381</v>
      </c>
      <c r="F1600" t="s">
        <v>3002</v>
      </c>
      <c r="G1600" s="45" t="s">
        <v>2389</v>
      </c>
      <c r="H1600" s="43">
        <v>1009</v>
      </c>
      <c r="I1600" s="324" t="s">
        <v>40</v>
      </c>
      <c r="J1600" s="255" t="str">
        <f>IF(ISBLANK(INDEX('Policy Characteristics'!D:D,MATCH($C1600,'Policy Characteristics'!$C:$C,0))),"",INDEX('Policy Characteristics'!D:D,MATCH($C1600,'Policy Characteristics'!$C:$C,0)))</f>
        <v>Industry Energy Efficiency</v>
      </c>
      <c r="K1600" s="254" t="str">
        <f>IF(ISBLANK(INDEX('Policy Characteristics'!E:E,MATCH($C1600,'Policy Characteristics'!$C:$C,0))),"",INDEX('Policy Characteristics'!E:E,MATCH($C1600,'Policy Characteristics'!$C:$C,0)))</f>
        <v>indst efficiency standards</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0.25</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reduction in energy use</v>
      </c>
      <c r="P1600" s="254" t="str">
        <f>IF(ISBLANK(INDEX('Policy Characteristics'!J:J,MATCH($C1600,'Policy Characteristics'!$C:$C,0))),"",INDEX('Policy Characteristics'!J:J,MATCH($C1600,'Policy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0" s="254" t="str">
        <f>IF(ISBLANK(INDEX('Policy Characteristics'!K:K,MATCH($C1600,'Policy Characteristics'!$C:$C,0))),"",INDEX('Policy Characteristics'!K:K,MATCH($C1600,'Policy Characteristics'!$C:$C,0)))</f>
        <v>industry-ag-main.html#eff-stds</v>
      </c>
      <c r="R1600" s="254" t="str">
        <f>IF(ISBLANK(INDEX('Policy Characteristics'!L:L,MATCH($C1600,'Policy Characteristics'!$C:$C,0))),"",INDEX('Policy Characteristics'!L:L,MATCH($C1600,'Policy Characteristics'!$C:$C,0)))</f>
        <v>industry-energy-efficiency-standards.html</v>
      </c>
    </row>
    <row r="1601" spans="1:18" s="4" customFormat="1"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Industry Energy Efficiency Standards</v>
      </c>
      <c r="C1601" s="254" t="str">
        <f t="shared" si="56"/>
        <v>Percentage Improvement in Eqpt Efficiency Standards above BAU</v>
      </c>
      <c r="D1601" s="6" t="s">
        <v>3038</v>
      </c>
      <c r="E1601" s="45" t="s">
        <v>2382</v>
      </c>
      <c r="F1601" t="s">
        <v>3002</v>
      </c>
      <c r="G1601" s="45" t="s">
        <v>2390</v>
      </c>
      <c r="H1601" s="43">
        <v>1010</v>
      </c>
      <c r="I1601" s="324" t="s">
        <v>40</v>
      </c>
      <c r="J1601" s="255" t="str">
        <f>IF(ISBLANK(INDEX('Policy Characteristics'!D:D,MATCH($C1601,'Policy Characteristics'!$C:$C,0))),"",INDEX('Policy Characteristics'!D:D,MATCH($C1601,'Policy Characteristics'!$C:$C,0)))</f>
        <v>Industry Energy Efficiency</v>
      </c>
      <c r="K1601" s="254" t="str">
        <f>IF(ISBLANK(INDEX('Policy Characteristics'!E:E,MATCH($C1601,'Policy Characteristics'!$C:$C,0))),"",INDEX('Policy Characteristics'!E:E,MATCH($C1601,'Policy Characteristics'!$C:$C,0)))</f>
        <v>indst efficiency standards</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0.25</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reduction in energy use</v>
      </c>
      <c r="P1601" s="254" t="str">
        <f>IF(ISBLANK(INDEX('Policy Characteristics'!J:J,MATCH($C1601,'Policy Characteristics'!$C:$C,0))),"",INDEX('Policy Characteristics'!J:J,MATCH($C1601,'Policy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1" s="254" t="str">
        <f>IF(ISBLANK(INDEX('Policy Characteristics'!K:K,MATCH($C1601,'Policy Characteristics'!$C:$C,0))),"",INDEX('Policy Characteristics'!K:K,MATCH($C1601,'Policy Characteristics'!$C:$C,0)))</f>
        <v>industry-ag-main.html#eff-stds</v>
      </c>
      <c r="R1601" s="254" t="str">
        <f>IF(ISBLANK(INDEX('Policy Characteristics'!L:L,MATCH($C1601,'Policy Characteristics'!$C:$C,0))),"",INDEX('Policy Characteristics'!L:L,MATCH($C1601,'Policy Characteristics'!$C:$C,0)))</f>
        <v>industry-energy-efficiency-standards.html</v>
      </c>
    </row>
    <row r="1602" spans="1:18" s="4" customFormat="1"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Industry Energy Efficiency Standards</v>
      </c>
      <c r="C1602" s="254" t="str">
        <f t="shared" si="56"/>
        <v>Percentage Improvement in Eqpt Efficiency Standards above BAU</v>
      </c>
      <c r="D1602" s="6" t="s">
        <v>3038</v>
      </c>
      <c r="E1602" s="45" t="s">
        <v>2383</v>
      </c>
      <c r="F1602" t="s">
        <v>3002</v>
      </c>
      <c r="G1602" s="45" t="s">
        <v>2387</v>
      </c>
      <c r="H1602" s="43">
        <v>1011</v>
      </c>
      <c r="I1602" s="324" t="s">
        <v>41</v>
      </c>
      <c r="J1602" s="255" t="str">
        <f>IF(ISBLANK(INDEX('Policy Characteristics'!D:D,MATCH($C1602,'Policy Characteristics'!$C:$C,0))),"",INDEX('Policy Characteristics'!D:D,MATCH($C1602,'Policy Characteristics'!$C:$C,0)))</f>
        <v>Industry Energy Efficiency</v>
      </c>
      <c r="K1602" s="254" t="str">
        <f>IF(ISBLANK(INDEX('Policy Characteristics'!E:E,MATCH($C1602,'Policy Characteristics'!$C:$C,0))),"",INDEX('Policy Characteristics'!E:E,MATCH($C1602,'Policy Characteristics'!$C:$C,0)))</f>
        <v>indst efficiency standards</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0.25</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reduction in energy use</v>
      </c>
      <c r="P1602" s="254" t="str">
        <f>IF(ISBLANK(INDEX('Policy Characteristics'!J:J,MATCH($C1602,'Policy Characteristics'!$C:$C,0))),"",INDEX('Policy Characteristics'!J:J,MATCH($C1602,'Policy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2" s="254" t="str">
        <f>IF(ISBLANK(INDEX('Policy Characteristics'!K:K,MATCH($C1602,'Policy Characteristics'!$C:$C,0))),"",INDEX('Policy Characteristics'!K:K,MATCH($C1602,'Policy Characteristics'!$C:$C,0)))</f>
        <v>industry-ag-main.html#eff-stds</v>
      </c>
      <c r="R1602" s="254" t="str">
        <f>IF(ISBLANK(INDEX('Policy Characteristics'!L:L,MATCH($C1602,'Policy Characteristics'!$C:$C,0))),"",INDEX('Policy Characteristics'!L:L,MATCH($C1602,'Policy Characteristics'!$C:$C,0)))</f>
        <v>industry-energy-efficiency-standards.html</v>
      </c>
    </row>
    <row r="1603" spans="1:18" s="4" customFormat="1"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Industry Energy Efficiency Standards</v>
      </c>
      <c r="C1603" s="254" t="str">
        <f t="shared" si="56"/>
        <v>Percentage Improvement in Eqpt Efficiency Standards above BAU</v>
      </c>
      <c r="D1603" s="6" t="s">
        <v>3038</v>
      </c>
      <c r="E1603" s="45" t="s">
        <v>2384</v>
      </c>
      <c r="F1603" t="s">
        <v>3002</v>
      </c>
      <c r="G1603" s="45" t="s">
        <v>2388</v>
      </c>
      <c r="H1603" s="43">
        <v>1012</v>
      </c>
      <c r="I1603" s="324" t="s">
        <v>40</v>
      </c>
      <c r="J1603" s="255" t="str">
        <f>IF(ISBLANK(INDEX('Policy Characteristics'!D:D,MATCH($C1603,'Policy Characteristics'!$C:$C,0))),"",INDEX('Policy Characteristics'!D:D,MATCH($C1603,'Policy Characteristics'!$C:$C,0)))</f>
        <v>Industry Energy Efficiency</v>
      </c>
      <c r="K1603" s="254" t="str">
        <f>IF(ISBLANK(INDEX('Policy Characteristics'!E:E,MATCH($C1603,'Policy Characteristics'!$C:$C,0))),"",INDEX('Policy Characteristics'!E:E,MATCH($C1603,'Policy Characteristics'!$C:$C,0)))</f>
        <v>indst efficiency standards</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0.25</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reduction in energy use</v>
      </c>
      <c r="P1603" s="254" t="str">
        <f>IF(ISBLANK(INDEX('Policy Characteristics'!J:J,MATCH($C1603,'Policy Characteristics'!$C:$C,0))),"",INDEX('Policy Characteristics'!J:J,MATCH($C1603,'Policy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3" s="254" t="str">
        <f>IF(ISBLANK(INDEX('Policy Characteristics'!K:K,MATCH($C1603,'Policy Characteristics'!$C:$C,0))),"",INDEX('Policy Characteristics'!K:K,MATCH($C1603,'Policy Characteristics'!$C:$C,0)))</f>
        <v>industry-ag-main.html#eff-stds</v>
      </c>
      <c r="R1603" s="254" t="str">
        <f>IF(ISBLANK(INDEX('Policy Characteristics'!L:L,MATCH($C1603,'Policy Characteristics'!$C:$C,0))),"",INDEX('Policy Characteristics'!L:L,MATCH($C1603,'Policy Characteristics'!$C:$C,0)))</f>
        <v>industry-energy-efficiency-standards.html</v>
      </c>
    </row>
    <row r="1604" spans="1:18" s="4" customFormat="1" x14ac:dyDescent="0.2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Industry Energy Efficiency Standards</v>
      </c>
      <c r="C1604" s="254" t="str">
        <f t="shared" si="56"/>
        <v>Percentage Improvement in Eqpt Efficiency Standards above BAU</v>
      </c>
      <c r="D1604" s="6" t="s">
        <v>3038</v>
      </c>
      <c r="E1604" s="45" t="s">
        <v>2385</v>
      </c>
      <c r="F1604" t="s">
        <v>3002</v>
      </c>
      <c r="G1604" s="45" t="s">
        <v>2391</v>
      </c>
      <c r="H1604" s="43">
        <v>1013</v>
      </c>
      <c r="I1604" s="324" t="s">
        <v>41</v>
      </c>
      <c r="J1604" s="255" t="str">
        <f>IF(ISBLANK(INDEX('Policy Characteristics'!D:D,MATCH($C1604,'Policy Characteristics'!$C:$C,0))),"",INDEX('Policy Characteristics'!D:D,MATCH($C1604,'Policy Characteristics'!$C:$C,0)))</f>
        <v>Industry Energy Efficiency</v>
      </c>
      <c r="K1604" s="254" t="str">
        <f>IF(ISBLANK(INDEX('Policy Characteristics'!E:E,MATCH($C1604,'Policy Characteristics'!$C:$C,0))),"",INDEX('Policy Characteristics'!E:E,MATCH($C1604,'Policy Characteristics'!$C:$C,0)))</f>
        <v>indst efficiency standards</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0.25</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reduction in energy use</v>
      </c>
      <c r="P1604" s="254" t="str">
        <f>IF(ISBLANK(INDEX('Policy Characteristics'!J:J,MATCH($C1604,'Policy Characteristics'!$C:$C,0))),"",INDEX('Policy Characteristics'!J:J,MATCH($C1604,'Policy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4" s="254" t="str">
        <f>IF(ISBLANK(INDEX('Policy Characteristics'!K:K,MATCH($C1604,'Policy Characteristics'!$C:$C,0))),"",INDEX('Policy Characteristics'!K:K,MATCH($C1604,'Policy Characteristics'!$C:$C,0)))</f>
        <v>industry-ag-main.html#eff-stds</v>
      </c>
      <c r="R1604" s="254" t="str">
        <f>IF(ISBLANK(INDEX('Policy Characteristics'!L:L,MATCH($C1604,'Policy Characteristics'!$C:$C,0))),"",INDEX('Policy Characteristics'!L:L,MATCH($C1604,'Policy Characteristics'!$C:$C,0)))</f>
        <v>industry-energy-efficiency-standards.html</v>
      </c>
    </row>
    <row r="1605" spans="1:18" s="4" customFormat="1" x14ac:dyDescent="0.2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Industry Energy Efficiency Standards</v>
      </c>
      <c r="C1605" s="254" t="str">
        <f t="shared" si="56"/>
        <v>Percentage Improvement in Eqpt Efficiency Standards above BAU</v>
      </c>
      <c r="D1605" s="6" t="s">
        <v>3038</v>
      </c>
      <c r="E1605" s="45" t="s">
        <v>2682</v>
      </c>
      <c r="F1605" t="s">
        <v>3002</v>
      </c>
      <c r="G1605" s="45" t="s">
        <v>2685</v>
      </c>
      <c r="H1605" s="43">
        <v>1014</v>
      </c>
      <c r="I1605" s="324" t="s">
        <v>41</v>
      </c>
      <c r="J1605" s="255" t="str">
        <f>IF(ISBLANK(INDEX('Policy Characteristics'!D:D,MATCH($C1605,'Policy Characteristics'!$C:$C,0))),"",INDEX('Policy Characteristics'!D:D,MATCH($C1605,'Policy Characteristics'!$C:$C,0)))</f>
        <v>Industry Energy Efficiency</v>
      </c>
      <c r="K1605" s="254" t="str">
        <f>IF(ISBLANK(INDEX('Policy Characteristics'!E:E,MATCH($C1605,'Policy Characteristics'!$C:$C,0))),"",INDEX('Policy Characteristics'!E:E,MATCH($C1605,'Policy Characteristics'!$C:$C,0)))</f>
        <v>indst efficiency standards</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0.25</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reduction in energy use</v>
      </c>
      <c r="P1605" s="254" t="str">
        <f>IF(ISBLANK(INDEX('Policy Characteristics'!J:J,MATCH($C1605,'Policy Characteristics'!$C:$C,0))),"",INDEX('Policy Characteristics'!J:J,MATCH($C1605,'Policy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5" s="254" t="str">
        <f>IF(ISBLANK(INDEX('Policy Characteristics'!K:K,MATCH($C1605,'Policy Characteristics'!$C:$C,0))),"",INDEX('Policy Characteristics'!K:K,MATCH($C1605,'Policy Characteristics'!$C:$C,0)))</f>
        <v>industry-ag-main.html#eff-stds</v>
      </c>
      <c r="R1605" s="254" t="str">
        <f>IF(ISBLANK(INDEX('Policy Characteristics'!L:L,MATCH($C1605,'Policy Characteristics'!$C:$C,0))),"",INDEX('Policy Characteristics'!L:L,MATCH($C1605,'Policy Characteristics'!$C:$C,0)))</f>
        <v>industry-energy-efficiency-standards.html</v>
      </c>
    </row>
    <row r="1606" spans="1:18" s="4" customFormat="1" x14ac:dyDescent="0.2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Industry Energy Efficiency Standards</v>
      </c>
      <c r="C1606" s="254" t="str">
        <f t="shared" si="56"/>
        <v>Percentage Improvement in Eqpt Efficiency Standards above BAU</v>
      </c>
      <c r="D1606" s="6" t="s">
        <v>3038</v>
      </c>
      <c r="E1606" s="45" t="s">
        <v>2683</v>
      </c>
      <c r="F1606" t="s">
        <v>3002</v>
      </c>
      <c r="G1606" s="45" t="s">
        <v>2687</v>
      </c>
      <c r="H1606" s="43">
        <v>1015</v>
      </c>
      <c r="I1606" s="324" t="s">
        <v>40</v>
      </c>
      <c r="J1606" s="255" t="str">
        <f>IF(ISBLANK(INDEX('Policy Characteristics'!D:D,MATCH($C1606,'Policy Characteristics'!$C:$C,0))),"",INDEX('Policy Characteristics'!D:D,MATCH($C1606,'Policy Characteristics'!$C:$C,0)))</f>
        <v>Industry Energy Efficiency</v>
      </c>
      <c r="K1606" s="254" t="str">
        <f>IF(ISBLANK(INDEX('Policy Characteristics'!E:E,MATCH($C1606,'Policy Characteristics'!$C:$C,0))),"",INDEX('Policy Characteristics'!E:E,MATCH($C1606,'Policy Characteristics'!$C:$C,0)))</f>
        <v>indst efficiency standards</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0.25</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reduction in energy use</v>
      </c>
      <c r="P1606" s="254" t="str">
        <f>IF(ISBLANK(INDEX('Policy Characteristics'!J:J,MATCH($C1606,'Policy Characteristics'!$C:$C,0))),"",INDEX('Policy Characteristics'!J:J,MATCH($C1606,'Policy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6" s="254" t="str">
        <f>IF(ISBLANK(INDEX('Policy Characteristics'!K:K,MATCH($C1606,'Policy Characteristics'!$C:$C,0))),"",INDEX('Policy Characteristics'!K:K,MATCH($C1606,'Policy Characteristics'!$C:$C,0)))</f>
        <v>industry-ag-main.html#eff-stds</v>
      </c>
      <c r="R1606" s="254" t="str">
        <f>IF(ISBLANK(INDEX('Policy Characteristics'!L:L,MATCH($C1606,'Policy Characteristics'!$C:$C,0))),"",INDEX('Policy Characteristics'!L:L,MATCH($C1606,'Policy Characteristics'!$C:$C,0)))</f>
        <v>industry-energy-efficiency-standards.html</v>
      </c>
    </row>
    <row r="1607" spans="1:18" s="4" customFormat="1" x14ac:dyDescent="0.2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Industry Energy Efficiency Standards</v>
      </c>
      <c r="C1607" s="254" t="str">
        <f t="shared" si="56"/>
        <v>Percentage Improvement in Eqpt Efficiency Standards above BAU</v>
      </c>
      <c r="D1607" s="6" t="s">
        <v>3038</v>
      </c>
      <c r="E1607" s="45" t="s">
        <v>2684</v>
      </c>
      <c r="F1607" t="s">
        <v>3002</v>
      </c>
      <c r="G1607" s="45" t="s">
        <v>2688</v>
      </c>
      <c r="H1607" s="43">
        <v>1016</v>
      </c>
      <c r="I1607" s="324" t="s">
        <v>40</v>
      </c>
      <c r="J1607" s="255" t="str">
        <f>IF(ISBLANK(INDEX('Policy Characteristics'!D:D,MATCH($C1607,'Policy Characteristics'!$C:$C,0))),"",INDEX('Policy Characteristics'!D:D,MATCH($C1607,'Policy Characteristics'!$C:$C,0)))</f>
        <v>Industry Energy Efficiency</v>
      </c>
      <c r="K1607" s="254" t="str">
        <f>IF(ISBLANK(INDEX('Policy Characteristics'!E:E,MATCH($C1607,'Policy Characteristics'!$C:$C,0))),"",INDEX('Policy Characteristics'!E:E,MATCH($C1607,'Policy Characteristics'!$C:$C,0)))</f>
        <v>indst efficiency standards</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0.25</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reduction in energy use</v>
      </c>
      <c r="P1607" s="254" t="str">
        <f>IF(ISBLANK(INDEX('Policy Characteristics'!J:J,MATCH($C1607,'Policy Characteristics'!$C:$C,0))),"",INDEX('Policy Characteristics'!J:J,MATCH($C1607,'Policy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7" s="254" t="str">
        <f>IF(ISBLANK(INDEX('Policy Characteristics'!K:K,MATCH($C1607,'Policy Characteristics'!$C:$C,0))),"",INDEX('Policy Characteristics'!K:K,MATCH($C1607,'Policy Characteristics'!$C:$C,0)))</f>
        <v>industry-ag-main.html#eff-stds</v>
      </c>
      <c r="R1607" s="254" t="str">
        <f>IF(ISBLANK(INDEX('Policy Characteristics'!L:L,MATCH($C1607,'Policy Characteristics'!$C:$C,0))),"",INDEX('Policy Characteristics'!L:L,MATCH($C1607,'Policy Characteristics'!$C:$C,0)))</f>
        <v>industry-energy-efficiency-standards.html</v>
      </c>
    </row>
    <row r="1608" spans="1:18" s="4" customFormat="1" x14ac:dyDescent="0.2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Industry Energy Efficiency Standards</v>
      </c>
      <c r="C1608" s="254" t="str">
        <f t="shared" si="56"/>
        <v>Percentage Improvement in Eqpt Efficiency Standards above BAU</v>
      </c>
      <c r="D1608" s="6" t="s">
        <v>3038</v>
      </c>
      <c r="E1608" s="45" t="s">
        <v>2681</v>
      </c>
      <c r="F1608" t="s">
        <v>3002</v>
      </c>
      <c r="G1608" s="45" t="s">
        <v>2686</v>
      </c>
      <c r="H1608" s="43">
        <v>1017</v>
      </c>
      <c r="I1608" s="324" t="s">
        <v>41</v>
      </c>
      <c r="J1608" s="255" t="str">
        <f>IF(ISBLANK(INDEX('Policy Characteristics'!D:D,MATCH($C1608,'Policy Characteristics'!$C:$C,0))),"",INDEX('Policy Characteristics'!D:D,MATCH($C1608,'Policy Characteristics'!$C:$C,0)))</f>
        <v>Industry Energy Efficiency</v>
      </c>
      <c r="K1608" s="254" t="str">
        <f>IF(ISBLANK(INDEX('Policy Characteristics'!E:E,MATCH($C1608,'Policy Characteristics'!$C:$C,0))),"",INDEX('Policy Characteristics'!E:E,MATCH($C1608,'Policy Characteristics'!$C:$C,0)))</f>
        <v>indst efficiency standards</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0.25</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reduction in energy use</v>
      </c>
      <c r="P1608" s="254" t="str">
        <f>IF(ISBLANK(INDEX('Policy Characteristics'!J:J,MATCH($C1608,'Policy Characteristics'!$C:$C,0))),"",INDEX('Policy Characteristics'!J:J,MATCH($C1608,'Policy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8" s="254" t="str">
        <f>IF(ISBLANK(INDEX('Policy Characteristics'!K:K,MATCH($C1608,'Policy Characteristics'!$C:$C,0))),"",INDEX('Policy Characteristics'!K:K,MATCH($C1608,'Policy Characteristics'!$C:$C,0)))</f>
        <v>industry-ag-main.html#eff-stds</v>
      </c>
      <c r="R1608" s="254" t="str">
        <f>IF(ISBLANK(INDEX('Policy Characteristics'!L:L,MATCH($C1608,'Policy Characteristics'!$C:$C,0))),"",INDEX('Policy Characteristics'!L:L,MATCH($C1608,'Policy Characteristics'!$C:$C,0)))</f>
        <v>industry-energy-efficiency-standards.html</v>
      </c>
    </row>
    <row r="1609" spans="1:18" s="4" customFormat="1" x14ac:dyDescent="0.2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Industry Energy Efficiency Standards</v>
      </c>
      <c r="C1609" s="254" t="str">
        <f t="shared" si="56"/>
        <v>Percentage Improvement in Eqpt Efficiency Standards above BAU</v>
      </c>
      <c r="D1609" s="6" t="s">
        <v>3039</v>
      </c>
      <c r="E1609" s="45" t="s">
        <v>2380</v>
      </c>
      <c r="F1609" t="s">
        <v>3003</v>
      </c>
      <c r="G1609" s="45" t="s">
        <v>2386</v>
      </c>
      <c r="H1609" s="43">
        <v>1018</v>
      </c>
      <c r="I1609" s="324" t="s">
        <v>40</v>
      </c>
      <c r="J1609" s="255" t="str">
        <f>IF(ISBLANK(INDEX('Policy Characteristics'!D:D,MATCH($C1609,'Policy Characteristics'!$C:$C,0))),"",INDEX('Policy Characteristics'!D:D,MATCH($C1609,'Policy Characteristics'!$C:$C,0)))</f>
        <v>Industry Energy Efficiency</v>
      </c>
      <c r="K1609" s="254" t="str">
        <f>IF(ISBLANK(INDEX('Policy Characteristics'!E:E,MATCH($C1609,'Policy Characteristics'!$C:$C,0))),"",INDEX('Policy Characteristics'!E:E,MATCH($C1609,'Policy Characteristics'!$C:$C,0)))</f>
        <v>indst efficiency standards</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0.25</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reduction in energy use</v>
      </c>
      <c r="P1609" s="254" t="str">
        <f>IF(ISBLANK(INDEX('Policy Characteristics'!J:J,MATCH($C1609,'Policy Characteristics'!$C:$C,0))),"",INDEX('Policy Characteristics'!J:J,MATCH($C1609,'Policy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9" s="254" t="str">
        <f>IF(ISBLANK(INDEX('Policy Characteristics'!K:K,MATCH($C1609,'Policy Characteristics'!$C:$C,0))),"",INDEX('Policy Characteristics'!K:K,MATCH($C1609,'Policy Characteristics'!$C:$C,0)))</f>
        <v>industry-ag-main.html#eff-stds</v>
      </c>
      <c r="R1609" s="254" t="str">
        <f>IF(ISBLANK(INDEX('Policy Characteristics'!L:L,MATCH($C1609,'Policy Characteristics'!$C:$C,0))),"",INDEX('Policy Characteristics'!L:L,MATCH($C1609,'Policy Characteristics'!$C:$C,0)))</f>
        <v>industry-energy-efficiency-standards.html</v>
      </c>
    </row>
    <row r="1610" spans="1:18" s="4" customFormat="1" x14ac:dyDescent="0.2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Industry Energy Efficiency Standards</v>
      </c>
      <c r="C1610" s="254" t="str">
        <f t="shared" si="56"/>
        <v>Percentage Improvement in Eqpt Efficiency Standards above BAU</v>
      </c>
      <c r="D1610" s="6" t="s">
        <v>3039</v>
      </c>
      <c r="E1610" s="45" t="s">
        <v>2381</v>
      </c>
      <c r="F1610" t="s">
        <v>3003</v>
      </c>
      <c r="G1610" s="45" t="s">
        <v>2389</v>
      </c>
      <c r="H1610" s="43">
        <v>1019</v>
      </c>
      <c r="I1610" s="324" t="s">
        <v>40</v>
      </c>
      <c r="J1610" s="255" t="str">
        <f>IF(ISBLANK(INDEX('Policy Characteristics'!D:D,MATCH($C1610,'Policy Characteristics'!$C:$C,0))),"",INDEX('Policy Characteristics'!D:D,MATCH($C1610,'Policy Characteristics'!$C:$C,0)))</f>
        <v>Industry Energy Efficiency</v>
      </c>
      <c r="K1610" s="254" t="str">
        <f>IF(ISBLANK(INDEX('Policy Characteristics'!E:E,MATCH($C1610,'Policy Characteristics'!$C:$C,0))),"",INDEX('Policy Characteristics'!E:E,MATCH($C1610,'Policy Characteristics'!$C:$C,0)))</f>
        <v>indst efficiency standards</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0.25</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reduction in energy use</v>
      </c>
      <c r="P1610" s="254" t="str">
        <f>IF(ISBLANK(INDEX('Policy Characteristics'!J:J,MATCH($C1610,'Policy Characteristics'!$C:$C,0))),"",INDEX('Policy Characteristics'!J:J,MATCH($C1610,'Policy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0" s="254" t="str">
        <f>IF(ISBLANK(INDEX('Policy Characteristics'!K:K,MATCH($C1610,'Policy Characteristics'!$C:$C,0))),"",INDEX('Policy Characteristics'!K:K,MATCH($C1610,'Policy Characteristics'!$C:$C,0)))</f>
        <v>industry-ag-main.html#eff-stds</v>
      </c>
      <c r="R1610" s="254" t="str">
        <f>IF(ISBLANK(INDEX('Policy Characteristics'!L:L,MATCH($C1610,'Policy Characteristics'!$C:$C,0))),"",INDEX('Policy Characteristics'!L:L,MATCH($C1610,'Policy Characteristics'!$C:$C,0)))</f>
        <v>industry-energy-efficiency-standards.html</v>
      </c>
    </row>
    <row r="1611" spans="1:18" s="4" customFormat="1" x14ac:dyDescent="0.2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Industry Energy Efficiency Standards</v>
      </c>
      <c r="C1611" s="254" t="str">
        <f t="shared" si="56"/>
        <v>Percentage Improvement in Eqpt Efficiency Standards above BAU</v>
      </c>
      <c r="D1611" s="6" t="s">
        <v>3039</v>
      </c>
      <c r="E1611" s="45" t="s">
        <v>2382</v>
      </c>
      <c r="F1611" t="s">
        <v>3003</v>
      </c>
      <c r="G1611" s="45" t="s">
        <v>2390</v>
      </c>
      <c r="H1611" s="43">
        <v>1020</v>
      </c>
      <c r="I1611" s="324" t="s">
        <v>40</v>
      </c>
      <c r="J1611" s="255" t="str">
        <f>IF(ISBLANK(INDEX('Policy Characteristics'!D:D,MATCH($C1611,'Policy Characteristics'!$C:$C,0))),"",INDEX('Policy Characteristics'!D:D,MATCH($C1611,'Policy Characteristics'!$C:$C,0)))</f>
        <v>Industry Energy Efficiency</v>
      </c>
      <c r="K1611" s="254" t="str">
        <f>IF(ISBLANK(INDEX('Policy Characteristics'!E:E,MATCH($C1611,'Policy Characteristics'!$C:$C,0))),"",INDEX('Policy Characteristics'!E:E,MATCH($C1611,'Policy Characteristics'!$C:$C,0)))</f>
        <v>indst efficiency standards</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0.25</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reduction in energy use</v>
      </c>
      <c r="P1611" s="254" t="str">
        <f>IF(ISBLANK(INDEX('Policy Characteristics'!J:J,MATCH($C1611,'Policy Characteristics'!$C:$C,0))),"",INDEX('Policy Characteristics'!J:J,MATCH($C1611,'Policy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1" s="254" t="str">
        <f>IF(ISBLANK(INDEX('Policy Characteristics'!K:K,MATCH($C1611,'Policy Characteristics'!$C:$C,0))),"",INDEX('Policy Characteristics'!K:K,MATCH($C1611,'Policy Characteristics'!$C:$C,0)))</f>
        <v>industry-ag-main.html#eff-stds</v>
      </c>
      <c r="R1611" s="254" t="str">
        <f>IF(ISBLANK(INDEX('Policy Characteristics'!L:L,MATCH($C1611,'Policy Characteristics'!$C:$C,0))),"",INDEX('Policy Characteristics'!L:L,MATCH($C1611,'Policy Characteristics'!$C:$C,0)))</f>
        <v>industry-energy-efficiency-standards.html</v>
      </c>
    </row>
    <row r="1612" spans="1:18" s="4" customFormat="1" x14ac:dyDescent="0.2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Industry Energy Efficiency Standards</v>
      </c>
      <c r="C1612" s="254" t="str">
        <f t="shared" si="56"/>
        <v>Percentage Improvement in Eqpt Efficiency Standards above BAU</v>
      </c>
      <c r="D1612" s="6" t="s">
        <v>3039</v>
      </c>
      <c r="E1612" s="45" t="s">
        <v>2383</v>
      </c>
      <c r="F1612" t="s">
        <v>3003</v>
      </c>
      <c r="G1612" s="45" t="s">
        <v>2387</v>
      </c>
      <c r="H1612" s="43">
        <v>1021</v>
      </c>
      <c r="I1612" s="324" t="s">
        <v>41</v>
      </c>
      <c r="J1612" s="255" t="str">
        <f>IF(ISBLANK(INDEX('Policy Characteristics'!D:D,MATCH($C1612,'Policy Characteristics'!$C:$C,0))),"",INDEX('Policy Characteristics'!D:D,MATCH($C1612,'Policy Characteristics'!$C:$C,0)))</f>
        <v>Industry Energy Efficiency</v>
      </c>
      <c r="K1612" s="254" t="str">
        <f>IF(ISBLANK(INDEX('Policy Characteristics'!E:E,MATCH($C1612,'Policy Characteristics'!$C:$C,0))),"",INDEX('Policy Characteristics'!E:E,MATCH($C1612,'Policy Characteristics'!$C:$C,0)))</f>
        <v>indst efficiency standards</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0.25</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reduction in energy use</v>
      </c>
      <c r="P1612" s="254" t="str">
        <f>IF(ISBLANK(INDEX('Policy Characteristics'!J:J,MATCH($C1612,'Policy Characteristics'!$C:$C,0))),"",INDEX('Policy Characteristics'!J:J,MATCH($C1612,'Policy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2" s="254" t="str">
        <f>IF(ISBLANK(INDEX('Policy Characteristics'!K:K,MATCH($C1612,'Policy Characteristics'!$C:$C,0))),"",INDEX('Policy Characteristics'!K:K,MATCH($C1612,'Policy Characteristics'!$C:$C,0)))</f>
        <v>industry-ag-main.html#eff-stds</v>
      </c>
      <c r="R1612" s="254" t="str">
        <f>IF(ISBLANK(INDEX('Policy Characteristics'!L:L,MATCH($C1612,'Policy Characteristics'!$C:$C,0))),"",INDEX('Policy Characteristics'!L:L,MATCH($C1612,'Policy Characteristics'!$C:$C,0)))</f>
        <v>industry-energy-efficiency-standards.html</v>
      </c>
    </row>
    <row r="1613" spans="1:18" s="4" customFormat="1" x14ac:dyDescent="0.2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Industry Energy Efficiency Standards</v>
      </c>
      <c r="C1613" s="254" t="str">
        <f t="shared" si="56"/>
        <v>Percentage Improvement in Eqpt Efficiency Standards above BAU</v>
      </c>
      <c r="D1613" s="6" t="s">
        <v>3039</v>
      </c>
      <c r="E1613" s="45" t="s">
        <v>2384</v>
      </c>
      <c r="F1613" t="s">
        <v>3003</v>
      </c>
      <c r="G1613" s="45" t="s">
        <v>2388</v>
      </c>
      <c r="H1613" s="43">
        <v>1022</v>
      </c>
      <c r="I1613" s="324" t="s">
        <v>40</v>
      </c>
      <c r="J1613" s="255" t="str">
        <f>IF(ISBLANK(INDEX('Policy Characteristics'!D:D,MATCH($C1613,'Policy Characteristics'!$C:$C,0))),"",INDEX('Policy Characteristics'!D:D,MATCH($C1613,'Policy Characteristics'!$C:$C,0)))</f>
        <v>Industry Energy Efficiency</v>
      </c>
      <c r="K1613" s="254" t="str">
        <f>IF(ISBLANK(INDEX('Policy Characteristics'!E:E,MATCH($C1613,'Policy Characteristics'!$C:$C,0))),"",INDEX('Policy Characteristics'!E:E,MATCH($C1613,'Policy Characteristics'!$C:$C,0)))</f>
        <v>indst efficiency standards</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0.25</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reduction in energy use</v>
      </c>
      <c r="P1613" s="254" t="str">
        <f>IF(ISBLANK(INDEX('Policy Characteristics'!J:J,MATCH($C1613,'Policy Characteristics'!$C:$C,0))),"",INDEX('Policy Characteristics'!J:J,MATCH($C1613,'Policy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3" s="254" t="str">
        <f>IF(ISBLANK(INDEX('Policy Characteristics'!K:K,MATCH($C1613,'Policy Characteristics'!$C:$C,0))),"",INDEX('Policy Characteristics'!K:K,MATCH($C1613,'Policy Characteristics'!$C:$C,0)))</f>
        <v>industry-ag-main.html#eff-stds</v>
      </c>
      <c r="R1613" s="254" t="str">
        <f>IF(ISBLANK(INDEX('Policy Characteristics'!L:L,MATCH($C1613,'Policy Characteristics'!$C:$C,0))),"",INDEX('Policy Characteristics'!L:L,MATCH($C1613,'Policy Characteristics'!$C:$C,0)))</f>
        <v>industry-energy-efficiency-standards.html</v>
      </c>
    </row>
    <row r="1614" spans="1:18" s="4" customFormat="1" x14ac:dyDescent="0.2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Industry Energy Efficiency Standards</v>
      </c>
      <c r="C1614" s="254" t="str">
        <f t="shared" ref="C1614:C1677" si="57">C$1549</f>
        <v>Percentage Improvement in Eqpt Efficiency Standards above BAU</v>
      </c>
      <c r="D1614" s="6" t="s">
        <v>3039</v>
      </c>
      <c r="E1614" s="45" t="s">
        <v>2385</v>
      </c>
      <c r="F1614" t="s">
        <v>3003</v>
      </c>
      <c r="G1614" s="45" t="s">
        <v>2391</v>
      </c>
      <c r="H1614" s="43">
        <v>1023</v>
      </c>
      <c r="I1614" s="324" t="s">
        <v>41</v>
      </c>
      <c r="J1614" s="255" t="str">
        <f>IF(ISBLANK(INDEX('Policy Characteristics'!D:D,MATCH($C1614,'Policy Characteristics'!$C:$C,0))),"",INDEX('Policy Characteristics'!D:D,MATCH($C1614,'Policy Characteristics'!$C:$C,0)))</f>
        <v>Industry Energy Efficiency</v>
      </c>
      <c r="K1614" s="254" t="str">
        <f>IF(ISBLANK(INDEX('Policy Characteristics'!E:E,MATCH($C1614,'Policy Characteristics'!$C:$C,0))),"",INDEX('Policy Characteristics'!E:E,MATCH($C1614,'Policy Characteristics'!$C:$C,0)))</f>
        <v>indst efficiency standards</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0.25</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reduction in energy use</v>
      </c>
      <c r="P1614" s="254" t="str">
        <f>IF(ISBLANK(INDEX('Policy Characteristics'!J:J,MATCH($C1614,'Policy Characteristics'!$C:$C,0))),"",INDEX('Policy Characteristics'!J:J,MATCH($C1614,'Policy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4" s="254" t="str">
        <f>IF(ISBLANK(INDEX('Policy Characteristics'!K:K,MATCH($C1614,'Policy Characteristics'!$C:$C,0))),"",INDEX('Policy Characteristics'!K:K,MATCH($C1614,'Policy Characteristics'!$C:$C,0)))</f>
        <v>industry-ag-main.html#eff-stds</v>
      </c>
      <c r="R1614" s="254" t="str">
        <f>IF(ISBLANK(INDEX('Policy Characteristics'!L:L,MATCH($C1614,'Policy Characteristics'!$C:$C,0))),"",INDEX('Policy Characteristics'!L:L,MATCH($C1614,'Policy Characteristics'!$C:$C,0)))</f>
        <v>industry-energy-efficiency-standards.html</v>
      </c>
    </row>
    <row r="1615" spans="1:18" s="4" customFormat="1" x14ac:dyDescent="0.2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Industry Energy Efficiency Standards</v>
      </c>
      <c r="C1615" s="254" t="str">
        <f t="shared" si="57"/>
        <v>Percentage Improvement in Eqpt Efficiency Standards above BAU</v>
      </c>
      <c r="D1615" s="6" t="s">
        <v>3039</v>
      </c>
      <c r="E1615" s="45" t="s">
        <v>2682</v>
      </c>
      <c r="F1615" t="s">
        <v>3003</v>
      </c>
      <c r="G1615" s="45" t="s">
        <v>2685</v>
      </c>
      <c r="H1615" s="43">
        <v>1024</v>
      </c>
      <c r="I1615" s="324" t="s">
        <v>41</v>
      </c>
      <c r="J1615" s="255" t="str">
        <f>IF(ISBLANK(INDEX('Policy Characteristics'!D:D,MATCH($C1615,'Policy Characteristics'!$C:$C,0))),"",INDEX('Policy Characteristics'!D:D,MATCH($C1615,'Policy Characteristics'!$C:$C,0)))</f>
        <v>Industry Energy Efficiency</v>
      </c>
      <c r="K1615" s="254" t="str">
        <f>IF(ISBLANK(INDEX('Policy Characteristics'!E:E,MATCH($C1615,'Policy Characteristics'!$C:$C,0))),"",INDEX('Policy Characteristics'!E:E,MATCH($C1615,'Policy Characteristics'!$C:$C,0)))</f>
        <v>indst efficiency standards</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0.25</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reduction in energy use</v>
      </c>
      <c r="P1615" s="254" t="str">
        <f>IF(ISBLANK(INDEX('Policy Characteristics'!J:J,MATCH($C1615,'Policy Characteristics'!$C:$C,0))),"",INDEX('Policy Characteristics'!J:J,MATCH($C1615,'Policy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5" s="254" t="str">
        <f>IF(ISBLANK(INDEX('Policy Characteristics'!K:K,MATCH($C1615,'Policy Characteristics'!$C:$C,0))),"",INDEX('Policy Characteristics'!K:K,MATCH($C1615,'Policy Characteristics'!$C:$C,0)))</f>
        <v>industry-ag-main.html#eff-stds</v>
      </c>
      <c r="R1615" s="254" t="str">
        <f>IF(ISBLANK(INDEX('Policy Characteristics'!L:L,MATCH($C1615,'Policy Characteristics'!$C:$C,0))),"",INDEX('Policy Characteristics'!L:L,MATCH($C1615,'Policy Characteristics'!$C:$C,0)))</f>
        <v>industry-energy-efficiency-standards.html</v>
      </c>
    </row>
    <row r="1616" spans="1:18" s="4" customFormat="1" x14ac:dyDescent="0.2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Industry Energy Efficiency Standards</v>
      </c>
      <c r="C1616" s="254" t="str">
        <f t="shared" si="57"/>
        <v>Percentage Improvement in Eqpt Efficiency Standards above BAU</v>
      </c>
      <c r="D1616" s="6" t="s">
        <v>3039</v>
      </c>
      <c r="E1616" s="45" t="s">
        <v>2683</v>
      </c>
      <c r="F1616" t="s">
        <v>3003</v>
      </c>
      <c r="G1616" s="45" t="s">
        <v>2687</v>
      </c>
      <c r="H1616" s="43">
        <v>1025</v>
      </c>
      <c r="I1616" s="324" t="s">
        <v>40</v>
      </c>
      <c r="J1616" s="255" t="str">
        <f>IF(ISBLANK(INDEX('Policy Characteristics'!D:D,MATCH($C1616,'Policy Characteristics'!$C:$C,0))),"",INDEX('Policy Characteristics'!D:D,MATCH($C1616,'Policy Characteristics'!$C:$C,0)))</f>
        <v>Industry Energy Efficiency</v>
      </c>
      <c r="K1616" s="254" t="str">
        <f>IF(ISBLANK(INDEX('Policy Characteristics'!E:E,MATCH($C1616,'Policy Characteristics'!$C:$C,0))),"",INDEX('Policy Characteristics'!E:E,MATCH($C1616,'Policy Characteristics'!$C:$C,0)))</f>
        <v>indst efficiency standards</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0.25</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reduction in energy use</v>
      </c>
      <c r="P1616" s="254" t="str">
        <f>IF(ISBLANK(INDEX('Policy Characteristics'!J:J,MATCH($C1616,'Policy Characteristics'!$C:$C,0))),"",INDEX('Policy Characteristics'!J:J,MATCH($C1616,'Policy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6" s="254" t="str">
        <f>IF(ISBLANK(INDEX('Policy Characteristics'!K:K,MATCH($C1616,'Policy Characteristics'!$C:$C,0))),"",INDEX('Policy Characteristics'!K:K,MATCH($C1616,'Policy Characteristics'!$C:$C,0)))</f>
        <v>industry-ag-main.html#eff-stds</v>
      </c>
      <c r="R1616" s="254" t="str">
        <f>IF(ISBLANK(INDEX('Policy Characteristics'!L:L,MATCH($C1616,'Policy Characteristics'!$C:$C,0))),"",INDEX('Policy Characteristics'!L:L,MATCH($C1616,'Policy Characteristics'!$C:$C,0)))</f>
        <v>industry-energy-efficiency-standards.html</v>
      </c>
    </row>
    <row r="1617" spans="1:18" s="4" customFormat="1" x14ac:dyDescent="0.2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Industry Energy Efficiency Standards</v>
      </c>
      <c r="C1617" s="254" t="str">
        <f t="shared" si="57"/>
        <v>Percentage Improvement in Eqpt Efficiency Standards above BAU</v>
      </c>
      <c r="D1617" s="6" t="s">
        <v>3039</v>
      </c>
      <c r="E1617" s="45" t="s">
        <v>2684</v>
      </c>
      <c r="F1617" t="s">
        <v>3003</v>
      </c>
      <c r="G1617" s="45" t="s">
        <v>2688</v>
      </c>
      <c r="H1617" s="43">
        <v>1026</v>
      </c>
      <c r="I1617" s="324" t="s">
        <v>40</v>
      </c>
      <c r="J1617" s="255" t="str">
        <f>IF(ISBLANK(INDEX('Policy Characteristics'!D:D,MATCH($C1617,'Policy Characteristics'!$C:$C,0))),"",INDEX('Policy Characteristics'!D:D,MATCH($C1617,'Policy Characteristics'!$C:$C,0)))</f>
        <v>Industry Energy Efficiency</v>
      </c>
      <c r="K1617" s="254" t="str">
        <f>IF(ISBLANK(INDEX('Policy Characteristics'!E:E,MATCH($C1617,'Policy Characteristics'!$C:$C,0))),"",INDEX('Policy Characteristics'!E:E,MATCH($C1617,'Policy Characteristics'!$C:$C,0)))</f>
        <v>indst efficiency standards</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0.25</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reduction in energy use</v>
      </c>
      <c r="P1617" s="254" t="str">
        <f>IF(ISBLANK(INDEX('Policy Characteristics'!J:J,MATCH($C1617,'Policy Characteristics'!$C:$C,0))),"",INDEX('Policy Characteristics'!J:J,MATCH($C1617,'Policy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7" s="254" t="str">
        <f>IF(ISBLANK(INDEX('Policy Characteristics'!K:K,MATCH($C1617,'Policy Characteristics'!$C:$C,0))),"",INDEX('Policy Characteristics'!K:K,MATCH($C1617,'Policy Characteristics'!$C:$C,0)))</f>
        <v>industry-ag-main.html#eff-stds</v>
      </c>
      <c r="R1617" s="254" t="str">
        <f>IF(ISBLANK(INDEX('Policy Characteristics'!L:L,MATCH($C1617,'Policy Characteristics'!$C:$C,0))),"",INDEX('Policy Characteristics'!L:L,MATCH($C1617,'Policy Characteristics'!$C:$C,0)))</f>
        <v>industry-energy-efficiency-standards.html</v>
      </c>
    </row>
    <row r="1618" spans="1:18" s="4" customFormat="1" x14ac:dyDescent="0.2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Industry Energy Efficiency Standards</v>
      </c>
      <c r="C1618" s="254" t="str">
        <f t="shared" si="57"/>
        <v>Percentage Improvement in Eqpt Efficiency Standards above BAU</v>
      </c>
      <c r="D1618" s="6" t="s">
        <v>3039</v>
      </c>
      <c r="E1618" s="45" t="s">
        <v>2681</v>
      </c>
      <c r="F1618" t="s">
        <v>3003</v>
      </c>
      <c r="G1618" s="45" t="s">
        <v>2686</v>
      </c>
      <c r="H1618" s="43">
        <v>1027</v>
      </c>
      <c r="I1618" s="324" t="s">
        <v>41</v>
      </c>
      <c r="J1618" s="255" t="str">
        <f>IF(ISBLANK(INDEX('Policy Characteristics'!D:D,MATCH($C1618,'Policy Characteristics'!$C:$C,0))),"",INDEX('Policy Characteristics'!D:D,MATCH($C1618,'Policy Characteristics'!$C:$C,0)))</f>
        <v>Industry Energy Efficiency</v>
      </c>
      <c r="K1618" s="254" t="str">
        <f>IF(ISBLANK(INDEX('Policy Characteristics'!E:E,MATCH($C1618,'Policy Characteristics'!$C:$C,0))),"",INDEX('Policy Characteristics'!E:E,MATCH($C1618,'Policy Characteristics'!$C:$C,0)))</f>
        <v>indst efficiency standards</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0.25</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reduction in energy use</v>
      </c>
      <c r="P1618" s="254" t="str">
        <f>IF(ISBLANK(INDEX('Policy Characteristics'!J:J,MATCH($C1618,'Policy Characteristics'!$C:$C,0))),"",INDEX('Policy Characteristics'!J:J,MATCH($C1618,'Policy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8" s="254" t="str">
        <f>IF(ISBLANK(INDEX('Policy Characteristics'!K:K,MATCH($C1618,'Policy Characteristics'!$C:$C,0))),"",INDEX('Policy Characteristics'!K:K,MATCH($C1618,'Policy Characteristics'!$C:$C,0)))</f>
        <v>industry-ag-main.html#eff-stds</v>
      </c>
      <c r="R1618" s="254" t="str">
        <f>IF(ISBLANK(INDEX('Policy Characteristics'!L:L,MATCH($C1618,'Policy Characteristics'!$C:$C,0))),"",INDEX('Policy Characteristics'!L:L,MATCH($C1618,'Policy Characteristics'!$C:$C,0)))</f>
        <v>industry-energy-efficiency-standards.html</v>
      </c>
    </row>
    <row r="1619" spans="1:18" s="4" customFormat="1" x14ac:dyDescent="0.2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Industry Energy Efficiency Standards</v>
      </c>
      <c r="C1619" s="254" t="str">
        <f t="shared" si="57"/>
        <v>Percentage Improvement in Eqpt Efficiency Standards above BAU</v>
      </c>
      <c r="D1619" s="6" t="s">
        <v>3040</v>
      </c>
      <c r="E1619" s="45" t="s">
        <v>2380</v>
      </c>
      <c r="F1619" t="s">
        <v>3004</v>
      </c>
      <c r="G1619" s="45" t="s">
        <v>2386</v>
      </c>
      <c r="H1619" s="43">
        <v>1028</v>
      </c>
      <c r="I1619" s="324" t="s">
        <v>40</v>
      </c>
      <c r="J1619" s="255" t="str">
        <f>IF(ISBLANK(INDEX('Policy Characteristics'!D:D,MATCH($C1619,'Policy Characteristics'!$C:$C,0))),"",INDEX('Policy Characteristics'!D:D,MATCH($C1619,'Policy Characteristics'!$C:$C,0)))</f>
        <v>Industry Energy Efficiency</v>
      </c>
      <c r="K1619" s="254" t="str">
        <f>IF(ISBLANK(INDEX('Policy Characteristics'!E:E,MATCH($C1619,'Policy Characteristics'!$C:$C,0))),"",INDEX('Policy Characteristics'!E:E,MATCH($C1619,'Policy Characteristics'!$C:$C,0)))</f>
        <v>indst efficiency standards</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0.25</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reduction in energy use</v>
      </c>
      <c r="P1619" s="254" t="str">
        <f>IF(ISBLANK(INDEX('Policy Characteristics'!J:J,MATCH($C1619,'Policy Characteristics'!$C:$C,0))),"",INDEX('Policy Characteristics'!J:J,MATCH($C1619,'Policy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9" s="254" t="str">
        <f>IF(ISBLANK(INDEX('Policy Characteristics'!K:K,MATCH($C1619,'Policy Characteristics'!$C:$C,0))),"",INDEX('Policy Characteristics'!K:K,MATCH($C1619,'Policy Characteristics'!$C:$C,0)))</f>
        <v>industry-ag-main.html#eff-stds</v>
      </c>
      <c r="R1619" s="254" t="str">
        <f>IF(ISBLANK(INDEX('Policy Characteristics'!L:L,MATCH($C1619,'Policy Characteristics'!$C:$C,0))),"",INDEX('Policy Characteristics'!L:L,MATCH($C1619,'Policy Characteristics'!$C:$C,0)))</f>
        <v>industry-energy-efficiency-standards.html</v>
      </c>
    </row>
    <row r="1620" spans="1:18" s="4" customFormat="1" x14ac:dyDescent="0.2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Industry Energy Efficiency Standards</v>
      </c>
      <c r="C1620" s="254" t="str">
        <f t="shared" si="57"/>
        <v>Percentage Improvement in Eqpt Efficiency Standards above BAU</v>
      </c>
      <c r="D1620" s="6" t="s">
        <v>3040</v>
      </c>
      <c r="E1620" s="45" t="s">
        <v>2381</v>
      </c>
      <c r="F1620" t="s">
        <v>3004</v>
      </c>
      <c r="G1620" s="45" t="s">
        <v>2389</v>
      </c>
      <c r="H1620" s="43">
        <v>1029</v>
      </c>
      <c r="I1620" s="324" t="s">
        <v>40</v>
      </c>
      <c r="J1620" s="255" t="str">
        <f>IF(ISBLANK(INDEX('Policy Characteristics'!D:D,MATCH($C1620,'Policy Characteristics'!$C:$C,0))),"",INDEX('Policy Characteristics'!D:D,MATCH($C1620,'Policy Characteristics'!$C:$C,0)))</f>
        <v>Industry Energy Efficiency</v>
      </c>
      <c r="K1620" s="254" t="str">
        <f>IF(ISBLANK(INDEX('Policy Characteristics'!E:E,MATCH($C1620,'Policy Characteristics'!$C:$C,0))),"",INDEX('Policy Characteristics'!E:E,MATCH($C1620,'Policy Characteristics'!$C:$C,0)))</f>
        <v>indst efficiency standards</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0.25</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reduction in energy use</v>
      </c>
      <c r="P1620" s="254" t="str">
        <f>IF(ISBLANK(INDEX('Policy Characteristics'!J:J,MATCH($C1620,'Policy Characteristics'!$C:$C,0))),"",INDEX('Policy Characteristics'!J:J,MATCH($C1620,'Policy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0" s="254" t="str">
        <f>IF(ISBLANK(INDEX('Policy Characteristics'!K:K,MATCH($C1620,'Policy Characteristics'!$C:$C,0))),"",INDEX('Policy Characteristics'!K:K,MATCH($C1620,'Policy Characteristics'!$C:$C,0)))</f>
        <v>industry-ag-main.html#eff-stds</v>
      </c>
      <c r="R1620" s="254" t="str">
        <f>IF(ISBLANK(INDEX('Policy Characteristics'!L:L,MATCH($C1620,'Policy Characteristics'!$C:$C,0))),"",INDEX('Policy Characteristics'!L:L,MATCH($C1620,'Policy Characteristics'!$C:$C,0)))</f>
        <v>industry-energy-efficiency-standards.html</v>
      </c>
    </row>
    <row r="1621" spans="1:18" s="4" customFormat="1" x14ac:dyDescent="0.2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Industry Energy Efficiency Standards</v>
      </c>
      <c r="C1621" s="254" t="str">
        <f t="shared" si="57"/>
        <v>Percentage Improvement in Eqpt Efficiency Standards above BAU</v>
      </c>
      <c r="D1621" s="6" t="s">
        <v>3040</v>
      </c>
      <c r="E1621" s="45" t="s">
        <v>2382</v>
      </c>
      <c r="F1621" t="s">
        <v>3004</v>
      </c>
      <c r="G1621" s="45" t="s">
        <v>2390</v>
      </c>
      <c r="H1621" s="43">
        <v>1030</v>
      </c>
      <c r="I1621" s="324" t="s">
        <v>40</v>
      </c>
      <c r="J1621" s="255" t="str">
        <f>IF(ISBLANK(INDEX('Policy Characteristics'!D:D,MATCH($C1621,'Policy Characteristics'!$C:$C,0))),"",INDEX('Policy Characteristics'!D:D,MATCH($C1621,'Policy Characteristics'!$C:$C,0)))</f>
        <v>Industry Energy Efficiency</v>
      </c>
      <c r="K1621" s="254" t="str">
        <f>IF(ISBLANK(INDEX('Policy Characteristics'!E:E,MATCH($C1621,'Policy Characteristics'!$C:$C,0))),"",INDEX('Policy Characteristics'!E:E,MATCH($C1621,'Policy Characteristics'!$C:$C,0)))</f>
        <v>indst efficiency standards</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0.25</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reduction in energy use</v>
      </c>
      <c r="P1621" s="254" t="str">
        <f>IF(ISBLANK(INDEX('Policy Characteristics'!J:J,MATCH($C1621,'Policy Characteristics'!$C:$C,0))),"",INDEX('Policy Characteristics'!J:J,MATCH($C1621,'Policy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1" s="254" t="str">
        <f>IF(ISBLANK(INDEX('Policy Characteristics'!K:K,MATCH($C1621,'Policy Characteristics'!$C:$C,0))),"",INDEX('Policy Characteristics'!K:K,MATCH($C1621,'Policy Characteristics'!$C:$C,0)))</f>
        <v>industry-ag-main.html#eff-stds</v>
      </c>
      <c r="R1621" s="254" t="str">
        <f>IF(ISBLANK(INDEX('Policy Characteristics'!L:L,MATCH($C1621,'Policy Characteristics'!$C:$C,0))),"",INDEX('Policy Characteristics'!L:L,MATCH($C1621,'Policy Characteristics'!$C:$C,0)))</f>
        <v>industry-energy-efficiency-standards.html</v>
      </c>
    </row>
    <row r="1622" spans="1:18" s="4" customFormat="1" x14ac:dyDescent="0.2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Industry Energy Efficiency Standards</v>
      </c>
      <c r="C1622" s="254" t="str">
        <f t="shared" si="57"/>
        <v>Percentage Improvement in Eqpt Efficiency Standards above BAU</v>
      </c>
      <c r="D1622" s="6" t="s">
        <v>3040</v>
      </c>
      <c r="E1622" s="45" t="s">
        <v>2383</v>
      </c>
      <c r="F1622" t="s">
        <v>3004</v>
      </c>
      <c r="G1622" s="45" t="s">
        <v>2387</v>
      </c>
      <c r="H1622" s="43">
        <v>1031</v>
      </c>
      <c r="I1622" s="324" t="s">
        <v>41</v>
      </c>
      <c r="J1622" s="255" t="str">
        <f>IF(ISBLANK(INDEX('Policy Characteristics'!D:D,MATCH($C1622,'Policy Characteristics'!$C:$C,0))),"",INDEX('Policy Characteristics'!D:D,MATCH($C1622,'Policy Characteristics'!$C:$C,0)))</f>
        <v>Industry Energy Efficiency</v>
      </c>
      <c r="K1622" s="254" t="str">
        <f>IF(ISBLANK(INDEX('Policy Characteristics'!E:E,MATCH($C1622,'Policy Characteristics'!$C:$C,0))),"",INDEX('Policy Characteristics'!E:E,MATCH($C1622,'Policy Characteristics'!$C:$C,0)))</f>
        <v>indst efficiency standards</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0.25</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reduction in energy use</v>
      </c>
      <c r="P1622" s="254" t="str">
        <f>IF(ISBLANK(INDEX('Policy Characteristics'!J:J,MATCH($C1622,'Policy Characteristics'!$C:$C,0))),"",INDEX('Policy Characteristics'!J:J,MATCH($C1622,'Policy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2" s="254" t="str">
        <f>IF(ISBLANK(INDEX('Policy Characteristics'!K:K,MATCH($C1622,'Policy Characteristics'!$C:$C,0))),"",INDEX('Policy Characteristics'!K:K,MATCH($C1622,'Policy Characteristics'!$C:$C,0)))</f>
        <v>industry-ag-main.html#eff-stds</v>
      </c>
      <c r="R1622" s="254" t="str">
        <f>IF(ISBLANK(INDEX('Policy Characteristics'!L:L,MATCH($C1622,'Policy Characteristics'!$C:$C,0))),"",INDEX('Policy Characteristics'!L:L,MATCH($C1622,'Policy Characteristics'!$C:$C,0)))</f>
        <v>industry-energy-efficiency-standards.html</v>
      </c>
    </row>
    <row r="1623" spans="1:18" s="4" customFormat="1" x14ac:dyDescent="0.2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Industry Energy Efficiency Standards</v>
      </c>
      <c r="C1623" s="254" t="str">
        <f t="shared" si="57"/>
        <v>Percentage Improvement in Eqpt Efficiency Standards above BAU</v>
      </c>
      <c r="D1623" s="6" t="s">
        <v>3040</v>
      </c>
      <c r="E1623" s="45" t="s">
        <v>2384</v>
      </c>
      <c r="F1623" t="s">
        <v>3004</v>
      </c>
      <c r="G1623" s="45" t="s">
        <v>2388</v>
      </c>
      <c r="H1623" s="43">
        <v>1032</v>
      </c>
      <c r="I1623" s="324" t="s">
        <v>40</v>
      </c>
      <c r="J1623" s="255" t="str">
        <f>IF(ISBLANK(INDEX('Policy Characteristics'!D:D,MATCH($C1623,'Policy Characteristics'!$C:$C,0))),"",INDEX('Policy Characteristics'!D:D,MATCH($C1623,'Policy Characteristics'!$C:$C,0)))</f>
        <v>Industry Energy Efficiency</v>
      </c>
      <c r="K1623" s="254" t="str">
        <f>IF(ISBLANK(INDEX('Policy Characteristics'!E:E,MATCH($C1623,'Policy Characteristics'!$C:$C,0))),"",INDEX('Policy Characteristics'!E:E,MATCH($C1623,'Policy Characteristics'!$C:$C,0)))</f>
        <v>indst efficiency standards</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0.25</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reduction in energy use</v>
      </c>
      <c r="P1623" s="254" t="str">
        <f>IF(ISBLANK(INDEX('Policy Characteristics'!J:J,MATCH($C1623,'Policy Characteristics'!$C:$C,0))),"",INDEX('Policy Characteristics'!J:J,MATCH($C1623,'Policy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3" s="254" t="str">
        <f>IF(ISBLANK(INDEX('Policy Characteristics'!K:K,MATCH($C1623,'Policy Characteristics'!$C:$C,0))),"",INDEX('Policy Characteristics'!K:K,MATCH($C1623,'Policy Characteristics'!$C:$C,0)))</f>
        <v>industry-ag-main.html#eff-stds</v>
      </c>
      <c r="R1623" s="254" t="str">
        <f>IF(ISBLANK(INDEX('Policy Characteristics'!L:L,MATCH($C1623,'Policy Characteristics'!$C:$C,0))),"",INDEX('Policy Characteristics'!L:L,MATCH($C1623,'Policy Characteristics'!$C:$C,0)))</f>
        <v>industry-energy-efficiency-standards.html</v>
      </c>
    </row>
    <row r="1624" spans="1:18" s="4" customFormat="1" x14ac:dyDescent="0.2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Industry Energy Efficiency Standards</v>
      </c>
      <c r="C1624" s="254" t="str">
        <f t="shared" si="57"/>
        <v>Percentage Improvement in Eqpt Efficiency Standards above BAU</v>
      </c>
      <c r="D1624" s="6" t="s">
        <v>3040</v>
      </c>
      <c r="E1624" s="45" t="s">
        <v>2385</v>
      </c>
      <c r="F1624" t="s">
        <v>3004</v>
      </c>
      <c r="G1624" s="45" t="s">
        <v>2391</v>
      </c>
      <c r="H1624" s="43">
        <v>1033</v>
      </c>
      <c r="I1624" s="324" t="s">
        <v>41</v>
      </c>
      <c r="J1624" s="255" t="str">
        <f>IF(ISBLANK(INDEX('Policy Characteristics'!D:D,MATCH($C1624,'Policy Characteristics'!$C:$C,0))),"",INDEX('Policy Characteristics'!D:D,MATCH($C1624,'Policy Characteristics'!$C:$C,0)))</f>
        <v>Industry Energy Efficiency</v>
      </c>
      <c r="K1624" s="254" t="str">
        <f>IF(ISBLANK(INDEX('Policy Characteristics'!E:E,MATCH($C1624,'Policy Characteristics'!$C:$C,0))),"",INDEX('Policy Characteristics'!E:E,MATCH($C1624,'Policy Characteristics'!$C:$C,0)))</f>
        <v>indst efficiency standards</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0.25</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reduction in energy use</v>
      </c>
      <c r="P1624" s="254" t="str">
        <f>IF(ISBLANK(INDEX('Policy Characteristics'!J:J,MATCH($C1624,'Policy Characteristics'!$C:$C,0))),"",INDEX('Policy Characteristics'!J:J,MATCH($C1624,'Policy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4" s="254" t="str">
        <f>IF(ISBLANK(INDEX('Policy Characteristics'!K:K,MATCH($C1624,'Policy Characteristics'!$C:$C,0))),"",INDEX('Policy Characteristics'!K:K,MATCH($C1624,'Policy Characteristics'!$C:$C,0)))</f>
        <v>industry-ag-main.html#eff-stds</v>
      </c>
      <c r="R1624" s="254" t="str">
        <f>IF(ISBLANK(INDEX('Policy Characteristics'!L:L,MATCH($C1624,'Policy Characteristics'!$C:$C,0))),"",INDEX('Policy Characteristics'!L:L,MATCH($C1624,'Policy Characteristics'!$C:$C,0)))</f>
        <v>industry-energy-efficiency-standards.html</v>
      </c>
    </row>
    <row r="1625" spans="1:18" s="4" customFormat="1" x14ac:dyDescent="0.2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Industry Energy Efficiency Standards</v>
      </c>
      <c r="C1625" s="254" t="str">
        <f t="shared" si="57"/>
        <v>Percentage Improvement in Eqpt Efficiency Standards above BAU</v>
      </c>
      <c r="D1625" s="6" t="s">
        <v>3040</v>
      </c>
      <c r="E1625" s="45" t="s">
        <v>2682</v>
      </c>
      <c r="F1625" t="s">
        <v>3004</v>
      </c>
      <c r="G1625" s="45" t="s">
        <v>2685</v>
      </c>
      <c r="H1625" s="43">
        <v>1034</v>
      </c>
      <c r="I1625" s="324" t="s">
        <v>41</v>
      </c>
      <c r="J1625" s="255" t="str">
        <f>IF(ISBLANK(INDEX('Policy Characteristics'!D:D,MATCH($C1625,'Policy Characteristics'!$C:$C,0))),"",INDEX('Policy Characteristics'!D:D,MATCH($C1625,'Policy Characteristics'!$C:$C,0)))</f>
        <v>Industry Energy Efficiency</v>
      </c>
      <c r="K1625" s="254" t="str">
        <f>IF(ISBLANK(INDEX('Policy Characteristics'!E:E,MATCH($C1625,'Policy Characteristics'!$C:$C,0))),"",INDEX('Policy Characteristics'!E:E,MATCH($C1625,'Policy Characteristics'!$C:$C,0)))</f>
        <v>indst efficiency standards</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0.25</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reduction in energy use</v>
      </c>
      <c r="P1625" s="254" t="str">
        <f>IF(ISBLANK(INDEX('Policy Characteristics'!J:J,MATCH($C1625,'Policy Characteristics'!$C:$C,0))),"",INDEX('Policy Characteristics'!J:J,MATCH($C1625,'Policy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5" s="254" t="str">
        <f>IF(ISBLANK(INDEX('Policy Characteristics'!K:K,MATCH($C1625,'Policy Characteristics'!$C:$C,0))),"",INDEX('Policy Characteristics'!K:K,MATCH($C1625,'Policy Characteristics'!$C:$C,0)))</f>
        <v>industry-ag-main.html#eff-stds</v>
      </c>
      <c r="R1625" s="254" t="str">
        <f>IF(ISBLANK(INDEX('Policy Characteristics'!L:L,MATCH($C1625,'Policy Characteristics'!$C:$C,0))),"",INDEX('Policy Characteristics'!L:L,MATCH($C1625,'Policy Characteristics'!$C:$C,0)))</f>
        <v>industry-energy-efficiency-standards.html</v>
      </c>
    </row>
    <row r="1626" spans="1:18" s="4" customFormat="1" x14ac:dyDescent="0.2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Industry Energy Efficiency Standards</v>
      </c>
      <c r="C1626" s="254" t="str">
        <f t="shared" si="57"/>
        <v>Percentage Improvement in Eqpt Efficiency Standards above BAU</v>
      </c>
      <c r="D1626" s="6" t="s">
        <v>3040</v>
      </c>
      <c r="E1626" s="45" t="s">
        <v>2683</v>
      </c>
      <c r="F1626" t="s">
        <v>3004</v>
      </c>
      <c r="G1626" s="45" t="s">
        <v>2687</v>
      </c>
      <c r="H1626" s="43">
        <v>1035</v>
      </c>
      <c r="I1626" s="324" t="s">
        <v>40</v>
      </c>
      <c r="J1626" s="255" t="str">
        <f>IF(ISBLANK(INDEX('Policy Characteristics'!D:D,MATCH($C1626,'Policy Characteristics'!$C:$C,0))),"",INDEX('Policy Characteristics'!D:D,MATCH($C1626,'Policy Characteristics'!$C:$C,0)))</f>
        <v>Industry Energy Efficiency</v>
      </c>
      <c r="K1626" s="254" t="str">
        <f>IF(ISBLANK(INDEX('Policy Characteristics'!E:E,MATCH($C1626,'Policy Characteristics'!$C:$C,0))),"",INDEX('Policy Characteristics'!E:E,MATCH($C1626,'Policy Characteristics'!$C:$C,0)))</f>
        <v>indst efficiency standards</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0.25</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reduction in energy use</v>
      </c>
      <c r="P1626" s="254" t="str">
        <f>IF(ISBLANK(INDEX('Policy Characteristics'!J:J,MATCH($C1626,'Policy Characteristics'!$C:$C,0))),"",INDEX('Policy Characteristics'!J:J,MATCH($C1626,'Policy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6" s="254" t="str">
        <f>IF(ISBLANK(INDEX('Policy Characteristics'!K:K,MATCH($C1626,'Policy Characteristics'!$C:$C,0))),"",INDEX('Policy Characteristics'!K:K,MATCH($C1626,'Policy Characteristics'!$C:$C,0)))</f>
        <v>industry-ag-main.html#eff-stds</v>
      </c>
      <c r="R1626" s="254" t="str">
        <f>IF(ISBLANK(INDEX('Policy Characteristics'!L:L,MATCH($C1626,'Policy Characteristics'!$C:$C,0))),"",INDEX('Policy Characteristics'!L:L,MATCH($C1626,'Policy Characteristics'!$C:$C,0)))</f>
        <v>industry-energy-efficiency-standards.html</v>
      </c>
    </row>
    <row r="1627" spans="1:18" s="4" customFormat="1" x14ac:dyDescent="0.2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Industry Energy Efficiency Standards</v>
      </c>
      <c r="C1627" s="254" t="str">
        <f t="shared" si="57"/>
        <v>Percentage Improvement in Eqpt Efficiency Standards above BAU</v>
      </c>
      <c r="D1627" s="6" t="s">
        <v>3040</v>
      </c>
      <c r="E1627" s="45" t="s">
        <v>2684</v>
      </c>
      <c r="F1627" t="s">
        <v>3004</v>
      </c>
      <c r="G1627" s="45" t="s">
        <v>2688</v>
      </c>
      <c r="H1627" s="43">
        <v>1036</v>
      </c>
      <c r="I1627" s="324" t="s">
        <v>40</v>
      </c>
      <c r="J1627" s="255" t="str">
        <f>IF(ISBLANK(INDEX('Policy Characteristics'!D:D,MATCH($C1627,'Policy Characteristics'!$C:$C,0))),"",INDEX('Policy Characteristics'!D:D,MATCH($C1627,'Policy Characteristics'!$C:$C,0)))</f>
        <v>Industry Energy Efficiency</v>
      </c>
      <c r="K1627" s="254" t="str">
        <f>IF(ISBLANK(INDEX('Policy Characteristics'!E:E,MATCH($C1627,'Policy Characteristics'!$C:$C,0))),"",INDEX('Policy Characteristics'!E:E,MATCH($C1627,'Policy Characteristics'!$C:$C,0)))</f>
        <v>indst efficiency standards</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0.25</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reduction in energy use</v>
      </c>
      <c r="P1627" s="254" t="str">
        <f>IF(ISBLANK(INDEX('Policy Characteristics'!J:J,MATCH($C1627,'Policy Characteristics'!$C:$C,0))),"",INDEX('Policy Characteristics'!J:J,MATCH($C1627,'Policy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7" s="254" t="str">
        <f>IF(ISBLANK(INDEX('Policy Characteristics'!K:K,MATCH($C1627,'Policy Characteristics'!$C:$C,0))),"",INDEX('Policy Characteristics'!K:K,MATCH($C1627,'Policy Characteristics'!$C:$C,0)))</f>
        <v>industry-ag-main.html#eff-stds</v>
      </c>
      <c r="R1627" s="254" t="str">
        <f>IF(ISBLANK(INDEX('Policy Characteristics'!L:L,MATCH($C1627,'Policy Characteristics'!$C:$C,0))),"",INDEX('Policy Characteristics'!L:L,MATCH($C1627,'Policy Characteristics'!$C:$C,0)))</f>
        <v>industry-energy-efficiency-standards.html</v>
      </c>
    </row>
    <row r="1628" spans="1:18" s="4" customFormat="1" x14ac:dyDescent="0.2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Industry Energy Efficiency Standards</v>
      </c>
      <c r="C1628" s="254" t="str">
        <f t="shared" si="57"/>
        <v>Percentage Improvement in Eqpt Efficiency Standards above BAU</v>
      </c>
      <c r="D1628" s="6" t="s">
        <v>3040</v>
      </c>
      <c r="E1628" s="45" t="s">
        <v>2681</v>
      </c>
      <c r="F1628" t="s">
        <v>3004</v>
      </c>
      <c r="G1628" s="45" t="s">
        <v>2686</v>
      </c>
      <c r="H1628" s="43">
        <v>1037</v>
      </c>
      <c r="I1628" s="324" t="s">
        <v>41</v>
      </c>
      <c r="J1628" s="255" t="str">
        <f>IF(ISBLANK(INDEX('Policy Characteristics'!D:D,MATCH($C1628,'Policy Characteristics'!$C:$C,0))),"",INDEX('Policy Characteristics'!D:D,MATCH($C1628,'Policy Characteristics'!$C:$C,0)))</f>
        <v>Industry Energy Efficiency</v>
      </c>
      <c r="K1628" s="254" t="str">
        <f>IF(ISBLANK(INDEX('Policy Characteristics'!E:E,MATCH($C1628,'Policy Characteristics'!$C:$C,0))),"",INDEX('Policy Characteristics'!E:E,MATCH($C1628,'Policy Characteristics'!$C:$C,0)))</f>
        <v>indst efficiency standards</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0.25</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reduction in energy use</v>
      </c>
      <c r="P1628" s="254" t="str">
        <f>IF(ISBLANK(INDEX('Policy Characteristics'!J:J,MATCH($C1628,'Policy Characteristics'!$C:$C,0))),"",INDEX('Policy Characteristics'!J:J,MATCH($C1628,'Policy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8" s="254" t="str">
        <f>IF(ISBLANK(INDEX('Policy Characteristics'!K:K,MATCH($C1628,'Policy Characteristics'!$C:$C,0))),"",INDEX('Policy Characteristics'!K:K,MATCH($C1628,'Policy Characteristics'!$C:$C,0)))</f>
        <v>industry-ag-main.html#eff-stds</v>
      </c>
      <c r="R1628" s="254" t="str">
        <f>IF(ISBLANK(INDEX('Policy Characteristics'!L:L,MATCH($C1628,'Policy Characteristics'!$C:$C,0))),"",INDEX('Policy Characteristics'!L:L,MATCH($C1628,'Policy Characteristics'!$C:$C,0)))</f>
        <v>industry-energy-efficiency-standards.html</v>
      </c>
    </row>
    <row r="1629" spans="1:18" s="4" customFormat="1" x14ac:dyDescent="0.2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Industry Energy Efficiency Standards</v>
      </c>
      <c r="C1629" s="254" t="str">
        <f t="shared" si="57"/>
        <v>Percentage Improvement in Eqpt Efficiency Standards above BAU</v>
      </c>
      <c r="D1629" s="6" t="s">
        <v>3041</v>
      </c>
      <c r="E1629" s="45" t="s">
        <v>2380</v>
      </c>
      <c r="F1629" t="s">
        <v>3005</v>
      </c>
      <c r="G1629" s="45" t="s">
        <v>2386</v>
      </c>
      <c r="H1629" s="43">
        <v>1038</v>
      </c>
      <c r="I1629" s="324" t="s">
        <v>40</v>
      </c>
      <c r="J1629" s="255" t="str">
        <f>IF(ISBLANK(INDEX('Policy Characteristics'!D:D,MATCH($C1629,'Policy Characteristics'!$C:$C,0))),"",INDEX('Policy Characteristics'!D:D,MATCH($C1629,'Policy Characteristics'!$C:$C,0)))</f>
        <v>Industry Energy Efficiency</v>
      </c>
      <c r="K1629" s="254" t="str">
        <f>IF(ISBLANK(INDEX('Policy Characteristics'!E:E,MATCH($C1629,'Policy Characteristics'!$C:$C,0))),"",INDEX('Policy Characteristics'!E:E,MATCH($C1629,'Policy Characteristics'!$C:$C,0)))</f>
        <v>indst efficiency standards</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0.25</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reduction in energy use</v>
      </c>
      <c r="P1629" s="254" t="str">
        <f>IF(ISBLANK(INDEX('Policy Characteristics'!J:J,MATCH($C1629,'Policy Characteristics'!$C:$C,0))),"",INDEX('Policy Characteristics'!J:J,MATCH($C1629,'Policy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9" s="254" t="str">
        <f>IF(ISBLANK(INDEX('Policy Characteristics'!K:K,MATCH($C1629,'Policy Characteristics'!$C:$C,0))),"",INDEX('Policy Characteristics'!K:K,MATCH($C1629,'Policy Characteristics'!$C:$C,0)))</f>
        <v>industry-ag-main.html#eff-stds</v>
      </c>
      <c r="R1629" s="254" t="str">
        <f>IF(ISBLANK(INDEX('Policy Characteristics'!L:L,MATCH($C1629,'Policy Characteristics'!$C:$C,0))),"",INDEX('Policy Characteristics'!L:L,MATCH($C1629,'Policy Characteristics'!$C:$C,0)))</f>
        <v>industry-energy-efficiency-standards.html</v>
      </c>
    </row>
    <row r="1630" spans="1:18" s="4" customFormat="1" x14ac:dyDescent="0.2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Industry Energy Efficiency Standards</v>
      </c>
      <c r="C1630" s="254" t="str">
        <f t="shared" si="57"/>
        <v>Percentage Improvement in Eqpt Efficiency Standards above BAU</v>
      </c>
      <c r="D1630" s="6" t="s">
        <v>3041</v>
      </c>
      <c r="E1630" s="45" t="s">
        <v>2381</v>
      </c>
      <c r="F1630" t="s">
        <v>3005</v>
      </c>
      <c r="G1630" s="45" t="s">
        <v>2389</v>
      </c>
      <c r="H1630" s="43">
        <v>1039</v>
      </c>
      <c r="I1630" s="324" t="s">
        <v>40</v>
      </c>
      <c r="J1630" s="255" t="str">
        <f>IF(ISBLANK(INDEX('Policy Characteristics'!D:D,MATCH($C1630,'Policy Characteristics'!$C:$C,0))),"",INDEX('Policy Characteristics'!D:D,MATCH($C1630,'Policy Characteristics'!$C:$C,0)))</f>
        <v>Industry Energy Efficiency</v>
      </c>
      <c r="K1630" s="254" t="str">
        <f>IF(ISBLANK(INDEX('Policy Characteristics'!E:E,MATCH($C1630,'Policy Characteristics'!$C:$C,0))),"",INDEX('Policy Characteristics'!E:E,MATCH($C1630,'Policy Characteristics'!$C:$C,0)))</f>
        <v>indst efficiency standards</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0.25</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reduction in energy use</v>
      </c>
      <c r="P1630" s="254" t="str">
        <f>IF(ISBLANK(INDEX('Policy Characteristics'!J:J,MATCH($C1630,'Policy Characteristics'!$C:$C,0))),"",INDEX('Policy Characteristics'!J:J,MATCH($C1630,'Policy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0" s="254" t="str">
        <f>IF(ISBLANK(INDEX('Policy Characteristics'!K:K,MATCH($C1630,'Policy Characteristics'!$C:$C,0))),"",INDEX('Policy Characteristics'!K:K,MATCH($C1630,'Policy Characteristics'!$C:$C,0)))</f>
        <v>industry-ag-main.html#eff-stds</v>
      </c>
      <c r="R1630" s="254" t="str">
        <f>IF(ISBLANK(INDEX('Policy Characteristics'!L:L,MATCH($C1630,'Policy Characteristics'!$C:$C,0))),"",INDEX('Policy Characteristics'!L:L,MATCH($C1630,'Policy Characteristics'!$C:$C,0)))</f>
        <v>industry-energy-efficiency-standards.html</v>
      </c>
    </row>
    <row r="1631" spans="1:18" s="4" customFormat="1" x14ac:dyDescent="0.2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Industry Energy Efficiency Standards</v>
      </c>
      <c r="C1631" s="254" t="str">
        <f t="shared" si="57"/>
        <v>Percentage Improvement in Eqpt Efficiency Standards above BAU</v>
      </c>
      <c r="D1631" s="6" t="s">
        <v>3041</v>
      </c>
      <c r="E1631" s="45" t="s">
        <v>2382</v>
      </c>
      <c r="F1631" t="s">
        <v>3005</v>
      </c>
      <c r="G1631" s="45" t="s">
        <v>2390</v>
      </c>
      <c r="H1631" s="43">
        <v>1040</v>
      </c>
      <c r="I1631" s="324" t="s">
        <v>40</v>
      </c>
      <c r="J1631" s="255" t="str">
        <f>IF(ISBLANK(INDEX('Policy Characteristics'!D:D,MATCH($C1631,'Policy Characteristics'!$C:$C,0))),"",INDEX('Policy Characteristics'!D:D,MATCH($C1631,'Policy Characteristics'!$C:$C,0)))</f>
        <v>Industry Energy Efficiency</v>
      </c>
      <c r="K1631" s="254" t="str">
        <f>IF(ISBLANK(INDEX('Policy Characteristics'!E:E,MATCH($C1631,'Policy Characteristics'!$C:$C,0))),"",INDEX('Policy Characteristics'!E:E,MATCH($C1631,'Policy Characteristics'!$C:$C,0)))</f>
        <v>indst efficiency standards</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0.25</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reduction in energy use</v>
      </c>
      <c r="P1631" s="254" t="str">
        <f>IF(ISBLANK(INDEX('Policy Characteristics'!J:J,MATCH($C1631,'Policy Characteristics'!$C:$C,0))),"",INDEX('Policy Characteristics'!J:J,MATCH($C1631,'Policy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1" s="254" t="str">
        <f>IF(ISBLANK(INDEX('Policy Characteristics'!K:K,MATCH($C1631,'Policy Characteristics'!$C:$C,0))),"",INDEX('Policy Characteristics'!K:K,MATCH($C1631,'Policy Characteristics'!$C:$C,0)))</f>
        <v>industry-ag-main.html#eff-stds</v>
      </c>
      <c r="R1631" s="254" t="str">
        <f>IF(ISBLANK(INDEX('Policy Characteristics'!L:L,MATCH($C1631,'Policy Characteristics'!$C:$C,0))),"",INDEX('Policy Characteristics'!L:L,MATCH($C1631,'Policy Characteristics'!$C:$C,0)))</f>
        <v>industry-energy-efficiency-standards.html</v>
      </c>
    </row>
    <row r="1632" spans="1:18" s="4" customFormat="1" x14ac:dyDescent="0.2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Industry Energy Efficiency Standards</v>
      </c>
      <c r="C1632" s="254" t="str">
        <f t="shared" si="57"/>
        <v>Percentage Improvement in Eqpt Efficiency Standards above BAU</v>
      </c>
      <c r="D1632" s="6" t="s">
        <v>3041</v>
      </c>
      <c r="E1632" s="45" t="s">
        <v>2383</v>
      </c>
      <c r="F1632" t="s">
        <v>3005</v>
      </c>
      <c r="G1632" s="45" t="s">
        <v>2387</v>
      </c>
      <c r="H1632" s="43">
        <v>1041</v>
      </c>
      <c r="I1632" s="324" t="s">
        <v>40</v>
      </c>
      <c r="J1632" s="255" t="str">
        <f>IF(ISBLANK(INDEX('Policy Characteristics'!D:D,MATCH($C1632,'Policy Characteristics'!$C:$C,0))),"",INDEX('Policy Characteristics'!D:D,MATCH($C1632,'Policy Characteristics'!$C:$C,0)))</f>
        <v>Industry Energy Efficiency</v>
      </c>
      <c r="K1632" s="254" t="str">
        <f>IF(ISBLANK(INDEX('Policy Characteristics'!E:E,MATCH($C1632,'Policy Characteristics'!$C:$C,0))),"",INDEX('Policy Characteristics'!E:E,MATCH($C1632,'Policy Characteristics'!$C:$C,0)))</f>
        <v>indst efficiency standards</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0.25</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reduction in energy use</v>
      </c>
      <c r="P1632" s="254" t="str">
        <f>IF(ISBLANK(INDEX('Policy Characteristics'!J:J,MATCH($C1632,'Policy Characteristics'!$C:$C,0))),"",INDEX('Policy Characteristics'!J:J,MATCH($C1632,'Policy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2" s="254" t="str">
        <f>IF(ISBLANK(INDEX('Policy Characteristics'!K:K,MATCH($C1632,'Policy Characteristics'!$C:$C,0))),"",INDEX('Policy Characteristics'!K:K,MATCH($C1632,'Policy Characteristics'!$C:$C,0)))</f>
        <v>industry-ag-main.html#eff-stds</v>
      </c>
      <c r="R1632" s="254" t="str">
        <f>IF(ISBLANK(INDEX('Policy Characteristics'!L:L,MATCH($C1632,'Policy Characteristics'!$C:$C,0))),"",INDEX('Policy Characteristics'!L:L,MATCH($C1632,'Policy Characteristics'!$C:$C,0)))</f>
        <v>industry-energy-efficiency-standards.html</v>
      </c>
    </row>
    <row r="1633" spans="1:18" s="4" customFormat="1" x14ac:dyDescent="0.2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Industry Energy Efficiency Standards</v>
      </c>
      <c r="C1633" s="254" t="str">
        <f t="shared" si="57"/>
        <v>Percentage Improvement in Eqpt Efficiency Standards above BAU</v>
      </c>
      <c r="D1633" s="6" t="s">
        <v>3041</v>
      </c>
      <c r="E1633" s="45" t="s">
        <v>2384</v>
      </c>
      <c r="F1633" t="s">
        <v>3005</v>
      </c>
      <c r="G1633" s="45" t="s">
        <v>2388</v>
      </c>
      <c r="H1633" s="43">
        <v>1042</v>
      </c>
      <c r="I1633" s="324" t="s">
        <v>41</v>
      </c>
      <c r="J1633" s="255" t="str">
        <f>IF(ISBLANK(INDEX('Policy Characteristics'!D:D,MATCH($C1633,'Policy Characteristics'!$C:$C,0))),"",INDEX('Policy Characteristics'!D:D,MATCH($C1633,'Policy Characteristics'!$C:$C,0)))</f>
        <v>Industry Energy Efficiency</v>
      </c>
      <c r="K1633" s="254" t="str">
        <f>IF(ISBLANK(INDEX('Policy Characteristics'!E:E,MATCH($C1633,'Policy Characteristics'!$C:$C,0))),"",INDEX('Policy Characteristics'!E:E,MATCH($C1633,'Policy Characteristics'!$C:$C,0)))</f>
        <v>indst efficiency standards</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0.25</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reduction in energy use</v>
      </c>
      <c r="P1633" s="254" t="str">
        <f>IF(ISBLANK(INDEX('Policy Characteristics'!J:J,MATCH($C1633,'Policy Characteristics'!$C:$C,0))),"",INDEX('Policy Characteristics'!J:J,MATCH($C1633,'Policy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3" s="254" t="str">
        <f>IF(ISBLANK(INDEX('Policy Characteristics'!K:K,MATCH($C1633,'Policy Characteristics'!$C:$C,0))),"",INDEX('Policy Characteristics'!K:K,MATCH($C1633,'Policy Characteristics'!$C:$C,0)))</f>
        <v>industry-ag-main.html#eff-stds</v>
      </c>
      <c r="R1633" s="254" t="str">
        <f>IF(ISBLANK(INDEX('Policy Characteristics'!L:L,MATCH($C1633,'Policy Characteristics'!$C:$C,0))),"",INDEX('Policy Characteristics'!L:L,MATCH($C1633,'Policy Characteristics'!$C:$C,0)))</f>
        <v>industry-energy-efficiency-standards.html</v>
      </c>
    </row>
    <row r="1634" spans="1:18" s="4" customFormat="1" x14ac:dyDescent="0.2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Industry Energy Efficiency Standards</v>
      </c>
      <c r="C1634" s="254" t="str">
        <f t="shared" si="57"/>
        <v>Percentage Improvement in Eqpt Efficiency Standards above BAU</v>
      </c>
      <c r="D1634" s="6" t="s">
        <v>3041</v>
      </c>
      <c r="E1634" s="45" t="s">
        <v>2385</v>
      </c>
      <c r="F1634" t="s">
        <v>3005</v>
      </c>
      <c r="G1634" s="45" t="s">
        <v>2391</v>
      </c>
      <c r="H1634" s="43">
        <v>1043</v>
      </c>
      <c r="I1634" s="324" t="s">
        <v>41</v>
      </c>
      <c r="J1634" s="255" t="str">
        <f>IF(ISBLANK(INDEX('Policy Characteristics'!D:D,MATCH($C1634,'Policy Characteristics'!$C:$C,0))),"",INDEX('Policy Characteristics'!D:D,MATCH($C1634,'Policy Characteristics'!$C:$C,0)))</f>
        <v>Industry Energy Efficiency</v>
      </c>
      <c r="K1634" s="254" t="str">
        <f>IF(ISBLANK(INDEX('Policy Characteristics'!E:E,MATCH($C1634,'Policy Characteristics'!$C:$C,0))),"",INDEX('Policy Characteristics'!E:E,MATCH($C1634,'Policy Characteristics'!$C:$C,0)))</f>
        <v>indst efficiency standards</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0.25</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reduction in energy use</v>
      </c>
      <c r="P1634" s="254" t="str">
        <f>IF(ISBLANK(INDEX('Policy Characteristics'!J:J,MATCH($C1634,'Policy Characteristics'!$C:$C,0))),"",INDEX('Policy Characteristics'!J:J,MATCH($C1634,'Policy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4" s="254" t="str">
        <f>IF(ISBLANK(INDEX('Policy Characteristics'!K:K,MATCH($C1634,'Policy Characteristics'!$C:$C,0))),"",INDEX('Policy Characteristics'!K:K,MATCH($C1634,'Policy Characteristics'!$C:$C,0)))</f>
        <v>industry-ag-main.html#eff-stds</v>
      </c>
      <c r="R1634" s="254" t="str">
        <f>IF(ISBLANK(INDEX('Policy Characteristics'!L:L,MATCH($C1634,'Policy Characteristics'!$C:$C,0))),"",INDEX('Policy Characteristics'!L:L,MATCH($C1634,'Policy Characteristics'!$C:$C,0)))</f>
        <v>industry-energy-efficiency-standards.html</v>
      </c>
    </row>
    <row r="1635" spans="1:18" s="4" customFormat="1" x14ac:dyDescent="0.2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Industry Energy Efficiency Standards</v>
      </c>
      <c r="C1635" s="254" t="str">
        <f t="shared" si="57"/>
        <v>Percentage Improvement in Eqpt Efficiency Standards above BAU</v>
      </c>
      <c r="D1635" s="6" t="s">
        <v>3041</v>
      </c>
      <c r="E1635" s="45" t="s">
        <v>2682</v>
      </c>
      <c r="F1635" t="s">
        <v>3005</v>
      </c>
      <c r="G1635" s="45" t="s">
        <v>2685</v>
      </c>
      <c r="H1635" s="43">
        <v>1044</v>
      </c>
      <c r="I1635" s="324" t="s">
        <v>40</v>
      </c>
      <c r="J1635" s="255" t="str">
        <f>IF(ISBLANK(INDEX('Policy Characteristics'!D:D,MATCH($C1635,'Policy Characteristics'!$C:$C,0))),"",INDEX('Policy Characteristics'!D:D,MATCH($C1635,'Policy Characteristics'!$C:$C,0)))</f>
        <v>Industry Energy Efficiency</v>
      </c>
      <c r="K1635" s="254" t="str">
        <f>IF(ISBLANK(INDEX('Policy Characteristics'!E:E,MATCH($C1635,'Policy Characteristics'!$C:$C,0))),"",INDEX('Policy Characteristics'!E:E,MATCH($C1635,'Policy Characteristics'!$C:$C,0)))</f>
        <v>indst efficiency standards</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0.25</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reduction in energy use</v>
      </c>
      <c r="P1635" s="254" t="str">
        <f>IF(ISBLANK(INDEX('Policy Characteristics'!J:J,MATCH($C1635,'Policy Characteristics'!$C:$C,0))),"",INDEX('Policy Characteristics'!J:J,MATCH($C1635,'Policy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5" s="254" t="str">
        <f>IF(ISBLANK(INDEX('Policy Characteristics'!K:K,MATCH($C1635,'Policy Characteristics'!$C:$C,0))),"",INDEX('Policy Characteristics'!K:K,MATCH($C1635,'Policy Characteristics'!$C:$C,0)))</f>
        <v>industry-ag-main.html#eff-stds</v>
      </c>
      <c r="R1635" s="254" t="str">
        <f>IF(ISBLANK(INDEX('Policy Characteristics'!L:L,MATCH($C1635,'Policy Characteristics'!$C:$C,0))),"",INDEX('Policy Characteristics'!L:L,MATCH($C1635,'Policy Characteristics'!$C:$C,0)))</f>
        <v>industry-energy-efficiency-standards.html</v>
      </c>
    </row>
    <row r="1636" spans="1:18" s="4" customFormat="1" x14ac:dyDescent="0.2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Industry Energy Efficiency Standards</v>
      </c>
      <c r="C1636" s="254" t="str">
        <f t="shared" si="57"/>
        <v>Percentage Improvement in Eqpt Efficiency Standards above BAU</v>
      </c>
      <c r="D1636" s="6" t="s">
        <v>3041</v>
      </c>
      <c r="E1636" s="45" t="s">
        <v>2683</v>
      </c>
      <c r="F1636" t="s">
        <v>3005</v>
      </c>
      <c r="G1636" s="45" t="s">
        <v>2687</v>
      </c>
      <c r="H1636" s="43">
        <v>1045</v>
      </c>
      <c r="I1636" s="324" t="s">
        <v>41</v>
      </c>
      <c r="J1636" s="255" t="str">
        <f>IF(ISBLANK(INDEX('Policy Characteristics'!D:D,MATCH($C1636,'Policy Characteristics'!$C:$C,0))),"",INDEX('Policy Characteristics'!D:D,MATCH($C1636,'Policy Characteristics'!$C:$C,0)))</f>
        <v>Industry Energy Efficiency</v>
      </c>
      <c r="K1636" s="254" t="str">
        <f>IF(ISBLANK(INDEX('Policy Characteristics'!E:E,MATCH($C1636,'Policy Characteristics'!$C:$C,0))),"",INDEX('Policy Characteristics'!E:E,MATCH($C1636,'Policy Characteristics'!$C:$C,0)))</f>
        <v>indst efficiency standards</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0.25</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reduction in energy use</v>
      </c>
      <c r="P1636" s="254" t="str">
        <f>IF(ISBLANK(INDEX('Policy Characteristics'!J:J,MATCH($C1636,'Policy Characteristics'!$C:$C,0))),"",INDEX('Policy Characteristics'!J:J,MATCH($C1636,'Policy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6" s="254" t="str">
        <f>IF(ISBLANK(INDEX('Policy Characteristics'!K:K,MATCH($C1636,'Policy Characteristics'!$C:$C,0))),"",INDEX('Policy Characteristics'!K:K,MATCH($C1636,'Policy Characteristics'!$C:$C,0)))</f>
        <v>industry-ag-main.html#eff-stds</v>
      </c>
      <c r="R1636" s="254" t="str">
        <f>IF(ISBLANK(INDEX('Policy Characteristics'!L:L,MATCH($C1636,'Policy Characteristics'!$C:$C,0))),"",INDEX('Policy Characteristics'!L:L,MATCH($C1636,'Policy Characteristics'!$C:$C,0)))</f>
        <v>industry-energy-efficiency-standards.html</v>
      </c>
    </row>
    <row r="1637" spans="1:18" s="4" customFormat="1" x14ac:dyDescent="0.2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Industry Energy Efficiency Standards</v>
      </c>
      <c r="C1637" s="254" t="str">
        <f t="shared" si="57"/>
        <v>Percentage Improvement in Eqpt Efficiency Standards above BAU</v>
      </c>
      <c r="D1637" s="6" t="s">
        <v>3041</v>
      </c>
      <c r="E1637" s="45" t="s">
        <v>2684</v>
      </c>
      <c r="F1637" t="s">
        <v>3005</v>
      </c>
      <c r="G1637" s="45" t="s">
        <v>2688</v>
      </c>
      <c r="H1637" s="43">
        <v>1046</v>
      </c>
      <c r="I1637" s="324" t="s">
        <v>41</v>
      </c>
      <c r="J1637" s="255" t="str">
        <f>IF(ISBLANK(INDEX('Policy Characteristics'!D:D,MATCH($C1637,'Policy Characteristics'!$C:$C,0))),"",INDEX('Policy Characteristics'!D:D,MATCH($C1637,'Policy Characteristics'!$C:$C,0)))</f>
        <v>Industry Energy Efficiency</v>
      </c>
      <c r="K1637" s="254" t="str">
        <f>IF(ISBLANK(INDEX('Policy Characteristics'!E:E,MATCH($C1637,'Policy Characteristics'!$C:$C,0))),"",INDEX('Policy Characteristics'!E:E,MATCH($C1637,'Policy Characteristics'!$C:$C,0)))</f>
        <v>indst efficiency standards</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0.25</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reduction in energy use</v>
      </c>
      <c r="P1637" s="254" t="str">
        <f>IF(ISBLANK(INDEX('Policy Characteristics'!J:J,MATCH($C1637,'Policy Characteristics'!$C:$C,0))),"",INDEX('Policy Characteristics'!J:J,MATCH($C1637,'Policy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7" s="254" t="str">
        <f>IF(ISBLANK(INDEX('Policy Characteristics'!K:K,MATCH($C1637,'Policy Characteristics'!$C:$C,0))),"",INDEX('Policy Characteristics'!K:K,MATCH($C1637,'Policy Characteristics'!$C:$C,0)))</f>
        <v>industry-ag-main.html#eff-stds</v>
      </c>
      <c r="R1637" s="254" t="str">
        <f>IF(ISBLANK(INDEX('Policy Characteristics'!L:L,MATCH($C1637,'Policy Characteristics'!$C:$C,0))),"",INDEX('Policy Characteristics'!L:L,MATCH($C1637,'Policy Characteristics'!$C:$C,0)))</f>
        <v>industry-energy-efficiency-standards.html</v>
      </c>
    </row>
    <row r="1638" spans="1:18" s="4" customFormat="1" x14ac:dyDescent="0.2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Industry Energy Efficiency Standards</v>
      </c>
      <c r="C1638" s="254" t="str">
        <f t="shared" si="57"/>
        <v>Percentage Improvement in Eqpt Efficiency Standards above BAU</v>
      </c>
      <c r="D1638" s="6" t="s">
        <v>3041</v>
      </c>
      <c r="E1638" s="45" t="s">
        <v>2681</v>
      </c>
      <c r="F1638" t="s">
        <v>3005</v>
      </c>
      <c r="G1638" s="45" t="s">
        <v>2686</v>
      </c>
      <c r="H1638" s="43">
        <v>1047</v>
      </c>
      <c r="I1638" s="324" t="s">
        <v>41</v>
      </c>
      <c r="J1638" s="255" t="str">
        <f>IF(ISBLANK(INDEX('Policy Characteristics'!D:D,MATCH($C1638,'Policy Characteristics'!$C:$C,0))),"",INDEX('Policy Characteristics'!D:D,MATCH($C1638,'Policy Characteristics'!$C:$C,0)))</f>
        <v>Industry Energy Efficiency</v>
      </c>
      <c r="K1638" s="254" t="str">
        <f>IF(ISBLANK(INDEX('Policy Characteristics'!E:E,MATCH($C1638,'Policy Characteristics'!$C:$C,0))),"",INDEX('Policy Characteristics'!E:E,MATCH($C1638,'Policy Characteristics'!$C:$C,0)))</f>
        <v>indst efficiency standards</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0.25</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reduction in energy use</v>
      </c>
      <c r="P1638" s="254" t="str">
        <f>IF(ISBLANK(INDEX('Policy Characteristics'!J:J,MATCH($C1638,'Policy Characteristics'!$C:$C,0))),"",INDEX('Policy Characteristics'!J:J,MATCH($C1638,'Policy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8" s="254" t="str">
        <f>IF(ISBLANK(INDEX('Policy Characteristics'!K:K,MATCH($C1638,'Policy Characteristics'!$C:$C,0))),"",INDEX('Policy Characteristics'!K:K,MATCH($C1638,'Policy Characteristics'!$C:$C,0)))</f>
        <v>industry-ag-main.html#eff-stds</v>
      </c>
      <c r="R1638" s="254" t="str">
        <f>IF(ISBLANK(INDEX('Policy Characteristics'!L:L,MATCH($C1638,'Policy Characteristics'!$C:$C,0))),"",INDEX('Policy Characteristics'!L:L,MATCH($C1638,'Policy Characteristics'!$C:$C,0)))</f>
        <v>industry-energy-efficiency-standards.html</v>
      </c>
    </row>
    <row r="1639" spans="1:18" s="4" customFormat="1" x14ac:dyDescent="0.2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Industry Energy Efficiency Standards</v>
      </c>
      <c r="C1639" s="254" t="str">
        <f t="shared" si="57"/>
        <v>Percentage Improvement in Eqpt Efficiency Standards above BAU</v>
      </c>
      <c r="D1639" s="6" t="s">
        <v>3042</v>
      </c>
      <c r="E1639" s="45" t="s">
        <v>2380</v>
      </c>
      <c r="F1639" t="s">
        <v>2555</v>
      </c>
      <c r="G1639" s="45" t="s">
        <v>2386</v>
      </c>
      <c r="H1639" s="43">
        <v>1048</v>
      </c>
      <c r="I1639" s="324" t="s">
        <v>40</v>
      </c>
      <c r="J1639" s="255" t="str">
        <f>IF(ISBLANK(INDEX('Policy Characteristics'!D:D,MATCH($C1639,'Policy Characteristics'!$C:$C,0))),"",INDEX('Policy Characteristics'!D:D,MATCH($C1639,'Policy Characteristics'!$C:$C,0)))</f>
        <v>Industry Energy Efficiency</v>
      </c>
      <c r="K1639" s="254" t="str">
        <f>IF(ISBLANK(INDEX('Policy Characteristics'!E:E,MATCH($C1639,'Policy Characteristics'!$C:$C,0))),"",INDEX('Policy Characteristics'!E:E,MATCH($C1639,'Policy Characteristics'!$C:$C,0)))</f>
        <v>indst efficiency standards</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0.25</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reduction in energy use</v>
      </c>
      <c r="P1639" s="254" t="str">
        <f>IF(ISBLANK(INDEX('Policy Characteristics'!J:J,MATCH($C1639,'Policy Characteristics'!$C:$C,0))),"",INDEX('Policy Characteristics'!J:J,MATCH($C1639,'Policy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9" s="254" t="str">
        <f>IF(ISBLANK(INDEX('Policy Characteristics'!K:K,MATCH($C1639,'Policy Characteristics'!$C:$C,0))),"",INDEX('Policy Characteristics'!K:K,MATCH($C1639,'Policy Characteristics'!$C:$C,0)))</f>
        <v>industry-ag-main.html#eff-stds</v>
      </c>
      <c r="R1639" s="254" t="str">
        <f>IF(ISBLANK(INDEX('Policy Characteristics'!L:L,MATCH($C1639,'Policy Characteristics'!$C:$C,0))),"",INDEX('Policy Characteristics'!L:L,MATCH($C1639,'Policy Characteristics'!$C:$C,0)))</f>
        <v>industry-energy-efficiency-standards.html</v>
      </c>
    </row>
    <row r="1640" spans="1:18" s="4" customFormat="1" x14ac:dyDescent="0.2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Industry Energy Efficiency Standards</v>
      </c>
      <c r="C1640" s="254" t="str">
        <f t="shared" si="57"/>
        <v>Percentage Improvement in Eqpt Efficiency Standards above BAU</v>
      </c>
      <c r="D1640" s="6" t="s">
        <v>3042</v>
      </c>
      <c r="E1640" s="45" t="s">
        <v>2381</v>
      </c>
      <c r="F1640" t="s">
        <v>2555</v>
      </c>
      <c r="G1640" s="45" t="s">
        <v>2389</v>
      </c>
      <c r="H1640" s="43">
        <v>1049</v>
      </c>
      <c r="I1640" s="324" t="s">
        <v>40</v>
      </c>
      <c r="J1640" s="255" t="str">
        <f>IF(ISBLANK(INDEX('Policy Characteristics'!D:D,MATCH($C1640,'Policy Characteristics'!$C:$C,0))),"",INDEX('Policy Characteristics'!D:D,MATCH($C1640,'Policy Characteristics'!$C:$C,0)))</f>
        <v>Industry Energy Efficiency</v>
      </c>
      <c r="K1640" s="254" t="str">
        <f>IF(ISBLANK(INDEX('Policy Characteristics'!E:E,MATCH($C1640,'Policy Characteristics'!$C:$C,0))),"",INDEX('Policy Characteristics'!E:E,MATCH($C1640,'Policy Characteristics'!$C:$C,0)))</f>
        <v>indst efficiency standards</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0.25</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reduction in energy use</v>
      </c>
      <c r="P1640" s="254" t="str">
        <f>IF(ISBLANK(INDEX('Policy Characteristics'!J:J,MATCH($C1640,'Policy Characteristics'!$C:$C,0))),"",INDEX('Policy Characteristics'!J:J,MATCH($C1640,'Policy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0" s="254" t="str">
        <f>IF(ISBLANK(INDEX('Policy Characteristics'!K:K,MATCH($C1640,'Policy Characteristics'!$C:$C,0))),"",INDEX('Policy Characteristics'!K:K,MATCH($C1640,'Policy Characteristics'!$C:$C,0)))</f>
        <v>industry-ag-main.html#eff-stds</v>
      </c>
      <c r="R1640" s="254" t="str">
        <f>IF(ISBLANK(INDEX('Policy Characteristics'!L:L,MATCH($C1640,'Policy Characteristics'!$C:$C,0))),"",INDEX('Policy Characteristics'!L:L,MATCH($C1640,'Policy Characteristics'!$C:$C,0)))</f>
        <v>industry-energy-efficiency-standards.html</v>
      </c>
    </row>
    <row r="1641" spans="1:18" s="4" customFormat="1" x14ac:dyDescent="0.2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Industry Energy Efficiency Standards</v>
      </c>
      <c r="C1641" s="254" t="str">
        <f t="shared" si="57"/>
        <v>Percentage Improvement in Eqpt Efficiency Standards above BAU</v>
      </c>
      <c r="D1641" s="6" t="s">
        <v>3042</v>
      </c>
      <c r="E1641" s="45" t="s">
        <v>2382</v>
      </c>
      <c r="F1641" t="s">
        <v>2555</v>
      </c>
      <c r="G1641" s="45" t="s">
        <v>2390</v>
      </c>
      <c r="H1641" s="43">
        <v>1050</v>
      </c>
      <c r="I1641" s="324" t="s">
        <v>40</v>
      </c>
      <c r="J1641" s="255" t="str">
        <f>IF(ISBLANK(INDEX('Policy Characteristics'!D:D,MATCH($C1641,'Policy Characteristics'!$C:$C,0))),"",INDEX('Policy Characteristics'!D:D,MATCH($C1641,'Policy Characteristics'!$C:$C,0)))</f>
        <v>Industry Energy Efficiency</v>
      </c>
      <c r="K1641" s="254" t="str">
        <f>IF(ISBLANK(INDEX('Policy Characteristics'!E:E,MATCH($C1641,'Policy Characteristics'!$C:$C,0))),"",INDEX('Policy Characteristics'!E:E,MATCH($C1641,'Policy Characteristics'!$C:$C,0)))</f>
        <v>indst efficiency standards</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0.25</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reduction in energy use</v>
      </c>
      <c r="P1641" s="254" t="str">
        <f>IF(ISBLANK(INDEX('Policy Characteristics'!J:J,MATCH($C1641,'Policy Characteristics'!$C:$C,0))),"",INDEX('Policy Characteristics'!J:J,MATCH($C1641,'Policy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1" s="254" t="str">
        <f>IF(ISBLANK(INDEX('Policy Characteristics'!K:K,MATCH($C1641,'Policy Characteristics'!$C:$C,0))),"",INDEX('Policy Characteristics'!K:K,MATCH($C1641,'Policy Characteristics'!$C:$C,0)))</f>
        <v>industry-ag-main.html#eff-stds</v>
      </c>
      <c r="R1641" s="254" t="str">
        <f>IF(ISBLANK(INDEX('Policy Characteristics'!L:L,MATCH($C1641,'Policy Characteristics'!$C:$C,0))),"",INDEX('Policy Characteristics'!L:L,MATCH($C1641,'Policy Characteristics'!$C:$C,0)))</f>
        <v>industry-energy-efficiency-standards.html</v>
      </c>
    </row>
    <row r="1642" spans="1:18" s="4" customFormat="1" x14ac:dyDescent="0.2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Industry Energy Efficiency Standards</v>
      </c>
      <c r="C1642" s="254" t="str">
        <f t="shared" si="57"/>
        <v>Percentage Improvement in Eqpt Efficiency Standards above BAU</v>
      </c>
      <c r="D1642" s="6" t="s">
        <v>3042</v>
      </c>
      <c r="E1642" s="45" t="s">
        <v>2383</v>
      </c>
      <c r="F1642" t="s">
        <v>2555</v>
      </c>
      <c r="G1642" s="45" t="s">
        <v>2387</v>
      </c>
      <c r="H1642" s="43">
        <v>1051</v>
      </c>
      <c r="I1642" s="324" t="s">
        <v>41</v>
      </c>
      <c r="J1642" s="255" t="str">
        <f>IF(ISBLANK(INDEX('Policy Characteristics'!D:D,MATCH($C1642,'Policy Characteristics'!$C:$C,0))),"",INDEX('Policy Characteristics'!D:D,MATCH($C1642,'Policy Characteristics'!$C:$C,0)))</f>
        <v>Industry Energy Efficiency</v>
      </c>
      <c r="K1642" s="254" t="str">
        <f>IF(ISBLANK(INDEX('Policy Characteristics'!E:E,MATCH($C1642,'Policy Characteristics'!$C:$C,0))),"",INDEX('Policy Characteristics'!E:E,MATCH($C1642,'Policy Characteristics'!$C:$C,0)))</f>
        <v>indst efficiency standards</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0.25</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reduction in energy use</v>
      </c>
      <c r="P1642" s="254" t="str">
        <f>IF(ISBLANK(INDEX('Policy Characteristics'!J:J,MATCH($C1642,'Policy Characteristics'!$C:$C,0))),"",INDEX('Policy Characteristics'!J:J,MATCH($C1642,'Policy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2" s="254" t="str">
        <f>IF(ISBLANK(INDEX('Policy Characteristics'!K:K,MATCH($C1642,'Policy Characteristics'!$C:$C,0))),"",INDEX('Policy Characteristics'!K:K,MATCH($C1642,'Policy Characteristics'!$C:$C,0)))</f>
        <v>industry-ag-main.html#eff-stds</v>
      </c>
      <c r="R1642" s="254" t="str">
        <f>IF(ISBLANK(INDEX('Policy Characteristics'!L:L,MATCH($C1642,'Policy Characteristics'!$C:$C,0))),"",INDEX('Policy Characteristics'!L:L,MATCH($C1642,'Policy Characteristics'!$C:$C,0)))</f>
        <v>industry-energy-efficiency-standards.html</v>
      </c>
    </row>
    <row r="1643" spans="1:18" s="4" customFormat="1" x14ac:dyDescent="0.2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Industry Energy Efficiency Standards</v>
      </c>
      <c r="C1643" s="254" t="str">
        <f t="shared" si="57"/>
        <v>Percentage Improvement in Eqpt Efficiency Standards above BAU</v>
      </c>
      <c r="D1643" s="6" t="s">
        <v>3042</v>
      </c>
      <c r="E1643" s="45" t="s">
        <v>2384</v>
      </c>
      <c r="F1643" t="s">
        <v>2555</v>
      </c>
      <c r="G1643" s="45" t="s">
        <v>2388</v>
      </c>
      <c r="H1643" s="43">
        <v>1052</v>
      </c>
      <c r="I1643" s="324" t="s">
        <v>40</v>
      </c>
      <c r="J1643" s="255" t="str">
        <f>IF(ISBLANK(INDEX('Policy Characteristics'!D:D,MATCH($C1643,'Policy Characteristics'!$C:$C,0))),"",INDEX('Policy Characteristics'!D:D,MATCH($C1643,'Policy Characteristics'!$C:$C,0)))</f>
        <v>Industry Energy Efficiency</v>
      </c>
      <c r="K1643" s="254" t="str">
        <f>IF(ISBLANK(INDEX('Policy Characteristics'!E:E,MATCH($C1643,'Policy Characteristics'!$C:$C,0))),"",INDEX('Policy Characteristics'!E:E,MATCH($C1643,'Policy Characteristics'!$C:$C,0)))</f>
        <v>indst efficiency standards</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0.25</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reduction in energy use</v>
      </c>
      <c r="P1643" s="254" t="str">
        <f>IF(ISBLANK(INDEX('Policy Characteristics'!J:J,MATCH($C1643,'Policy Characteristics'!$C:$C,0))),"",INDEX('Policy Characteristics'!J:J,MATCH($C1643,'Policy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3" s="254" t="str">
        <f>IF(ISBLANK(INDEX('Policy Characteristics'!K:K,MATCH($C1643,'Policy Characteristics'!$C:$C,0))),"",INDEX('Policy Characteristics'!K:K,MATCH($C1643,'Policy Characteristics'!$C:$C,0)))</f>
        <v>industry-ag-main.html#eff-stds</v>
      </c>
      <c r="R1643" s="254" t="str">
        <f>IF(ISBLANK(INDEX('Policy Characteristics'!L:L,MATCH($C1643,'Policy Characteristics'!$C:$C,0))),"",INDEX('Policy Characteristics'!L:L,MATCH($C1643,'Policy Characteristics'!$C:$C,0)))</f>
        <v>industry-energy-efficiency-standards.html</v>
      </c>
    </row>
    <row r="1644" spans="1:18" s="4" customFormat="1" x14ac:dyDescent="0.2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Industry Energy Efficiency Standards</v>
      </c>
      <c r="C1644" s="254" t="str">
        <f t="shared" si="57"/>
        <v>Percentage Improvement in Eqpt Efficiency Standards above BAU</v>
      </c>
      <c r="D1644" s="6" t="s">
        <v>3042</v>
      </c>
      <c r="E1644" s="45" t="s">
        <v>2385</v>
      </c>
      <c r="F1644" t="s">
        <v>2555</v>
      </c>
      <c r="G1644" s="45" t="s">
        <v>2391</v>
      </c>
      <c r="H1644" s="43">
        <v>1053</v>
      </c>
      <c r="I1644" s="324" t="s">
        <v>41</v>
      </c>
      <c r="J1644" s="255" t="str">
        <f>IF(ISBLANK(INDEX('Policy Characteristics'!D:D,MATCH($C1644,'Policy Characteristics'!$C:$C,0))),"",INDEX('Policy Characteristics'!D:D,MATCH($C1644,'Policy Characteristics'!$C:$C,0)))</f>
        <v>Industry Energy Efficiency</v>
      </c>
      <c r="K1644" s="254" t="str">
        <f>IF(ISBLANK(INDEX('Policy Characteristics'!E:E,MATCH($C1644,'Policy Characteristics'!$C:$C,0))),"",INDEX('Policy Characteristics'!E:E,MATCH($C1644,'Policy Characteristics'!$C:$C,0)))</f>
        <v>indst efficiency standards</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0.25</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reduction in energy use</v>
      </c>
      <c r="P1644" s="254" t="str">
        <f>IF(ISBLANK(INDEX('Policy Characteristics'!J:J,MATCH($C1644,'Policy Characteristics'!$C:$C,0))),"",INDEX('Policy Characteristics'!J:J,MATCH($C1644,'Policy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4" s="254" t="str">
        <f>IF(ISBLANK(INDEX('Policy Characteristics'!K:K,MATCH($C1644,'Policy Characteristics'!$C:$C,0))),"",INDEX('Policy Characteristics'!K:K,MATCH($C1644,'Policy Characteristics'!$C:$C,0)))</f>
        <v>industry-ag-main.html#eff-stds</v>
      </c>
      <c r="R1644" s="254" t="str">
        <f>IF(ISBLANK(INDEX('Policy Characteristics'!L:L,MATCH($C1644,'Policy Characteristics'!$C:$C,0))),"",INDEX('Policy Characteristics'!L:L,MATCH($C1644,'Policy Characteristics'!$C:$C,0)))</f>
        <v>industry-energy-efficiency-standards.html</v>
      </c>
    </row>
    <row r="1645" spans="1:18" s="4" customFormat="1" x14ac:dyDescent="0.2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Industry Energy Efficiency Standards</v>
      </c>
      <c r="C1645" s="254" t="str">
        <f t="shared" si="57"/>
        <v>Percentage Improvement in Eqpt Efficiency Standards above BAU</v>
      </c>
      <c r="D1645" s="6" t="s">
        <v>3042</v>
      </c>
      <c r="E1645" s="45" t="s">
        <v>2682</v>
      </c>
      <c r="F1645" t="s">
        <v>2555</v>
      </c>
      <c r="G1645" s="45" t="s">
        <v>2685</v>
      </c>
      <c r="H1645" s="43">
        <v>1054</v>
      </c>
      <c r="I1645" s="324" t="s">
        <v>41</v>
      </c>
      <c r="J1645" s="255" t="str">
        <f>IF(ISBLANK(INDEX('Policy Characteristics'!D:D,MATCH($C1645,'Policy Characteristics'!$C:$C,0))),"",INDEX('Policy Characteristics'!D:D,MATCH($C1645,'Policy Characteristics'!$C:$C,0)))</f>
        <v>Industry Energy Efficiency</v>
      </c>
      <c r="K1645" s="254" t="str">
        <f>IF(ISBLANK(INDEX('Policy Characteristics'!E:E,MATCH($C1645,'Policy Characteristics'!$C:$C,0))),"",INDEX('Policy Characteristics'!E:E,MATCH($C1645,'Policy Characteristics'!$C:$C,0)))</f>
        <v>indst efficiency standards</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0.25</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reduction in energy use</v>
      </c>
      <c r="P1645" s="254" t="str">
        <f>IF(ISBLANK(INDEX('Policy Characteristics'!J:J,MATCH($C1645,'Policy Characteristics'!$C:$C,0))),"",INDEX('Policy Characteristics'!J:J,MATCH($C1645,'Policy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5" s="254" t="str">
        <f>IF(ISBLANK(INDEX('Policy Characteristics'!K:K,MATCH($C1645,'Policy Characteristics'!$C:$C,0))),"",INDEX('Policy Characteristics'!K:K,MATCH($C1645,'Policy Characteristics'!$C:$C,0)))</f>
        <v>industry-ag-main.html#eff-stds</v>
      </c>
      <c r="R1645" s="254" t="str">
        <f>IF(ISBLANK(INDEX('Policy Characteristics'!L:L,MATCH($C1645,'Policy Characteristics'!$C:$C,0))),"",INDEX('Policy Characteristics'!L:L,MATCH($C1645,'Policy Characteristics'!$C:$C,0)))</f>
        <v>industry-energy-efficiency-standards.html</v>
      </c>
    </row>
    <row r="1646" spans="1:18" s="4" customFormat="1" x14ac:dyDescent="0.2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Industry Energy Efficiency Standards</v>
      </c>
      <c r="C1646" s="254" t="str">
        <f t="shared" si="57"/>
        <v>Percentage Improvement in Eqpt Efficiency Standards above BAU</v>
      </c>
      <c r="D1646" s="6" t="s">
        <v>3042</v>
      </c>
      <c r="E1646" s="45" t="s">
        <v>2683</v>
      </c>
      <c r="F1646" t="s">
        <v>2555</v>
      </c>
      <c r="G1646" s="45" t="s">
        <v>2687</v>
      </c>
      <c r="H1646" s="43">
        <v>1055</v>
      </c>
      <c r="I1646" s="324" t="s">
        <v>40</v>
      </c>
      <c r="J1646" s="255" t="str">
        <f>IF(ISBLANK(INDEX('Policy Characteristics'!D:D,MATCH($C1646,'Policy Characteristics'!$C:$C,0))),"",INDEX('Policy Characteristics'!D:D,MATCH($C1646,'Policy Characteristics'!$C:$C,0)))</f>
        <v>Industry Energy Efficiency</v>
      </c>
      <c r="K1646" s="254" t="str">
        <f>IF(ISBLANK(INDEX('Policy Characteristics'!E:E,MATCH($C1646,'Policy Characteristics'!$C:$C,0))),"",INDEX('Policy Characteristics'!E:E,MATCH($C1646,'Policy Characteristics'!$C:$C,0)))</f>
        <v>indst efficiency standards</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0.25</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reduction in energy use</v>
      </c>
      <c r="P1646" s="254" t="str">
        <f>IF(ISBLANK(INDEX('Policy Characteristics'!J:J,MATCH($C1646,'Policy Characteristics'!$C:$C,0))),"",INDEX('Policy Characteristics'!J:J,MATCH($C1646,'Policy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6" s="254" t="str">
        <f>IF(ISBLANK(INDEX('Policy Characteristics'!K:K,MATCH($C1646,'Policy Characteristics'!$C:$C,0))),"",INDEX('Policy Characteristics'!K:K,MATCH($C1646,'Policy Characteristics'!$C:$C,0)))</f>
        <v>industry-ag-main.html#eff-stds</v>
      </c>
      <c r="R1646" s="254" t="str">
        <f>IF(ISBLANK(INDEX('Policy Characteristics'!L:L,MATCH($C1646,'Policy Characteristics'!$C:$C,0))),"",INDEX('Policy Characteristics'!L:L,MATCH($C1646,'Policy Characteristics'!$C:$C,0)))</f>
        <v>industry-energy-efficiency-standards.html</v>
      </c>
    </row>
    <row r="1647" spans="1:18" s="4" customFormat="1" x14ac:dyDescent="0.2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Industry Energy Efficiency Standards</v>
      </c>
      <c r="C1647" s="254" t="str">
        <f t="shared" si="57"/>
        <v>Percentage Improvement in Eqpt Efficiency Standards above BAU</v>
      </c>
      <c r="D1647" s="6" t="s">
        <v>3042</v>
      </c>
      <c r="E1647" s="45" t="s">
        <v>2684</v>
      </c>
      <c r="F1647" t="s">
        <v>2555</v>
      </c>
      <c r="G1647" s="45" t="s">
        <v>2688</v>
      </c>
      <c r="H1647" s="43">
        <v>1056</v>
      </c>
      <c r="I1647" s="324" t="s">
        <v>40</v>
      </c>
      <c r="J1647" s="255" t="str">
        <f>IF(ISBLANK(INDEX('Policy Characteristics'!D:D,MATCH($C1647,'Policy Characteristics'!$C:$C,0))),"",INDEX('Policy Characteristics'!D:D,MATCH($C1647,'Policy Characteristics'!$C:$C,0)))</f>
        <v>Industry Energy Efficiency</v>
      </c>
      <c r="K1647" s="254" t="str">
        <f>IF(ISBLANK(INDEX('Policy Characteristics'!E:E,MATCH($C1647,'Policy Characteristics'!$C:$C,0))),"",INDEX('Policy Characteristics'!E:E,MATCH($C1647,'Policy Characteristics'!$C:$C,0)))</f>
        <v>indst efficiency standards</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0.25</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reduction in energy use</v>
      </c>
      <c r="P1647" s="254" t="str">
        <f>IF(ISBLANK(INDEX('Policy Characteristics'!J:J,MATCH($C1647,'Policy Characteristics'!$C:$C,0))),"",INDEX('Policy Characteristics'!J:J,MATCH($C1647,'Policy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7" s="254" t="str">
        <f>IF(ISBLANK(INDEX('Policy Characteristics'!K:K,MATCH($C1647,'Policy Characteristics'!$C:$C,0))),"",INDEX('Policy Characteristics'!K:K,MATCH($C1647,'Policy Characteristics'!$C:$C,0)))</f>
        <v>industry-ag-main.html#eff-stds</v>
      </c>
      <c r="R1647" s="254" t="str">
        <f>IF(ISBLANK(INDEX('Policy Characteristics'!L:L,MATCH($C1647,'Policy Characteristics'!$C:$C,0))),"",INDEX('Policy Characteristics'!L:L,MATCH($C1647,'Policy Characteristics'!$C:$C,0)))</f>
        <v>industry-energy-efficiency-standards.html</v>
      </c>
    </row>
    <row r="1648" spans="1:18" s="4" customFormat="1" x14ac:dyDescent="0.2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Industry Energy Efficiency Standards</v>
      </c>
      <c r="C1648" s="254" t="str">
        <f t="shared" si="57"/>
        <v>Percentage Improvement in Eqpt Efficiency Standards above BAU</v>
      </c>
      <c r="D1648" s="6" t="s">
        <v>3042</v>
      </c>
      <c r="E1648" s="45" t="s">
        <v>2681</v>
      </c>
      <c r="F1648" t="s">
        <v>2555</v>
      </c>
      <c r="G1648" s="45" t="s">
        <v>2686</v>
      </c>
      <c r="H1648" s="43">
        <v>1057</v>
      </c>
      <c r="I1648" s="324" t="s">
        <v>41</v>
      </c>
      <c r="J1648" s="255" t="str">
        <f>IF(ISBLANK(INDEX('Policy Characteristics'!D:D,MATCH($C1648,'Policy Characteristics'!$C:$C,0))),"",INDEX('Policy Characteristics'!D:D,MATCH($C1648,'Policy Characteristics'!$C:$C,0)))</f>
        <v>Industry Energy Efficiency</v>
      </c>
      <c r="K1648" s="254" t="str">
        <f>IF(ISBLANK(INDEX('Policy Characteristics'!E:E,MATCH($C1648,'Policy Characteristics'!$C:$C,0))),"",INDEX('Policy Characteristics'!E:E,MATCH($C1648,'Policy Characteristics'!$C:$C,0)))</f>
        <v>indst efficiency standards</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0.25</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reduction in energy use</v>
      </c>
      <c r="P1648" s="254" t="str">
        <f>IF(ISBLANK(INDEX('Policy Characteristics'!J:J,MATCH($C1648,'Policy Characteristics'!$C:$C,0))),"",INDEX('Policy Characteristics'!J:J,MATCH($C1648,'Policy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8" s="254" t="str">
        <f>IF(ISBLANK(INDEX('Policy Characteristics'!K:K,MATCH($C1648,'Policy Characteristics'!$C:$C,0))),"",INDEX('Policy Characteristics'!K:K,MATCH($C1648,'Policy Characteristics'!$C:$C,0)))</f>
        <v>industry-ag-main.html#eff-stds</v>
      </c>
      <c r="R1648" s="254" t="str">
        <f>IF(ISBLANK(INDEX('Policy Characteristics'!L:L,MATCH($C1648,'Policy Characteristics'!$C:$C,0))),"",INDEX('Policy Characteristics'!L:L,MATCH($C1648,'Policy Characteristics'!$C:$C,0)))</f>
        <v>industry-energy-efficiency-standards.html</v>
      </c>
    </row>
    <row r="1649" spans="1:18" s="4" customFormat="1" x14ac:dyDescent="0.2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Industry Energy Efficiency Standards</v>
      </c>
      <c r="C1649" s="254" t="str">
        <f t="shared" si="57"/>
        <v>Percentage Improvement in Eqpt Efficiency Standards above BAU</v>
      </c>
      <c r="D1649" s="6" t="s">
        <v>3043</v>
      </c>
      <c r="E1649" s="45" t="s">
        <v>2380</v>
      </c>
      <c r="F1649" t="s">
        <v>3006</v>
      </c>
      <c r="G1649" s="45" t="s">
        <v>2386</v>
      </c>
      <c r="H1649" s="43">
        <v>1058</v>
      </c>
      <c r="I1649" s="324" t="s">
        <v>40</v>
      </c>
      <c r="J1649" s="255" t="str">
        <f>IF(ISBLANK(INDEX('Policy Characteristics'!D:D,MATCH($C1649,'Policy Characteristics'!$C:$C,0))),"",INDEX('Policy Characteristics'!D:D,MATCH($C1649,'Policy Characteristics'!$C:$C,0)))</f>
        <v>Industry Energy Efficiency</v>
      </c>
      <c r="K1649" s="254" t="str">
        <f>IF(ISBLANK(INDEX('Policy Characteristics'!E:E,MATCH($C1649,'Policy Characteristics'!$C:$C,0))),"",INDEX('Policy Characteristics'!E:E,MATCH($C1649,'Policy Characteristics'!$C:$C,0)))</f>
        <v>indst efficiency standards</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0.25</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reduction in energy use</v>
      </c>
      <c r="P1649" s="254" t="str">
        <f>IF(ISBLANK(INDEX('Policy Characteristics'!J:J,MATCH($C1649,'Policy Characteristics'!$C:$C,0))),"",INDEX('Policy Characteristics'!J:J,MATCH($C1649,'Policy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9" s="254" t="str">
        <f>IF(ISBLANK(INDEX('Policy Characteristics'!K:K,MATCH($C1649,'Policy Characteristics'!$C:$C,0))),"",INDEX('Policy Characteristics'!K:K,MATCH($C1649,'Policy Characteristics'!$C:$C,0)))</f>
        <v>industry-ag-main.html#eff-stds</v>
      </c>
      <c r="R1649" s="254" t="str">
        <f>IF(ISBLANK(INDEX('Policy Characteristics'!L:L,MATCH($C1649,'Policy Characteristics'!$C:$C,0))),"",INDEX('Policy Characteristics'!L:L,MATCH($C1649,'Policy Characteristics'!$C:$C,0)))</f>
        <v>industry-energy-efficiency-standards.html</v>
      </c>
    </row>
    <row r="1650" spans="1:18" s="4" customFormat="1" x14ac:dyDescent="0.2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Industry Energy Efficiency Standards</v>
      </c>
      <c r="C1650" s="254" t="str">
        <f t="shared" si="57"/>
        <v>Percentage Improvement in Eqpt Efficiency Standards above BAU</v>
      </c>
      <c r="D1650" s="6" t="s">
        <v>3043</v>
      </c>
      <c r="E1650" s="45" t="s">
        <v>2381</v>
      </c>
      <c r="F1650" t="s">
        <v>3006</v>
      </c>
      <c r="G1650" s="45" t="s">
        <v>2389</v>
      </c>
      <c r="H1650" s="43">
        <v>1059</v>
      </c>
      <c r="I1650" s="324" t="s">
        <v>40</v>
      </c>
      <c r="J1650" s="255" t="str">
        <f>IF(ISBLANK(INDEX('Policy Characteristics'!D:D,MATCH($C1650,'Policy Characteristics'!$C:$C,0))),"",INDEX('Policy Characteristics'!D:D,MATCH($C1650,'Policy Characteristics'!$C:$C,0)))</f>
        <v>Industry Energy Efficiency</v>
      </c>
      <c r="K1650" s="254" t="str">
        <f>IF(ISBLANK(INDEX('Policy Characteristics'!E:E,MATCH($C1650,'Policy Characteristics'!$C:$C,0))),"",INDEX('Policy Characteristics'!E:E,MATCH($C1650,'Policy Characteristics'!$C:$C,0)))</f>
        <v>indst efficiency standards</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0.25</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reduction in energy use</v>
      </c>
      <c r="P1650" s="254" t="str">
        <f>IF(ISBLANK(INDEX('Policy Characteristics'!J:J,MATCH($C1650,'Policy Characteristics'!$C:$C,0))),"",INDEX('Policy Characteristics'!J:J,MATCH($C1650,'Policy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0" s="254" t="str">
        <f>IF(ISBLANK(INDEX('Policy Characteristics'!K:K,MATCH($C1650,'Policy Characteristics'!$C:$C,0))),"",INDEX('Policy Characteristics'!K:K,MATCH($C1650,'Policy Characteristics'!$C:$C,0)))</f>
        <v>industry-ag-main.html#eff-stds</v>
      </c>
      <c r="R1650" s="254" t="str">
        <f>IF(ISBLANK(INDEX('Policy Characteristics'!L:L,MATCH($C1650,'Policy Characteristics'!$C:$C,0))),"",INDEX('Policy Characteristics'!L:L,MATCH($C1650,'Policy Characteristics'!$C:$C,0)))</f>
        <v>industry-energy-efficiency-standards.html</v>
      </c>
    </row>
    <row r="1651" spans="1:18" s="4" customFormat="1" x14ac:dyDescent="0.2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Industry Energy Efficiency Standards</v>
      </c>
      <c r="C1651" s="254" t="str">
        <f t="shared" si="57"/>
        <v>Percentage Improvement in Eqpt Efficiency Standards above BAU</v>
      </c>
      <c r="D1651" s="6" t="s">
        <v>3043</v>
      </c>
      <c r="E1651" s="45" t="s">
        <v>2382</v>
      </c>
      <c r="F1651" t="s">
        <v>3006</v>
      </c>
      <c r="G1651" s="45" t="s">
        <v>2390</v>
      </c>
      <c r="H1651" s="43">
        <v>1060</v>
      </c>
      <c r="I1651" s="324" t="s">
        <v>40</v>
      </c>
      <c r="J1651" s="255" t="str">
        <f>IF(ISBLANK(INDEX('Policy Characteristics'!D:D,MATCH($C1651,'Policy Characteristics'!$C:$C,0))),"",INDEX('Policy Characteristics'!D:D,MATCH($C1651,'Policy Characteristics'!$C:$C,0)))</f>
        <v>Industry Energy Efficiency</v>
      </c>
      <c r="K1651" s="254" t="str">
        <f>IF(ISBLANK(INDEX('Policy Characteristics'!E:E,MATCH($C1651,'Policy Characteristics'!$C:$C,0))),"",INDEX('Policy Characteristics'!E:E,MATCH($C1651,'Policy Characteristics'!$C:$C,0)))</f>
        <v>indst efficiency standards</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0.25</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reduction in energy use</v>
      </c>
      <c r="P1651" s="254" t="str">
        <f>IF(ISBLANK(INDEX('Policy Characteristics'!J:J,MATCH($C1651,'Policy Characteristics'!$C:$C,0))),"",INDEX('Policy Characteristics'!J:J,MATCH($C1651,'Policy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1" s="254" t="str">
        <f>IF(ISBLANK(INDEX('Policy Characteristics'!K:K,MATCH($C1651,'Policy Characteristics'!$C:$C,0))),"",INDEX('Policy Characteristics'!K:K,MATCH($C1651,'Policy Characteristics'!$C:$C,0)))</f>
        <v>industry-ag-main.html#eff-stds</v>
      </c>
      <c r="R1651" s="254" t="str">
        <f>IF(ISBLANK(INDEX('Policy Characteristics'!L:L,MATCH($C1651,'Policy Characteristics'!$C:$C,0))),"",INDEX('Policy Characteristics'!L:L,MATCH($C1651,'Policy Characteristics'!$C:$C,0)))</f>
        <v>industry-energy-efficiency-standards.html</v>
      </c>
    </row>
    <row r="1652" spans="1:18" s="4" customFormat="1" x14ac:dyDescent="0.2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Industry Energy Efficiency Standards</v>
      </c>
      <c r="C1652" s="254" t="str">
        <f t="shared" si="57"/>
        <v>Percentage Improvement in Eqpt Efficiency Standards above BAU</v>
      </c>
      <c r="D1652" s="6" t="s">
        <v>3043</v>
      </c>
      <c r="E1652" s="45" t="s">
        <v>2383</v>
      </c>
      <c r="F1652" t="s">
        <v>3006</v>
      </c>
      <c r="G1652" s="45" t="s">
        <v>2387</v>
      </c>
      <c r="H1652" s="43">
        <v>1061</v>
      </c>
      <c r="I1652" s="324" t="s">
        <v>41</v>
      </c>
      <c r="J1652" s="255" t="str">
        <f>IF(ISBLANK(INDEX('Policy Characteristics'!D:D,MATCH($C1652,'Policy Characteristics'!$C:$C,0))),"",INDEX('Policy Characteristics'!D:D,MATCH($C1652,'Policy Characteristics'!$C:$C,0)))</f>
        <v>Industry Energy Efficiency</v>
      </c>
      <c r="K1652" s="254" t="str">
        <f>IF(ISBLANK(INDEX('Policy Characteristics'!E:E,MATCH($C1652,'Policy Characteristics'!$C:$C,0))),"",INDEX('Policy Characteristics'!E:E,MATCH($C1652,'Policy Characteristics'!$C:$C,0)))</f>
        <v>indst efficiency standards</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0.25</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reduction in energy use</v>
      </c>
      <c r="P1652" s="254" t="str">
        <f>IF(ISBLANK(INDEX('Policy Characteristics'!J:J,MATCH($C1652,'Policy Characteristics'!$C:$C,0))),"",INDEX('Policy Characteristics'!J:J,MATCH($C1652,'Policy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2" s="254" t="str">
        <f>IF(ISBLANK(INDEX('Policy Characteristics'!K:K,MATCH($C1652,'Policy Characteristics'!$C:$C,0))),"",INDEX('Policy Characteristics'!K:K,MATCH($C1652,'Policy Characteristics'!$C:$C,0)))</f>
        <v>industry-ag-main.html#eff-stds</v>
      </c>
      <c r="R1652" s="254" t="str">
        <f>IF(ISBLANK(INDEX('Policy Characteristics'!L:L,MATCH($C1652,'Policy Characteristics'!$C:$C,0))),"",INDEX('Policy Characteristics'!L:L,MATCH($C1652,'Policy Characteristics'!$C:$C,0)))</f>
        <v>industry-energy-efficiency-standards.html</v>
      </c>
    </row>
    <row r="1653" spans="1:18" s="4" customFormat="1" x14ac:dyDescent="0.2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Industry Energy Efficiency Standards</v>
      </c>
      <c r="C1653" s="254" t="str">
        <f t="shared" si="57"/>
        <v>Percentage Improvement in Eqpt Efficiency Standards above BAU</v>
      </c>
      <c r="D1653" s="6" t="s">
        <v>3043</v>
      </c>
      <c r="E1653" s="45" t="s">
        <v>2384</v>
      </c>
      <c r="F1653" t="s">
        <v>3006</v>
      </c>
      <c r="G1653" s="45" t="s">
        <v>2388</v>
      </c>
      <c r="H1653" s="43">
        <v>1062</v>
      </c>
      <c r="I1653" s="324" t="s">
        <v>40</v>
      </c>
      <c r="J1653" s="255" t="str">
        <f>IF(ISBLANK(INDEX('Policy Characteristics'!D:D,MATCH($C1653,'Policy Characteristics'!$C:$C,0))),"",INDEX('Policy Characteristics'!D:D,MATCH($C1653,'Policy Characteristics'!$C:$C,0)))</f>
        <v>Industry Energy Efficiency</v>
      </c>
      <c r="K1653" s="254" t="str">
        <f>IF(ISBLANK(INDEX('Policy Characteristics'!E:E,MATCH($C1653,'Policy Characteristics'!$C:$C,0))),"",INDEX('Policy Characteristics'!E:E,MATCH($C1653,'Policy Characteristics'!$C:$C,0)))</f>
        <v>indst efficiency standards</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0.25</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reduction in energy use</v>
      </c>
      <c r="P1653" s="254" t="str">
        <f>IF(ISBLANK(INDEX('Policy Characteristics'!J:J,MATCH($C1653,'Policy Characteristics'!$C:$C,0))),"",INDEX('Policy Characteristics'!J:J,MATCH($C1653,'Policy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3" s="254" t="str">
        <f>IF(ISBLANK(INDEX('Policy Characteristics'!K:K,MATCH($C1653,'Policy Characteristics'!$C:$C,0))),"",INDEX('Policy Characteristics'!K:K,MATCH($C1653,'Policy Characteristics'!$C:$C,0)))</f>
        <v>industry-ag-main.html#eff-stds</v>
      </c>
      <c r="R1653" s="254" t="str">
        <f>IF(ISBLANK(INDEX('Policy Characteristics'!L:L,MATCH($C1653,'Policy Characteristics'!$C:$C,0))),"",INDEX('Policy Characteristics'!L:L,MATCH($C1653,'Policy Characteristics'!$C:$C,0)))</f>
        <v>industry-energy-efficiency-standards.html</v>
      </c>
    </row>
    <row r="1654" spans="1:18" s="4" customFormat="1" x14ac:dyDescent="0.2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Industry Energy Efficiency Standards</v>
      </c>
      <c r="C1654" s="254" t="str">
        <f t="shared" si="57"/>
        <v>Percentage Improvement in Eqpt Efficiency Standards above BAU</v>
      </c>
      <c r="D1654" s="6" t="s">
        <v>3043</v>
      </c>
      <c r="E1654" s="45" t="s">
        <v>2385</v>
      </c>
      <c r="F1654" t="s">
        <v>3006</v>
      </c>
      <c r="G1654" s="45" t="s">
        <v>2391</v>
      </c>
      <c r="H1654" s="43">
        <v>1063</v>
      </c>
      <c r="I1654" s="324" t="s">
        <v>41</v>
      </c>
      <c r="J1654" s="255" t="str">
        <f>IF(ISBLANK(INDEX('Policy Characteristics'!D:D,MATCH($C1654,'Policy Characteristics'!$C:$C,0))),"",INDEX('Policy Characteristics'!D:D,MATCH($C1654,'Policy Characteristics'!$C:$C,0)))</f>
        <v>Industry Energy Efficiency</v>
      </c>
      <c r="K1654" s="254" t="str">
        <f>IF(ISBLANK(INDEX('Policy Characteristics'!E:E,MATCH($C1654,'Policy Characteristics'!$C:$C,0))),"",INDEX('Policy Characteristics'!E:E,MATCH($C1654,'Policy Characteristics'!$C:$C,0)))</f>
        <v>indst efficiency standards</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0.25</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reduction in energy use</v>
      </c>
      <c r="P1654" s="254" t="str">
        <f>IF(ISBLANK(INDEX('Policy Characteristics'!J:J,MATCH($C1654,'Policy Characteristics'!$C:$C,0))),"",INDEX('Policy Characteristics'!J:J,MATCH($C1654,'Policy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4" s="254" t="str">
        <f>IF(ISBLANK(INDEX('Policy Characteristics'!K:K,MATCH($C1654,'Policy Characteristics'!$C:$C,0))),"",INDEX('Policy Characteristics'!K:K,MATCH($C1654,'Policy Characteristics'!$C:$C,0)))</f>
        <v>industry-ag-main.html#eff-stds</v>
      </c>
      <c r="R1654" s="254" t="str">
        <f>IF(ISBLANK(INDEX('Policy Characteristics'!L:L,MATCH($C1654,'Policy Characteristics'!$C:$C,0))),"",INDEX('Policy Characteristics'!L:L,MATCH($C1654,'Policy Characteristics'!$C:$C,0)))</f>
        <v>industry-energy-efficiency-standards.html</v>
      </c>
    </row>
    <row r="1655" spans="1:18" s="4" customFormat="1" x14ac:dyDescent="0.2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Industry Energy Efficiency Standards</v>
      </c>
      <c r="C1655" s="254" t="str">
        <f t="shared" si="57"/>
        <v>Percentage Improvement in Eqpt Efficiency Standards above BAU</v>
      </c>
      <c r="D1655" s="6" t="s">
        <v>3043</v>
      </c>
      <c r="E1655" s="45" t="s">
        <v>2682</v>
      </c>
      <c r="F1655" t="s">
        <v>3006</v>
      </c>
      <c r="G1655" s="45" t="s">
        <v>2685</v>
      </c>
      <c r="H1655" s="43">
        <v>1064</v>
      </c>
      <c r="I1655" s="324" t="s">
        <v>41</v>
      </c>
      <c r="J1655" s="255" t="str">
        <f>IF(ISBLANK(INDEX('Policy Characteristics'!D:D,MATCH($C1655,'Policy Characteristics'!$C:$C,0))),"",INDEX('Policy Characteristics'!D:D,MATCH($C1655,'Policy Characteristics'!$C:$C,0)))</f>
        <v>Industry Energy Efficiency</v>
      </c>
      <c r="K1655" s="254" t="str">
        <f>IF(ISBLANK(INDEX('Policy Characteristics'!E:E,MATCH($C1655,'Policy Characteristics'!$C:$C,0))),"",INDEX('Policy Characteristics'!E:E,MATCH($C1655,'Policy Characteristics'!$C:$C,0)))</f>
        <v>indst efficiency standards</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0.25</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reduction in energy use</v>
      </c>
      <c r="P1655" s="254" t="str">
        <f>IF(ISBLANK(INDEX('Policy Characteristics'!J:J,MATCH($C1655,'Policy Characteristics'!$C:$C,0))),"",INDEX('Policy Characteristics'!J:J,MATCH($C1655,'Policy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5" s="254" t="str">
        <f>IF(ISBLANK(INDEX('Policy Characteristics'!K:K,MATCH($C1655,'Policy Characteristics'!$C:$C,0))),"",INDEX('Policy Characteristics'!K:K,MATCH($C1655,'Policy Characteristics'!$C:$C,0)))</f>
        <v>industry-ag-main.html#eff-stds</v>
      </c>
      <c r="R1655" s="254" t="str">
        <f>IF(ISBLANK(INDEX('Policy Characteristics'!L:L,MATCH($C1655,'Policy Characteristics'!$C:$C,0))),"",INDEX('Policy Characteristics'!L:L,MATCH($C1655,'Policy Characteristics'!$C:$C,0)))</f>
        <v>industry-energy-efficiency-standards.html</v>
      </c>
    </row>
    <row r="1656" spans="1:18" s="4" customFormat="1" x14ac:dyDescent="0.2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Industry Energy Efficiency Standards</v>
      </c>
      <c r="C1656" s="254" t="str">
        <f t="shared" si="57"/>
        <v>Percentage Improvement in Eqpt Efficiency Standards above BAU</v>
      </c>
      <c r="D1656" s="6" t="s">
        <v>3043</v>
      </c>
      <c r="E1656" s="45" t="s">
        <v>2683</v>
      </c>
      <c r="F1656" t="s">
        <v>3006</v>
      </c>
      <c r="G1656" s="45" t="s">
        <v>2687</v>
      </c>
      <c r="H1656" s="43">
        <v>1065</v>
      </c>
      <c r="I1656" s="324" t="s">
        <v>41</v>
      </c>
      <c r="J1656" s="255" t="str">
        <f>IF(ISBLANK(INDEX('Policy Characteristics'!D:D,MATCH($C1656,'Policy Characteristics'!$C:$C,0))),"",INDEX('Policy Characteristics'!D:D,MATCH($C1656,'Policy Characteristics'!$C:$C,0)))</f>
        <v>Industry Energy Efficiency</v>
      </c>
      <c r="K1656" s="254" t="str">
        <f>IF(ISBLANK(INDEX('Policy Characteristics'!E:E,MATCH($C1656,'Policy Characteristics'!$C:$C,0))),"",INDEX('Policy Characteristics'!E:E,MATCH($C1656,'Policy Characteristics'!$C:$C,0)))</f>
        <v>indst efficiency standards</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0.25</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reduction in energy use</v>
      </c>
      <c r="P1656" s="254" t="str">
        <f>IF(ISBLANK(INDEX('Policy Characteristics'!J:J,MATCH($C1656,'Policy Characteristics'!$C:$C,0))),"",INDEX('Policy Characteristics'!J:J,MATCH($C1656,'Policy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6" s="254" t="str">
        <f>IF(ISBLANK(INDEX('Policy Characteristics'!K:K,MATCH($C1656,'Policy Characteristics'!$C:$C,0))),"",INDEX('Policy Characteristics'!K:K,MATCH($C1656,'Policy Characteristics'!$C:$C,0)))</f>
        <v>industry-ag-main.html#eff-stds</v>
      </c>
      <c r="R1656" s="254" t="str">
        <f>IF(ISBLANK(INDEX('Policy Characteristics'!L:L,MATCH($C1656,'Policy Characteristics'!$C:$C,0))),"",INDEX('Policy Characteristics'!L:L,MATCH($C1656,'Policy Characteristics'!$C:$C,0)))</f>
        <v>industry-energy-efficiency-standards.html</v>
      </c>
    </row>
    <row r="1657" spans="1:18" s="4" customFormat="1" x14ac:dyDescent="0.2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Industry Energy Efficiency Standards</v>
      </c>
      <c r="C1657" s="254" t="str">
        <f t="shared" si="57"/>
        <v>Percentage Improvement in Eqpt Efficiency Standards above BAU</v>
      </c>
      <c r="D1657" s="6" t="s">
        <v>3043</v>
      </c>
      <c r="E1657" s="45" t="s">
        <v>2684</v>
      </c>
      <c r="F1657" t="s">
        <v>3006</v>
      </c>
      <c r="G1657" s="45" t="s">
        <v>2688</v>
      </c>
      <c r="H1657" s="43">
        <v>1066</v>
      </c>
      <c r="I1657" s="324" t="s">
        <v>40</v>
      </c>
      <c r="J1657" s="255" t="str">
        <f>IF(ISBLANK(INDEX('Policy Characteristics'!D:D,MATCH($C1657,'Policy Characteristics'!$C:$C,0))),"",INDEX('Policy Characteristics'!D:D,MATCH($C1657,'Policy Characteristics'!$C:$C,0)))</f>
        <v>Industry Energy Efficiency</v>
      </c>
      <c r="K1657" s="254" t="str">
        <f>IF(ISBLANK(INDEX('Policy Characteristics'!E:E,MATCH($C1657,'Policy Characteristics'!$C:$C,0))),"",INDEX('Policy Characteristics'!E:E,MATCH($C1657,'Policy Characteristics'!$C:$C,0)))</f>
        <v>indst efficiency standards</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0.25</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reduction in energy use</v>
      </c>
      <c r="P1657" s="254" t="str">
        <f>IF(ISBLANK(INDEX('Policy Characteristics'!J:J,MATCH($C1657,'Policy Characteristics'!$C:$C,0))),"",INDEX('Policy Characteristics'!J:J,MATCH($C1657,'Policy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7" s="254" t="str">
        <f>IF(ISBLANK(INDEX('Policy Characteristics'!K:K,MATCH($C1657,'Policy Characteristics'!$C:$C,0))),"",INDEX('Policy Characteristics'!K:K,MATCH($C1657,'Policy Characteristics'!$C:$C,0)))</f>
        <v>industry-ag-main.html#eff-stds</v>
      </c>
      <c r="R1657" s="254" t="str">
        <f>IF(ISBLANK(INDEX('Policy Characteristics'!L:L,MATCH($C1657,'Policy Characteristics'!$C:$C,0))),"",INDEX('Policy Characteristics'!L:L,MATCH($C1657,'Policy Characteristics'!$C:$C,0)))</f>
        <v>industry-energy-efficiency-standards.html</v>
      </c>
    </row>
    <row r="1658" spans="1:18" s="4" customFormat="1" x14ac:dyDescent="0.2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Industry Energy Efficiency Standards</v>
      </c>
      <c r="C1658" s="254" t="str">
        <f t="shared" si="57"/>
        <v>Percentage Improvement in Eqpt Efficiency Standards above BAU</v>
      </c>
      <c r="D1658" s="6" t="s">
        <v>3043</v>
      </c>
      <c r="E1658" s="45" t="s">
        <v>2681</v>
      </c>
      <c r="F1658" t="s">
        <v>3006</v>
      </c>
      <c r="G1658" s="45" t="s">
        <v>2686</v>
      </c>
      <c r="H1658" s="43">
        <v>1067</v>
      </c>
      <c r="I1658" s="324" t="s">
        <v>41</v>
      </c>
      <c r="J1658" s="255" t="str">
        <f>IF(ISBLANK(INDEX('Policy Characteristics'!D:D,MATCH($C1658,'Policy Characteristics'!$C:$C,0))),"",INDEX('Policy Characteristics'!D:D,MATCH($C1658,'Policy Characteristics'!$C:$C,0)))</f>
        <v>Industry Energy Efficiency</v>
      </c>
      <c r="K1658" s="254" t="str">
        <f>IF(ISBLANK(INDEX('Policy Characteristics'!E:E,MATCH($C1658,'Policy Characteristics'!$C:$C,0))),"",INDEX('Policy Characteristics'!E:E,MATCH($C1658,'Policy Characteristics'!$C:$C,0)))</f>
        <v>indst efficiency standards</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0.25</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reduction in energy use</v>
      </c>
      <c r="P1658" s="254" t="str">
        <f>IF(ISBLANK(INDEX('Policy Characteristics'!J:J,MATCH($C1658,'Policy Characteristics'!$C:$C,0))),"",INDEX('Policy Characteristics'!J:J,MATCH($C1658,'Policy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8" s="254" t="str">
        <f>IF(ISBLANK(INDEX('Policy Characteristics'!K:K,MATCH($C1658,'Policy Characteristics'!$C:$C,0))),"",INDEX('Policy Characteristics'!K:K,MATCH($C1658,'Policy Characteristics'!$C:$C,0)))</f>
        <v>industry-ag-main.html#eff-stds</v>
      </c>
      <c r="R1658" s="254" t="str">
        <f>IF(ISBLANK(INDEX('Policy Characteristics'!L:L,MATCH($C1658,'Policy Characteristics'!$C:$C,0))),"",INDEX('Policy Characteristics'!L:L,MATCH($C1658,'Policy Characteristics'!$C:$C,0)))</f>
        <v>industry-energy-efficiency-standards.html</v>
      </c>
    </row>
    <row r="1659" spans="1:18" s="4" customFormat="1" x14ac:dyDescent="0.2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Industry Energy Efficiency Standards</v>
      </c>
      <c r="C1659" s="254" t="str">
        <f t="shared" si="57"/>
        <v>Percentage Improvement in Eqpt Efficiency Standards above BAU</v>
      </c>
      <c r="D1659" s="6" t="s">
        <v>3044</v>
      </c>
      <c r="E1659" s="45" t="s">
        <v>2380</v>
      </c>
      <c r="F1659" t="s">
        <v>3007</v>
      </c>
      <c r="G1659" s="45" t="s">
        <v>2386</v>
      </c>
      <c r="H1659" s="43">
        <v>1068</v>
      </c>
      <c r="I1659" s="324" t="s">
        <v>40</v>
      </c>
      <c r="J1659" s="255" t="str">
        <f>IF(ISBLANK(INDEX('Policy Characteristics'!D:D,MATCH($C1659,'Policy Characteristics'!$C:$C,0))),"",INDEX('Policy Characteristics'!D:D,MATCH($C1659,'Policy Characteristics'!$C:$C,0)))</f>
        <v>Industry Energy Efficiency</v>
      </c>
      <c r="K1659" s="254" t="str">
        <f>IF(ISBLANK(INDEX('Policy Characteristics'!E:E,MATCH($C1659,'Policy Characteristics'!$C:$C,0))),"",INDEX('Policy Characteristics'!E:E,MATCH($C1659,'Policy Characteristics'!$C:$C,0)))</f>
        <v>indst efficiency standards</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0.25</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reduction in energy use</v>
      </c>
      <c r="P1659" s="254" t="str">
        <f>IF(ISBLANK(INDEX('Policy Characteristics'!J:J,MATCH($C1659,'Policy Characteristics'!$C:$C,0))),"",INDEX('Policy Characteristics'!J:J,MATCH($C1659,'Policy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9" s="254" t="str">
        <f>IF(ISBLANK(INDEX('Policy Characteristics'!K:K,MATCH($C1659,'Policy Characteristics'!$C:$C,0))),"",INDEX('Policy Characteristics'!K:K,MATCH($C1659,'Policy Characteristics'!$C:$C,0)))</f>
        <v>industry-ag-main.html#eff-stds</v>
      </c>
      <c r="R1659" s="254" t="str">
        <f>IF(ISBLANK(INDEX('Policy Characteristics'!L:L,MATCH($C1659,'Policy Characteristics'!$C:$C,0))),"",INDEX('Policy Characteristics'!L:L,MATCH($C1659,'Policy Characteristics'!$C:$C,0)))</f>
        <v>industry-energy-efficiency-standards.html</v>
      </c>
    </row>
    <row r="1660" spans="1:18" s="4" customFormat="1" x14ac:dyDescent="0.2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Industry Energy Efficiency Standards</v>
      </c>
      <c r="C1660" s="254" t="str">
        <f t="shared" si="57"/>
        <v>Percentage Improvement in Eqpt Efficiency Standards above BAU</v>
      </c>
      <c r="D1660" s="6" t="s">
        <v>3044</v>
      </c>
      <c r="E1660" s="45" t="s">
        <v>2381</v>
      </c>
      <c r="F1660" t="s">
        <v>3007</v>
      </c>
      <c r="G1660" s="45" t="s">
        <v>2389</v>
      </c>
      <c r="H1660" s="43">
        <v>1069</v>
      </c>
      <c r="I1660" s="324" t="s">
        <v>41</v>
      </c>
      <c r="J1660" s="255" t="str">
        <f>IF(ISBLANK(INDEX('Policy Characteristics'!D:D,MATCH($C1660,'Policy Characteristics'!$C:$C,0))),"",INDEX('Policy Characteristics'!D:D,MATCH($C1660,'Policy Characteristics'!$C:$C,0)))</f>
        <v>Industry Energy Efficiency</v>
      </c>
      <c r="K1660" s="254" t="str">
        <f>IF(ISBLANK(INDEX('Policy Characteristics'!E:E,MATCH($C1660,'Policy Characteristics'!$C:$C,0))),"",INDEX('Policy Characteristics'!E:E,MATCH($C1660,'Policy Characteristics'!$C:$C,0)))</f>
        <v>indst efficiency standards</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0.25</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reduction in energy use</v>
      </c>
      <c r="P1660" s="254" t="str">
        <f>IF(ISBLANK(INDEX('Policy Characteristics'!J:J,MATCH($C1660,'Policy Characteristics'!$C:$C,0))),"",INDEX('Policy Characteristics'!J:J,MATCH($C1660,'Policy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0" s="254" t="str">
        <f>IF(ISBLANK(INDEX('Policy Characteristics'!K:K,MATCH($C1660,'Policy Characteristics'!$C:$C,0))),"",INDEX('Policy Characteristics'!K:K,MATCH($C1660,'Policy Characteristics'!$C:$C,0)))</f>
        <v>industry-ag-main.html#eff-stds</v>
      </c>
      <c r="R1660" s="254" t="str">
        <f>IF(ISBLANK(INDEX('Policy Characteristics'!L:L,MATCH($C1660,'Policy Characteristics'!$C:$C,0))),"",INDEX('Policy Characteristics'!L:L,MATCH($C1660,'Policy Characteristics'!$C:$C,0)))</f>
        <v>industry-energy-efficiency-standards.html</v>
      </c>
    </row>
    <row r="1661" spans="1:18" s="4" customFormat="1" x14ac:dyDescent="0.2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Industry Energy Efficiency Standards</v>
      </c>
      <c r="C1661" s="254" t="str">
        <f t="shared" si="57"/>
        <v>Percentage Improvement in Eqpt Efficiency Standards above BAU</v>
      </c>
      <c r="D1661" s="6" t="s">
        <v>3044</v>
      </c>
      <c r="E1661" s="45" t="s">
        <v>2382</v>
      </c>
      <c r="F1661" t="s">
        <v>3007</v>
      </c>
      <c r="G1661" s="45" t="s">
        <v>2390</v>
      </c>
      <c r="H1661" s="43">
        <v>1070</v>
      </c>
      <c r="I1661" s="324" t="s">
        <v>40</v>
      </c>
      <c r="J1661" s="255" t="str">
        <f>IF(ISBLANK(INDEX('Policy Characteristics'!D:D,MATCH($C1661,'Policy Characteristics'!$C:$C,0))),"",INDEX('Policy Characteristics'!D:D,MATCH($C1661,'Policy Characteristics'!$C:$C,0)))</f>
        <v>Industry Energy Efficiency</v>
      </c>
      <c r="K1661" s="254" t="str">
        <f>IF(ISBLANK(INDEX('Policy Characteristics'!E:E,MATCH($C1661,'Policy Characteristics'!$C:$C,0))),"",INDEX('Policy Characteristics'!E:E,MATCH($C1661,'Policy Characteristics'!$C:$C,0)))</f>
        <v>indst efficiency standards</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0.25</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reduction in energy use</v>
      </c>
      <c r="P1661" s="254" t="str">
        <f>IF(ISBLANK(INDEX('Policy Characteristics'!J:J,MATCH($C1661,'Policy Characteristics'!$C:$C,0))),"",INDEX('Policy Characteristics'!J:J,MATCH($C1661,'Policy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1" s="254" t="str">
        <f>IF(ISBLANK(INDEX('Policy Characteristics'!K:K,MATCH($C1661,'Policy Characteristics'!$C:$C,0))),"",INDEX('Policy Characteristics'!K:K,MATCH($C1661,'Policy Characteristics'!$C:$C,0)))</f>
        <v>industry-ag-main.html#eff-stds</v>
      </c>
      <c r="R1661" s="254" t="str">
        <f>IF(ISBLANK(INDEX('Policy Characteristics'!L:L,MATCH($C1661,'Policy Characteristics'!$C:$C,0))),"",INDEX('Policy Characteristics'!L:L,MATCH($C1661,'Policy Characteristics'!$C:$C,0)))</f>
        <v>industry-energy-efficiency-standards.html</v>
      </c>
    </row>
    <row r="1662" spans="1:18" s="4" customFormat="1" x14ac:dyDescent="0.2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Industry Energy Efficiency Standards</v>
      </c>
      <c r="C1662" s="254" t="str">
        <f t="shared" si="57"/>
        <v>Percentage Improvement in Eqpt Efficiency Standards above BAU</v>
      </c>
      <c r="D1662" s="6" t="s">
        <v>3044</v>
      </c>
      <c r="E1662" s="45" t="s">
        <v>2383</v>
      </c>
      <c r="F1662" t="s">
        <v>3007</v>
      </c>
      <c r="G1662" s="45" t="s">
        <v>2387</v>
      </c>
      <c r="H1662" s="43">
        <v>1071</v>
      </c>
      <c r="I1662" s="324" t="s">
        <v>41</v>
      </c>
      <c r="J1662" s="255" t="str">
        <f>IF(ISBLANK(INDEX('Policy Characteristics'!D:D,MATCH($C1662,'Policy Characteristics'!$C:$C,0))),"",INDEX('Policy Characteristics'!D:D,MATCH($C1662,'Policy Characteristics'!$C:$C,0)))</f>
        <v>Industry Energy Efficiency</v>
      </c>
      <c r="K1662" s="254" t="str">
        <f>IF(ISBLANK(INDEX('Policy Characteristics'!E:E,MATCH($C1662,'Policy Characteristics'!$C:$C,0))),"",INDEX('Policy Characteristics'!E:E,MATCH($C1662,'Policy Characteristics'!$C:$C,0)))</f>
        <v>indst efficiency standards</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0.25</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reduction in energy use</v>
      </c>
      <c r="P1662" s="254" t="str">
        <f>IF(ISBLANK(INDEX('Policy Characteristics'!J:J,MATCH($C1662,'Policy Characteristics'!$C:$C,0))),"",INDEX('Policy Characteristics'!J:J,MATCH($C1662,'Policy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2" s="254" t="str">
        <f>IF(ISBLANK(INDEX('Policy Characteristics'!K:K,MATCH($C1662,'Policy Characteristics'!$C:$C,0))),"",INDEX('Policy Characteristics'!K:K,MATCH($C1662,'Policy Characteristics'!$C:$C,0)))</f>
        <v>industry-ag-main.html#eff-stds</v>
      </c>
      <c r="R1662" s="254" t="str">
        <f>IF(ISBLANK(INDEX('Policy Characteristics'!L:L,MATCH($C1662,'Policy Characteristics'!$C:$C,0))),"",INDEX('Policy Characteristics'!L:L,MATCH($C1662,'Policy Characteristics'!$C:$C,0)))</f>
        <v>industry-energy-efficiency-standards.html</v>
      </c>
    </row>
    <row r="1663" spans="1:18" s="4" customFormat="1" x14ac:dyDescent="0.2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Industry Energy Efficiency Standards</v>
      </c>
      <c r="C1663" s="254" t="str">
        <f t="shared" si="57"/>
        <v>Percentage Improvement in Eqpt Efficiency Standards above BAU</v>
      </c>
      <c r="D1663" s="6" t="s">
        <v>3044</v>
      </c>
      <c r="E1663" s="45" t="s">
        <v>2384</v>
      </c>
      <c r="F1663" t="s">
        <v>3007</v>
      </c>
      <c r="G1663" s="45" t="s">
        <v>2388</v>
      </c>
      <c r="H1663" s="43">
        <v>1072</v>
      </c>
      <c r="I1663" s="324" t="s">
        <v>40</v>
      </c>
      <c r="J1663" s="255" t="str">
        <f>IF(ISBLANK(INDEX('Policy Characteristics'!D:D,MATCH($C1663,'Policy Characteristics'!$C:$C,0))),"",INDEX('Policy Characteristics'!D:D,MATCH($C1663,'Policy Characteristics'!$C:$C,0)))</f>
        <v>Industry Energy Efficiency</v>
      </c>
      <c r="K1663" s="254" t="str">
        <f>IF(ISBLANK(INDEX('Policy Characteristics'!E:E,MATCH($C1663,'Policy Characteristics'!$C:$C,0))),"",INDEX('Policy Characteristics'!E:E,MATCH($C1663,'Policy Characteristics'!$C:$C,0)))</f>
        <v>indst efficiency standards</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0.25</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reduction in energy use</v>
      </c>
      <c r="P1663" s="254" t="str">
        <f>IF(ISBLANK(INDEX('Policy Characteristics'!J:J,MATCH($C1663,'Policy Characteristics'!$C:$C,0))),"",INDEX('Policy Characteristics'!J:J,MATCH($C1663,'Policy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3" s="254" t="str">
        <f>IF(ISBLANK(INDEX('Policy Characteristics'!K:K,MATCH($C1663,'Policy Characteristics'!$C:$C,0))),"",INDEX('Policy Characteristics'!K:K,MATCH($C1663,'Policy Characteristics'!$C:$C,0)))</f>
        <v>industry-ag-main.html#eff-stds</v>
      </c>
      <c r="R1663" s="254" t="str">
        <f>IF(ISBLANK(INDEX('Policy Characteristics'!L:L,MATCH($C1663,'Policy Characteristics'!$C:$C,0))),"",INDEX('Policy Characteristics'!L:L,MATCH($C1663,'Policy Characteristics'!$C:$C,0)))</f>
        <v>industry-energy-efficiency-standards.html</v>
      </c>
    </row>
    <row r="1664" spans="1:18" s="4" customFormat="1" x14ac:dyDescent="0.2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Industry Energy Efficiency Standards</v>
      </c>
      <c r="C1664" s="254" t="str">
        <f t="shared" si="57"/>
        <v>Percentage Improvement in Eqpt Efficiency Standards above BAU</v>
      </c>
      <c r="D1664" s="6" t="s">
        <v>3044</v>
      </c>
      <c r="E1664" s="45" t="s">
        <v>2385</v>
      </c>
      <c r="F1664" t="s">
        <v>3007</v>
      </c>
      <c r="G1664" s="45" t="s">
        <v>2391</v>
      </c>
      <c r="H1664" s="43">
        <v>1073</v>
      </c>
      <c r="I1664" s="324" t="s">
        <v>41</v>
      </c>
      <c r="J1664" s="255" t="str">
        <f>IF(ISBLANK(INDEX('Policy Characteristics'!D:D,MATCH($C1664,'Policy Characteristics'!$C:$C,0))),"",INDEX('Policy Characteristics'!D:D,MATCH($C1664,'Policy Characteristics'!$C:$C,0)))</f>
        <v>Industry Energy Efficiency</v>
      </c>
      <c r="K1664" s="254" t="str">
        <f>IF(ISBLANK(INDEX('Policy Characteristics'!E:E,MATCH($C1664,'Policy Characteristics'!$C:$C,0))),"",INDEX('Policy Characteristics'!E:E,MATCH($C1664,'Policy Characteristics'!$C:$C,0)))</f>
        <v>indst efficiency standards</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0.25</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reduction in energy use</v>
      </c>
      <c r="P1664" s="254" t="str">
        <f>IF(ISBLANK(INDEX('Policy Characteristics'!J:J,MATCH($C1664,'Policy Characteristics'!$C:$C,0))),"",INDEX('Policy Characteristics'!J:J,MATCH($C1664,'Policy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4" s="254" t="str">
        <f>IF(ISBLANK(INDEX('Policy Characteristics'!K:K,MATCH($C1664,'Policy Characteristics'!$C:$C,0))),"",INDEX('Policy Characteristics'!K:K,MATCH($C1664,'Policy Characteristics'!$C:$C,0)))</f>
        <v>industry-ag-main.html#eff-stds</v>
      </c>
      <c r="R1664" s="254" t="str">
        <f>IF(ISBLANK(INDEX('Policy Characteristics'!L:L,MATCH($C1664,'Policy Characteristics'!$C:$C,0))),"",INDEX('Policy Characteristics'!L:L,MATCH($C1664,'Policy Characteristics'!$C:$C,0)))</f>
        <v>industry-energy-efficiency-standards.html</v>
      </c>
    </row>
    <row r="1665" spans="1:18" s="4" customFormat="1" x14ac:dyDescent="0.2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Industry Energy Efficiency Standards</v>
      </c>
      <c r="C1665" s="254" t="str">
        <f t="shared" si="57"/>
        <v>Percentage Improvement in Eqpt Efficiency Standards above BAU</v>
      </c>
      <c r="D1665" s="6" t="s">
        <v>3044</v>
      </c>
      <c r="E1665" s="45" t="s">
        <v>2682</v>
      </c>
      <c r="F1665" t="s">
        <v>3007</v>
      </c>
      <c r="G1665" s="45" t="s">
        <v>2685</v>
      </c>
      <c r="H1665" s="43">
        <v>1074</v>
      </c>
      <c r="I1665" s="324" t="s">
        <v>41</v>
      </c>
      <c r="J1665" s="255" t="str">
        <f>IF(ISBLANK(INDEX('Policy Characteristics'!D:D,MATCH($C1665,'Policy Characteristics'!$C:$C,0))),"",INDEX('Policy Characteristics'!D:D,MATCH($C1665,'Policy Characteristics'!$C:$C,0)))</f>
        <v>Industry Energy Efficiency</v>
      </c>
      <c r="K1665" s="254" t="str">
        <f>IF(ISBLANK(INDEX('Policy Characteristics'!E:E,MATCH($C1665,'Policy Characteristics'!$C:$C,0))),"",INDEX('Policy Characteristics'!E:E,MATCH($C1665,'Policy Characteristics'!$C:$C,0)))</f>
        <v>indst efficiency standards</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0.25</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reduction in energy use</v>
      </c>
      <c r="P1665" s="254" t="str">
        <f>IF(ISBLANK(INDEX('Policy Characteristics'!J:J,MATCH($C1665,'Policy Characteristics'!$C:$C,0))),"",INDEX('Policy Characteristics'!J:J,MATCH($C1665,'Policy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5" s="254" t="str">
        <f>IF(ISBLANK(INDEX('Policy Characteristics'!K:K,MATCH($C1665,'Policy Characteristics'!$C:$C,0))),"",INDEX('Policy Characteristics'!K:K,MATCH($C1665,'Policy Characteristics'!$C:$C,0)))</f>
        <v>industry-ag-main.html#eff-stds</v>
      </c>
      <c r="R1665" s="254" t="str">
        <f>IF(ISBLANK(INDEX('Policy Characteristics'!L:L,MATCH($C1665,'Policy Characteristics'!$C:$C,0))),"",INDEX('Policy Characteristics'!L:L,MATCH($C1665,'Policy Characteristics'!$C:$C,0)))</f>
        <v>industry-energy-efficiency-standards.html</v>
      </c>
    </row>
    <row r="1666" spans="1:18" s="4" customFormat="1" x14ac:dyDescent="0.2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Industry Energy Efficiency Standards</v>
      </c>
      <c r="C1666" s="254" t="str">
        <f t="shared" si="57"/>
        <v>Percentage Improvement in Eqpt Efficiency Standards above BAU</v>
      </c>
      <c r="D1666" s="6" t="s">
        <v>3044</v>
      </c>
      <c r="E1666" s="45" t="s">
        <v>2683</v>
      </c>
      <c r="F1666" t="s">
        <v>3007</v>
      </c>
      <c r="G1666" s="45" t="s">
        <v>2687</v>
      </c>
      <c r="H1666" s="43">
        <v>1075</v>
      </c>
      <c r="I1666" s="324" t="s">
        <v>41</v>
      </c>
      <c r="J1666" s="255" t="str">
        <f>IF(ISBLANK(INDEX('Policy Characteristics'!D:D,MATCH($C1666,'Policy Characteristics'!$C:$C,0))),"",INDEX('Policy Characteristics'!D:D,MATCH($C1666,'Policy Characteristics'!$C:$C,0)))</f>
        <v>Industry Energy Efficiency</v>
      </c>
      <c r="K1666" s="254" t="str">
        <f>IF(ISBLANK(INDEX('Policy Characteristics'!E:E,MATCH($C1666,'Policy Characteristics'!$C:$C,0))),"",INDEX('Policy Characteristics'!E:E,MATCH($C1666,'Policy Characteristics'!$C:$C,0)))</f>
        <v>indst efficiency standards</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0.25</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reduction in energy use</v>
      </c>
      <c r="P1666" s="254" t="str">
        <f>IF(ISBLANK(INDEX('Policy Characteristics'!J:J,MATCH($C1666,'Policy Characteristics'!$C:$C,0))),"",INDEX('Policy Characteristics'!J:J,MATCH($C1666,'Policy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6" s="254" t="str">
        <f>IF(ISBLANK(INDEX('Policy Characteristics'!K:K,MATCH($C1666,'Policy Characteristics'!$C:$C,0))),"",INDEX('Policy Characteristics'!K:K,MATCH($C1666,'Policy Characteristics'!$C:$C,0)))</f>
        <v>industry-ag-main.html#eff-stds</v>
      </c>
      <c r="R1666" s="254" t="str">
        <f>IF(ISBLANK(INDEX('Policy Characteristics'!L:L,MATCH($C1666,'Policy Characteristics'!$C:$C,0))),"",INDEX('Policy Characteristics'!L:L,MATCH($C1666,'Policy Characteristics'!$C:$C,0)))</f>
        <v>industry-energy-efficiency-standards.html</v>
      </c>
    </row>
    <row r="1667" spans="1:18" s="4" customFormat="1" x14ac:dyDescent="0.2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Industry Energy Efficiency Standards</v>
      </c>
      <c r="C1667" s="254" t="str">
        <f t="shared" si="57"/>
        <v>Percentage Improvement in Eqpt Efficiency Standards above BAU</v>
      </c>
      <c r="D1667" s="6" t="s">
        <v>3044</v>
      </c>
      <c r="E1667" s="45" t="s">
        <v>2684</v>
      </c>
      <c r="F1667" t="s">
        <v>3007</v>
      </c>
      <c r="G1667" s="45" t="s">
        <v>2688</v>
      </c>
      <c r="H1667" s="43">
        <v>1076</v>
      </c>
      <c r="I1667" s="324" t="s">
        <v>40</v>
      </c>
      <c r="J1667" s="255" t="str">
        <f>IF(ISBLANK(INDEX('Policy Characteristics'!D:D,MATCH($C1667,'Policy Characteristics'!$C:$C,0))),"",INDEX('Policy Characteristics'!D:D,MATCH($C1667,'Policy Characteristics'!$C:$C,0)))</f>
        <v>Industry Energy Efficiency</v>
      </c>
      <c r="K1667" s="254" t="str">
        <f>IF(ISBLANK(INDEX('Policy Characteristics'!E:E,MATCH($C1667,'Policy Characteristics'!$C:$C,0))),"",INDEX('Policy Characteristics'!E:E,MATCH($C1667,'Policy Characteristics'!$C:$C,0)))</f>
        <v>indst efficiency standards</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0.25</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reduction in energy use</v>
      </c>
      <c r="P1667" s="254" t="str">
        <f>IF(ISBLANK(INDEX('Policy Characteristics'!J:J,MATCH($C1667,'Policy Characteristics'!$C:$C,0))),"",INDEX('Policy Characteristics'!J:J,MATCH($C1667,'Policy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7" s="254" t="str">
        <f>IF(ISBLANK(INDEX('Policy Characteristics'!K:K,MATCH($C1667,'Policy Characteristics'!$C:$C,0))),"",INDEX('Policy Characteristics'!K:K,MATCH($C1667,'Policy Characteristics'!$C:$C,0)))</f>
        <v>industry-ag-main.html#eff-stds</v>
      </c>
      <c r="R1667" s="254" t="str">
        <f>IF(ISBLANK(INDEX('Policy Characteristics'!L:L,MATCH($C1667,'Policy Characteristics'!$C:$C,0))),"",INDEX('Policy Characteristics'!L:L,MATCH($C1667,'Policy Characteristics'!$C:$C,0)))</f>
        <v>industry-energy-efficiency-standards.html</v>
      </c>
    </row>
    <row r="1668" spans="1:18" s="4" customFormat="1" x14ac:dyDescent="0.2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Industry Energy Efficiency Standards</v>
      </c>
      <c r="C1668" s="254" t="str">
        <f t="shared" si="57"/>
        <v>Percentage Improvement in Eqpt Efficiency Standards above BAU</v>
      </c>
      <c r="D1668" s="6" t="s">
        <v>3044</v>
      </c>
      <c r="E1668" s="45" t="s">
        <v>2681</v>
      </c>
      <c r="F1668" t="s">
        <v>3007</v>
      </c>
      <c r="G1668" s="45" t="s">
        <v>2686</v>
      </c>
      <c r="H1668" s="43">
        <v>1077</v>
      </c>
      <c r="I1668" s="324" t="s">
        <v>41</v>
      </c>
      <c r="J1668" s="255" t="str">
        <f>IF(ISBLANK(INDEX('Policy Characteristics'!D:D,MATCH($C1668,'Policy Characteristics'!$C:$C,0))),"",INDEX('Policy Characteristics'!D:D,MATCH($C1668,'Policy Characteristics'!$C:$C,0)))</f>
        <v>Industry Energy Efficiency</v>
      </c>
      <c r="K1668" s="254" t="str">
        <f>IF(ISBLANK(INDEX('Policy Characteristics'!E:E,MATCH($C1668,'Policy Characteristics'!$C:$C,0))),"",INDEX('Policy Characteristics'!E:E,MATCH($C1668,'Policy Characteristics'!$C:$C,0)))</f>
        <v>indst efficiency standards</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0.25</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reduction in energy use</v>
      </c>
      <c r="P1668" s="254" t="str">
        <f>IF(ISBLANK(INDEX('Policy Characteristics'!J:J,MATCH($C1668,'Policy Characteristics'!$C:$C,0))),"",INDEX('Policy Characteristics'!J:J,MATCH($C1668,'Policy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8" s="254" t="str">
        <f>IF(ISBLANK(INDEX('Policy Characteristics'!K:K,MATCH($C1668,'Policy Characteristics'!$C:$C,0))),"",INDEX('Policy Characteristics'!K:K,MATCH($C1668,'Policy Characteristics'!$C:$C,0)))</f>
        <v>industry-ag-main.html#eff-stds</v>
      </c>
      <c r="R1668" s="254" t="str">
        <f>IF(ISBLANK(INDEX('Policy Characteristics'!L:L,MATCH($C1668,'Policy Characteristics'!$C:$C,0))),"",INDEX('Policy Characteristics'!L:L,MATCH($C1668,'Policy Characteristics'!$C:$C,0)))</f>
        <v>industry-energy-efficiency-standards.html</v>
      </c>
    </row>
    <row r="1669" spans="1:18" s="4" customFormat="1" x14ac:dyDescent="0.2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Industry Energy Efficiency Standards</v>
      </c>
      <c r="C1669" s="254" t="str">
        <f t="shared" si="57"/>
        <v>Percentage Improvement in Eqpt Efficiency Standards above BAU</v>
      </c>
      <c r="D1669" s="6" t="s">
        <v>3045</v>
      </c>
      <c r="E1669" s="45" t="s">
        <v>2380</v>
      </c>
      <c r="F1669" t="s">
        <v>3008</v>
      </c>
      <c r="G1669" s="45" t="s">
        <v>2386</v>
      </c>
      <c r="H1669" s="43">
        <v>1078</v>
      </c>
      <c r="I1669" s="324" t="s">
        <v>40</v>
      </c>
      <c r="J1669" s="255" t="str">
        <f>IF(ISBLANK(INDEX('Policy Characteristics'!D:D,MATCH($C1669,'Policy Characteristics'!$C:$C,0))),"",INDEX('Policy Characteristics'!D:D,MATCH($C1669,'Policy Characteristics'!$C:$C,0)))</f>
        <v>Industry Energy Efficiency</v>
      </c>
      <c r="K1669" s="254" t="str">
        <f>IF(ISBLANK(INDEX('Policy Characteristics'!E:E,MATCH($C1669,'Policy Characteristics'!$C:$C,0))),"",INDEX('Policy Characteristics'!E:E,MATCH($C1669,'Policy Characteristics'!$C:$C,0)))</f>
        <v>indst efficiency standards</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0.25</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reduction in energy use</v>
      </c>
      <c r="P1669" s="254" t="str">
        <f>IF(ISBLANK(INDEX('Policy Characteristics'!J:J,MATCH($C1669,'Policy Characteristics'!$C:$C,0))),"",INDEX('Policy Characteristics'!J:J,MATCH($C1669,'Policy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9" s="254" t="str">
        <f>IF(ISBLANK(INDEX('Policy Characteristics'!K:K,MATCH($C1669,'Policy Characteristics'!$C:$C,0))),"",INDEX('Policy Characteristics'!K:K,MATCH($C1669,'Policy Characteristics'!$C:$C,0)))</f>
        <v>industry-ag-main.html#eff-stds</v>
      </c>
      <c r="R1669" s="254" t="str">
        <f>IF(ISBLANK(INDEX('Policy Characteristics'!L:L,MATCH($C1669,'Policy Characteristics'!$C:$C,0))),"",INDEX('Policy Characteristics'!L:L,MATCH($C1669,'Policy Characteristics'!$C:$C,0)))</f>
        <v>industry-energy-efficiency-standards.html</v>
      </c>
    </row>
    <row r="1670" spans="1:18" s="4" customFormat="1" x14ac:dyDescent="0.2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Industry Energy Efficiency Standards</v>
      </c>
      <c r="C1670" s="254" t="str">
        <f t="shared" si="57"/>
        <v>Percentage Improvement in Eqpt Efficiency Standards above BAU</v>
      </c>
      <c r="D1670" s="6" t="s">
        <v>3045</v>
      </c>
      <c r="E1670" s="45" t="s">
        <v>2381</v>
      </c>
      <c r="F1670" t="s">
        <v>3008</v>
      </c>
      <c r="G1670" s="45" t="s">
        <v>2389</v>
      </c>
      <c r="H1670" s="43">
        <v>1079</v>
      </c>
      <c r="I1670" s="324" t="s">
        <v>40</v>
      </c>
      <c r="J1670" s="255" t="str">
        <f>IF(ISBLANK(INDEX('Policy Characteristics'!D:D,MATCH($C1670,'Policy Characteristics'!$C:$C,0))),"",INDEX('Policy Characteristics'!D:D,MATCH($C1670,'Policy Characteristics'!$C:$C,0)))</f>
        <v>Industry Energy Efficiency</v>
      </c>
      <c r="K1670" s="254" t="str">
        <f>IF(ISBLANK(INDEX('Policy Characteristics'!E:E,MATCH($C1670,'Policy Characteristics'!$C:$C,0))),"",INDEX('Policy Characteristics'!E:E,MATCH($C1670,'Policy Characteristics'!$C:$C,0)))</f>
        <v>indst efficiency standards</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0.25</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reduction in energy use</v>
      </c>
      <c r="P1670" s="254" t="str">
        <f>IF(ISBLANK(INDEX('Policy Characteristics'!J:J,MATCH($C1670,'Policy Characteristics'!$C:$C,0))),"",INDEX('Policy Characteristics'!J:J,MATCH($C1670,'Policy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0" s="254" t="str">
        <f>IF(ISBLANK(INDEX('Policy Characteristics'!K:K,MATCH($C1670,'Policy Characteristics'!$C:$C,0))),"",INDEX('Policy Characteristics'!K:K,MATCH($C1670,'Policy Characteristics'!$C:$C,0)))</f>
        <v>industry-ag-main.html#eff-stds</v>
      </c>
      <c r="R1670" s="254" t="str">
        <f>IF(ISBLANK(INDEX('Policy Characteristics'!L:L,MATCH($C1670,'Policy Characteristics'!$C:$C,0))),"",INDEX('Policy Characteristics'!L:L,MATCH($C1670,'Policy Characteristics'!$C:$C,0)))</f>
        <v>industry-energy-efficiency-standards.html</v>
      </c>
    </row>
    <row r="1671" spans="1:18" s="4" customFormat="1" x14ac:dyDescent="0.2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Industry Energy Efficiency Standards</v>
      </c>
      <c r="C1671" s="254" t="str">
        <f t="shared" si="57"/>
        <v>Percentage Improvement in Eqpt Efficiency Standards above BAU</v>
      </c>
      <c r="D1671" s="6" t="s">
        <v>3045</v>
      </c>
      <c r="E1671" s="45" t="s">
        <v>2382</v>
      </c>
      <c r="F1671" t="s">
        <v>3008</v>
      </c>
      <c r="G1671" s="45" t="s">
        <v>2390</v>
      </c>
      <c r="H1671" s="43">
        <v>1080</v>
      </c>
      <c r="I1671" s="324" t="s">
        <v>40</v>
      </c>
      <c r="J1671" s="255" t="str">
        <f>IF(ISBLANK(INDEX('Policy Characteristics'!D:D,MATCH($C1671,'Policy Characteristics'!$C:$C,0))),"",INDEX('Policy Characteristics'!D:D,MATCH($C1671,'Policy Characteristics'!$C:$C,0)))</f>
        <v>Industry Energy Efficiency</v>
      </c>
      <c r="K1671" s="254" t="str">
        <f>IF(ISBLANK(INDEX('Policy Characteristics'!E:E,MATCH($C1671,'Policy Characteristics'!$C:$C,0))),"",INDEX('Policy Characteristics'!E:E,MATCH($C1671,'Policy Characteristics'!$C:$C,0)))</f>
        <v>indst efficiency standards</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0.25</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reduction in energy use</v>
      </c>
      <c r="P1671" s="254" t="str">
        <f>IF(ISBLANK(INDEX('Policy Characteristics'!J:J,MATCH($C1671,'Policy Characteristics'!$C:$C,0))),"",INDEX('Policy Characteristics'!J:J,MATCH($C1671,'Policy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1" s="254" t="str">
        <f>IF(ISBLANK(INDEX('Policy Characteristics'!K:K,MATCH($C1671,'Policy Characteristics'!$C:$C,0))),"",INDEX('Policy Characteristics'!K:K,MATCH($C1671,'Policy Characteristics'!$C:$C,0)))</f>
        <v>industry-ag-main.html#eff-stds</v>
      </c>
      <c r="R1671" s="254" t="str">
        <f>IF(ISBLANK(INDEX('Policy Characteristics'!L:L,MATCH($C1671,'Policy Characteristics'!$C:$C,0))),"",INDEX('Policy Characteristics'!L:L,MATCH($C1671,'Policy Characteristics'!$C:$C,0)))</f>
        <v>industry-energy-efficiency-standards.html</v>
      </c>
    </row>
    <row r="1672" spans="1:18" s="4" customFormat="1" x14ac:dyDescent="0.2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Industry Energy Efficiency Standards</v>
      </c>
      <c r="C1672" s="254" t="str">
        <f t="shared" si="57"/>
        <v>Percentage Improvement in Eqpt Efficiency Standards above BAU</v>
      </c>
      <c r="D1672" s="6" t="s">
        <v>3045</v>
      </c>
      <c r="E1672" s="45" t="s">
        <v>2383</v>
      </c>
      <c r="F1672" t="s">
        <v>3008</v>
      </c>
      <c r="G1672" s="45" t="s">
        <v>2387</v>
      </c>
      <c r="H1672" s="43">
        <v>1081</v>
      </c>
      <c r="I1672" s="324" t="s">
        <v>41</v>
      </c>
      <c r="J1672" s="255" t="str">
        <f>IF(ISBLANK(INDEX('Policy Characteristics'!D:D,MATCH($C1672,'Policy Characteristics'!$C:$C,0))),"",INDEX('Policy Characteristics'!D:D,MATCH($C1672,'Policy Characteristics'!$C:$C,0)))</f>
        <v>Industry Energy Efficiency</v>
      </c>
      <c r="K1672" s="254" t="str">
        <f>IF(ISBLANK(INDEX('Policy Characteristics'!E:E,MATCH($C1672,'Policy Characteristics'!$C:$C,0))),"",INDEX('Policy Characteristics'!E:E,MATCH($C1672,'Policy Characteristics'!$C:$C,0)))</f>
        <v>indst efficiency standards</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0.25</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reduction in energy use</v>
      </c>
      <c r="P1672" s="254" t="str">
        <f>IF(ISBLANK(INDEX('Policy Characteristics'!J:J,MATCH($C1672,'Policy Characteristics'!$C:$C,0))),"",INDEX('Policy Characteristics'!J:J,MATCH($C1672,'Policy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2" s="254" t="str">
        <f>IF(ISBLANK(INDEX('Policy Characteristics'!K:K,MATCH($C1672,'Policy Characteristics'!$C:$C,0))),"",INDEX('Policy Characteristics'!K:K,MATCH($C1672,'Policy Characteristics'!$C:$C,0)))</f>
        <v>industry-ag-main.html#eff-stds</v>
      </c>
      <c r="R1672" s="254" t="str">
        <f>IF(ISBLANK(INDEX('Policy Characteristics'!L:L,MATCH($C1672,'Policy Characteristics'!$C:$C,0))),"",INDEX('Policy Characteristics'!L:L,MATCH($C1672,'Policy Characteristics'!$C:$C,0)))</f>
        <v>industry-energy-efficiency-standards.html</v>
      </c>
    </row>
    <row r="1673" spans="1:18" s="4" customFormat="1" x14ac:dyDescent="0.2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Industry Energy Efficiency Standards</v>
      </c>
      <c r="C1673" s="254" t="str">
        <f t="shared" si="57"/>
        <v>Percentage Improvement in Eqpt Efficiency Standards above BAU</v>
      </c>
      <c r="D1673" s="6" t="s">
        <v>3045</v>
      </c>
      <c r="E1673" s="45" t="s">
        <v>2384</v>
      </c>
      <c r="F1673" t="s">
        <v>3008</v>
      </c>
      <c r="G1673" s="45" t="s">
        <v>2388</v>
      </c>
      <c r="H1673" s="43">
        <v>1082</v>
      </c>
      <c r="I1673" s="324" t="s">
        <v>40</v>
      </c>
      <c r="J1673" s="255" t="str">
        <f>IF(ISBLANK(INDEX('Policy Characteristics'!D:D,MATCH($C1673,'Policy Characteristics'!$C:$C,0))),"",INDEX('Policy Characteristics'!D:D,MATCH($C1673,'Policy Characteristics'!$C:$C,0)))</f>
        <v>Industry Energy Efficiency</v>
      </c>
      <c r="K1673" s="254" t="str">
        <f>IF(ISBLANK(INDEX('Policy Characteristics'!E:E,MATCH($C1673,'Policy Characteristics'!$C:$C,0))),"",INDEX('Policy Characteristics'!E:E,MATCH($C1673,'Policy Characteristics'!$C:$C,0)))</f>
        <v>indst efficiency standards</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0.25</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reduction in energy use</v>
      </c>
      <c r="P1673" s="254" t="str">
        <f>IF(ISBLANK(INDEX('Policy Characteristics'!J:J,MATCH($C1673,'Policy Characteristics'!$C:$C,0))),"",INDEX('Policy Characteristics'!J:J,MATCH($C1673,'Policy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3" s="254" t="str">
        <f>IF(ISBLANK(INDEX('Policy Characteristics'!K:K,MATCH($C1673,'Policy Characteristics'!$C:$C,0))),"",INDEX('Policy Characteristics'!K:K,MATCH($C1673,'Policy Characteristics'!$C:$C,0)))</f>
        <v>industry-ag-main.html#eff-stds</v>
      </c>
      <c r="R1673" s="254" t="str">
        <f>IF(ISBLANK(INDEX('Policy Characteristics'!L:L,MATCH($C1673,'Policy Characteristics'!$C:$C,0))),"",INDEX('Policy Characteristics'!L:L,MATCH($C1673,'Policy Characteristics'!$C:$C,0)))</f>
        <v>industry-energy-efficiency-standards.html</v>
      </c>
    </row>
    <row r="1674" spans="1:18" s="4" customFormat="1" x14ac:dyDescent="0.2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Industry Energy Efficiency Standards</v>
      </c>
      <c r="C1674" s="254" t="str">
        <f t="shared" si="57"/>
        <v>Percentage Improvement in Eqpt Efficiency Standards above BAU</v>
      </c>
      <c r="D1674" s="6" t="s">
        <v>3045</v>
      </c>
      <c r="E1674" s="45" t="s">
        <v>2385</v>
      </c>
      <c r="F1674" t="s">
        <v>3008</v>
      </c>
      <c r="G1674" s="45" t="s">
        <v>2391</v>
      </c>
      <c r="H1674" s="43">
        <v>1083</v>
      </c>
      <c r="I1674" s="324" t="s">
        <v>41</v>
      </c>
      <c r="J1674" s="255" t="str">
        <f>IF(ISBLANK(INDEX('Policy Characteristics'!D:D,MATCH($C1674,'Policy Characteristics'!$C:$C,0))),"",INDEX('Policy Characteristics'!D:D,MATCH($C1674,'Policy Characteristics'!$C:$C,0)))</f>
        <v>Industry Energy Efficiency</v>
      </c>
      <c r="K1674" s="254" t="str">
        <f>IF(ISBLANK(INDEX('Policy Characteristics'!E:E,MATCH($C1674,'Policy Characteristics'!$C:$C,0))),"",INDEX('Policy Characteristics'!E:E,MATCH($C1674,'Policy Characteristics'!$C:$C,0)))</f>
        <v>indst efficiency standards</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0.25</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reduction in energy use</v>
      </c>
      <c r="P1674" s="254" t="str">
        <f>IF(ISBLANK(INDEX('Policy Characteristics'!J:J,MATCH($C1674,'Policy Characteristics'!$C:$C,0))),"",INDEX('Policy Characteristics'!J:J,MATCH($C1674,'Policy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4" customFormat="1" x14ac:dyDescent="0.2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Industry Energy Efficiency Standards</v>
      </c>
      <c r="C1675" s="254" t="str">
        <f t="shared" si="57"/>
        <v>Percentage Improvement in Eqpt Efficiency Standards above BAU</v>
      </c>
      <c r="D1675" s="6" t="s">
        <v>3045</v>
      </c>
      <c r="E1675" s="45" t="s">
        <v>2682</v>
      </c>
      <c r="F1675" t="s">
        <v>3008</v>
      </c>
      <c r="G1675" s="45" t="s">
        <v>2685</v>
      </c>
      <c r="H1675" s="43">
        <v>1084</v>
      </c>
      <c r="I1675" s="324" t="s">
        <v>41</v>
      </c>
      <c r="J1675" s="255" t="str">
        <f>IF(ISBLANK(INDEX('Policy Characteristics'!D:D,MATCH($C1675,'Policy Characteristics'!$C:$C,0))),"",INDEX('Policy Characteristics'!D:D,MATCH($C1675,'Policy Characteristics'!$C:$C,0)))</f>
        <v>Industry Energy Efficiency</v>
      </c>
      <c r="K1675" s="254" t="str">
        <f>IF(ISBLANK(INDEX('Policy Characteristics'!E:E,MATCH($C1675,'Policy Characteristics'!$C:$C,0))),"",INDEX('Policy Characteristics'!E:E,MATCH($C1675,'Policy Characteristics'!$C:$C,0)))</f>
        <v>indst efficiency standards</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0.25</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reduction in energy use</v>
      </c>
      <c r="P1675" s="254" t="str">
        <f>IF(ISBLANK(INDEX('Policy Characteristics'!J:J,MATCH($C1675,'Policy Characteristics'!$C:$C,0))),"",INDEX('Policy Characteristics'!J:J,MATCH($C1675,'Policy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4" customFormat="1" x14ac:dyDescent="0.2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Industry Energy Efficiency Standards</v>
      </c>
      <c r="C1676" s="254" t="str">
        <f t="shared" si="57"/>
        <v>Percentage Improvement in Eqpt Efficiency Standards above BAU</v>
      </c>
      <c r="D1676" s="6" t="s">
        <v>3045</v>
      </c>
      <c r="E1676" s="45" t="s">
        <v>2683</v>
      </c>
      <c r="F1676" t="s">
        <v>3008</v>
      </c>
      <c r="G1676" s="45" t="s">
        <v>2687</v>
      </c>
      <c r="H1676" s="43">
        <v>1085</v>
      </c>
      <c r="I1676" s="324" t="s">
        <v>40</v>
      </c>
      <c r="J1676" s="255" t="str">
        <f>IF(ISBLANK(INDEX('Policy Characteristics'!D:D,MATCH($C1676,'Policy Characteristics'!$C:$C,0))),"",INDEX('Policy Characteristics'!D:D,MATCH($C1676,'Policy Characteristics'!$C:$C,0)))</f>
        <v>Industry Energy Efficiency</v>
      </c>
      <c r="K1676" s="254" t="str">
        <f>IF(ISBLANK(INDEX('Policy Characteristics'!E:E,MATCH($C1676,'Policy Characteristics'!$C:$C,0))),"",INDEX('Policy Characteristics'!E:E,MATCH($C1676,'Policy Characteristics'!$C:$C,0)))</f>
        <v>indst efficiency standards</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0.25</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reduction in energy use</v>
      </c>
      <c r="P1676" s="254" t="str">
        <f>IF(ISBLANK(INDEX('Policy Characteristics'!J:J,MATCH($C1676,'Policy Characteristics'!$C:$C,0))),"",INDEX('Policy Characteristics'!J:J,MATCH($C1676,'Policy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4" customFormat="1" x14ac:dyDescent="0.2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Industry Energy Efficiency Standards</v>
      </c>
      <c r="C1677" s="254" t="str">
        <f t="shared" si="57"/>
        <v>Percentage Improvement in Eqpt Efficiency Standards above BAU</v>
      </c>
      <c r="D1677" s="6" t="s">
        <v>3045</v>
      </c>
      <c r="E1677" s="45" t="s">
        <v>2684</v>
      </c>
      <c r="F1677" t="s">
        <v>3008</v>
      </c>
      <c r="G1677" s="45" t="s">
        <v>2688</v>
      </c>
      <c r="H1677" s="43">
        <v>1086</v>
      </c>
      <c r="I1677" s="324" t="s">
        <v>40</v>
      </c>
      <c r="J1677" s="255" t="str">
        <f>IF(ISBLANK(INDEX('Policy Characteristics'!D:D,MATCH($C1677,'Policy Characteristics'!$C:$C,0))),"",INDEX('Policy Characteristics'!D:D,MATCH($C1677,'Policy Characteristics'!$C:$C,0)))</f>
        <v>Industry Energy Efficiency</v>
      </c>
      <c r="K1677" s="254" t="str">
        <f>IF(ISBLANK(INDEX('Policy Characteristics'!E:E,MATCH($C1677,'Policy Characteristics'!$C:$C,0))),"",INDEX('Policy Characteristics'!E:E,MATCH($C1677,'Policy Characteristics'!$C:$C,0)))</f>
        <v>indst efficiency standards</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0.25</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reduction in energy use</v>
      </c>
      <c r="P1677" s="254" t="str">
        <f>IF(ISBLANK(INDEX('Policy Characteristics'!J:J,MATCH($C1677,'Policy Characteristics'!$C:$C,0))),"",INDEX('Policy Characteristics'!J:J,MATCH($C1677,'Policy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4" customFormat="1" x14ac:dyDescent="0.2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Industry Energy Efficiency Standards</v>
      </c>
      <c r="C1678" s="254" t="str">
        <f t="shared" ref="C1678:C1741" si="58">C$1549</f>
        <v>Percentage Improvement in Eqpt Efficiency Standards above BAU</v>
      </c>
      <c r="D1678" s="6" t="s">
        <v>3045</v>
      </c>
      <c r="E1678" s="45" t="s">
        <v>2681</v>
      </c>
      <c r="F1678" t="s">
        <v>3008</v>
      </c>
      <c r="G1678" s="45" t="s">
        <v>2686</v>
      </c>
      <c r="H1678" s="43">
        <v>1087</v>
      </c>
      <c r="I1678" s="324" t="s">
        <v>41</v>
      </c>
      <c r="J1678" s="255" t="str">
        <f>IF(ISBLANK(INDEX('Policy Characteristics'!D:D,MATCH($C1678,'Policy Characteristics'!$C:$C,0))),"",INDEX('Policy Characteristics'!D:D,MATCH($C1678,'Policy Characteristics'!$C:$C,0)))</f>
        <v>Industry Energy Efficiency</v>
      </c>
      <c r="K1678" s="254" t="str">
        <f>IF(ISBLANK(INDEX('Policy Characteristics'!E:E,MATCH($C1678,'Policy Characteristics'!$C:$C,0))),"",INDEX('Policy Characteristics'!E:E,MATCH($C1678,'Policy Characteristics'!$C:$C,0)))</f>
        <v>indst efficiency standards</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0.25</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reduction in energy use</v>
      </c>
      <c r="P1678" s="254" t="str">
        <f>IF(ISBLANK(INDEX('Policy Characteristics'!J:J,MATCH($C1678,'Policy Characteristics'!$C:$C,0))),"",INDEX('Policy Characteristics'!J:J,MATCH($C1678,'Policy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4" customFormat="1" x14ac:dyDescent="0.2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Industry Energy Efficiency Standards</v>
      </c>
      <c r="C1679" s="254" t="str">
        <f t="shared" si="58"/>
        <v>Percentage Improvement in Eqpt Efficiency Standards above BAU</v>
      </c>
      <c r="D1679" s="6" t="s">
        <v>3046</v>
      </c>
      <c r="E1679" s="45" t="s">
        <v>2380</v>
      </c>
      <c r="F1679" t="s">
        <v>2556</v>
      </c>
      <c r="G1679" s="45" t="s">
        <v>2386</v>
      </c>
      <c r="H1679" s="43">
        <v>1088</v>
      </c>
      <c r="I1679" s="324" t="s">
        <v>40</v>
      </c>
      <c r="J1679" s="255" t="str">
        <f>IF(ISBLANK(INDEX('Policy Characteristics'!D:D,MATCH($C1679,'Policy Characteristics'!$C:$C,0))),"",INDEX('Policy Characteristics'!D:D,MATCH($C1679,'Policy Characteristics'!$C:$C,0)))</f>
        <v>Industry Energy Efficiency</v>
      </c>
      <c r="K1679" s="254" t="str">
        <f>IF(ISBLANK(INDEX('Policy Characteristics'!E:E,MATCH($C1679,'Policy Characteristics'!$C:$C,0))),"",INDEX('Policy Characteristics'!E:E,MATCH($C1679,'Policy Characteristics'!$C:$C,0)))</f>
        <v>indst efficiency standards</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0.25</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reduction in energy use</v>
      </c>
      <c r="P1679" s="254" t="str">
        <f>IF(ISBLANK(INDEX('Policy Characteristics'!J:J,MATCH($C1679,'Policy Characteristics'!$C:$C,0))),"",INDEX('Policy Characteristics'!J:J,MATCH($C1679,'Policy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4" customFormat="1" x14ac:dyDescent="0.2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Industry Energy Efficiency Standards</v>
      </c>
      <c r="C1680" s="254" t="str">
        <f t="shared" si="58"/>
        <v>Percentage Improvement in Eqpt Efficiency Standards above BAU</v>
      </c>
      <c r="D1680" s="6" t="s">
        <v>3046</v>
      </c>
      <c r="E1680" s="45" t="s">
        <v>2381</v>
      </c>
      <c r="F1680" t="s">
        <v>2556</v>
      </c>
      <c r="G1680" s="45" t="s">
        <v>2389</v>
      </c>
      <c r="H1680" s="43">
        <v>1089</v>
      </c>
      <c r="I1680" s="324" t="s">
        <v>40</v>
      </c>
      <c r="J1680" s="255" t="str">
        <f>IF(ISBLANK(INDEX('Policy Characteristics'!D:D,MATCH($C1680,'Policy Characteristics'!$C:$C,0))),"",INDEX('Policy Characteristics'!D:D,MATCH($C1680,'Policy Characteristics'!$C:$C,0)))</f>
        <v>Industry Energy Efficiency</v>
      </c>
      <c r="K1680" s="254" t="str">
        <f>IF(ISBLANK(INDEX('Policy Characteristics'!E:E,MATCH($C1680,'Policy Characteristics'!$C:$C,0))),"",INDEX('Policy Characteristics'!E:E,MATCH($C1680,'Policy Characteristics'!$C:$C,0)))</f>
        <v>indst efficiency standards</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0.25</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reduction in energy use</v>
      </c>
      <c r="P1680" s="254" t="str">
        <f>IF(ISBLANK(INDEX('Policy Characteristics'!J:J,MATCH($C1680,'Policy Characteristics'!$C:$C,0))),"",INDEX('Policy Characteristics'!J:J,MATCH($C1680,'Policy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4" customFormat="1" x14ac:dyDescent="0.2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Industry Energy Efficiency Standards</v>
      </c>
      <c r="C1681" s="254" t="str">
        <f t="shared" si="58"/>
        <v>Percentage Improvement in Eqpt Efficiency Standards above BAU</v>
      </c>
      <c r="D1681" s="6" t="s">
        <v>3046</v>
      </c>
      <c r="E1681" s="45" t="s">
        <v>2382</v>
      </c>
      <c r="F1681" t="s">
        <v>2556</v>
      </c>
      <c r="G1681" s="45" t="s">
        <v>2390</v>
      </c>
      <c r="H1681" s="43">
        <v>1090</v>
      </c>
      <c r="I1681" s="324" t="s">
        <v>40</v>
      </c>
      <c r="J1681" s="255" t="str">
        <f>IF(ISBLANK(INDEX('Policy Characteristics'!D:D,MATCH($C1681,'Policy Characteristics'!$C:$C,0))),"",INDEX('Policy Characteristics'!D:D,MATCH($C1681,'Policy Characteristics'!$C:$C,0)))</f>
        <v>Industry Energy Efficiency</v>
      </c>
      <c r="K1681" s="254" t="str">
        <f>IF(ISBLANK(INDEX('Policy Characteristics'!E:E,MATCH($C1681,'Policy Characteristics'!$C:$C,0))),"",INDEX('Policy Characteristics'!E:E,MATCH($C1681,'Policy Characteristics'!$C:$C,0)))</f>
        <v>indst efficiency standards</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0.25</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reduction in energy use</v>
      </c>
      <c r="P1681" s="254" t="str">
        <f>IF(ISBLANK(INDEX('Policy Characteristics'!J:J,MATCH($C1681,'Policy Characteristics'!$C:$C,0))),"",INDEX('Policy Characteristics'!J:J,MATCH($C1681,'Policy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4" customFormat="1" x14ac:dyDescent="0.2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Industry Energy Efficiency Standards</v>
      </c>
      <c r="C1682" s="254" t="str">
        <f t="shared" si="58"/>
        <v>Percentage Improvement in Eqpt Efficiency Standards above BAU</v>
      </c>
      <c r="D1682" s="6" t="s">
        <v>3046</v>
      </c>
      <c r="E1682" s="45" t="s">
        <v>2383</v>
      </c>
      <c r="F1682" t="s">
        <v>2556</v>
      </c>
      <c r="G1682" s="45" t="s">
        <v>2387</v>
      </c>
      <c r="H1682" s="43">
        <v>1091</v>
      </c>
      <c r="I1682" s="324" t="s">
        <v>41</v>
      </c>
      <c r="J1682" s="255" t="str">
        <f>IF(ISBLANK(INDEX('Policy Characteristics'!D:D,MATCH($C1682,'Policy Characteristics'!$C:$C,0))),"",INDEX('Policy Characteristics'!D:D,MATCH($C1682,'Policy Characteristics'!$C:$C,0)))</f>
        <v>Industry Energy Efficiency</v>
      </c>
      <c r="K1682" s="254" t="str">
        <f>IF(ISBLANK(INDEX('Policy Characteristics'!E:E,MATCH($C1682,'Policy Characteristics'!$C:$C,0))),"",INDEX('Policy Characteristics'!E:E,MATCH($C1682,'Policy Characteristics'!$C:$C,0)))</f>
        <v>indst efficiency standards</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0.25</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reduction in energy use</v>
      </c>
      <c r="P1682" s="254" t="str">
        <f>IF(ISBLANK(INDEX('Policy Characteristics'!J:J,MATCH($C1682,'Policy Characteristics'!$C:$C,0))),"",INDEX('Policy Characteristics'!J:J,MATCH($C1682,'Policy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4" customFormat="1" x14ac:dyDescent="0.2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Industry Energy Efficiency Standards</v>
      </c>
      <c r="C1683" s="254" t="str">
        <f t="shared" si="58"/>
        <v>Percentage Improvement in Eqpt Efficiency Standards above BAU</v>
      </c>
      <c r="D1683" s="6" t="s">
        <v>3046</v>
      </c>
      <c r="E1683" s="45" t="s">
        <v>2384</v>
      </c>
      <c r="F1683" t="s">
        <v>2556</v>
      </c>
      <c r="G1683" s="45" t="s">
        <v>2388</v>
      </c>
      <c r="H1683" s="43">
        <v>1092</v>
      </c>
      <c r="I1683" s="324" t="s">
        <v>40</v>
      </c>
      <c r="J1683" s="255" t="str">
        <f>IF(ISBLANK(INDEX('Policy Characteristics'!D:D,MATCH($C1683,'Policy Characteristics'!$C:$C,0))),"",INDEX('Policy Characteristics'!D:D,MATCH($C1683,'Policy Characteristics'!$C:$C,0)))</f>
        <v>Industry Energy Efficiency</v>
      </c>
      <c r="K1683" s="254" t="str">
        <f>IF(ISBLANK(INDEX('Policy Characteristics'!E:E,MATCH($C1683,'Policy Characteristics'!$C:$C,0))),"",INDEX('Policy Characteristics'!E:E,MATCH($C1683,'Policy Characteristics'!$C:$C,0)))</f>
        <v>indst efficiency standards</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0.25</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reduction in energy use</v>
      </c>
      <c r="P1683" s="254" t="str">
        <f>IF(ISBLANK(INDEX('Policy Characteristics'!J:J,MATCH($C1683,'Policy Characteristics'!$C:$C,0))),"",INDEX('Policy Characteristics'!J:J,MATCH($C1683,'Policy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4" customFormat="1" x14ac:dyDescent="0.2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Industry Energy Efficiency Standards</v>
      </c>
      <c r="C1684" s="254" t="str">
        <f t="shared" si="58"/>
        <v>Percentage Improvement in Eqpt Efficiency Standards above BAU</v>
      </c>
      <c r="D1684" s="6" t="s">
        <v>3046</v>
      </c>
      <c r="E1684" s="45" t="s">
        <v>2385</v>
      </c>
      <c r="F1684" t="s">
        <v>2556</v>
      </c>
      <c r="G1684" s="45" t="s">
        <v>2391</v>
      </c>
      <c r="H1684" s="43">
        <v>1093</v>
      </c>
      <c r="I1684" s="324" t="s">
        <v>41</v>
      </c>
      <c r="J1684" s="255" t="str">
        <f>IF(ISBLANK(INDEX('Policy Characteristics'!D:D,MATCH($C1684,'Policy Characteristics'!$C:$C,0))),"",INDEX('Policy Characteristics'!D:D,MATCH($C1684,'Policy Characteristics'!$C:$C,0)))</f>
        <v>Industry Energy Efficiency</v>
      </c>
      <c r="K1684" s="254" t="str">
        <f>IF(ISBLANK(INDEX('Policy Characteristics'!E:E,MATCH($C1684,'Policy Characteristics'!$C:$C,0))),"",INDEX('Policy Characteristics'!E:E,MATCH($C1684,'Policy Characteristics'!$C:$C,0)))</f>
        <v>indst efficiency standards</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0.25</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reduction in energy use</v>
      </c>
      <c r="P1684" s="254" t="str">
        <f>IF(ISBLANK(INDEX('Policy Characteristics'!J:J,MATCH($C1684,'Policy Characteristics'!$C:$C,0))),"",INDEX('Policy Characteristics'!J:J,MATCH($C1684,'Policy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4" customFormat="1" x14ac:dyDescent="0.2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Industry Energy Efficiency Standards</v>
      </c>
      <c r="C1685" s="254" t="str">
        <f t="shared" si="58"/>
        <v>Percentage Improvement in Eqpt Efficiency Standards above BAU</v>
      </c>
      <c r="D1685" s="6" t="s">
        <v>3046</v>
      </c>
      <c r="E1685" s="45" t="s">
        <v>2682</v>
      </c>
      <c r="F1685" t="s">
        <v>2556</v>
      </c>
      <c r="G1685" s="45" t="s">
        <v>2685</v>
      </c>
      <c r="H1685" s="43">
        <v>1094</v>
      </c>
      <c r="I1685" s="324" t="s">
        <v>41</v>
      </c>
      <c r="J1685" s="255" t="str">
        <f>IF(ISBLANK(INDEX('Policy Characteristics'!D:D,MATCH($C1685,'Policy Characteristics'!$C:$C,0))),"",INDEX('Policy Characteristics'!D:D,MATCH($C1685,'Policy Characteristics'!$C:$C,0)))</f>
        <v>Industry Energy Efficiency</v>
      </c>
      <c r="K1685" s="254" t="str">
        <f>IF(ISBLANK(INDEX('Policy Characteristics'!E:E,MATCH($C1685,'Policy Characteristics'!$C:$C,0))),"",INDEX('Policy Characteristics'!E:E,MATCH($C1685,'Policy Characteristics'!$C:$C,0)))</f>
        <v>indst efficiency standards</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0.25</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reduction in energy use</v>
      </c>
      <c r="P1685" s="254" t="str">
        <f>IF(ISBLANK(INDEX('Policy Characteristics'!J:J,MATCH($C1685,'Policy Characteristics'!$C:$C,0))),"",INDEX('Policy Characteristics'!J:J,MATCH($C1685,'Policy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4" customFormat="1" x14ac:dyDescent="0.2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Industry Energy Efficiency Standards</v>
      </c>
      <c r="C1686" s="254" t="str">
        <f t="shared" si="58"/>
        <v>Percentage Improvement in Eqpt Efficiency Standards above BAU</v>
      </c>
      <c r="D1686" s="6" t="s">
        <v>3046</v>
      </c>
      <c r="E1686" s="45" t="s">
        <v>2683</v>
      </c>
      <c r="F1686" t="s">
        <v>2556</v>
      </c>
      <c r="G1686" s="45" t="s">
        <v>2687</v>
      </c>
      <c r="H1686" s="43">
        <v>1095</v>
      </c>
      <c r="I1686" s="324" t="s">
        <v>40</v>
      </c>
      <c r="J1686" s="255" t="str">
        <f>IF(ISBLANK(INDEX('Policy Characteristics'!D:D,MATCH($C1686,'Policy Characteristics'!$C:$C,0))),"",INDEX('Policy Characteristics'!D:D,MATCH($C1686,'Policy Characteristics'!$C:$C,0)))</f>
        <v>Industry Energy Efficiency</v>
      </c>
      <c r="K1686" s="254" t="str">
        <f>IF(ISBLANK(INDEX('Policy Characteristics'!E:E,MATCH($C1686,'Policy Characteristics'!$C:$C,0))),"",INDEX('Policy Characteristics'!E:E,MATCH($C1686,'Policy Characteristics'!$C:$C,0)))</f>
        <v>indst efficiency standards</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0.25</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reduction in energy use</v>
      </c>
      <c r="P1686" s="254" t="str">
        <f>IF(ISBLANK(INDEX('Policy Characteristics'!J:J,MATCH($C1686,'Policy Characteristics'!$C:$C,0))),"",INDEX('Policy Characteristics'!J:J,MATCH($C1686,'Policy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4" customFormat="1" x14ac:dyDescent="0.2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Industry Energy Efficiency Standards</v>
      </c>
      <c r="C1687" s="254" t="str">
        <f t="shared" si="58"/>
        <v>Percentage Improvement in Eqpt Efficiency Standards above BAU</v>
      </c>
      <c r="D1687" s="6" t="s">
        <v>3046</v>
      </c>
      <c r="E1687" s="45" t="s">
        <v>2684</v>
      </c>
      <c r="F1687" t="s">
        <v>2556</v>
      </c>
      <c r="G1687" s="45" t="s">
        <v>2688</v>
      </c>
      <c r="H1687" s="43">
        <v>1096</v>
      </c>
      <c r="I1687" s="324" t="s">
        <v>40</v>
      </c>
      <c r="J1687" s="255" t="str">
        <f>IF(ISBLANK(INDEX('Policy Characteristics'!D:D,MATCH($C1687,'Policy Characteristics'!$C:$C,0))),"",INDEX('Policy Characteristics'!D:D,MATCH($C1687,'Policy Characteristics'!$C:$C,0)))</f>
        <v>Industry Energy Efficiency</v>
      </c>
      <c r="K1687" s="254" t="str">
        <f>IF(ISBLANK(INDEX('Policy Characteristics'!E:E,MATCH($C1687,'Policy Characteristics'!$C:$C,0))),"",INDEX('Policy Characteristics'!E:E,MATCH($C1687,'Policy Characteristics'!$C:$C,0)))</f>
        <v>indst efficiency standards</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0.25</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reduction in energy use</v>
      </c>
      <c r="P1687" s="254" t="str">
        <f>IF(ISBLANK(INDEX('Policy Characteristics'!J:J,MATCH($C1687,'Policy Characteristics'!$C:$C,0))),"",INDEX('Policy Characteristics'!J:J,MATCH($C1687,'Policy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4" customFormat="1" x14ac:dyDescent="0.2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Industry Energy Efficiency Standards</v>
      </c>
      <c r="C1688" s="254" t="str">
        <f t="shared" si="58"/>
        <v>Percentage Improvement in Eqpt Efficiency Standards above BAU</v>
      </c>
      <c r="D1688" s="6" t="s">
        <v>3046</v>
      </c>
      <c r="E1688" s="45" t="s">
        <v>2681</v>
      </c>
      <c r="F1688" t="s">
        <v>2556</v>
      </c>
      <c r="G1688" s="45" t="s">
        <v>2686</v>
      </c>
      <c r="H1688" s="43">
        <v>1097</v>
      </c>
      <c r="I1688" s="324" t="s">
        <v>41</v>
      </c>
      <c r="J1688" s="255" t="str">
        <f>IF(ISBLANK(INDEX('Policy Characteristics'!D:D,MATCH($C1688,'Policy Characteristics'!$C:$C,0))),"",INDEX('Policy Characteristics'!D:D,MATCH($C1688,'Policy Characteristics'!$C:$C,0)))</f>
        <v>Industry Energy Efficiency</v>
      </c>
      <c r="K1688" s="254" t="str">
        <f>IF(ISBLANK(INDEX('Policy Characteristics'!E:E,MATCH($C1688,'Policy Characteristics'!$C:$C,0))),"",INDEX('Policy Characteristics'!E:E,MATCH($C1688,'Policy Characteristics'!$C:$C,0)))</f>
        <v>indst efficiency standards</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0.25</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reduction in energy use</v>
      </c>
      <c r="P1688" s="254" t="str">
        <f>IF(ISBLANK(INDEX('Policy Characteristics'!J:J,MATCH($C1688,'Policy Characteristics'!$C:$C,0))),"",INDEX('Policy Characteristics'!J:J,MATCH($C1688,'Policy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4" customFormat="1" x14ac:dyDescent="0.2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Industry Energy Efficiency Standards</v>
      </c>
      <c r="C1689" s="254" t="str">
        <f t="shared" si="58"/>
        <v>Percentage Improvement in Eqpt Efficiency Standards above BAU</v>
      </c>
      <c r="D1689" s="6" t="s">
        <v>3047</v>
      </c>
      <c r="E1689" s="45" t="s">
        <v>2380</v>
      </c>
      <c r="F1689" t="s">
        <v>3009</v>
      </c>
      <c r="G1689" s="45" t="s">
        <v>2386</v>
      </c>
      <c r="H1689" s="43">
        <v>1098</v>
      </c>
      <c r="I1689" s="324" t="s">
        <v>40</v>
      </c>
      <c r="J1689" s="255" t="str">
        <f>IF(ISBLANK(INDEX('Policy Characteristics'!D:D,MATCH($C1689,'Policy Characteristics'!$C:$C,0))),"",INDEX('Policy Characteristics'!D:D,MATCH($C1689,'Policy Characteristics'!$C:$C,0)))</f>
        <v>Industry Energy Efficiency</v>
      </c>
      <c r="K1689" s="254" t="str">
        <f>IF(ISBLANK(INDEX('Policy Characteristics'!E:E,MATCH($C1689,'Policy Characteristics'!$C:$C,0))),"",INDEX('Policy Characteristics'!E:E,MATCH($C1689,'Policy Characteristics'!$C:$C,0)))</f>
        <v>indst efficiency standards</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0.25</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reduction in energy use</v>
      </c>
      <c r="P1689" s="254" t="str">
        <f>IF(ISBLANK(INDEX('Policy Characteristics'!J:J,MATCH($C1689,'Policy Characteristics'!$C:$C,0))),"",INDEX('Policy Characteristics'!J:J,MATCH($C1689,'Policy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4" customFormat="1" x14ac:dyDescent="0.2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Industry Energy Efficiency Standards</v>
      </c>
      <c r="C1690" s="254" t="str">
        <f t="shared" si="58"/>
        <v>Percentage Improvement in Eqpt Efficiency Standards above BAU</v>
      </c>
      <c r="D1690" s="6" t="s">
        <v>3047</v>
      </c>
      <c r="E1690" s="45" t="s">
        <v>2381</v>
      </c>
      <c r="F1690" t="s">
        <v>3009</v>
      </c>
      <c r="G1690" s="45" t="s">
        <v>2389</v>
      </c>
      <c r="H1690" s="43">
        <v>1099</v>
      </c>
      <c r="I1690" s="324" t="s">
        <v>40</v>
      </c>
      <c r="J1690" s="255" t="str">
        <f>IF(ISBLANK(INDEX('Policy Characteristics'!D:D,MATCH($C1690,'Policy Characteristics'!$C:$C,0))),"",INDEX('Policy Characteristics'!D:D,MATCH($C1690,'Policy Characteristics'!$C:$C,0)))</f>
        <v>Industry Energy Efficiency</v>
      </c>
      <c r="K1690" s="254" t="str">
        <f>IF(ISBLANK(INDEX('Policy Characteristics'!E:E,MATCH($C1690,'Policy Characteristics'!$C:$C,0))),"",INDEX('Policy Characteristics'!E:E,MATCH($C1690,'Policy Characteristics'!$C:$C,0)))</f>
        <v>indst efficiency standards</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0.25</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reduction in energy use</v>
      </c>
      <c r="P1690" s="254" t="str">
        <f>IF(ISBLANK(INDEX('Policy Characteristics'!J:J,MATCH($C1690,'Policy Characteristics'!$C:$C,0))),"",INDEX('Policy Characteristics'!J:J,MATCH($C1690,'Policy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4" customFormat="1" x14ac:dyDescent="0.2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Industry Energy Efficiency Standards</v>
      </c>
      <c r="C1691" s="254" t="str">
        <f t="shared" si="58"/>
        <v>Percentage Improvement in Eqpt Efficiency Standards above BAU</v>
      </c>
      <c r="D1691" s="6" t="s">
        <v>3047</v>
      </c>
      <c r="E1691" s="45" t="s">
        <v>2382</v>
      </c>
      <c r="F1691" t="s">
        <v>3009</v>
      </c>
      <c r="G1691" s="45" t="s">
        <v>2390</v>
      </c>
      <c r="H1691" s="43">
        <v>1100</v>
      </c>
      <c r="I1691" s="324" t="s">
        <v>40</v>
      </c>
      <c r="J1691" s="255" t="str">
        <f>IF(ISBLANK(INDEX('Policy Characteristics'!D:D,MATCH($C1691,'Policy Characteristics'!$C:$C,0))),"",INDEX('Policy Characteristics'!D:D,MATCH($C1691,'Policy Characteristics'!$C:$C,0)))</f>
        <v>Industry Energy Efficiency</v>
      </c>
      <c r="K1691" s="254" t="str">
        <f>IF(ISBLANK(INDEX('Policy Characteristics'!E:E,MATCH($C1691,'Policy Characteristics'!$C:$C,0))),"",INDEX('Policy Characteristics'!E:E,MATCH($C1691,'Policy Characteristics'!$C:$C,0)))</f>
        <v>indst efficiency standards</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0.25</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reduction in energy use</v>
      </c>
      <c r="P1691" s="254" t="str">
        <f>IF(ISBLANK(INDEX('Policy Characteristics'!J:J,MATCH($C1691,'Policy Characteristics'!$C:$C,0))),"",INDEX('Policy Characteristics'!J:J,MATCH($C1691,'Policy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4" customFormat="1" x14ac:dyDescent="0.2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Industry Energy Efficiency Standards</v>
      </c>
      <c r="C1692" s="254" t="str">
        <f t="shared" si="58"/>
        <v>Percentage Improvement in Eqpt Efficiency Standards above BAU</v>
      </c>
      <c r="D1692" s="6" t="s">
        <v>3047</v>
      </c>
      <c r="E1692" s="45" t="s">
        <v>2383</v>
      </c>
      <c r="F1692" t="s">
        <v>3009</v>
      </c>
      <c r="G1692" s="45" t="s">
        <v>2387</v>
      </c>
      <c r="H1692" s="43">
        <v>1101</v>
      </c>
      <c r="I1692" s="324" t="s">
        <v>41</v>
      </c>
      <c r="J1692" s="255" t="str">
        <f>IF(ISBLANK(INDEX('Policy Characteristics'!D:D,MATCH($C1692,'Policy Characteristics'!$C:$C,0))),"",INDEX('Policy Characteristics'!D:D,MATCH($C1692,'Policy Characteristics'!$C:$C,0)))</f>
        <v>Industry Energy Efficiency</v>
      </c>
      <c r="K1692" s="254" t="str">
        <f>IF(ISBLANK(INDEX('Policy Characteristics'!E:E,MATCH($C1692,'Policy Characteristics'!$C:$C,0))),"",INDEX('Policy Characteristics'!E:E,MATCH($C1692,'Policy Characteristics'!$C:$C,0)))</f>
        <v>indst efficiency standards</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0.25</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reduction in energy use</v>
      </c>
      <c r="P1692" s="254" t="str">
        <f>IF(ISBLANK(INDEX('Policy Characteristics'!J:J,MATCH($C1692,'Policy Characteristics'!$C:$C,0))),"",INDEX('Policy Characteristics'!J:J,MATCH($C1692,'Policy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4" customFormat="1" x14ac:dyDescent="0.2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Industry Energy Efficiency Standards</v>
      </c>
      <c r="C1693" s="254" t="str">
        <f t="shared" si="58"/>
        <v>Percentage Improvement in Eqpt Efficiency Standards above BAU</v>
      </c>
      <c r="D1693" s="6" t="s">
        <v>3047</v>
      </c>
      <c r="E1693" s="45" t="s">
        <v>2384</v>
      </c>
      <c r="F1693" t="s">
        <v>3009</v>
      </c>
      <c r="G1693" s="45" t="s">
        <v>2388</v>
      </c>
      <c r="H1693" s="43">
        <v>1102</v>
      </c>
      <c r="I1693" s="324" t="s">
        <v>40</v>
      </c>
      <c r="J1693" s="255" t="str">
        <f>IF(ISBLANK(INDEX('Policy Characteristics'!D:D,MATCH($C1693,'Policy Characteristics'!$C:$C,0))),"",INDEX('Policy Characteristics'!D:D,MATCH($C1693,'Policy Characteristics'!$C:$C,0)))</f>
        <v>Industry Energy Efficiency</v>
      </c>
      <c r="K1693" s="254" t="str">
        <f>IF(ISBLANK(INDEX('Policy Characteristics'!E:E,MATCH($C1693,'Policy Characteristics'!$C:$C,0))),"",INDEX('Policy Characteristics'!E:E,MATCH($C1693,'Policy Characteristics'!$C:$C,0)))</f>
        <v>indst efficiency standards</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0.25</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reduction in energy use</v>
      </c>
      <c r="P1693" s="254" t="str">
        <f>IF(ISBLANK(INDEX('Policy Characteristics'!J:J,MATCH($C1693,'Policy Characteristics'!$C:$C,0))),"",INDEX('Policy Characteristics'!J:J,MATCH($C1693,'Policy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4" customFormat="1" x14ac:dyDescent="0.2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Industry Energy Efficiency Standards</v>
      </c>
      <c r="C1694" s="254" t="str">
        <f t="shared" si="58"/>
        <v>Percentage Improvement in Eqpt Efficiency Standards above BAU</v>
      </c>
      <c r="D1694" s="6" t="s">
        <v>3047</v>
      </c>
      <c r="E1694" s="45" t="s">
        <v>2385</v>
      </c>
      <c r="F1694" t="s">
        <v>3009</v>
      </c>
      <c r="G1694" s="45" t="s">
        <v>2391</v>
      </c>
      <c r="H1694" s="43">
        <v>1103</v>
      </c>
      <c r="I1694" s="324" t="s">
        <v>41</v>
      </c>
      <c r="J1694" s="255" t="str">
        <f>IF(ISBLANK(INDEX('Policy Characteristics'!D:D,MATCH($C1694,'Policy Characteristics'!$C:$C,0))),"",INDEX('Policy Characteristics'!D:D,MATCH($C1694,'Policy Characteristics'!$C:$C,0)))</f>
        <v>Industry Energy Efficiency</v>
      </c>
      <c r="K1694" s="254" t="str">
        <f>IF(ISBLANK(INDEX('Policy Characteristics'!E:E,MATCH($C1694,'Policy Characteristics'!$C:$C,0))),"",INDEX('Policy Characteristics'!E:E,MATCH($C1694,'Policy Characteristics'!$C:$C,0)))</f>
        <v>indst efficiency standards</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0.25</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reduction in energy use</v>
      </c>
      <c r="P1694" s="254" t="str">
        <f>IF(ISBLANK(INDEX('Policy Characteristics'!J:J,MATCH($C1694,'Policy Characteristics'!$C:$C,0))),"",INDEX('Policy Characteristics'!J:J,MATCH($C1694,'Policy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4" customFormat="1" x14ac:dyDescent="0.2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Industry Energy Efficiency Standards</v>
      </c>
      <c r="C1695" s="254" t="str">
        <f t="shared" si="58"/>
        <v>Percentage Improvement in Eqpt Efficiency Standards above BAU</v>
      </c>
      <c r="D1695" s="6" t="s">
        <v>3047</v>
      </c>
      <c r="E1695" s="45" t="s">
        <v>2682</v>
      </c>
      <c r="F1695" t="s">
        <v>3009</v>
      </c>
      <c r="G1695" s="45" t="s">
        <v>2685</v>
      </c>
      <c r="H1695" s="43">
        <v>1104</v>
      </c>
      <c r="I1695" s="324" t="s">
        <v>41</v>
      </c>
      <c r="J1695" s="255" t="str">
        <f>IF(ISBLANK(INDEX('Policy Characteristics'!D:D,MATCH($C1695,'Policy Characteristics'!$C:$C,0))),"",INDEX('Policy Characteristics'!D:D,MATCH($C1695,'Policy Characteristics'!$C:$C,0)))</f>
        <v>Industry Energy Efficiency</v>
      </c>
      <c r="K1695" s="254" t="str">
        <f>IF(ISBLANK(INDEX('Policy Characteristics'!E:E,MATCH($C1695,'Policy Characteristics'!$C:$C,0))),"",INDEX('Policy Characteristics'!E:E,MATCH($C1695,'Policy Characteristics'!$C:$C,0)))</f>
        <v>indst efficiency standards</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0.25</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reduction in energy use</v>
      </c>
      <c r="P1695" s="254" t="str">
        <f>IF(ISBLANK(INDEX('Policy Characteristics'!J:J,MATCH($C1695,'Policy Characteristics'!$C:$C,0))),"",INDEX('Policy Characteristics'!J:J,MATCH($C1695,'Policy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4" customFormat="1" x14ac:dyDescent="0.2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Industry Energy Efficiency Standards</v>
      </c>
      <c r="C1696" s="254" t="str">
        <f t="shared" si="58"/>
        <v>Percentage Improvement in Eqpt Efficiency Standards above BAU</v>
      </c>
      <c r="D1696" s="6" t="s">
        <v>3047</v>
      </c>
      <c r="E1696" s="45" t="s">
        <v>2683</v>
      </c>
      <c r="F1696" t="s">
        <v>3009</v>
      </c>
      <c r="G1696" s="45" t="s">
        <v>2687</v>
      </c>
      <c r="H1696" s="43">
        <v>1105</v>
      </c>
      <c r="I1696" s="324" t="s">
        <v>40</v>
      </c>
      <c r="J1696" s="255" t="str">
        <f>IF(ISBLANK(INDEX('Policy Characteristics'!D:D,MATCH($C1696,'Policy Characteristics'!$C:$C,0))),"",INDEX('Policy Characteristics'!D:D,MATCH($C1696,'Policy Characteristics'!$C:$C,0)))</f>
        <v>Industry Energy Efficiency</v>
      </c>
      <c r="K1696" s="254" t="str">
        <f>IF(ISBLANK(INDEX('Policy Characteristics'!E:E,MATCH($C1696,'Policy Characteristics'!$C:$C,0))),"",INDEX('Policy Characteristics'!E:E,MATCH($C1696,'Policy Characteristics'!$C:$C,0)))</f>
        <v>indst efficiency standards</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0.25</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reduction in energy use</v>
      </c>
      <c r="P1696" s="254" t="str">
        <f>IF(ISBLANK(INDEX('Policy Characteristics'!J:J,MATCH($C1696,'Policy Characteristics'!$C:$C,0))),"",INDEX('Policy Characteristics'!J:J,MATCH($C1696,'Policy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4" customFormat="1" x14ac:dyDescent="0.2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Industry Energy Efficiency Standards</v>
      </c>
      <c r="C1697" s="254" t="str">
        <f t="shared" si="58"/>
        <v>Percentage Improvement in Eqpt Efficiency Standards above BAU</v>
      </c>
      <c r="D1697" s="6" t="s">
        <v>3047</v>
      </c>
      <c r="E1697" s="45" t="s">
        <v>2684</v>
      </c>
      <c r="F1697" t="s">
        <v>3009</v>
      </c>
      <c r="G1697" s="45" t="s">
        <v>2688</v>
      </c>
      <c r="H1697" s="43">
        <v>1106</v>
      </c>
      <c r="I1697" s="324" t="s">
        <v>40</v>
      </c>
      <c r="J1697" s="255" t="str">
        <f>IF(ISBLANK(INDEX('Policy Characteristics'!D:D,MATCH($C1697,'Policy Characteristics'!$C:$C,0))),"",INDEX('Policy Characteristics'!D:D,MATCH($C1697,'Policy Characteristics'!$C:$C,0)))</f>
        <v>Industry Energy Efficiency</v>
      </c>
      <c r="K1697" s="254" t="str">
        <f>IF(ISBLANK(INDEX('Policy Characteristics'!E:E,MATCH($C1697,'Policy Characteristics'!$C:$C,0))),"",INDEX('Policy Characteristics'!E:E,MATCH($C1697,'Policy Characteristics'!$C:$C,0)))</f>
        <v>indst efficiency standards</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0.25</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reduction in energy use</v>
      </c>
      <c r="P1697" s="254" t="str">
        <f>IF(ISBLANK(INDEX('Policy Characteristics'!J:J,MATCH($C1697,'Policy Characteristics'!$C:$C,0))),"",INDEX('Policy Characteristics'!J:J,MATCH($C1697,'Policy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4" customFormat="1" x14ac:dyDescent="0.2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Industry Energy Efficiency Standards</v>
      </c>
      <c r="C1698" s="254" t="str">
        <f t="shared" si="58"/>
        <v>Percentage Improvement in Eqpt Efficiency Standards above BAU</v>
      </c>
      <c r="D1698" s="6" t="s">
        <v>3047</v>
      </c>
      <c r="E1698" s="45" t="s">
        <v>2681</v>
      </c>
      <c r="F1698" t="s">
        <v>3009</v>
      </c>
      <c r="G1698" s="45" t="s">
        <v>2686</v>
      </c>
      <c r="H1698" s="43">
        <v>1107</v>
      </c>
      <c r="I1698" s="324" t="s">
        <v>41</v>
      </c>
      <c r="J1698" s="255" t="str">
        <f>IF(ISBLANK(INDEX('Policy Characteristics'!D:D,MATCH($C1698,'Policy Characteristics'!$C:$C,0))),"",INDEX('Policy Characteristics'!D:D,MATCH($C1698,'Policy Characteristics'!$C:$C,0)))</f>
        <v>Industry Energy Efficiency</v>
      </c>
      <c r="K1698" s="254" t="str">
        <f>IF(ISBLANK(INDEX('Policy Characteristics'!E:E,MATCH($C1698,'Policy Characteristics'!$C:$C,0))),"",INDEX('Policy Characteristics'!E:E,MATCH($C1698,'Policy Characteristics'!$C:$C,0)))</f>
        <v>indst efficiency standards</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0.25</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reduction in energy use</v>
      </c>
      <c r="P1698" s="254" t="str">
        <f>IF(ISBLANK(INDEX('Policy Characteristics'!J:J,MATCH($C1698,'Policy Characteristics'!$C:$C,0))),"",INDEX('Policy Characteristics'!J:J,MATCH($C1698,'Policy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4" customFormat="1" x14ac:dyDescent="0.2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Industry Energy Efficiency Standards</v>
      </c>
      <c r="C1699" s="254" t="str">
        <f t="shared" si="58"/>
        <v>Percentage Improvement in Eqpt Efficiency Standards above BAU</v>
      </c>
      <c r="D1699" s="6" t="s">
        <v>3048</v>
      </c>
      <c r="E1699" s="45" t="s">
        <v>2380</v>
      </c>
      <c r="F1699" t="s">
        <v>3010</v>
      </c>
      <c r="G1699" s="45" t="s">
        <v>2386</v>
      </c>
      <c r="H1699" s="43">
        <v>1108</v>
      </c>
      <c r="I1699" s="324" t="s">
        <v>40</v>
      </c>
      <c r="J1699" s="255" t="str">
        <f>IF(ISBLANK(INDEX('Policy Characteristics'!D:D,MATCH($C1699,'Policy Characteristics'!$C:$C,0))),"",INDEX('Policy Characteristics'!D:D,MATCH($C1699,'Policy Characteristics'!$C:$C,0)))</f>
        <v>Industry Energy Efficiency</v>
      </c>
      <c r="K1699" s="254" t="str">
        <f>IF(ISBLANK(INDEX('Policy Characteristics'!E:E,MATCH($C1699,'Policy Characteristics'!$C:$C,0))),"",INDEX('Policy Characteristics'!E:E,MATCH($C1699,'Policy Characteristics'!$C:$C,0)))</f>
        <v>indst efficiency standards</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0.25</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reduction in energy use</v>
      </c>
      <c r="P1699" s="254" t="str">
        <f>IF(ISBLANK(INDEX('Policy Characteristics'!J:J,MATCH($C1699,'Policy Characteristics'!$C:$C,0))),"",INDEX('Policy Characteristics'!J:J,MATCH($C1699,'Policy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4" customFormat="1" x14ac:dyDescent="0.2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Industry Energy Efficiency Standards</v>
      </c>
      <c r="C1700" s="254" t="str">
        <f t="shared" si="58"/>
        <v>Percentage Improvement in Eqpt Efficiency Standards above BAU</v>
      </c>
      <c r="D1700" s="6" t="s">
        <v>3048</v>
      </c>
      <c r="E1700" s="45" t="s">
        <v>2381</v>
      </c>
      <c r="F1700" t="s">
        <v>3010</v>
      </c>
      <c r="G1700" s="45" t="s">
        <v>2389</v>
      </c>
      <c r="H1700" s="43">
        <v>1109</v>
      </c>
      <c r="I1700" s="324" t="s">
        <v>41</v>
      </c>
      <c r="J1700" s="255" t="str">
        <f>IF(ISBLANK(INDEX('Policy Characteristics'!D:D,MATCH($C1700,'Policy Characteristics'!$C:$C,0))),"",INDEX('Policy Characteristics'!D:D,MATCH($C1700,'Policy Characteristics'!$C:$C,0)))</f>
        <v>Industry Energy Efficiency</v>
      </c>
      <c r="K1700" s="254" t="str">
        <f>IF(ISBLANK(INDEX('Policy Characteristics'!E:E,MATCH($C1700,'Policy Characteristics'!$C:$C,0))),"",INDEX('Policy Characteristics'!E:E,MATCH($C1700,'Policy Characteristics'!$C:$C,0)))</f>
        <v>indst efficiency standards</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0.25</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reduction in energy use</v>
      </c>
      <c r="P1700" s="254" t="str">
        <f>IF(ISBLANK(INDEX('Policy Characteristics'!J:J,MATCH($C1700,'Policy Characteristics'!$C:$C,0))),"",INDEX('Policy Characteristics'!J:J,MATCH($C1700,'Policy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4" customFormat="1" x14ac:dyDescent="0.2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Industry Energy Efficiency Standards</v>
      </c>
      <c r="C1701" s="254" t="str">
        <f t="shared" si="58"/>
        <v>Percentage Improvement in Eqpt Efficiency Standards above BAU</v>
      </c>
      <c r="D1701" s="6" t="s">
        <v>3048</v>
      </c>
      <c r="E1701" s="45" t="s">
        <v>2382</v>
      </c>
      <c r="F1701" t="s">
        <v>3010</v>
      </c>
      <c r="G1701" s="45" t="s">
        <v>2390</v>
      </c>
      <c r="H1701" s="43">
        <v>1110</v>
      </c>
      <c r="I1701" s="324" t="s">
        <v>40</v>
      </c>
      <c r="J1701" s="255" t="str">
        <f>IF(ISBLANK(INDEX('Policy Characteristics'!D:D,MATCH($C1701,'Policy Characteristics'!$C:$C,0))),"",INDEX('Policy Characteristics'!D:D,MATCH($C1701,'Policy Characteristics'!$C:$C,0)))</f>
        <v>Industry Energy Efficiency</v>
      </c>
      <c r="K1701" s="254" t="str">
        <f>IF(ISBLANK(INDEX('Policy Characteristics'!E:E,MATCH($C1701,'Policy Characteristics'!$C:$C,0))),"",INDEX('Policy Characteristics'!E:E,MATCH($C1701,'Policy Characteristics'!$C:$C,0)))</f>
        <v>indst efficiency standards</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0.25</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reduction in energy use</v>
      </c>
      <c r="P1701" s="254" t="str">
        <f>IF(ISBLANK(INDEX('Policy Characteristics'!J:J,MATCH($C1701,'Policy Characteristics'!$C:$C,0))),"",INDEX('Policy Characteristics'!J:J,MATCH($C1701,'Policy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4" customFormat="1" x14ac:dyDescent="0.2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Industry Energy Efficiency Standards</v>
      </c>
      <c r="C1702" s="254" t="str">
        <f t="shared" si="58"/>
        <v>Percentage Improvement in Eqpt Efficiency Standards above BAU</v>
      </c>
      <c r="D1702" s="6" t="s">
        <v>3048</v>
      </c>
      <c r="E1702" s="45" t="s">
        <v>2383</v>
      </c>
      <c r="F1702" t="s">
        <v>3010</v>
      </c>
      <c r="G1702" s="45" t="s">
        <v>2387</v>
      </c>
      <c r="H1702" s="43">
        <v>1111</v>
      </c>
      <c r="I1702" s="324" t="s">
        <v>41</v>
      </c>
      <c r="J1702" s="255" t="str">
        <f>IF(ISBLANK(INDEX('Policy Characteristics'!D:D,MATCH($C1702,'Policy Characteristics'!$C:$C,0))),"",INDEX('Policy Characteristics'!D:D,MATCH($C1702,'Policy Characteristics'!$C:$C,0)))</f>
        <v>Industry Energy Efficiency</v>
      </c>
      <c r="K1702" s="254" t="str">
        <f>IF(ISBLANK(INDEX('Policy Characteristics'!E:E,MATCH($C1702,'Policy Characteristics'!$C:$C,0))),"",INDEX('Policy Characteristics'!E:E,MATCH($C1702,'Policy Characteristics'!$C:$C,0)))</f>
        <v>indst efficiency standards</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0.25</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reduction in energy use</v>
      </c>
      <c r="P1702" s="254" t="str">
        <f>IF(ISBLANK(INDEX('Policy Characteristics'!J:J,MATCH($C1702,'Policy Characteristics'!$C:$C,0))),"",INDEX('Policy Characteristics'!J:J,MATCH($C1702,'Policy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4" customFormat="1" x14ac:dyDescent="0.2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Industry Energy Efficiency Standards</v>
      </c>
      <c r="C1703" s="254" t="str">
        <f t="shared" si="58"/>
        <v>Percentage Improvement in Eqpt Efficiency Standards above BAU</v>
      </c>
      <c r="D1703" s="6" t="s">
        <v>3048</v>
      </c>
      <c r="E1703" s="45" t="s">
        <v>2384</v>
      </c>
      <c r="F1703" t="s">
        <v>3010</v>
      </c>
      <c r="G1703" s="45" t="s">
        <v>2388</v>
      </c>
      <c r="H1703" s="43">
        <v>1112</v>
      </c>
      <c r="I1703" s="324" t="s">
        <v>40</v>
      </c>
      <c r="J1703" s="255" t="str">
        <f>IF(ISBLANK(INDEX('Policy Characteristics'!D:D,MATCH($C1703,'Policy Characteristics'!$C:$C,0))),"",INDEX('Policy Characteristics'!D:D,MATCH($C1703,'Policy Characteristics'!$C:$C,0)))</f>
        <v>Industry Energy Efficiency</v>
      </c>
      <c r="K1703" s="254" t="str">
        <f>IF(ISBLANK(INDEX('Policy Characteristics'!E:E,MATCH($C1703,'Policy Characteristics'!$C:$C,0))),"",INDEX('Policy Characteristics'!E:E,MATCH($C1703,'Policy Characteristics'!$C:$C,0)))</f>
        <v>indst efficiency standards</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0.25</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reduction in energy use</v>
      </c>
      <c r="P1703" s="254" t="str">
        <f>IF(ISBLANK(INDEX('Policy Characteristics'!J:J,MATCH($C1703,'Policy Characteristics'!$C:$C,0))),"",INDEX('Policy Characteristics'!J:J,MATCH($C1703,'Policy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4" customFormat="1" x14ac:dyDescent="0.2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Industry Energy Efficiency Standards</v>
      </c>
      <c r="C1704" s="254" t="str">
        <f t="shared" si="58"/>
        <v>Percentage Improvement in Eqpt Efficiency Standards above BAU</v>
      </c>
      <c r="D1704" s="6" t="s">
        <v>3048</v>
      </c>
      <c r="E1704" s="45" t="s">
        <v>2385</v>
      </c>
      <c r="F1704" t="s">
        <v>3010</v>
      </c>
      <c r="G1704" s="45" t="s">
        <v>2391</v>
      </c>
      <c r="H1704" s="43">
        <v>1113</v>
      </c>
      <c r="I1704" s="324" t="s">
        <v>41</v>
      </c>
      <c r="J1704" s="255" t="str">
        <f>IF(ISBLANK(INDEX('Policy Characteristics'!D:D,MATCH($C1704,'Policy Characteristics'!$C:$C,0))),"",INDEX('Policy Characteristics'!D:D,MATCH($C1704,'Policy Characteristics'!$C:$C,0)))</f>
        <v>Industry Energy Efficiency</v>
      </c>
      <c r="K1704" s="254" t="str">
        <f>IF(ISBLANK(INDEX('Policy Characteristics'!E:E,MATCH($C1704,'Policy Characteristics'!$C:$C,0))),"",INDEX('Policy Characteristics'!E:E,MATCH($C1704,'Policy Characteristics'!$C:$C,0)))</f>
        <v>indst efficiency standards</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0.25</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reduction in energy use</v>
      </c>
      <c r="P1704" s="254" t="str">
        <f>IF(ISBLANK(INDEX('Policy Characteristics'!J:J,MATCH($C1704,'Policy Characteristics'!$C:$C,0))),"",INDEX('Policy Characteristics'!J:J,MATCH($C1704,'Policy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4" customFormat="1" x14ac:dyDescent="0.2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Industry Energy Efficiency Standards</v>
      </c>
      <c r="C1705" s="254" t="str">
        <f t="shared" si="58"/>
        <v>Percentage Improvement in Eqpt Efficiency Standards above BAU</v>
      </c>
      <c r="D1705" s="6" t="s">
        <v>3048</v>
      </c>
      <c r="E1705" s="45" t="s">
        <v>2682</v>
      </c>
      <c r="F1705" t="s">
        <v>3010</v>
      </c>
      <c r="G1705" s="45" t="s">
        <v>2685</v>
      </c>
      <c r="H1705" s="43">
        <v>1114</v>
      </c>
      <c r="I1705" s="324" t="s">
        <v>41</v>
      </c>
      <c r="J1705" s="255" t="str">
        <f>IF(ISBLANK(INDEX('Policy Characteristics'!D:D,MATCH($C1705,'Policy Characteristics'!$C:$C,0))),"",INDEX('Policy Characteristics'!D:D,MATCH($C1705,'Policy Characteristics'!$C:$C,0)))</f>
        <v>Industry Energy Efficiency</v>
      </c>
      <c r="K1705" s="254" t="str">
        <f>IF(ISBLANK(INDEX('Policy Characteristics'!E:E,MATCH($C1705,'Policy Characteristics'!$C:$C,0))),"",INDEX('Policy Characteristics'!E:E,MATCH($C1705,'Policy Characteristics'!$C:$C,0)))</f>
        <v>indst efficiency standards</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0.25</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reduction in energy use</v>
      </c>
      <c r="P1705" s="254" t="str">
        <f>IF(ISBLANK(INDEX('Policy Characteristics'!J:J,MATCH($C1705,'Policy Characteristics'!$C:$C,0))),"",INDEX('Policy Characteristics'!J:J,MATCH($C1705,'Policy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4" customFormat="1" x14ac:dyDescent="0.2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Industry Energy Efficiency Standards</v>
      </c>
      <c r="C1706" s="254" t="str">
        <f t="shared" si="58"/>
        <v>Percentage Improvement in Eqpt Efficiency Standards above BAU</v>
      </c>
      <c r="D1706" s="6" t="s">
        <v>3048</v>
      </c>
      <c r="E1706" s="45" t="s">
        <v>2683</v>
      </c>
      <c r="F1706" t="s">
        <v>3010</v>
      </c>
      <c r="G1706" s="45" t="s">
        <v>2687</v>
      </c>
      <c r="H1706" s="43">
        <v>1115</v>
      </c>
      <c r="I1706" s="324" t="s">
        <v>41</v>
      </c>
      <c r="J1706" s="255" t="str">
        <f>IF(ISBLANK(INDEX('Policy Characteristics'!D:D,MATCH($C1706,'Policy Characteristics'!$C:$C,0))),"",INDEX('Policy Characteristics'!D:D,MATCH($C1706,'Policy Characteristics'!$C:$C,0)))</f>
        <v>Industry Energy Efficiency</v>
      </c>
      <c r="K1706" s="254" t="str">
        <f>IF(ISBLANK(INDEX('Policy Characteristics'!E:E,MATCH($C1706,'Policy Characteristics'!$C:$C,0))),"",INDEX('Policy Characteristics'!E:E,MATCH($C1706,'Policy Characteristics'!$C:$C,0)))</f>
        <v>indst efficiency standards</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0.25</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reduction in energy use</v>
      </c>
      <c r="P1706" s="254" t="str">
        <f>IF(ISBLANK(INDEX('Policy Characteristics'!J:J,MATCH($C1706,'Policy Characteristics'!$C:$C,0))),"",INDEX('Policy Characteristics'!J:J,MATCH($C1706,'Policy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4" customFormat="1" x14ac:dyDescent="0.2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Industry Energy Efficiency Standards</v>
      </c>
      <c r="C1707" s="254" t="str">
        <f t="shared" si="58"/>
        <v>Percentage Improvement in Eqpt Efficiency Standards above BAU</v>
      </c>
      <c r="D1707" s="6" t="s">
        <v>3048</v>
      </c>
      <c r="E1707" s="45" t="s">
        <v>2684</v>
      </c>
      <c r="F1707" t="s">
        <v>3010</v>
      </c>
      <c r="G1707" s="45" t="s">
        <v>2688</v>
      </c>
      <c r="H1707" s="43">
        <v>1116</v>
      </c>
      <c r="I1707" s="324" t="s">
        <v>40</v>
      </c>
      <c r="J1707" s="255" t="str">
        <f>IF(ISBLANK(INDEX('Policy Characteristics'!D:D,MATCH($C1707,'Policy Characteristics'!$C:$C,0))),"",INDEX('Policy Characteristics'!D:D,MATCH($C1707,'Policy Characteristics'!$C:$C,0)))</f>
        <v>Industry Energy Efficiency</v>
      </c>
      <c r="K1707" s="254" t="str">
        <f>IF(ISBLANK(INDEX('Policy Characteristics'!E:E,MATCH($C1707,'Policy Characteristics'!$C:$C,0))),"",INDEX('Policy Characteristics'!E:E,MATCH($C1707,'Policy Characteristics'!$C:$C,0)))</f>
        <v>indst efficiency standards</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0.25</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reduction in energy use</v>
      </c>
      <c r="P1707" s="254" t="str">
        <f>IF(ISBLANK(INDEX('Policy Characteristics'!J:J,MATCH($C1707,'Policy Characteristics'!$C:$C,0))),"",INDEX('Policy Characteristics'!J:J,MATCH($C1707,'Policy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4" customFormat="1" x14ac:dyDescent="0.2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Industry Energy Efficiency Standards</v>
      </c>
      <c r="C1708" s="254" t="str">
        <f t="shared" si="58"/>
        <v>Percentage Improvement in Eqpt Efficiency Standards above BAU</v>
      </c>
      <c r="D1708" s="6" t="s">
        <v>3048</v>
      </c>
      <c r="E1708" s="45" t="s">
        <v>2681</v>
      </c>
      <c r="F1708" t="s">
        <v>3010</v>
      </c>
      <c r="G1708" s="45" t="s">
        <v>2686</v>
      </c>
      <c r="H1708" s="43">
        <v>1117</v>
      </c>
      <c r="I1708" s="324" t="s">
        <v>41</v>
      </c>
      <c r="J1708" s="255" t="str">
        <f>IF(ISBLANK(INDEX('Policy Characteristics'!D:D,MATCH($C1708,'Policy Characteristics'!$C:$C,0))),"",INDEX('Policy Characteristics'!D:D,MATCH($C1708,'Policy Characteristics'!$C:$C,0)))</f>
        <v>Industry Energy Efficiency</v>
      </c>
      <c r="K1708" s="254" t="str">
        <f>IF(ISBLANK(INDEX('Policy Characteristics'!E:E,MATCH($C1708,'Policy Characteristics'!$C:$C,0))),"",INDEX('Policy Characteristics'!E:E,MATCH($C1708,'Policy Characteristics'!$C:$C,0)))</f>
        <v>indst efficiency standards</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0.25</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reduction in energy use</v>
      </c>
      <c r="P1708" s="254" t="str">
        <f>IF(ISBLANK(INDEX('Policy Characteristics'!J:J,MATCH($C1708,'Policy Characteristics'!$C:$C,0))),"",INDEX('Policy Characteristics'!J:J,MATCH($C1708,'Policy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4" customFormat="1" x14ac:dyDescent="0.2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Industry Energy Efficiency Standards</v>
      </c>
      <c r="C1709" s="254" t="str">
        <f t="shared" si="58"/>
        <v>Percentage Improvement in Eqpt Efficiency Standards above BAU</v>
      </c>
      <c r="D1709" s="6" t="s">
        <v>3049</v>
      </c>
      <c r="E1709" s="45" t="s">
        <v>2380</v>
      </c>
      <c r="F1709" t="s">
        <v>3011</v>
      </c>
      <c r="G1709" s="45" t="s">
        <v>2386</v>
      </c>
      <c r="H1709" s="43">
        <v>1118</v>
      </c>
      <c r="I1709" s="324" t="s">
        <v>40</v>
      </c>
      <c r="J1709" s="255" t="str">
        <f>IF(ISBLANK(INDEX('Policy Characteristics'!D:D,MATCH($C1709,'Policy Characteristics'!$C:$C,0))),"",INDEX('Policy Characteristics'!D:D,MATCH($C1709,'Policy Characteristics'!$C:$C,0)))</f>
        <v>Industry Energy Efficiency</v>
      </c>
      <c r="K1709" s="254" t="str">
        <f>IF(ISBLANK(INDEX('Policy Characteristics'!E:E,MATCH($C1709,'Policy Characteristics'!$C:$C,0))),"",INDEX('Policy Characteristics'!E:E,MATCH($C1709,'Policy Characteristics'!$C:$C,0)))</f>
        <v>indst efficiency standards</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0.25</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reduction in energy use</v>
      </c>
      <c r="P1709" s="254" t="str">
        <f>IF(ISBLANK(INDEX('Policy Characteristics'!J:J,MATCH($C1709,'Policy Characteristics'!$C:$C,0))),"",INDEX('Policy Characteristics'!J:J,MATCH($C1709,'Policy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4" customFormat="1" x14ac:dyDescent="0.2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Industry Energy Efficiency Standards</v>
      </c>
      <c r="C1710" s="254" t="str">
        <f t="shared" si="58"/>
        <v>Percentage Improvement in Eqpt Efficiency Standards above BAU</v>
      </c>
      <c r="D1710" s="6" t="s">
        <v>3049</v>
      </c>
      <c r="E1710" s="45" t="s">
        <v>2381</v>
      </c>
      <c r="F1710" t="s">
        <v>3011</v>
      </c>
      <c r="G1710" s="45" t="s">
        <v>2389</v>
      </c>
      <c r="H1710" s="43">
        <v>1119</v>
      </c>
      <c r="I1710" s="324" t="s">
        <v>41</v>
      </c>
      <c r="J1710" s="255" t="str">
        <f>IF(ISBLANK(INDEX('Policy Characteristics'!D:D,MATCH($C1710,'Policy Characteristics'!$C:$C,0))),"",INDEX('Policy Characteristics'!D:D,MATCH($C1710,'Policy Characteristics'!$C:$C,0)))</f>
        <v>Industry Energy Efficiency</v>
      </c>
      <c r="K1710" s="254" t="str">
        <f>IF(ISBLANK(INDEX('Policy Characteristics'!E:E,MATCH($C1710,'Policy Characteristics'!$C:$C,0))),"",INDEX('Policy Characteristics'!E:E,MATCH($C1710,'Policy Characteristics'!$C:$C,0)))</f>
        <v>indst efficiency standards</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0.25</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reduction in energy use</v>
      </c>
      <c r="P1710" s="254" t="str">
        <f>IF(ISBLANK(INDEX('Policy Characteristics'!J:J,MATCH($C1710,'Policy Characteristics'!$C:$C,0))),"",INDEX('Policy Characteristics'!J:J,MATCH($C1710,'Policy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4" customFormat="1" x14ac:dyDescent="0.2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Industry Energy Efficiency Standards</v>
      </c>
      <c r="C1711" s="254" t="str">
        <f t="shared" si="58"/>
        <v>Percentage Improvement in Eqpt Efficiency Standards above BAU</v>
      </c>
      <c r="D1711" s="6" t="s">
        <v>3049</v>
      </c>
      <c r="E1711" s="45" t="s">
        <v>2382</v>
      </c>
      <c r="F1711" t="s">
        <v>3011</v>
      </c>
      <c r="G1711" s="45" t="s">
        <v>2390</v>
      </c>
      <c r="H1711" s="43">
        <v>1120</v>
      </c>
      <c r="I1711" s="324" t="s">
        <v>40</v>
      </c>
      <c r="J1711" s="255" t="str">
        <f>IF(ISBLANK(INDEX('Policy Characteristics'!D:D,MATCH($C1711,'Policy Characteristics'!$C:$C,0))),"",INDEX('Policy Characteristics'!D:D,MATCH($C1711,'Policy Characteristics'!$C:$C,0)))</f>
        <v>Industry Energy Efficiency</v>
      </c>
      <c r="K1711" s="254" t="str">
        <f>IF(ISBLANK(INDEX('Policy Characteristics'!E:E,MATCH($C1711,'Policy Characteristics'!$C:$C,0))),"",INDEX('Policy Characteristics'!E:E,MATCH($C1711,'Policy Characteristics'!$C:$C,0)))</f>
        <v>indst efficiency standards</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0.25</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reduction in energy use</v>
      </c>
      <c r="P1711" s="254" t="str">
        <f>IF(ISBLANK(INDEX('Policy Characteristics'!J:J,MATCH($C1711,'Policy Characteristics'!$C:$C,0))),"",INDEX('Policy Characteristics'!J:J,MATCH($C1711,'Policy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4" customFormat="1" x14ac:dyDescent="0.2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Industry Energy Efficiency Standards</v>
      </c>
      <c r="C1712" s="254" t="str">
        <f t="shared" si="58"/>
        <v>Percentage Improvement in Eqpt Efficiency Standards above BAU</v>
      </c>
      <c r="D1712" s="6" t="s">
        <v>3049</v>
      </c>
      <c r="E1712" s="45" t="s">
        <v>2383</v>
      </c>
      <c r="F1712" t="s">
        <v>3011</v>
      </c>
      <c r="G1712" s="45" t="s">
        <v>2387</v>
      </c>
      <c r="H1712" s="43">
        <v>1121</v>
      </c>
      <c r="I1712" s="324" t="s">
        <v>41</v>
      </c>
      <c r="J1712" s="255" t="str">
        <f>IF(ISBLANK(INDEX('Policy Characteristics'!D:D,MATCH($C1712,'Policy Characteristics'!$C:$C,0))),"",INDEX('Policy Characteristics'!D:D,MATCH($C1712,'Policy Characteristics'!$C:$C,0)))</f>
        <v>Industry Energy Efficiency</v>
      </c>
      <c r="K1712" s="254" t="str">
        <f>IF(ISBLANK(INDEX('Policy Characteristics'!E:E,MATCH($C1712,'Policy Characteristics'!$C:$C,0))),"",INDEX('Policy Characteristics'!E:E,MATCH($C1712,'Policy Characteristics'!$C:$C,0)))</f>
        <v>indst efficiency standards</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0.25</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reduction in energy use</v>
      </c>
      <c r="P1712" s="254" t="str">
        <f>IF(ISBLANK(INDEX('Policy Characteristics'!J:J,MATCH($C1712,'Policy Characteristics'!$C:$C,0))),"",INDEX('Policy Characteristics'!J:J,MATCH($C1712,'Policy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4" customFormat="1" x14ac:dyDescent="0.2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Industry Energy Efficiency Standards</v>
      </c>
      <c r="C1713" s="254" t="str">
        <f t="shared" si="58"/>
        <v>Percentage Improvement in Eqpt Efficiency Standards above BAU</v>
      </c>
      <c r="D1713" s="6" t="s">
        <v>3049</v>
      </c>
      <c r="E1713" s="45" t="s">
        <v>2384</v>
      </c>
      <c r="F1713" t="s">
        <v>3011</v>
      </c>
      <c r="G1713" s="45" t="s">
        <v>2388</v>
      </c>
      <c r="H1713" s="43">
        <v>1122</v>
      </c>
      <c r="I1713" s="324" t="s">
        <v>40</v>
      </c>
      <c r="J1713" s="255" t="str">
        <f>IF(ISBLANK(INDEX('Policy Characteristics'!D:D,MATCH($C1713,'Policy Characteristics'!$C:$C,0))),"",INDEX('Policy Characteristics'!D:D,MATCH($C1713,'Policy Characteristics'!$C:$C,0)))</f>
        <v>Industry Energy Efficiency</v>
      </c>
      <c r="K1713" s="254" t="str">
        <f>IF(ISBLANK(INDEX('Policy Characteristics'!E:E,MATCH($C1713,'Policy Characteristics'!$C:$C,0))),"",INDEX('Policy Characteristics'!E:E,MATCH($C1713,'Policy Characteristics'!$C:$C,0)))</f>
        <v>indst efficiency standards</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0.25</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reduction in energy use</v>
      </c>
      <c r="P1713" s="254" t="str">
        <f>IF(ISBLANK(INDEX('Policy Characteristics'!J:J,MATCH($C1713,'Policy Characteristics'!$C:$C,0))),"",INDEX('Policy Characteristics'!J:J,MATCH($C1713,'Policy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4" customFormat="1" x14ac:dyDescent="0.2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Industry Energy Efficiency Standards</v>
      </c>
      <c r="C1714" s="254" t="str">
        <f t="shared" si="58"/>
        <v>Percentage Improvement in Eqpt Efficiency Standards above BAU</v>
      </c>
      <c r="D1714" s="6" t="s">
        <v>3049</v>
      </c>
      <c r="E1714" s="45" t="s">
        <v>2385</v>
      </c>
      <c r="F1714" t="s">
        <v>3011</v>
      </c>
      <c r="G1714" s="45" t="s">
        <v>2391</v>
      </c>
      <c r="H1714" s="43">
        <v>1123</v>
      </c>
      <c r="I1714" s="324" t="s">
        <v>41</v>
      </c>
      <c r="J1714" s="255" t="str">
        <f>IF(ISBLANK(INDEX('Policy Characteristics'!D:D,MATCH($C1714,'Policy Characteristics'!$C:$C,0))),"",INDEX('Policy Characteristics'!D:D,MATCH($C1714,'Policy Characteristics'!$C:$C,0)))</f>
        <v>Industry Energy Efficiency</v>
      </c>
      <c r="K1714" s="254" t="str">
        <f>IF(ISBLANK(INDEX('Policy Characteristics'!E:E,MATCH($C1714,'Policy Characteristics'!$C:$C,0))),"",INDEX('Policy Characteristics'!E:E,MATCH($C1714,'Policy Characteristics'!$C:$C,0)))</f>
        <v>indst efficiency standards</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0.25</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reduction in energy use</v>
      </c>
      <c r="P1714" s="254" t="str">
        <f>IF(ISBLANK(INDEX('Policy Characteristics'!J:J,MATCH($C1714,'Policy Characteristics'!$C:$C,0))),"",INDEX('Policy Characteristics'!J:J,MATCH($C1714,'Policy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4" customFormat="1" x14ac:dyDescent="0.2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Industry Energy Efficiency Standards</v>
      </c>
      <c r="C1715" s="254" t="str">
        <f t="shared" si="58"/>
        <v>Percentage Improvement in Eqpt Efficiency Standards above BAU</v>
      </c>
      <c r="D1715" s="6" t="s">
        <v>3049</v>
      </c>
      <c r="E1715" s="45" t="s">
        <v>2682</v>
      </c>
      <c r="F1715" t="s">
        <v>3011</v>
      </c>
      <c r="G1715" s="45" t="s">
        <v>2685</v>
      </c>
      <c r="H1715" s="43">
        <v>1124</v>
      </c>
      <c r="I1715" s="324" t="s">
        <v>41</v>
      </c>
      <c r="J1715" s="255" t="str">
        <f>IF(ISBLANK(INDEX('Policy Characteristics'!D:D,MATCH($C1715,'Policy Characteristics'!$C:$C,0))),"",INDEX('Policy Characteristics'!D:D,MATCH($C1715,'Policy Characteristics'!$C:$C,0)))</f>
        <v>Industry Energy Efficiency</v>
      </c>
      <c r="K1715" s="254" t="str">
        <f>IF(ISBLANK(INDEX('Policy Characteristics'!E:E,MATCH($C1715,'Policy Characteristics'!$C:$C,0))),"",INDEX('Policy Characteristics'!E:E,MATCH($C1715,'Policy Characteristics'!$C:$C,0)))</f>
        <v>indst efficiency standards</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0.25</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reduction in energy use</v>
      </c>
      <c r="P1715" s="254" t="str">
        <f>IF(ISBLANK(INDEX('Policy Characteristics'!J:J,MATCH($C1715,'Policy Characteristics'!$C:$C,0))),"",INDEX('Policy Characteristics'!J:J,MATCH($C1715,'Policy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4" customFormat="1" x14ac:dyDescent="0.2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Industry Energy Efficiency Standards</v>
      </c>
      <c r="C1716" s="254" t="str">
        <f t="shared" si="58"/>
        <v>Percentage Improvement in Eqpt Efficiency Standards above BAU</v>
      </c>
      <c r="D1716" s="6" t="s">
        <v>3049</v>
      </c>
      <c r="E1716" s="45" t="s">
        <v>2683</v>
      </c>
      <c r="F1716" t="s">
        <v>3011</v>
      </c>
      <c r="G1716" s="45" t="s">
        <v>2687</v>
      </c>
      <c r="H1716" s="43">
        <v>1125</v>
      </c>
      <c r="I1716" s="324" t="s">
        <v>41</v>
      </c>
      <c r="J1716" s="255" t="str">
        <f>IF(ISBLANK(INDEX('Policy Characteristics'!D:D,MATCH($C1716,'Policy Characteristics'!$C:$C,0))),"",INDEX('Policy Characteristics'!D:D,MATCH($C1716,'Policy Characteristics'!$C:$C,0)))</f>
        <v>Industry Energy Efficiency</v>
      </c>
      <c r="K1716" s="254" t="str">
        <f>IF(ISBLANK(INDEX('Policy Characteristics'!E:E,MATCH($C1716,'Policy Characteristics'!$C:$C,0))),"",INDEX('Policy Characteristics'!E:E,MATCH($C1716,'Policy Characteristics'!$C:$C,0)))</f>
        <v>indst efficiency standards</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0.25</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reduction in energy use</v>
      </c>
      <c r="P1716" s="254" t="str">
        <f>IF(ISBLANK(INDEX('Policy Characteristics'!J:J,MATCH($C1716,'Policy Characteristics'!$C:$C,0))),"",INDEX('Policy Characteristics'!J:J,MATCH($C1716,'Policy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4" customFormat="1" x14ac:dyDescent="0.2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Industry Energy Efficiency Standards</v>
      </c>
      <c r="C1717" s="254" t="str">
        <f t="shared" si="58"/>
        <v>Percentage Improvement in Eqpt Efficiency Standards above BAU</v>
      </c>
      <c r="D1717" s="6" t="s">
        <v>3049</v>
      </c>
      <c r="E1717" s="45" t="s">
        <v>2684</v>
      </c>
      <c r="F1717" t="s">
        <v>3011</v>
      </c>
      <c r="G1717" s="45" t="s">
        <v>2688</v>
      </c>
      <c r="H1717" s="43">
        <v>1126</v>
      </c>
      <c r="I1717" s="324" t="s">
        <v>40</v>
      </c>
      <c r="J1717" s="255" t="str">
        <f>IF(ISBLANK(INDEX('Policy Characteristics'!D:D,MATCH($C1717,'Policy Characteristics'!$C:$C,0))),"",INDEX('Policy Characteristics'!D:D,MATCH($C1717,'Policy Characteristics'!$C:$C,0)))</f>
        <v>Industry Energy Efficiency</v>
      </c>
      <c r="K1717" s="254" t="str">
        <f>IF(ISBLANK(INDEX('Policy Characteristics'!E:E,MATCH($C1717,'Policy Characteristics'!$C:$C,0))),"",INDEX('Policy Characteristics'!E:E,MATCH($C1717,'Policy Characteristics'!$C:$C,0)))</f>
        <v>indst efficiency standards</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0.25</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reduction in energy use</v>
      </c>
      <c r="P1717" s="254" t="str">
        <f>IF(ISBLANK(INDEX('Policy Characteristics'!J:J,MATCH($C1717,'Policy Characteristics'!$C:$C,0))),"",INDEX('Policy Characteristics'!J:J,MATCH($C1717,'Policy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4" customFormat="1" x14ac:dyDescent="0.2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Industry Energy Efficiency Standards</v>
      </c>
      <c r="C1718" s="254" t="str">
        <f t="shared" si="58"/>
        <v>Percentage Improvement in Eqpt Efficiency Standards above BAU</v>
      </c>
      <c r="D1718" s="6" t="s">
        <v>3049</v>
      </c>
      <c r="E1718" s="45" t="s">
        <v>2681</v>
      </c>
      <c r="F1718" t="s">
        <v>3011</v>
      </c>
      <c r="G1718" s="45" t="s">
        <v>2686</v>
      </c>
      <c r="H1718" s="43">
        <v>1127</v>
      </c>
      <c r="I1718" s="324" t="s">
        <v>41</v>
      </c>
      <c r="J1718" s="255" t="str">
        <f>IF(ISBLANK(INDEX('Policy Characteristics'!D:D,MATCH($C1718,'Policy Characteristics'!$C:$C,0))),"",INDEX('Policy Characteristics'!D:D,MATCH($C1718,'Policy Characteristics'!$C:$C,0)))</f>
        <v>Industry Energy Efficiency</v>
      </c>
      <c r="K1718" s="254" t="str">
        <f>IF(ISBLANK(INDEX('Policy Characteristics'!E:E,MATCH($C1718,'Policy Characteristics'!$C:$C,0))),"",INDEX('Policy Characteristics'!E:E,MATCH($C1718,'Policy Characteristics'!$C:$C,0)))</f>
        <v>indst efficiency standards</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0.25</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reduction in energy use</v>
      </c>
      <c r="P1718" s="254" t="str">
        <f>IF(ISBLANK(INDEX('Policy Characteristics'!J:J,MATCH($C1718,'Policy Characteristics'!$C:$C,0))),"",INDEX('Policy Characteristics'!J:J,MATCH($C1718,'Policy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4" customFormat="1" x14ac:dyDescent="0.2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Industry Energy Efficiency Standards</v>
      </c>
      <c r="C1719" s="254" t="str">
        <f t="shared" si="58"/>
        <v>Percentage Improvement in Eqpt Efficiency Standards above BAU</v>
      </c>
      <c r="D1719" s="6" t="s">
        <v>3050</v>
      </c>
      <c r="E1719" s="45" t="s">
        <v>2380</v>
      </c>
      <c r="F1719" t="s">
        <v>3012</v>
      </c>
      <c r="G1719" s="45" t="s">
        <v>2386</v>
      </c>
      <c r="H1719" s="43">
        <v>1128</v>
      </c>
      <c r="I1719" s="324" t="s">
        <v>40</v>
      </c>
      <c r="J1719" s="255" t="str">
        <f>IF(ISBLANK(INDEX('Policy Characteristics'!D:D,MATCH($C1719,'Policy Characteristics'!$C:$C,0))),"",INDEX('Policy Characteristics'!D:D,MATCH($C1719,'Policy Characteristics'!$C:$C,0)))</f>
        <v>Industry Energy Efficiency</v>
      </c>
      <c r="K1719" s="254" t="str">
        <f>IF(ISBLANK(INDEX('Policy Characteristics'!E:E,MATCH($C1719,'Policy Characteristics'!$C:$C,0))),"",INDEX('Policy Characteristics'!E:E,MATCH($C1719,'Policy Characteristics'!$C:$C,0)))</f>
        <v>indst efficiency standards</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0.25</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reduction in energy use</v>
      </c>
      <c r="P1719" s="254" t="str">
        <f>IF(ISBLANK(INDEX('Policy Characteristics'!J:J,MATCH($C1719,'Policy Characteristics'!$C:$C,0))),"",INDEX('Policy Characteristics'!J:J,MATCH($C1719,'Policy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4" customFormat="1" x14ac:dyDescent="0.2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Industry Energy Efficiency Standards</v>
      </c>
      <c r="C1720" s="254" t="str">
        <f t="shared" si="58"/>
        <v>Percentage Improvement in Eqpt Efficiency Standards above BAU</v>
      </c>
      <c r="D1720" s="6" t="s">
        <v>3050</v>
      </c>
      <c r="E1720" s="45" t="s">
        <v>2381</v>
      </c>
      <c r="F1720" t="s">
        <v>3012</v>
      </c>
      <c r="G1720" s="45" t="s">
        <v>2389</v>
      </c>
      <c r="H1720" s="43">
        <v>1129</v>
      </c>
      <c r="I1720" s="324" t="s">
        <v>41</v>
      </c>
      <c r="J1720" s="255" t="str">
        <f>IF(ISBLANK(INDEX('Policy Characteristics'!D:D,MATCH($C1720,'Policy Characteristics'!$C:$C,0))),"",INDEX('Policy Characteristics'!D:D,MATCH($C1720,'Policy Characteristics'!$C:$C,0)))</f>
        <v>Industry Energy Efficiency</v>
      </c>
      <c r="K1720" s="254" t="str">
        <f>IF(ISBLANK(INDEX('Policy Characteristics'!E:E,MATCH($C1720,'Policy Characteristics'!$C:$C,0))),"",INDEX('Policy Characteristics'!E:E,MATCH($C1720,'Policy Characteristics'!$C:$C,0)))</f>
        <v>indst efficiency standards</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0.25</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reduction in energy use</v>
      </c>
      <c r="P1720" s="254" t="str">
        <f>IF(ISBLANK(INDEX('Policy Characteristics'!J:J,MATCH($C1720,'Policy Characteristics'!$C:$C,0))),"",INDEX('Policy Characteristics'!J:J,MATCH($C1720,'Policy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4" customFormat="1" x14ac:dyDescent="0.2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Industry Energy Efficiency Standards</v>
      </c>
      <c r="C1721" s="254" t="str">
        <f t="shared" si="58"/>
        <v>Percentage Improvement in Eqpt Efficiency Standards above BAU</v>
      </c>
      <c r="D1721" s="6" t="s">
        <v>3050</v>
      </c>
      <c r="E1721" s="45" t="s">
        <v>2382</v>
      </c>
      <c r="F1721" t="s">
        <v>3012</v>
      </c>
      <c r="G1721" s="45" t="s">
        <v>2390</v>
      </c>
      <c r="H1721" s="43">
        <v>1130</v>
      </c>
      <c r="I1721" s="324" t="s">
        <v>40</v>
      </c>
      <c r="J1721" s="255" t="str">
        <f>IF(ISBLANK(INDEX('Policy Characteristics'!D:D,MATCH($C1721,'Policy Characteristics'!$C:$C,0))),"",INDEX('Policy Characteristics'!D:D,MATCH($C1721,'Policy Characteristics'!$C:$C,0)))</f>
        <v>Industry Energy Efficiency</v>
      </c>
      <c r="K1721" s="254" t="str">
        <f>IF(ISBLANK(INDEX('Policy Characteristics'!E:E,MATCH($C1721,'Policy Characteristics'!$C:$C,0))),"",INDEX('Policy Characteristics'!E:E,MATCH($C1721,'Policy Characteristics'!$C:$C,0)))</f>
        <v>indst efficiency standards</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0.25</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reduction in energy use</v>
      </c>
      <c r="P1721" s="254" t="str">
        <f>IF(ISBLANK(INDEX('Policy Characteristics'!J:J,MATCH($C1721,'Policy Characteristics'!$C:$C,0))),"",INDEX('Policy Characteristics'!J:J,MATCH($C1721,'Policy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4" customFormat="1" x14ac:dyDescent="0.2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Industry Energy Efficiency Standards</v>
      </c>
      <c r="C1722" s="254" t="str">
        <f t="shared" si="58"/>
        <v>Percentage Improvement in Eqpt Efficiency Standards above BAU</v>
      </c>
      <c r="D1722" s="6" t="s">
        <v>3050</v>
      </c>
      <c r="E1722" s="45" t="s">
        <v>2383</v>
      </c>
      <c r="F1722" t="s">
        <v>3012</v>
      </c>
      <c r="G1722" s="45" t="s">
        <v>2387</v>
      </c>
      <c r="H1722" s="43">
        <v>1131</v>
      </c>
      <c r="I1722" s="324" t="s">
        <v>41</v>
      </c>
      <c r="J1722" s="255" t="str">
        <f>IF(ISBLANK(INDEX('Policy Characteristics'!D:D,MATCH($C1722,'Policy Characteristics'!$C:$C,0))),"",INDEX('Policy Characteristics'!D:D,MATCH($C1722,'Policy Characteristics'!$C:$C,0)))</f>
        <v>Industry Energy Efficiency</v>
      </c>
      <c r="K1722" s="254" t="str">
        <f>IF(ISBLANK(INDEX('Policy Characteristics'!E:E,MATCH($C1722,'Policy Characteristics'!$C:$C,0))),"",INDEX('Policy Characteristics'!E:E,MATCH($C1722,'Policy Characteristics'!$C:$C,0)))</f>
        <v>indst efficiency standards</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0.25</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reduction in energy use</v>
      </c>
      <c r="P1722" s="254" t="str">
        <f>IF(ISBLANK(INDEX('Policy Characteristics'!J:J,MATCH($C1722,'Policy Characteristics'!$C:$C,0))),"",INDEX('Policy Characteristics'!J:J,MATCH($C1722,'Policy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4" customFormat="1" x14ac:dyDescent="0.2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Industry Energy Efficiency Standards</v>
      </c>
      <c r="C1723" s="254" t="str">
        <f t="shared" si="58"/>
        <v>Percentage Improvement in Eqpt Efficiency Standards above BAU</v>
      </c>
      <c r="D1723" s="6" t="s">
        <v>3050</v>
      </c>
      <c r="E1723" s="45" t="s">
        <v>2384</v>
      </c>
      <c r="F1723" t="s">
        <v>3012</v>
      </c>
      <c r="G1723" s="45" t="s">
        <v>2388</v>
      </c>
      <c r="H1723" s="43">
        <v>1132</v>
      </c>
      <c r="I1723" s="324" t="s">
        <v>40</v>
      </c>
      <c r="J1723" s="255" t="str">
        <f>IF(ISBLANK(INDEX('Policy Characteristics'!D:D,MATCH($C1723,'Policy Characteristics'!$C:$C,0))),"",INDEX('Policy Characteristics'!D:D,MATCH($C1723,'Policy Characteristics'!$C:$C,0)))</f>
        <v>Industry Energy Efficiency</v>
      </c>
      <c r="K1723" s="254" t="str">
        <f>IF(ISBLANK(INDEX('Policy Characteristics'!E:E,MATCH($C1723,'Policy Characteristics'!$C:$C,0))),"",INDEX('Policy Characteristics'!E:E,MATCH($C1723,'Policy Characteristics'!$C:$C,0)))</f>
        <v>indst efficiency standards</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0.25</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reduction in energy use</v>
      </c>
      <c r="P1723" s="254" t="str">
        <f>IF(ISBLANK(INDEX('Policy Characteristics'!J:J,MATCH($C1723,'Policy Characteristics'!$C:$C,0))),"",INDEX('Policy Characteristics'!J:J,MATCH($C1723,'Policy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4" customFormat="1" x14ac:dyDescent="0.2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Industry Energy Efficiency Standards</v>
      </c>
      <c r="C1724" s="254" t="str">
        <f t="shared" si="58"/>
        <v>Percentage Improvement in Eqpt Efficiency Standards above BAU</v>
      </c>
      <c r="D1724" s="6" t="s">
        <v>3050</v>
      </c>
      <c r="E1724" s="45" t="s">
        <v>2385</v>
      </c>
      <c r="F1724" t="s">
        <v>3012</v>
      </c>
      <c r="G1724" s="45" t="s">
        <v>2391</v>
      </c>
      <c r="H1724" s="43">
        <v>1133</v>
      </c>
      <c r="I1724" s="324" t="s">
        <v>41</v>
      </c>
      <c r="J1724" s="255" t="str">
        <f>IF(ISBLANK(INDEX('Policy Characteristics'!D:D,MATCH($C1724,'Policy Characteristics'!$C:$C,0))),"",INDEX('Policy Characteristics'!D:D,MATCH($C1724,'Policy Characteristics'!$C:$C,0)))</f>
        <v>Industry Energy Efficiency</v>
      </c>
      <c r="K1724" s="254" t="str">
        <f>IF(ISBLANK(INDEX('Policy Characteristics'!E:E,MATCH($C1724,'Policy Characteristics'!$C:$C,0))),"",INDEX('Policy Characteristics'!E:E,MATCH($C1724,'Policy Characteristics'!$C:$C,0)))</f>
        <v>indst efficiency standards</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0.25</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reduction in energy use</v>
      </c>
      <c r="P1724" s="254" t="str">
        <f>IF(ISBLANK(INDEX('Policy Characteristics'!J:J,MATCH($C1724,'Policy Characteristics'!$C:$C,0))),"",INDEX('Policy Characteristics'!J:J,MATCH($C1724,'Policy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4" customFormat="1" x14ac:dyDescent="0.2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Industry Energy Efficiency Standards</v>
      </c>
      <c r="C1725" s="254" t="str">
        <f t="shared" si="58"/>
        <v>Percentage Improvement in Eqpt Efficiency Standards above BAU</v>
      </c>
      <c r="D1725" s="6" t="s">
        <v>3050</v>
      </c>
      <c r="E1725" s="45" t="s">
        <v>2682</v>
      </c>
      <c r="F1725" t="s">
        <v>3012</v>
      </c>
      <c r="G1725" s="45" t="s">
        <v>2685</v>
      </c>
      <c r="H1725" s="43">
        <v>1134</v>
      </c>
      <c r="I1725" s="324" t="s">
        <v>41</v>
      </c>
      <c r="J1725" s="255" t="str">
        <f>IF(ISBLANK(INDEX('Policy Characteristics'!D:D,MATCH($C1725,'Policy Characteristics'!$C:$C,0))),"",INDEX('Policy Characteristics'!D:D,MATCH($C1725,'Policy Characteristics'!$C:$C,0)))</f>
        <v>Industry Energy Efficiency</v>
      </c>
      <c r="K1725" s="254" t="str">
        <f>IF(ISBLANK(INDEX('Policy Characteristics'!E:E,MATCH($C1725,'Policy Characteristics'!$C:$C,0))),"",INDEX('Policy Characteristics'!E:E,MATCH($C1725,'Policy Characteristics'!$C:$C,0)))</f>
        <v>indst efficiency standards</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0.25</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reduction in energy use</v>
      </c>
      <c r="P1725" s="254" t="str">
        <f>IF(ISBLANK(INDEX('Policy Characteristics'!J:J,MATCH($C1725,'Policy Characteristics'!$C:$C,0))),"",INDEX('Policy Characteristics'!J:J,MATCH($C1725,'Policy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4" customFormat="1" x14ac:dyDescent="0.2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Industry Energy Efficiency Standards</v>
      </c>
      <c r="C1726" s="254" t="str">
        <f t="shared" si="58"/>
        <v>Percentage Improvement in Eqpt Efficiency Standards above BAU</v>
      </c>
      <c r="D1726" s="6" t="s">
        <v>3050</v>
      </c>
      <c r="E1726" s="45" t="s">
        <v>2683</v>
      </c>
      <c r="F1726" t="s">
        <v>3012</v>
      </c>
      <c r="G1726" s="45" t="s">
        <v>2687</v>
      </c>
      <c r="H1726" s="43">
        <v>1135</v>
      </c>
      <c r="I1726" s="324" t="s">
        <v>41</v>
      </c>
      <c r="J1726" s="255" t="str">
        <f>IF(ISBLANK(INDEX('Policy Characteristics'!D:D,MATCH($C1726,'Policy Characteristics'!$C:$C,0))),"",INDEX('Policy Characteristics'!D:D,MATCH($C1726,'Policy Characteristics'!$C:$C,0)))</f>
        <v>Industry Energy Efficiency</v>
      </c>
      <c r="K1726" s="254" t="str">
        <f>IF(ISBLANK(INDEX('Policy Characteristics'!E:E,MATCH($C1726,'Policy Characteristics'!$C:$C,0))),"",INDEX('Policy Characteristics'!E:E,MATCH($C1726,'Policy Characteristics'!$C:$C,0)))</f>
        <v>indst efficiency standards</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0.25</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reduction in energy use</v>
      </c>
      <c r="P1726" s="254" t="str">
        <f>IF(ISBLANK(INDEX('Policy Characteristics'!J:J,MATCH($C1726,'Policy Characteristics'!$C:$C,0))),"",INDEX('Policy Characteristics'!J:J,MATCH($C1726,'Policy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4" customFormat="1" x14ac:dyDescent="0.2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Industry Energy Efficiency Standards</v>
      </c>
      <c r="C1727" s="254" t="str">
        <f t="shared" si="58"/>
        <v>Percentage Improvement in Eqpt Efficiency Standards above BAU</v>
      </c>
      <c r="D1727" s="6" t="s">
        <v>3050</v>
      </c>
      <c r="E1727" s="45" t="s">
        <v>2684</v>
      </c>
      <c r="F1727" t="s">
        <v>3012</v>
      </c>
      <c r="G1727" s="45" t="s">
        <v>2688</v>
      </c>
      <c r="H1727" s="43">
        <v>1136</v>
      </c>
      <c r="I1727" s="324" t="s">
        <v>40</v>
      </c>
      <c r="J1727" s="255" t="str">
        <f>IF(ISBLANK(INDEX('Policy Characteristics'!D:D,MATCH($C1727,'Policy Characteristics'!$C:$C,0))),"",INDEX('Policy Characteristics'!D:D,MATCH($C1727,'Policy Characteristics'!$C:$C,0)))</f>
        <v>Industry Energy Efficiency</v>
      </c>
      <c r="K1727" s="254" t="str">
        <f>IF(ISBLANK(INDEX('Policy Characteristics'!E:E,MATCH($C1727,'Policy Characteristics'!$C:$C,0))),"",INDEX('Policy Characteristics'!E:E,MATCH($C1727,'Policy Characteristics'!$C:$C,0)))</f>
        <v>indst efficiency standards</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0.25</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reduction in energy use</v>
      </c>
      <c r="P1727" s="254" t="str">
        <f>IF(ISBLANK(INDEX('Policy Characteristics'!J:J,MATCH($C1727,'Policy Characteristics'!$C:$C,0))),"",INDEX('Policy Characteristics'!J:J,MATCH($C1727,'Policy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4" customFormat="1" x14ac:dyDescent="0.2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Industry Energy Efficiency Standards</v>
      </c>
      <c r="C1728" s="254" t="str">
        <f t="shared" si="58"/>
        <v>Percentage Improvement in Eqpt Efficiency Standards above BAU</v>
      </c>
      <c r="D1728" s="6" t="s">
        <v>3050</v>
      </c>
      <c r="E1728" s="45" t="s">
        <v>2681</v>
      </c>
      <c r="F1728" t="s">
        <v>3012</v>
      </c>
      <c r="G1728" s="45" t="s">
        <v>2686</v>
      </c>
      <c r="H1728" s="43">
        <v>1137</v>
      </c>
      <c r="I1728" s="324" t="s">
        <v>41</v>
      </c>
      <c r="J1728" s="255" t="str">
        <f>IF(ISBLANK(INDEX('Policy Characteristics'!D:D,MATCH($C1728,'Policy Characteristics'!$C:$C,0))),"",INDEX('Policy Characteristics'!D:D,MATCH($C1728,'Policy Characteristics'!$C:$C,0)))</f>
        <v>Industry Energy Efficiency</v>
      </c>
      <c r="K1728" s="254" t="str">
        <f>IF(ISBLANK(INDEX('Policy Characteristics'!E:E,MATCH($C1728,'Policy Characteristics'!$C:$C,0))),"",INDEX('Policy Characteristics'!E:E,MATCH($C1728,'Policy Characteristics'!$C:$C,0)))</f>
        <v>indst efficiency standards</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0.25</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reduction in energy use</v>
      </c>
      <c r="P1728" s="254" t="str">
        <f>IF(ISBLANK(INDEX('Policy Characteristics'!J:J,MATCH($C1728,'Policy Characteristics'!$C:$C,0))),"",INDEX('Policy Characteristics'!J:J,MATCH($C1728,'Policy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4" customFormat="1" x14ac:dyDescent="0.2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Industry Energy Efficiency Standards</v>
      </c>
      <c r="C1729" s="254" t="str">
        <f t="shared" si="58"/>
        <v>Percentage Improvement in Eqpt Efficiency Standards above BAU</v>
      </c>
      <c r="D1729" s="6" t="s">
        <v>3051</v>
      </c>
      <c r="E1729" s="45" t="s">
        <v>2380</v>
      </c>
      <c r="F1729" t="s">
        <v>3013</v>
      </c>
      <c r="G1729" s="45" t="s">
        <v>2386</v>
      </c>
      <c r="H1729" s="43">
        <v>1138</v>
      </c>
      <c r="I1729" s="324" t="s">
        <v>40</v>
      </c>
      <c r="J1729" s="255" t="str">
        <f>IF(ISBLANK(INDEX('Policy Characteristics'!D:D,MATCH($C1729,'Policy Characteristics'!$C:$C,0))),"",INDEX('Policy Characteristics'!D:D,MATCH($C1729,'Policy Characteristics'!$C:$C,0)))</f>
        <v>Industry Energy Efficiency</v>
      </c>
      <c r="K1729" s="254" t="str">
        <f>IF(ISBLANK(INDEX('Policy Characteristics'!E:E,MATCH($C1729,'Policy Characteristics'!$C:$C,0))),"",INDEX('Policy Characteristics'!E:E,MATCH($C1729,'Policy Characteristics'!$C:$C,0)))</f>
        <v>indst efficiency standards</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0.25</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reduction in energy use</v>
      </c>
      <c r="P1729" s="254" t="str">
        <f>IF(ISBLANK(INDEX('Policy Characteristics'!J:J,MATCH($C1729,'Policy Characteristics'!$C:$C,0))),"",INDEX('Policy Characteristics'!J:J,MATCH($C1729,'Policy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s="4" customFormat="1" x14ac:dyDescent="0.2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Industry Energy Efficiency Standards</v>
      </c>
      <c r="C1730" s="254" t="str">
        <f t="shared" si="58"/>
        <v>Percentage Improvement in Eqpt Efficiency Standards above BAU</v>
      </c>
      <c r="D1730" s="6" t="s">
        <v>3051</v>
      </c>
      <c r="E1730" s="45" t="s">
        <v>2381</v>
      </c>
      <c r="F1730" t="s">
        <v>3013</v>
      </c>
      <c r="G1730" s="45" t="s">
        <v>2389</v>
      </c>
      <c r="H1730" s="43">
        <v>1139</v>
      </c>
      <c r="I1730" s="324" t="s">
        <v>40</v>
      </c>
      <c r="J1730" s="255" t="str">
        <f>IF(ISBLANK(INDEX('Policy Characteristics'!D:D,MATCH($C1730,'Policy Characteristics'!$C:$C,0))),"",INDEX('Policy Characteristics'!D:D,MATCH($C1730,'Policy Characteristics'!$C:$C,0)))</f>
        <v>Industry Energy Efficiency</v>
      </c>
      <c r="K1730" s="254" t="str">
        <f>IF(ISBLANK(INDEX('Policy Characteristics'!E:E,MATCH($C1730,'Policy Characteristics'!$C:$C,0))),"",INDEX('Policy Characteristics'!E:E,MATCH($C1730,'Policy Characteristics'!$C:$C,0)))</f>
        <v>indst efficiency standards</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0.25</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reduction in energy use</v>
      </c>
      <c r="P1730" s="254" t="str">
        <f>IF(ISBLANK(INDEX('Policy Characteristics'!J:J,MATCH($C1730,'Policy Characteristics'!$C:$C,0))),"",INDEX('Policy Characteristics'!J:J,MATCH($C1730,'Policy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4" customFormat="1" x14ac:dyDescent="0.2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Industry Energy Efficiency Standards</v>
      </c>
      <c r="C1731" s="254" t="str">
        <f t="shared" si="58"/>
        <v>Percentage Improvement in Eqpt Efficiency Standards above BAU</v>
      </c>
      <c r="D1731" s="6" t="s">
        <v>3051</v>
      </c>
      <c r="E1731" s="45" t="s">
        <v>2382</v>
      </c>
      <c r="F1731" t="s">
        <v>3013</v>
      </c>
      <c r="G1731" s="45" t="s">
        <v>2390</v>
      </c>
      <c r="H1731" s="43">
        <v>1140</v>
      </c>
      <c r="I1731" s="324" t="s">
        <v>40</v>
      </c>
      <c r="J1731" s="255" t="str">
        <f>IF(ISBLANK(INDEX('Policy Characteristics'!D:D,MATCH($C1731,'Policy Characteristics'!$C:$C,0))),"",INDEX('Policy Characteristics'!D:D,MATCH($C1731,'Policy Characteristics'!$C:$C,0)))</f>
        <v>Industry Energy Efficiency</v>
      </c>
      <c r="K1731" s="254" t="str">
        <f>IF(ISBLANK(INDEX('Policy Characteristics'!E:E,MATCH($C1731,'Policy Characteristics'!$C:$C,0))),"",INDEX('Policy Characteristics'!E:E,MATCH($C1731,'Policy Characteristics'!$C:$C,0)))</f>
        <v>indst efficiency standards</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0.25</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reduction in energy use</v>
      </c>
      <c r="P1731" s="254" t="str">
        <f>IF(ISBLANK(INDEX('Policy Characteristics'!J:J,MATCH($C1731,'Policy Characteristics'!$C:$C,0))),"",INDEX('Policy Characteristics'!J:J,MATCH($C1731,'Policy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4" customFormat="1" x14ac:dyDescent="0.2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Industry Energy Efficiency Standards</v>
      </c>
      <c r="C1732" s="254" t="str">
        <f t="shared" si="58"/>
        <v>Percentage Improvement in Eqpt Efficiency Standards above BAU</v>
      </c>
      <c r="D1732" s="6" t="s">
        <v>3051</v>
      </c>
      <c r="E1732" s="45" t="s">
        <v>2383</v>
      </c>
      <c r="F1732" t="s">
        <v>3013</v>
      </c>
      <c r="G1732" s="45" t="s">
        <v>2387</v>
      </c>
      <c r="H1732" s="43">
        <v>1141</v>
      </c>
      <c r="I1732" s="324" t="s">
        <v>41</v>
      </c>
      <c r="J1732" s="255" t="str">
        <f>IF(ISBLANK(INDEX('Policy Characteristics'!D:D,MATCH($C1732,'Policy Characteristics'!$C:$C,0))),"",INDEX('Policy Characteristics'!D:D,MATCH($C1732,'Policy Characteristics'!$C:$C,0)))</f>
        <v>Industry Energy Efficiency</v>
      </c>
      <c r="K1732" s="254" t="str">
        <f>IF(ISBLANK(INDEX('Policy Characteristics'!E:E,MATCH($C1732,'Policy Characteristics'!$C:$C,0))),"",INDEX('Policy Characteristics'!E:E,MATCH($C1732,'Policy Characteristics'!$C:$C,0)))</f>
        <v>indst efficiency standards</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0.25</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reduction in energy use</v>
      </c>
      <c r="P1732" s="254" t="str">
        <f>IF(ISBLANK(INDEX('Policy Characteristics'!J:J,MATCH($C1732,'Policy Characteristics'!$C:$C,0))),"",INDEX('Policy Characteristics'!J:J,MATCH($C1732,'Policy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4" customFormat="1" x14ac:dyDescent="0.2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Industry Energy Efficiency Standards</v>
      </c>
      <c r="C1733" s="254" t="str">
        <f t="shared" si="58"/>
        <v>Percentage Improvement in Eqpt Efficiency Standards above BAU</v>
      </c>
      <c r="D1733" s="6" t="s">
        <v>3051</v>
      </c>
      <c r="E1733" s="45" t="s">
        <v>2384</v>
      </c>
      <c r="F1733" t="s">
        <v>3013</v>
      </c>
      <c r="G1733" s="45" t="s">
        <v>2388</v>
      </c>
      <c r="H1733" s="43">
        <v>1142</v>
      </c>
      <c r="I1733" s="324" t="s">
        <v>40</v>
      </c>
      <c r="J1733" s="255" t="str">
        <f>IF(ISBLANK(INDEX('Policy Characteristics'!D:D,MATCH($C1733,'Policy Characteristics'!$C:$C,0))),"",INDEX('Policy Characteristics'!D:D,MATCH($C1733,'Policy Characteristics'!$C:$C,0)))</f>
        <v>Industry Energy Efficiency</v>
      </c>
      <c r="K1733" s="254" t="str">
        <f>IF(ISBLANK(INDEX('Policy Characteristics'!E:E,MATCH($C1733,'Policy Characteristics'!$C:$C,0))),"",INDEX('Policy Characteristics'!E:E,MATCH($C1733,'Policy Characteristics'!$C:$C,0)))</f>
        <v>indst efficiency standards</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0.25</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reduction in energy use</v>
      </c>
      <c r="P1733" s="254" t="str">
        <f>IF(ISBLANK(INDEX('Policy Characteristics'!J:J,MATCH($C1733,'Policy Characteristics'!$C:$C,0))),"",INDEX('Policy Characteristics'!J:J,MATCH($C1733,'Policy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4" customFormat="1" x14ac:dyDescent="0.2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Industry Energy Efficiency Standards</v>
      </c>
      <c r="C1734" s="254" t="str">
        <f t="shared" si="58"/>
        <v>Percentage Improvement in Eqpt Efficiency Standards above BAU</v>
      </c>
      <c r="D1734" s="6" t="s">
        <v>3051</v>
      </c>
      <c r="E1734" s="45" t="s">
        <v>2385</v>
      </c>
      <c r="F1734" t="s">
        <v>3013</v>
      </c>
      <c r="G1734" s="45" t="s">
        <v>2391</v>
      </c>
      <c r="H1734" s="43">
        <v>1143</v>
      </c>
      <c r="I1734" s="324" t="s">
        <v>41</v>
      </c>
      <c r="J1734" s="255" t="str">
        <f>IF(ISBLANK(INDEX('Policy Characteristics'!D:D,MATCH($C1734,'Policy Characteristics'!$C:$C,0))),"",INDEX('Policy Characteristics'!D:D,MATCH($C1734,'Policy Characteristics'!$C:$C,0)))</f>
        <v>Industry Energy Efficiency</v>
      </c>
      <c r="K1734" s="254" t="str">
        <f>IF(ISBLANK(INDEX('Policy Characteristics'!E:E,MATCH($C1734,'Policy Characteristics'!$C:$C,0))),"",INDEX('Policy Characteristics'!E:E,MATCH($C1734,'Policy Characteristics'!$C:$C,0)))</f>
        <v>indst efficiency standards</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0.25</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reduction in energy use</v>
      </c>
      <c r="P1734" s="254" t="str">
        <f>IF(ISBLANK(INDEX('Policy Characteristics'!J:J,MATCH($C1734,'Policy Characteristics'!$C:$C,0))),"",INDEX('Policy Characteristics'!J:J,MATCH($C1734,'Policy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4" customFormat="1" x14ac:dyDescent="0.2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Industry Energy Efficiency Standards</v>
      </c>
      <c r="C1735" s="254" t="str">
        <f t="shared" si="58"/>
        <v>Percentage Improvement in Eqpt Efficiency Standards above BAU</v>
      </c>
      <c r="D1735" s="6" t="s">
        <v>3051</v>
      </c>
      <c r="E1735" s="45" t="s">
        <v>2682</v>
      </c>
      <c r="F1735" t="s">
        <v>3013</v>
      </c>
      <c r="G1735" s="45" t="s">
        <v>2685</v>
      </c>
      <c r="H1735" s="43">
        <v>1144</v>
      </c>
      <c r="I1735" s="324" t="s">
        <v>41</v>
      </c>
      <c r="J1735" s="255" t="str">
        <f>IF(ISBLANK(INDEX('Policy Characteristics'!D:D,MATCH($C1735,'Policy Characteristics'!$C:$C,0))),"",INDEX('Policy Characteristics'!D:D,MATCH($C1735,'Policy Characteristics'!$C:$C,0)))</f>
        <v>Industry Energy Efficiency</v>
      </c>
      <c r="K1735" s="254" t="str">
        <f>IF(ISBLANK(INDEX('Policy Characteristics'!E:E,MATCH($C1735,'Policy Characteristics'!$C:$C,0))),"",INDEX('Policy Characteristics'!E:E,MATCH($C1735,'Policy Characteristics'!$C:$C,0)))</f>
        <v>indst efficiency standards</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0.25</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reduction in energy use</v>
      </c>
      <c r="P1735" s="254" t="str">
        <f>IF(ISBLANK(INDEX('Policy Characteristics'!J:J,MATCH($C1735,'Policy Characteristics'!$C:$C,0))),"",INDEX('Policy Characteristics'!J:J,MATCH($C1735,'Policy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4" customFormat="1" x14ac:dyDescent="0.2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Industry Energy Efficiency Standards</v>
      </c>
      <c r="C1736" s="254" t="str">
        <f t="shared" si="58"/>
        <v>Percentage Improvement in Eqpt Efficiency Standards above BAU</v>
      </c>
      <c r="D1736" s="6" t="s">
        <v>3051</v>
      </c>
      <c r="E1736" s="45" t="s">
        <v>2683</v>
      </c>
      <c r="F1736" t="s">
        <v>3013</v>
      </c>
      <c r="G1736" s="45" t="s">
        <v>2687</v>
      </c>
      <c r="H1736" s="43">
        <v>1145</v>
      </c>
      <c r="I1736" s="324" t="s">
        <v>41</v>
      </c>
      <c r="J1736" s="255" t="str">
        <f>IF(ISBLANK(INDEX('Policy Characteristics'!D:D,MATCH($C1736,'Policy Characteristics'!$C:$C,0))),"",INDEX('Policy Characteristics'!D:D,MATCH($C1736,'Policy Characteristics'!$C:$C,0)))</f>
        <v>Industry Energy Efficiency</v>
      </c>
      <c r="K1736" s="254" t="str">
        <f>IF(ISBLANK(INDEX('Policy Characteristics'!E:E,MATCH($C1736,'Policy Characteristics'!$C:$C,0))),"",INDEX('Policy Characteristics'!E:E,MATCH($C1736,'Policy Characteristics'!$C:$C,0)))</f>
        <v>indst efficiency standards</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0.25</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reduction in energy use</v>
      </c>
      <c r="P1736" s="254" t="str">
        <f>IF(ISBLANK(INDEX('Policy Characteristics'!J:J,MATCH($C1736,'Policy Characteristics'!$C:$C,0))),"",INDEX('Policy Characteristics'!J:J,MATCH($C1736,'Policy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4" customFormat="1" x14ac:dyDescent="0.2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Industry Energy Efficiency Standards</v>
      </c>
      <c r="C1737" s="254" t="str">
        <f t="shared" si="58"/>
        <v>Percentage Improvement in Eqpt Efficiency Standards above BAU</v>
      </c>
      <c r="D1737" s="6" t="s">
        <v>3051</v>
      </c>
      <c r="E1737" s="45" t="s">
        <v>2684</v>
      </c>
      <c r="F1737" t="s">
        <v>3013</v>
      </c>
      <c r="G1737" s="45" t="s">
        <v>2688</v>
      </c>
      <c r="H1737" s="43">
        <v>1146</v>
      </c>
      <c r="I1737" s="324" t="s">
        <v>40</v>
      </c>
      <c r="J1737" s="255" t="str">
        <f>IF(ISBLANK(INDEX('Policy Characteristics'!D:D,MATCH($C1737,'Policy Characteristics'!$C:$C,0))),"",INDEX('Policy Characteristics'!D:D,MATCH($C1737,'Policy Characteristics'!$C:$C,0)))</f>
        <v>Industry Energy Efficiency</v>
      </c>
      <c r="K1737" s="254" t="str">
        <f>IF(ISBLANK(INDEX('Policy Characteristics'!E:E,MATCH($C1737,'Policy Characteristics'!$C:$C,0))),"",INDEX('Policy Characteristics'!E:E,MATCH($C1737,'Policy Characteristics'!$C:$C,0)))</f>
        <v>indst efficiency standards</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0.25</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reduction in energy use</v>
      </c>
      <c r="P1737" s="254" t="str">
        <f>IF(ISBLANK(INDEX('Policy Characteristics'!J:J,MATCH($C1737,'Policy Characteristics'!$C:$C,0))),"",INDEX('Policy Characteristics'!J:J,MATCH($C1737,'Policy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4" customFormat="1" x14ac:dyDescent="0.2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Industry Energy Efficiency Standards</v>
      </c>
      <c r="C1738" s="254" t="str">
        <f t="shared" si="58"/>
        <v>Percentage Improvement in Eqpt Efficiency Standards above BAU</v>
      </c>
      <c r="D1738" s="6" t="s">
        <v>3051</v>
      </c>
      <c r="E1738" s="45" t="s">
        <v>2681</v>
      </c>
      <c r="F1738" t="s">
        <v>3013</v>
      </c>
      <c r="G1738" s="45" t="s">
        <v>2686</v>
      </c>
      <c r="H1738" s="43">
        <v>1147</v>
      </c>
      <c r="I1738" s="324" t="s">
        <v>41</v>
      </c>
      <c r="J1738" s="255" t="str">
        <f>IF(ISBLANK(INDEX('Policy Characteristics'!D:D,MATCH($C1738,'Policy Characteristics'!$C:$C,0))),"",INDEX('Policy Characteristics'!D:D,MATCH($C1738,'Policy Characteristics'!$C:$C,0)))</f>
        <v>Industry Energy Efficiency</v>
      </c>
      <c r="K1738" s="254" t="str">
        <f>IF(ISBLANK(INDEX('Policy Characteristics'!E:E,MATCH($C1738,'Policy Characteristics'!$C:$C,0))),"",INDEX('Policy Characteristics'!E:E,MATCH($C1738,'Policy Characteristics'!$C:$C,0)))</f>
        <v>indst efficiency standards</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0.25</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reduction in energy use</v>
      </c>
      <c r="P1738" s="254" t="str">
        <f>IF(ISBLANK(INDEX('Policy Characteristics'!J:J,MATCH($C1738,'Policy Characteristics'!$C:$C,0))),"",INDEX('Policy Characteristics'!J:J,MATCH($C1738,'Policy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4" customFormat="1" x14ac:dyDescent="0.2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Industry Energy Efficiency Standards</v>
      </c>
      <c r="C1739" s="254" t="str">
        <f t="shared" si="58"/>
        <v>Percentage Improvement in Eqpt Efficiency Standards above BAU</v>
      </c>
      <c r="D1739" s="6" t="s">
        <v>3052</v>
      </c>
      <c r="E1739" s="45" t="s">
        <v>2380</v>
      </c>
      <c r="F1739" t="s">
        <v>3014</v>
      </c>
      <c r="G1739" s="45" t="s">
        <v>2386</v>
      </c>
      <c r="H1739" s="43">
        <v>1148</v>
      </c>
      <c r="I1739" s="324" t="s">
        <v>40</v>
      </c>
      <c r="J1739" s="255" t="str">
        <f>IF(ISBLANK(INDEX('Policy Characteristics'!D:D,MATCH($C1739,'Policy Characteristics'!$C:$C,0))),"",INDEX('Policy Characteristics'!D:D,MATCH($C1739,'Policy Characteristics'!$C:$C,0)))</f>
        <v>Industry Energy Efficiency</v>
      </c>
      <c r="K1739" s="254" t="str">
        <f>IF(ISBLANK(INDEX('Policy Characteristics'!E:E,MATCH($C1739,'Policy Characteristics'!$C:$C,0))),"",INDEX('Policy Characteristics'!E:E,MATCH($C1739,'Policy Characteristics'!$C:$C,0)))</f>
        <v>indst efficiency standards</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0.25</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reduction in energy use</v>
      </c>
      <c r="P1739" s="254" t="str">
        <f>IF(ISBLANK(INDEX('Policy Characteristics'!J:J,MATCH($C1739,'Policy Characteristics'!$C:$C,0))),"",INDEX('Policy Characteristics'!J:J,MATCH($C1739,'Policy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4" customFormat="1" x14ac:dyDescent="0.2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Industry Energy Efficiency Standards</v>
      </c>
      <c r="C1740" s="254" t="str">
        <f t="shared" si="58"/>
        <v>Percentage Improvement in Eqpt Efficiency Standards above BAU</v>
      </c>
      <c r="D1740" s="6" t="s">
        <v>3052</v>
      </c>
      <c r="E1740" s="45" t="s">
        <v>2381</v>
      </c>
      <c r="F1740" t="s">
        <v>3014</v>
      </c>
      <c r="G1740" s="45" t="s">
        <v>2389</v>
      </c>
      <c r="H1740" s="43">
        <v>1149</v>
      </c>
      <c r="I1740" s="324" t="s">
        <v>40</v>
      </c>
      <c r="J1740" s="255" t="str">
        <f>IF(ISBLANK(INDEX('Policy Characteristics'!D:D,MATCH($C1740,'Policy Characteristics'!$C:$C,0))),"",INDEX('Policy Characteristics'!D:D,MATCH($C1740,'Policy Characteristics'!$C:$C,0)))</f>
        <v>Industry Energy Efficiency</v>
      </c>
      <c r="K1740" s="254" t="str">
        <f>IF(ISBLANK(INDEX('Policy Characteristics'!E:E,MATCH($C1740,'Policy Characteristics'!$C:$C,0))),"",INDEX('Policy Characteristics'!E:E,MATCH($C1740,'Policy Characteristics'!$C:$C,0)))</f>
        <v>indst efficiency standards</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0.25</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reduction in energy use</v>
      </c>
      <c r="P1740" s="254" t="str">
        <f>IF(ISBLANK(INDEX('Policy Characteristics'!J:J,MATCH($C1740,'Policy Characteristics'!$C:$C,0))),"",INDEX('Policy Characteristics'!J:J,MATCH($C1740,'Policy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4" customFormat="1" x14ac:dyDescent="0.2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Industry Energy Efficiency Standards</v>
      </c>
      <c r="C1741" s="254" t="str">
        <f t="shared" si="58"/>
        <v>Percentage Improvement in Eqpt Efficiency Standards above BAU</v>
      </c>
      <c r="D1741" s="6" t="s">
        <v>3052</v>
      </c>
      <c r="E1741" s="45" t="s">
        <v>2382</v>
      </c>
      <c r="F1741" t="s">
        <v>3014</v>
      </c>
      <c r="G1741" s="45" t="s">
        <v>2390</v>
      </c>
      <c r="H1741" s="43">
        <v>1150</v>
      </c>
      <c r="I1741" s="324" t="s">
        <v>40</v>
      </c>
      <c r="J1741" s="255" t="str">
        <f>IF(ISBLANK(INDEX('Policy Characteristics'!D:D,MATCH($C1741,'Policy Characteristics'!$C:$C,0))),"",INDEX('Policy Characteristics'!D:D,MATCH($C1741,'Policy Characteristics'!$C:$C,0)))</f>
        <v>Industry Energy Efficiency</v>
      </c>
      <c r="K1741" s="254" t="str">
        <f>IF(ISBLANK(INDEX('Policy Characteristics'!E:E,MATCH($C1741,'Policy Characteristics'!$C:$C,0))),"",INDEX('Policy Characteristics'!E:E,MATCH($C1741,'Policy Characteristics'!$C:$C,0)))</f>
        <v>indst efficiency standards</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0.25</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reduction in energy use</v>
      </c>
      <c r="P1741" s="254" t="str">
        <f>IF(ISBLANK(INDEX('Policy Characteristics'!J:J,MATCH($C1741,'Policy Characteristics'!$C:$C,0))),"",INDEX('Policy Characteristics'!J:J,MATCH($C1741,'Policy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4" customFormat="1" x14ac:dyDescent="0.2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Industry Energy Efficiency Standards</v>
      </c>
      <c r="C1742" s="254" t="str">
        <f t="shared" ref="C1742:C1798" si="59">C$1549</f>
        <v>Percentage Improvement in Eqpt Efficiency Standards above BAU</v>
      </c>
      <c r="D1742" s="6" t="s">
        <v>3052</v>
      </c>
      <c r="E1742" s="45" t="s">
        <v>2383</v>
      </c>
      <c r="F1742" t="s">
        <v>3014</v>
      </c>
      <c r="G1742" s="45" t="s">
        <v>2387</v>
      </c>
      <c r="H1742" s="43">
        <v>1151</v>
      </c>
      <c r="I1742" s="324" t="s">
        <v>41</v>
      </c>
      <c r="J1742" s="255" t="str">
        <f>IF(ISBLANK(INDEX('Policy Characteristics'!D:D,MATCH($C1742,'Policy Characteristics'!$C:$C,0))),"",INDEX('Policy Characteristics'!D:D,MATCH($C1742,'Policy Characteristics'!$C:$C,0)))</f>
        <v>Industry Energy Efficiency</v>
      </c>
      <c r="K1742" s="254" t="str">
        <f>IF(ISBLANK(INDEX('Policy Characteristics'!E:E,MATCH($C1742,'Policy Characteristics'!$C:$C,0))),"",INDEX('Policy Characteristics'!E:E,MATCH($C1742,'Policy Characteristics'!$C:$C,0)))</f>
        <v>indst efficiency standards</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0.25</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reduction in energy use</v>
      </c>
      <c r="P1742" s="254" t="str">
        <f>IF(ISBLANK(INDEX('Policy Characteristics'!J:J,MATCH($C1742,'Policy Characteristics'!$C:$C,0))),"",INDEX('Policy Characteristics'!J:J,MATCH($C1742,'Policy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4" customFormat="1" x14ac:dyDescent="0.2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Industry Energy Efficiency Standards</v>
      </c>
      <c r="C1743" s="254" t="str">
        <f t="shared" si="59"/>
        <v>Percentage Improvement in Eqpt Efficiency Standards above BAU</v>
      </c>
      <c r="D1743" s="6" t="s">
        <v>3052</v>
      </c>
      <c r="E1743" s="45" t="s">
        <v>2384</v>
      </c>
      <c r="F1743" t="s">
        <v>3014</v>
      </c>
      <c r="G1743" s="45" t="s">
        <v>2388</v>
      </c>
      <c r="H1743" s="43">
        <v>1152</v>
      </c>
      <c r="I1743" s="324" t="s">
        <v>40</v>
      </c>
      <c r="J1743" s="255" t="str">
        <f>IF(ISBLANK(INDEX('Policy Characteristics'!D:D,MATCH($C1743,'Policy Characteristics'!$C:$C,0))),"",INDEX('Policy Characteristics'!D:D,MATCH($C1743,'Policy Characteristics'!$C:$C,0)))</f>
        <v>Industry Energy Efficiency</v>
      </c>
      <c r="K1743" s="254" t="str">
        <f>IF(ISBLANK(INDEX('Policy Characteristics'!E:E,MATCH($C1743,'Policy Characteristics'!$C:$C,0))),"",INDEX('Policy Characteristics'!E:E,MATCH($C1743,'Policy Characteristics'!$C:$C,0)))</f>
        <v>indst efficiency standards</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0.25</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reduction in energy use</v>
      </c>
      <c r="P1743" s="254" t="str">
        <f>IF(ISBLANK(INDEX('Policy Characteristics'!J:J,MATCH($C1743,'Policy Characteristics'!$C:$C,0))),"",INDEX('Policy Characteristics'!J:J,MATCH($C1743,'Policy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4" customFormat="1" x14ac:dyDescent="0.2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Industry Energy Efficiency Standards</v>
      </c>
      <c r="C1744" s="254" t="str">
        <f t="shared" si="59"/>
        <v>Percentage Improvement in Eqpt Efficiency Standards above BAU</v>
      </c>
      <c r="D1744" s="6" t="s">
        <v>3052</v>
      </c>
      <c r="E1744" s="45" t="s">
        <v>2385</v>
      </c>
      <c r="F1744" t="s">
        <v>3014</v>
      </c>
      <c r="G1744" s="45" t="s">
        <v>2391</v>
      </c>
      <c r="H1744" s="43">
        <v>1153</v>
      </c>
      <c r="I1744" s="324" t="s">
        <v>41</v>
      </c>
      <c r="J1744" s="255" t="str">
        <f>IF(ISBLANK(INDEX('Policy Characteristics'!D:D,MATCH($C1744,'Policy Characteristics'!$C:$C,0))),"",INDEX('Policy Characteristics'!D:D,MATCH($C1744,'Policy Characteristics'!$C:$C,0)))</f>
        <v>Industry Energy Efficiency</v>
      </c>
      <c r="K1744" s="254" t="str">
        <f>IF(ISBLANK(INDEX('Policy Characteristics'!E:E,MATCH($C1744,'Policy Characteristics'!$C:$C,0))),"",INDEX('Policy Characteristics'!E:E,MATCH($C1744,'Policy Characteristics'!$C:$C,0)))</f>
        <v>indst efficiency standards</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0.25</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reduction in energy use</v>
      </c>
      <c r="P1744" s="254" t="str">
        <f>IF(ISBLANK(INDEX('Policy Characteristics'!J:J,MATCH($C1744,'Policy Characteristics'!$C:$C,0))),"",INDEX('Policy Characteristics'!J:J,MATCH($C1744,'Policy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4" customFormat="1" x14ac:dyDescent="0.2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Industry Energy Efficiency Standards</v>
      </c>
      <c r="C1745" s="254" t="str">
        <f t="shared" si="59"/>
        <v>Percentage Improvement in Eqpt Efficiency Standards above BAU</v>
      </c>
      <c r="D1745" s="6" t="s">
        <v>3052</v>
      </c>
      <c r="E1745" s="45" t="s">
        <v>2682</v>
      </c>
      <c r="F1745" t="s">
        <v>3014</v>
      </c>
      <c r="G1745" s="45" t="s">
        <v>2685</v>
      </c>
      <c r="H1745" s="43">
        <v>1154</v>
      </c>
      <c r="I1745" s="324" t="s">
        <v>41</v>
      </c>
      <c r="J1745" s="255" t="str">
        <f>IF(ISBLANK(INDEX('Policy Characteristics'!D:D,MATCH($C1745,'Policy Characteristics'!$C:$C,0))),"",INDEX('Policy Characteristics'!D:D,MATCH($C1745,'Policy Characteristics'!$C:$C,0)))</f>
        <v>Industry Energy Efficiency</v>
      </c>
      <c r="K1745" s="254" t="str">
        <f>IF(ISBLANK(INDEX('Policy Characteristics'!E:E,MATCH($C1745,'Policy Characteristics'!$C:$C,0))),"",INDEX('Policy Characteristics'!E:E,MATCH($C1745,'Policy Characteristics'!$C:$C,0)))</f>
        <v>indst efficiency standards</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0.25</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reduction in energy use</v>
      </c>
      <c r="P1745" s="254" t="str">
        <f>IF(ISBLANK(INDEX('Policy Characteristics'!J:J,MATCH($C1745,'Policy Characteristics'!$C:$C,0))),"",INDEX('Policy Characteristics'!J:J,MATCH($C1745,'Policy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4" customFormat="1" x14ac:dyDescent="0.2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Industry Energy Efficiency Standards</v>
      </c>
      <c r="C1746" s="254" t="str">
        <f t="shared" si="59"/>
        <v>Percentage Improvement in Eqpt Efficiency Standards above BAU</v>
      </c>
      <c r="D1746" s="6" t="s">
        <v>3052</v>
      </c>
      <c r="E1746" s="45" t="s">
        <v>2683</v>
      </c>
      <c r="F1746" t="s">
        <v>3014</v>
      </c>
      <c r="G1746" s="45" t="s">
        <v>2687</v>
      </c>
      <c r="H1746" s="43">
        <v>1155</v>
      </c>
      <c r="I1746" s="324" t="s">
        <v>40</v>
      </c>
      <c r="J1746" s="255" t="str">
        <f>IF(ISBLANK(INDEX('Policy Characteristics'!D:D,MATCH($C1746,'Policy Characteristics'!$C:$C,0))),"",INDEX('Policy Characteristics'!D:D,MATCH($C1746,'Policy Characteristics'!$C:$C,0)))</f>
        <v>Industry Energy Efficiency</v>
      </c>
      <c r="K1746" s="254" t="str">
        <f>IF(ISBLANK(INDEX('Policy Characteristics'!E:E,MATCH($C1746,'Policy Characteristics'!$C:$C,0))),"",INDEX('Policy Characteristics'!E:E,MATCH($C1746,'Policy Characteristics'!$C:$C,0)))</f>
        <v>indst efficiency standards</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0.25</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reduction in energy use</v>
      </c>
      <c r="P1746" s="254" t="str">
        <f>IF(ISBLANK(INDEX('Policy Characteristics'!J:J,MATCH($C1746,'Policy Characteristics'!$C:$C,0))),"",INDEX('Policy Characteristics'!J:J,MATCH($C1746,'Policy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4" customFormat="1" x14ac:dyDescent="0.2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Industry Energy Efficiency Standards</v>
      </c>
      <c r="C1747" s="254" t="str">
        <f t="shared" si="59"/>
        <v>Percentage Improvement in Eqpt Efficiency Standards above BAU</v>
      </c>
      <c r="D1747" s="6" t="s">
        <v>3052</v>
      </c>
      <c r="E1747" s="45" t="s">
        <v>2684</v>
      </c>
      <c r="F1747" t="s">
        <v>3014</v>
      </c>
      <c r="G1747" s="45" t="s">
        <v>2688</v>
      </c>
      <c r="H1747" s="43">
        <v>1156</v>
      </c>
      <c r="I1747" s="324" t="s">
        <v>40</v>
      </c>
      <c r="J1747" s="255" t="str">
        <f>IF(ISBLANK(INDEX('Policy Characteristics'!D:D,MATCH($C1747,'Policy Characteristics'!$C:$C,0))),"",INDEX('Policy Characteristics'!D:D,MATCH($C1747,'Policy Characteristics'!$C:$C,0)))</f>
        <v>Industry Energy Efficiency</v>
      </c>
      <c r="K1747" s="254" t="str">
        <f>IF(ISBLANK(INDEX('Policy Characteristics'!E:E,MATCH($C1747,'Policy Characteristics'!$C:$C,0))),"",INDEX('Policy Characteristics'!E:E,MATCH($C1747,'Policy Characteristics'!$C:$C,0)))</f>
        <v>indst efficiency standards</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0.25</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reduction in energy use</v>
      </c>
      <c r="P1747" s="254" t="str">
        <f>IF(ISBLANK(INDEX('Policy Characteristics'!J:J,MATCH($C1747,'Policy Characteristics'!$C:$C,0))),"",INDEX('Policy Characteristics'!J:J,MATCH($C1747,'Policy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4" customFormat="1" x14ac:dyDescent="0.2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Industry Energy Efficiency Standards</v>
      </c>
      <c r="C1748" s="254" t="str">
        <f t="shared" si="59"/>
        <v>Percentage Improvement in Eqpt Efficiency Standards above BAU</v>
      </c>
      <c r="D1748" s="6" t="s">
        <v>3052</v>
      </c>
      <c r="E1748" s="45" t="s">
        <v>2681</v>
      </c>
      <c r="F1748" t="s">
        <v>3014</v>
      </c>
      <c r="G1748" s="45" t="s">
        <v>2686</v>
      </c>
      <c r="H1748" s="43">
        <v>1157</v>
      </c>
      <c r="I1748" s="324" t="s">
        <v>41</v>
      </c>
      <c r="J1748" s="255" t="str">
        <f>IF(ISBLANK(INDEX('Policy Characteristics'!D:D,MATCH($C1748,'Policy Characteristics'!$C:$C,0))),"",INDEX('Policy Characteristics'!D:D,MATCH($C1748,'Policy Characteristics'!$C:$C,0)))</f>
        <v>Industry Energy Efficiency</v>
      </c>
      <c r="K1748" s="254" t="str">
        <f>IF(ISBLANK(INDEX('Policy Characteristics'!E:E,MATCH($C1748,'Policy Characteristics'!$C:$C,0))),"",INDEX('Policy Characteristics'!E:E,MATCH($C1748,'Policy Characteristics'!$C:$C,0)))</f>
        <v>indst efficiency standards</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0.25</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reduction in energy use</v>
      </c>
      <c r="P1748" s="254" t="str">
        <f>IF(ISBLANK(INDEX('Policy Characteristics'!J:J,MATCH($C1748,'Policy Characteristics'!$C:$C,0))),"",INDEX('Policy Characteristics'!J:J,MATCH($C1748,'Policy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4" customFormat="1" x14ac:dyDescent="0.2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Industry Energy Efficiency Standards</v>
      </c>
      <c r="C1749" s="254" t="str">
        <f t="shared" si="59"/>
        <v>Percentage Improvement in Eqpt Efficiency Standards above BAU</v>
      </c>
      <c r="D1749" s="6" t="s">
        <v>3053</v>
      </c>
      <c r="E1749" s="45" t="s">
        <v>2380</v>
      </c>
      <c r="F1749" t="s">
        <v>3015</v>
      </c>
      <c r="G1749" s="45" t="s">
        <v>2386</v>
      </c>
      <c r="H1749" s="43">
        <v>1158</v>
      </c>
      <c r="I1749" s="324" t="s">
        <v>40</v>
      </c>
      <c r="J1749" s="255" t="str">
        <f>IF(ISBLANK(INDEX('Policy Characteristics'!D:D,MATCH($C1749,'Policy Characteristics'!$C:$C,0))),"",INDEX('Policy Characteristics'!D:D,MATCH($C1749,'Policy Characteristics'!$C:$C,0)))</f>
        <v>Industry Energy Efficiency</v>
      </c>
      <c r="K1749" s="254" t="str">
        <f>IF(ISBLANK(INDEX('Policy Characteristics'!E:E,MATCH($C1749,'Policy Characteristics'!$C:$C,0))),"",INDEX('Policy Characteristics'!E:E,MATCH($C1749,'Policy Characteristics'!$C:$C,0)))</f>
        <v>indst efficiency standards</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0.25</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reduction in energy use</v>
      </c>
      <c r="P1749" s="254" t="str">
        <f>IF(ISBLANK(INDEX('Policy Characteristics'!J:J,MATCH($C1749,'Policy Characteristics'!$C:$C,0))),"",INDEX('Policy Characteristics'!J:J,MATCH($C1749,'Policy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4" customFormat="1" x14ac:dyDescent="0.2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Industry Energy Efficiency Standards</v>
      </c>
      <c r="C1750" s="254" t="str">
        <f t="shared" si="59"/>
        <v>Percentage Improvement in Eqpt Efficiency Standards above BAU</v>
      </c>
      <c r="D1750" s="6" t="s">
        <v>3053</v>
      </c>
      <c r="E1750" s="45" t="s">
        <v>2381</v>
      </c>
      <c r="F1750" t="s">
        <v>3015</v>
      </c>
      <c r="G1750" s="45" t="s">
        <v>2389</v>
      </c>
      <c r="H1750" s="43">
        <v>1159</v>
      </c>
      <c r="I1750" s="324" t="s">
        <v>40</v>
      </c>
      <c r="J1750" s="255" t="str">
        <f>IF(ISBLANK(INDEX('Policy Characteristics'!D:D,MATCH($C1750,'Policy Characteristics'!$C:$C,0))),"",INDEX('Policy Characteristics'!D:D,MATCH($C1750,'Policy Characteristics'!$C:$C,0)))</f>
        <v>Industry Energy Efficiency</v>
      </c>
      <c r="K1750" s="254" t="str">
        <f>IF(ISBLANK(INDEX('Policy Characteristics'!E:E,MATCH($C1750,'Policy Characteristics'!$C:$C,0))),"",INDEX('Policy Characteristics'!E:E,MATCH($C1750,'Policy Characteristics'!$C:$C,0)))</f>
        <v>indst efficiency standards</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0.25</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reduction in energy use</v>
      </c>
      <c r="P1750" s="254" t="str">
        <f>IF(ISBLANK(INDEX('Policy Characteristics'!J:J,MATCH($C1750,'Policy Characteristics'!$C:$C,0))),"",INDEX('Policy Characteristics'!J:J,MATCH($C1750,'Policy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4" customFormat="1" x14ac:dyDescent="0.2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Industry Energy Efficiency Standards</v>
      </c>
      <c r="C1751" s="254" t="str">
        <f t="shared" si="59"/>
        <v>Percentage Improvement in Eqpt Efficiency Standards above BAU</v>
      </c>
      <c r="D1751" s="6" t="s">
        <v>3053</v>
      </c>
      <c r="E1751" s="45" t="s">
        <v>2382</v>
      </c>
      <c r="F1751" t="s">
        <v>3015</v>
      </c>
      <c r="G1751" s="45" t="s">
        <v>2390</v>
      </c>
      <c r="H1751" s="43">
        <v>1160</v>
      </c>
      <c r="I1751" s="324" t="s">
        <v>40</v>
      </c>
      <c r="J1751" s="255" t="str">
        <f>IF(ISBLANK(INDEX('Policy Characteristics'!D:D,MATCH($C1751,'Policy Characteristics'!$C:$C,0))),"",INDEX('Policy Characteristics'!D:D,MATCH($C1751,'Policy Characteristics'!$C:$C,0)))</f>
        <v>Industry Energy Efficiency</v>
      </c>
      <c r="K1751" s="254" t="str">
        <f>IF(ISBLANK(INDEX('Policy Characteristics'!E:E,MATCH($C1751,'Policy Characteristics'!$C:$C,0))),"",INDEX('Policy Characteristics'!E:E,MATCH($C1751,'Policy Characteristics'!$C:$C,0)))</f>
        <v>indst efficiency standards</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0.25</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reduction in energy use</v>
      </c>
      <c r="P1751" s="254" t="str">
        <f>IF(ISBLANK(INDEX('Policy Characteristics'!J:J,MATCH($C1751,'Policy Characteristics'!$C:$C,0))),"",INDEX('Policy Characteristics'!J:J,MATCH($C1751,'Policy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4" customFormat="1" x14ac:dyDescent="0.2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Industry Energy Efficiency Standards</v>
      </c>
      <c r="C1752" s="254" t="str">
        <f t="shared" si="59"/>
        <v>Percentage Improvement in Eqpt Efficiency Standards above BAU</v>
      </c>
      <c r="D1752" s="6" t="s">
        <v>3053</v>
      </c>
      <c r="E1752" s="45" t="s">
        <v>2383</v>
      </c>
      <c r="F1752" t="s">
        <v>3015</v>
      </c>
      <c r="G1752" s="45" t="s">
        <v>2387</v>
      </c>
      <c r="H1752" s="43">
        <v>1161</v>
      </c>
      <c r="I1752" s="324" t="s">
        <v>41</v>
      </c>
      <c r="J1752" s="255" t="str">
        <f>IF(ISBLANK(INDEX('Policy Characteristics'!D:D,MATCH($C1752,'Policy Characteristics'!$C:$C,0))),"",INDEX('Policy Characteristics'!D:D,MATCH($C1752,'Policy Characteristics'!$C:$C,0)))</f>
        <v>Industry Energy Efficiency</v>
      </c>
      <c r="K1752" s="254" t="str">
        <f>IF(ISBLANK(INDEX('Policy Characteristics'!E:E,MATCH($C1752,'Policy Characteristics'!$C:$C,0))),"",INDEX('Policy Characteristics'!E:E,MATCH($C1752,'Policy Characteristics'!$C:$C,0)))</f>
        <v>indst efficiency standards</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0.25</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reduction in energy use</v>
      </c>
      <c r="P1752" s="254" t="str">
        <f>IF(ISBLANK(INDEX('Policy Characteristics'!J:J,MATCH($C1752,'Policy Characteristics'!$C:$C,0))),"",INDEX('Policy Characteristics'!J:J,MATCH($C1752,'Policy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4" customFormat="1" x14ac:dyDescent="0.2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Industry Energy Efficiency Standards</v>
      </c>
      <c r="C1753" s="254" t="str">
        <f t="shared" si="59"/>
        <v>Percentage Improvement in Eqpt Efficiency Standards above BAU</v>
      </c>
      <c r="D1753" s="6" t="s">
        <v>3053</v>
      </c>
      <c r="E1753" s="45" t="s">
        <v>2384</v>
      </c>
      <c r="F1753" t="s">
        <v>3015</v>
      </c>
      <c r="G1753" s="45" t="s">
        <v>2388</v>
      </c>
      <c r="H1753" s="43">
        <v>1162</v>
      </c>
      <c r="I1753" s="324" t="s">
        <v>40</v>
      </c>
      <c r="J1753" s="255" t="str">
        <f>IF(ISBLANK(INDEX('Policy Characteristics'!D:D,MATCH($C1753,'Policy Characteristics'!$C:$C,0))),"",INDEX('Policy Characteristics'!D:D,MATCH($C1753,'Policy Characteristics'!$C:$C,0)))</f>
        <v>Industry Energy Efficiency</v>
      </c>
      <c r="K1753" s="254" t="str">
        <f>IF(ISBLANK(INDEX('Policy Characteristics'!E:E,MATCH($C1753,'Policy Characteristics'!$C:$C,0))),"",INDEX('Policy Characteristics'!E:E,MATCH($C1753,'Policy Characteristics'!$C:$C,0)))</f>
        <v>indst efficiency standards</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0.25</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reduction in energy use</v>
      </c>
      <c r="P1753" s="254" t="str">
        <f>IF(ISBLANK(INDEX('Policy Characteristics'!J:J,MATCH($C1753,'Policy Characteristics'!$C:$C,0))),"",INDEX('Policy Characteristics'!J:J,MATCH($C1753,'Policy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4" customFormat="1" x14ac:dyDescent="0.2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Industry Energy Efficiency Standards</v>
      </c>
      <c r="C1754" s="254" t="str">
        <f t="shared" si="59"/>
        <v>Percentage Improvement in Eqpt Efficiency Standards above BAU</v>
      </c>
      <c r="D1754" s="6" t="s">
        <v>3053</v>
      </c>
      <c r="E1754" s="45" t="s">
        <v>2385</v>
      </c>
      <c r="F1754" t="s">
        <v>3015</v>
      </c>
      <c r="G1754" s="45" t="s">
        <v>2391</v>
      </c>
      <c r="H1754" s="43">
        <v>1163</v>
      </c>
      <c r="I1754" s="324" t="s">
        <v>41</v>
      </c>
      <c r="J1754" s="255" t="str">
        <f>IF(ISBLANK(INDEX('Policy Characteristics'!D:D,MATCH($C1754,'Policy Characteristics'!$C:$C,0))),"",INDEX('Policy Characteristics'!D:D,MATCH($C1754,'Policy Characteristics'!$C:$C,0)))</f>
        <v>Industry Energy Efficiency</v>
      </c>
      <c r="K1754" s="254" t="str">
        <f>IF(ISBLANK(INDEX('Policy Characteristics'!E:E,MATCH($C1754,'Policy Characteristics'!$C:$C,0))),"",INDEX('Policy Characteristics'!E:E,MATCH($C1754,'Policy Characteristics'!$C:$C,0)))</f>
        <v>indst efficiency standards</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0.25</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reduction in energy use</v>
      </c>
      <c r="P1754" s="254" t="str">
        <f>IF(ISBLANK(INDEX('Policy Characteristics'!J:J,MATCH($C1754,'Policy Characteristics'!$C:$C,0))),"",INDEX('Policy Characteristics'!J:J,MATCH($C1754,'Policy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4" customFormat="1" x14ac:dyDescent="0.2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Industry Energy Efficiency Standards</v>
      </c>
      <c r="C1755" s="254" t="str">
        <f t="shared" si="59"/>
        <v>Percentage Improvement in Eqpt Efficiency Standards above BAU</v>
      </c>
      <c r="D1755" s="6" t="s">
        <v>3053</v>
      </c>
      <c r="E1755" s="45" t="s">
        <v>2682</v>
      </c>
      <c r="F1755" t="s">
        <v>3015</v>
      </c>
      <c r="G1755" s="45" t="s">
        <v>2685</v>
      </c>
      <c r="H1755" s="43">
        <v>1164</v>
      </c>
      <c r="I1755" s="324" t="s">
        <v>41</v>
      </c>
      <c r="J1755" s="255" t="str">
        <f>IF(ISBLANK(INDEX('Policy Characteristics'!D:D,MATCH($C1755,'Policy Characteristics'!$C:$C,0))),"",INDEX('Policy Characteristics'!D:D,MATCH($C1755,'Policy Characteristics'!$C:$C,0)))</f>
        <v>Industry Energy Efficiency</v>
      </c>
      <c r="K1755" s="254" t="str">
        <f>IF(ISBLANK(INDEX('Policy Characteristics'!E:E,MATCH($C1755,'Policy Characteristics'!$C:$C,0))),"",INDEX('Policy Characteristics'!E:E,MATCH($C1755,'Policy Characteristics'!$C:$C,0)))</f>
        <v>indst efficiency standards</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0.25</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reduction in energy use</v>
      </c>
      <c r="P1755" s="254" t="str">
        <f>IF(ISBLANK(INDEX('Policy Characteristics'!J:J,MATCH($C1755,'Policy Characteristics'!$C:$C,0))),"",INDEX('Policy Characteristics'!J:J,MATCH($C1755,'Policy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4" customFormat="1" x14ac:dyDescent="0.2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Industry Energy Efficiency Standards</v>
      </c>
      <c r="C1756" s="254" t="str">
        <f t="shared" si="59"/>
        <v>Percentage Improvement in Eqpt Efficiency Standards above BAU</v>
      </c>
      <c r="D1756" s="6" t="s">
        <v>3053</v>
      </c>
      <c r="E1756" s="45" t="s">
        <v>2683</v>
      </c>
      <c r="F1756" t="s">
        <v>3015</v>
      </c>
      <c r="G1756" s="45" t="s">
        <v>2687</v>
      </c>
      <c r="H1756" s="43">
        <v>1165</v>
      </c>
      <c r="I1756" s="324" t="s">
        <v>40</v>
      </c>
      <c r="J1756" s="255" t="str">
        <f>IF(ISBLANK(INDEX('Policy Characteristics'!D:D,MATCH($C1756,'Policy Characteristics'!$C:$C,0))),"",INDEX('Policy Characteristics'!D:D,MATCH($C1756,'Policy Characteristics'!$C:$C,0)))</f>
        <v>Industry Energy Efficiency</v>
      </c>
      <c r="K1756" s="254" t="str">
        <f>IF(ISBLANK(INDEX('Policy Characteristics'!E:E,MATCH($C1756,'Policy Characteristics'!$C:$C,0))),"",INDEX('Policy Characteristics'!E:E,MATCH($C1756,'Policy Characteristics'!$C:$C,0)))</f>
        <v>indst efficiency standards</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0.25</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reduction in energy use</v>
      </c>
      <c r="P1756" s="254" t="str">
        <f>IF(ISBLANK(INDEX('Policy Characteristics'!J:J,MATCH($C1756,'Policy Characteristics'!$C:$C,0))),"",INDEX('Policy Characteristics'!J:J,MATCH($C1756,'Policy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4" customFormat="1" x14ac:dyDescent="0.2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Industry Energy Efficiency Standards</v>
      </c>
      <c r="C1757" s="254" t="str">
        <f t="shared" si="59"/>
        <v>Percentage Improvement in Eqpt Efficiency Standards above BAU</v>
      </c>
      <c r="D1757" s="6" t="s">
        <v>3053</v>
      </c>
      <c r="E1757" s="45" t="s">
        <v>2684</v>
      </c>
      <c r="F1757" t="s">
        <v>3015</v>
      </c>
      <c r="G1757" s="45" t="s">
        <v>2688</v>
      </c>
      <c r="H1757" s="43">
        <v>1166</v>
      </c>
      <c r="I1757" s="324" t="s">
        <v>40</v>
      </c>
      <c r="J1757" s="255" t="str">
        <f>IF(ISBLANK(INDEX('Policy Characteristics'!D:D,MATCH($C1757,'Policy Characteristics'!$C:$C,0))),"",INDEX('Policy Characteristics'!D:D,MATCH($C1757,'Policy Characteristics'!$C:$C,0)))</f>
        <v>Industry Energy Efficiency</v>
      </c>
      <c r="K1757" s="254" t="str">
        <f>IF(ISBLANK(INDEX('Policy Characteristics'!E:E,MATCH($C1757,'Policy Characteristics'!$C:$C,0))),"",INDEX('Policy Characteristics'!E:E,MATCH($C1757,'Policy Characteristics'!$C:$C,0)))</f>
        <v>indst efficiency standards</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0.25</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reduction in energy use</v>
      </c>
      <c r="P1757" s="254" t="str">
        <f>IF(ISBLANK(INDEX('Policy Characteristics'!J:J,MATCH($C1757,'Policy Characteristics'!$C:$C,0))),"",INDEX('Policy Characteristics'!J:J,MATCH($C1757,'Policy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4" customFormat="1" x14ac:dyDescent="0.2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Industry Energy Efficiency Standards</v>
      </c>
      <c r="C1758" s="254" t="str">
        <f t="shared" si="59"/>
        <v>Percentage Improvement in Eqpt Efficiency Standards above BAU</v>
      </c>
      <c r="D1758" s="6" t="s">
        <v>3053</v>
      </c>
      <c r="E1758" s="45" t="s">
        <v>2681</v>
      </c>
      <c r="F1758" t="s">
        <v>3015</v>
      </c>
      <c r="G1758" s="45" t="s">
        <v>2686</v>
      </c>
      <c r="H1758" s="43">
        <v>1167</v>
      </c>
      <c r="I1758" s="324" t="s">
        <v>41</v>
      </c>
      <c r="J1758" s="255" t="str">
        <f>IF(ISBLANK(INDEX('Policy Characteristics'!D:D,MATCH($C1758,'Policy Characteristics'!$C:$C,0))),"",INDEX('Policy Characteristics'!D:D,MATCH($C1758,'Policy Characteristics'!$C:$C,0)))</f>
        <v>Industry Energy Efficiency</v>
      </c>
      <c r="K1758" s="254" t="str">
        <f>IF(ISBLANK(INDEX('Policy Characteristics'!E:E,MATCH($C1758,'Policy Characteristics'!$C:$C,0))),"",INDEX('Policy Characteristics'!E:E,MATCH($C1758,'Policy Characteristics'!$C:$C,0)))</f>
        <v>indst efficiency standards</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0.25</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reduction in energy use</v>
      </c>
      <c r="P1758" s="254" t="str">
        <f>IF(ISBLANK(INDEX('Policy Characteristics'!J:J,MATCH($C1758,'Policy Characteristics'!$C:$C,0))),"",INDEX('Policy Characteristics'!J:J,MATCH($C1758,'Policy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4" customFormat="1" x14ac:dyDescent="0.2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Industry Energy Efficiency Standards</v>
      </c>
      <c r="C1759" s="254" t="str">
        <f t="shared" si="59"/>
        <v>Percentage Improvement in Eqpt Efficiency Standards above BAU</v>
      </c>
      <c r="D1759" s="6" t="s">
        <v>3054</v>
      </c>
      <c r="E1759" s="45" t="s">
        <v>2380</v>
      </c>
      <c r="F1759" t="s">
        <v>3016</v>
      </c>
      <c r="G1759" s="45" t="s">
        <v>2386</v>
      </c>
      <c r="H1759" s="43">
        <v>1168</v>
      </c>
      <c r="I1759" s="324" t="s">
        <v>40</v>
      </c>
      <c r="J1759" s="255" t="str">
        <f>IF(ISBLANK(INDEX('Policy Characteristics'!D:D,MATCH($C1759,'Policy Characteristics'!$C:$C,0))),"",INDEX('Policy Characteristics'!D:D,MATCH($C1759,'Policy Characteristics'!$C:$C,0)))</f>
        <v>Industry Energy Efficiency</v>
      </c>
      <c r="K1759" s="254" t="str">
        <f>IF(ISBLANK(INDEX('Policy Characteristics'!E:E,MATCH($C1759,'Policy Characteristics'!$C:$C,0))),"",INDEX('Policy Characteristics'!E:E,MATCH($C1759,'Policy Characteristics'!$C:$C,0)))</f>
        <v>indst efficiency standards</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0.25</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reduction in energy use</v>
      </c>
      <c r="P1759" s="254" t="str">
        <f>IF(ISBLANK(INDEX('Policy Characteristics'!J:J,MATCH($C1759,'Policy Characteristics'!$C:$C,0))),"",INDEX('Policy Characteristics'!J:J,MATCH($C1759,'Policy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4" customFormat="1" x14ac:dyDescent="0.2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Industry Energy Efficiency Standards</v>
      </c>
      <c r="C1760" s="254" t="str">
        <f t="shared" si="59"/>
        <v>Percentage Improvement in Eqpt Efficiency Standards above BAU</v>
      </c>
      <c r="D1760" s="6" t="s">
        <v>3054</v>
      </c>
      <c r="E1760" s="45" t="s">
        <v>2381</v>
      </c>
      <c r="F1760" t="s">
        <v>3016</v>
      </c>
      <c r="G1760" s="45" t="s">
        <v>2389</v>
      </c>
      <c r="H1760" s="43">
        <v>1169</v>
      </c>
      <c r="I1760" s="324" t="s">
        <v>40</v>
      </c>
      <c r="J1760" s="255" t="str">
        <f>IF(ISBLANK(INDEX('Policy Characteristics'!D:D,MATCH($C1760,'Policy Characteristics'!$C:$C,0))),"",INDEX('Policy Characteristics'!D:D,MATCH($C1760,'Policy Characteristics'!$C:$C,0)))</f>
        <v>Industry Energy Efficiency</v>
      </c>
      <c r="K1760" s="254" t="str">
        <f>IF(ISBLANK(INDEX('Policy Characteristics'!E:E,MATCH($C1760,'Policy Characteristics'!$C:$C,0))),"",INDEX('Policy Characteristics'!E:E,MATCH($C1760,'Policy Characteristics'!$C:$C,0)))</f>
        <v>indst efficiency standards</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0.25</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reduction in energy use</v>
      </c>
      <c r="P1760" s="254" t="str">
        <f>IF(ISBLANK(INDEX('Policy Characteristics'!J:J,MATCH($C1760,'Policy Characteristics'!$C:$C,0))),"",INDEX('Policy Characteristics'!J:J,MATCH($C1760,'Policy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4" customFormat="1" x14ac:dyDescent="0.2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Industry Energy Efficiency Standards</v>
      </c>
      <c r="C1761" s="254" t="str">
        <f t="shared" si="59"/>
        <v>Percentage Improvement in Eqpt Efficiency Standards above BAU</v>
      </c>
      <c r="D1761" s="6" t="s">
        <v>3054</v>
      </c>
      <c r="E1761" s="45" t="s">
        <v>2382</v>
      </c>
      <c r="F1761" t="s">
        <v>3016</v>
      </c>
      <c r="G1761" s="45" t="s">
        <v>2390</v>
      </c>
      <c r="H1761" s="43">
        <v>1170</v>
      </c>
      <c r="I1761" s="324" t="s">
        <v>40</v>
      </c>
      <c r="J1761" s="255" t="str">
        <f>IF(ISBLANK(INDEX('Policy Characteristics'!D:D,MATCH($C1761,'Policy Characteristics'!$C:$C,0))),"",INDEX('Policy Characteristics'!D:D,MATCH($C1761,'Policy Characteristics'!$C:$C,0)))</f>
        <v>Industry Energy Efficiency</v>
      </c>
      <c r="K1761" s="254" t="str">
        <f>IF(ISBLANK(INDEX('Policy Characteristics'!E:E,MATCH($C1761,'Policy Characteristics'!$C:$C,0))),"",INDEX('Policy Characteristics'!E:E,MATCH($C1761,'Policy Characteristics'!$C:$C,0)))</f>
        <v>indst efficiency standards</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0.25</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reduction in energy use</v>
      </c>
      <c r="P1761" s="254" t="str">
        <f>IF(ISBLANK(INDEX('Policy Characteristics'!J:J,MATCH($C1761,'Policy Characteristics'!$C:$C,0))),"",INDEX('Policy Characteristics'!J:J,MATCH($C1761,'Policy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4" customFormat="1" x14ac:dyDescent="0.2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Industry Energy Efficiency Standards</v>
      </c>
      <c r="C1762" s="254" t="str">
        <f t="shared" si="59"/>
        <v>Percentage Improvement in Eqpt Efficiency Standards above BAU</v>
      </c>
      <c r="D1762" s="6" t="s">
        <v>3054</v>
      </c>
      <c r="E1762" s="45" t="s">
        <v>2383</v>
      </c>
      <c r="F1762" t="s">
        <v>3016</v>
      </c>
      <c r="G1762" s="45" t="s">
        <v>2387</v>
      </c>
      <c r="H1762" s="43">
        <v>1171</v>
      </c>
      <c r="I1762" s="324" t="s">
        <v>41</v>
      </c>
      <c r="J1762" s="255" t="str">
        <f>IF(ISBLANK(INDEX('Policy Characteristics'!D:D,MATCH($C1762,'Policy Characteristics'!$C:$C,0))),"",INDEX('Policy Characteristics'!D:D,MATCH($C1762,'Policy Characteristics'!$C:$C,0)))</f>
        <v>Industry Energy Efficiency</v>
      </c>
      <c r="K1762" s="254" t="str">
        <f>IF(ISBLANK(INDEX('Policy Characteristics'!E:E,MATCH($C1762,'Policy Characteristics'!$C:$C,0))),"",INDEX('Policy Characteristics'!E:E,MATCH($C1762,'Policy Characteristics'!$C:$C,0)))</f>
        <v>indst efficiency standards</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0.25</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reduction in energy use</v>
      </c>
      <c r="P1762" s="254" t="str">
        <f>IF(ISBLANK(INDEX('Policy Characteristics'!J:J,MATCH($C1762,'Policy Characteristics'!$C:$C,0))),"",INDEX('Policy Characteristics'!J:J,MATCH($C1762,'Policy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4" customFormat="1" x14ac:dyDescent="0.2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Industry Energy Efficiency Standards</v>
      </c>
      <c r="C1763" s="254" t="str">
        <f t="shared" si="59"/>
        <v>Percentage Improvement in Eqpt Efficiency Standards above BAU</v>
      </c>
      <c r="D1763" s="6" t="s">
        <v>3054</v>
      </c>
      <c r="E1763" s="45" t="s">
        <v>2384</v>
      </c>
      <c r="F1763" t="s">
        <v>3016</v>
      </c>
      <c r="G1763" s="45" t="s">
        <v>2388</v>
      </c>
      <c r="H1763" s="43">
        <v>1172</v>
      </c>
      <c r="I1763" s="324" t="s">
        <v>40</v>
      </c>
      <c r="J1763" s="255" t="str">
        <f>IF(ISBLANK(INDEX('Policy Characteristics'!D:D,MATCH($C1763,'Policy Characteristics'!$C:$C,0))),"",INDEX('Policy Characteristics'!D:D,MATCH($C1763,'Policy Characteristics'!$C:$C,0)))</f>
        <v>Industry Energy Efficiency</v>
      </c>
      <c r="K1763" s="254" t="str">
        <f>IF(ISBLANK(INDEX('Policy Characteristics'!E:E,MATCH($C1763,'Policy Characteristics'!$C:$C,0))),"",INDEX('Policy Characteristics'!E:E,MATCH($C1763,'Policy Characteristics'!$C:$C,0)))</f>
        <v>indst efficiency standards</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0.25</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reduction in energy use</v>
      </c>
      <c r="P1763" s="254" t="str">
        <f>IF(ISBLANK(INDEX('Policy Characteristics'!J:J,MATCH($C1763,'Policy Characteristics'!$C:$C,0))),"",INDEX('Policy Characteristics'!J:J,MATCH($C1763,'Policy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4" customFormat="1" x14ac:dyDescent="0.2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Industry Energy Efficiency Standards</v>
      </c>
      <c r="C1764" s="254" t="str">
        <f t="shared" si="59"/>
        <v>Percentage Improvement in Eqpt Efficiency Standards above BAU</v>
      </c>
      <c r="D1764" s="6" t="s">
        <v>3054</v>
      </c>
      <c r="E1764" s="45" t="s">
        <v>2385</v>
      </c>
      <c r="F1764" t="s">
        <v>3016</v>
      </c>
      <c r="G1764" s="45" t="s">
        <v>2391</v>
      </c>
      <c r="H1764" s="43">
        <v>1173</v>
      </c>
      <c r="I1764" s="324" t="s">
        <v>41</v>
      </c>
      <c r="J1764" s="255" t="str">
        <f>IF(ISBLANK(INDEX('Policy Characteristics'!D:D,MATCH($C1764,'Policy Characteristics'!$C:$C,0))),"",INDEX('Policy Characteristics'!D:D,MATCH($C1764,'Policy Characteristics'!$C:$C,0)))</f>
        <v>Industry Energy Efficiency</v>
      </c>
      <c r="K1764" s="254" t="str">
        <f>IF(ISBLANK(INDEX('Policy Characteristics'!E:E,MATCH($C1764,'Policy Characteristics'!$C:$C,0))),"",INDEX('Policy Characteristics'!E:E,MATCH($C1764,'Policy Characteristics'!$C:$C,0)))</f>
        <v>indst efficiency standards</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0.25</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reduction in energy use</v>
      </c>
      <c r="P1764" s="254" t="str">
        <f>IF(ISBLANK(INDEX('Policy Characteristics'!J:J,MATCH($C1764,'Policy Characteristics'!$C:$C,0))),"",INDEX('Policy Characteristics'!J:J,MATCH($C1764,'Policy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4" customFormat="1" x14ac:dyDescent="0.2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Industry Energy Efficiency Standards</v>
      </c>
      <c r="C1765" s="254" t="str">
        <f t="shared" si="59"/>
        <v>Percentage Improvement in Eqpt Efficiency Standards above BAU</v>
      </c>
      <c r="D1765" s="6" t="s">
        <v>3054</v>
      </c>
      <c r="E1765" s="45" t="s">
        <v>2682</v>
      </c>
      <c r="F1765" t="s">
        <v>3016</v>
      </c>
      <c r="G1765" s="45" t="s">
        <v>2685</v>
      </c>
      <c r="H1765" s="43">
        <v>1174</v>
      </c>
      <c r="I1765" s="324" t="s">
        <v>41</v>
      </c>
      <c r="J1765" s="255" t="str">
        <f>IF(ISBLANK(INDEX('Policy Characteristics'!D:D,MATCH($C1765,'Policy Characteristics'!$C:$C,0))),"",INDEX('Policy Characteristics'!D:D,MATCH($C1765,'Policy Characteristics'!$C:$C,0)))</f>
        <v>Industry Energy Efficiency</v>
      </c>
      <c r="K1765" s="254" t="str">
        <f>IF(ISBLANK(INDEX('Policy Characteristics'!E:E,MATCH($C1765,'Policy Characteristics'!$C:$C,0))),"",INDEX('Policy Characteristics'!E:E,MATCH($C1765,'Policy Characteristics'!$C:$C,0)))</f>
        <v>indst efficiency standards</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0.25</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reduction in energy use</v>
      </c>
      <c r="P1765" s="254" t="str">
        <f>IF(ISBLANK(INDEX('Policy Characteristics'!J:J,MATCH($C1765,'Policy Characteristics'!$C:$C,0))),"",INDEX('Policy Characteristics'!J:J,MATCH($C1765,'Policy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4" customFormat="1" x14ac:dyDescent="0.2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Industry Energy Efficiency Standards</v>
      </c>
      <c r="C1766" s="254" t="str">
        <f t="shared" si="59"/>
        <v>Percentage Improvement in Eqpt Efficiency Standards above BAU</v>
      </c>
      <c r="D1766" s="6" t="s">
        <v>3054</v>
      </c>
      <c r="E1766" s="45" t="s">
        <v>2683</v>
      </c>
      <c r="F1766" t="s">
        <v>3016</v>
      </c>
      <c r="G1766" s="45" t="s">
        <v>2687</v>
      </c>
      <c r="H1766" s="43">
        <v>1175</v>
      </c>
      <c r="I1766" s="324" t="s">
        <v>40</v>
      </c>
      <c r="J1766" s="255" t="str">
        <f>IF(ISBLANK(INDEX('Policy Characteristics'!D:D,MATCH($C1766,'Policy Characteristics'!$C:$C,0))),"",INDEX('Policy Characteristics'!D:D,MATCH($C1766,'Policy Characteristics'!$C:$C,0)))</f>
        <v>Industry Energy Efficiency</v>
      </c>
      <c r="K1766" s="254" t="str">
        <f>IF(ISBLANK(INDEX('Policy Characteristics'!E:E,MATCH($C1766,'Policy Characteristics'!$C:$C,0))),"",INDEX('Policy Characteristics'!E:E,MATCH($C1766,'Policy Characteristics'!$C:$C,0)))</f>
        <v>indst efficiency standards</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0.25</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reduction in energy use</v>
      </c>
      <c r="P1766" s="254" t="str">
        <f>IF(ISBLANK(INDEX('Policy Characteristics'!J:J,MATCH($C1766,'Policy Characteristics'!$C:$C,0))),"",INDEX('Policy Characteristics'!J:J,MATCH($C1766,'Policy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4" customFormat="1" x14ac:dyDescent="0.2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Industry Energy Efficiency Standards</v>
      </c>
      <c r="C1767" s="254" t="str">
        <f t="shared" si="59"/>
        <v>Percentage Improvement in Eqpt Efficiency Standards above BAU</v>
      </c>
      <c r="D1767" s="6" t="s">
        <v>3054</v>
      </c>
      <c r="E1767" s="45" t="s">
        <v>2684</v>
      </c>
      <c r="F1767" t="s">
        <v>3016</v>
      </c>
      <c r="G1767" s="45" t="s">
        <v>2688</v>
      </c>
      <c r="H1767" s="43">
        <v>1176</v>
      </c>
      <c r="I1767" s="324" t="s">
        <v>40</v>
      </c>
      <c r="J1767" s="255" t="str">
        <f>IF(ISBLANK(INDEX('Policy Characteristics'!D:D,MATCH($C1767,'Policy Characteristics'!$C:$C,0))),"",INDEX('Policy Characteristics'!D:D,MATCH($C1767,'Policy Characteristics'!$C:$C,0)))</f>
        <v>Industry Energy Efficiency</v>
      </c>
      <c r="K1767" s="254" t="str">
        <f>IF(ISBLANK(INDEX('Policy Characteristics'!E:E,MATCH($C1767,'Policy Characteristics'!$C:$C,0))),"",INDEX('Policy Characteristics'!E:E,MATCH($C1767,'Policy Characteristics'!$C:$C,0)))</f>
        <v>indst efficiency standards</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0.25</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reduction in energy use</v>
      </c>
      <c r="P1767" s="254" t="str">
        <f>IF(ISBLANK(INDEX('Policy Characteristics'!J:J,MATCH($C1767,'Policy Characteristics'!$C:$C,0))),"",INDEX('Policy Characteristics'!J:J,MATCH($C1767,'Policy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4" customFormat="1" x14ac:dyDescent="0.2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Industry Energy Efficiency Standards</v>
      </c>
      <c r="C1768" s="254" t="str">
        <f t="shared" si="59"/>
        <v>Percentage Improvement in Eqpt Efficiency Standards above BAU</v>
      </c>
      <c r="D1768" s="6" t="s">
        <v>3054</v>
      </c>
      <c r="E1768" s="45" t="s">
        <v>2681</v>
      </c>
      <c r="F1768" t="s">
        <v>3016</v>
      </c>
      <c r="G1768" s="45" t="s">
        <v>2686</v>
      </c>
      <c r="H1768" s="43">
        <v>1177</v>
      </c>
      <c r="I1768" s="324" t="s">
        <v>41</v>
      </c>
      <c r="J1768" s="255" t="str">
        <f>IF(ISBLANK(INDEX('Policy Characteristics'!D:D,MATCH($C1768,'Policy Characteristics'!$C:$C,0))),"",INDEX('Policy Characteristics'!D:D,MATCH($C1768,'Policy Characteristics'!$C:$C,0)))</f>
        <v>Industry Energy Efficiency</v>
      </c>
      <c r="K1768" s="254" t="str">
        <f>IF(ISBLANK(INDEX('Policy Characteristics'!E:E,MATCH($C1768,'Policy Characteristics'!$C:$C,0))),"",INDEX('Policy Characteristics'!E:E,MATCH($C1768,'Policy Characteristics'!$C:$C,0)))</f>
        <v>indst efficiency standards</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0.25</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reduction in energy use</v>
      </c>
      <c r="P1768" s="254" t="str">
        <f>IF(ISBLANK(INDEX('Policy Characteristics'!J:J,MATCH($C1768,'Policy Characteristics'!$C:$C,0))),"",INDEX('Policy Characteristics'!J:J,MATCH($C1768,'Policy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4" customFormat="1" x14ac:dyDescent="0.2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Industry Energy Efficiency Standards</v>
      </c>
      <c r="C1769" s="254" t="str">
        <f t="shared" si="59"/>
        <v>Percentage Improvement in Eqpt Efficiency Standards above BAU</v>
      </c>
      <c r="D1769" s="6" t="s">
        <v>3055</v>
      </c>
      <c r="E1769" s="45" t="s">
        <v>2380</v>
      </c>
      <c r="F1769" t="s">
        <v>3017</v>
      </c>
      <c r="G1769" s="45" t="s">
        <v>2386</v>
      </c>
      <c r="H1769" s="43">
        <v>1178</v>
      </c>
      <c r="I1769" s="325" t="s">
        <v>41</v>
      </c>
      <c r="J1769" s="255" t="str">
        <f>IF(ISBLANK(INDEX('Policy Characteristics'!D:D,MATCH($C1769,'Policy Characteristics'!$C:$C,0))),"",INDEX('Policy Characteristics'!D:D,MATCH($C1769,'Policy Characteristics'!$C:$C,0)))</f>
        <v>Industry Energy Efficiency</v>
      </c>
      <c r="K1769" s="254" t="str">
        <f>IF(ISBLANK(INDEX('Policy Characteristics'!E:E,MATCH($C1769,'Policy Characteristics'!$C:$C,0))),"",INDEX('Policy Characteristics'!E:E,MATCH($C1769,'Policy Characteristics'!$C:$C,0)))</f>
        <v>indst efficiency standards</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0.25</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reduction in energy use</v>
      </c>
      <c r="P1769" s="254" t="str">
        <f>IF(ISBLANK(INDEX('Policy Characteristics'!J:J,MATCH($C1769,'Policy Characteristics'!$C:$C,0))),"",INDEX('Policy Characteristics'!J:J,MATCH($C1769,'Policy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4" customFormat="1" x14ac:dyDescent="0.2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Industry Energy Efficiency Standards</v>
      </c>
      <c r="C1770" s="254" t="str">
        <f t="shared" si="59"/>
        <v>Percentage Improvement in Eqpt Efficiency Standards above BAU</v>
      </c>
      <c r="D1770" s="6" t="s">
        <v>3055</v>
      </c>
      <c r="E1770" s="45" t="s">
        <v>2381</v>
      </c>
      <c r="F1770" t="s">
        <v>3017</v>
      </c>
      <c r="G1770" s="45" t="s">
        <v>2389</v>
      </c>
      <c r="H1770" s="43">
        <v>1179</v>
      </c>
      <c r="I1770" s="324" t="s">
        <v>41</v>
      </c>
      <c r="J1770" s="255" t="str">
        <f>IF(ISBLANK(INDEX('Policy Characteristics'!D:D,MATCH($C1770,'Policy Characteristics'!$C:$C,0))),"",INDEX('Policy Characteristics'!D:D,MATCH($C1770,'Policy Characteristics'!$C:$C,0)))</f>
        <v>Industry Energy Efficiency</v>
      </c>
      <c r="K1770" s="254" t="str">
        <f>IF(ISBLANK(INDEX('Policy Characteristics'!E:E,MATCH($C1770,'Policy Characteristics'!$C:$C,0))),"",INDEX('Policy Characteristics'!E:E,MATCH($C1770,'Policy Characteristics'!$C:$C,0)))</f>
        <v>indst efficiency standards</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0.25</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reduction in energy use</v>
      </c>
      <c r="P1770" s="254" t="str">
        <f>IF(ISBLANK(INDEX('Policy Characteristics'!J:J,MATCH($C1770,'Policy Characteristics'!$C:$C,0))),"",INDEX('Policy Characteristics'!J:J,MATCH($C1770,'Policy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4" customFormat="1" x14ac:dyDescent="0.2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Industry Energy Efficiency Standards</v>
      </c>
      <c r="C1771" s="254" t="str">
        <f t="shared" si="59"/>
        <v>Percentage Improvement in Eqpt Efficiency Standards above BAU</v>
      </c>
      <c r="D1771" s="6" t="s">
        <v>3055</v>
      </c>
      <c r="E1771" s="45" t="s">
        <v>2382</v>
      </c>
      <c r="F1771" t="s">
        <v>3017</v>
      </c>
      <c r="G1771" s="45" t="s">
        <v>2390</v>
      </c>
      <c r="H1771" s="43">
        <v>1180</v>
      </c>
      <c r="I1771" s="324" t="s">
        <v>40</v>
      </c>
      <c r="J1771" s="255" t="str">
        <f>IF(ISBLANK(INDEX('Policy Characteristics'!D:D,MATCH($C1771,'Policy Characteristics'!$C:$C,0))),"",INDEX('Policy Characteristics'!D:D,MATCH($C1771,'Policy Characteristics'!$C:$C,0)))</f>
        <v>Industry Energy Efficiency</v>
      </c>
      <c r="K1771" s="254" t="str">
        <f>IF(ISBLANK(INDEX('Policy Characteristics'!E:E,MATCH($C1771,'Policy Characteristics'!$C:$C,0))),"",INDEX('Policy Characteristics'!E:E,MATCH($C1771,'Policy Characteristics'!$C:$C,0)))</f>
        <v>indst efficiency standards</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0.25</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reduction in energy use</v>
      </c>
      <c r="P1771" s="254" t="str">
        <f>IF(ISBLANK(INDEX('Policy Characteristics'!J:J,MATCH($C1771,'Policy Characteristics'!$C:$C,0))),"",INDEX('Policy Characteristics'!J:J,MATCH($C1771,'Policy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4" customFormat="1" x14ac:dyDescent="0.2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Industry Energy Efficiency Standards</v>
      </c>
      <c r="C1772" s="254" t="str">
        <f t="shared" si="59"/>
        <v>Percentage Improvement in Eqpt Efficiency Standards above BAU</v>
      </c>
      <c r="D1772" s="6" t="s">
        <v>3055</v>
      </c>
      <c r="E1772" s="45" t="s">
        <v>2383</v>
      </c>
      <c r="F1772" t="s">
        <v>3017</v>
      </c>
      <c r="G1772" s="45" t="s">
        <v>2387</v>
      </c>
      <c r="H1772" s="43">
        <v>1181</v>
      </c>
      <c r="I1772" s="324" t="s">
        <v>41</v>
      </c>
      <c r="J1772" s="255" t="str">
        <f>IF(ISBLANK(INDEX('Policy Characteristics'!D:D,MATCH($C1772,'Policy Characteristics'!$C:$C,0))),"",INDEX('Policy Characteristics'!D:D,MATCH($C1772,'Policy Characteristics'!$C:$C,0)))</f>
        <v>Industry Energy Efficiency</v>
      </c>
      <c r="K1772" s="254" t="str">
        <f>IF(ISBLANK(INDEX('Policy Characteristics'!E:E,MATCH($C1772,'Policy Characteristics'!$C:$C,0))),"",INDEX('Policy Characteristics'!E:E,MATCH($C1772,'Policy Characteristics'!$C:$C,0)))</f>
        <v>indst efficiency standards</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0.25</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reduction in energy use</v>
      </c>
      <c r="P1772" s="254" t="str">
        <f>IF(ISBLANK(INDEX('Policy Characteristics'!J:J,MATCH($C1772,'Policy Characteristics'!$C:$C,0))),"",INDEX('Policy Characteristics'!J:J,MATCH($C1772,'Policy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4" customFormat="1" x14ac:dyDescent="0.2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Industry Energy Efficiency Standards</v>
      </c>
      <c r="C1773" s="254" t="str">
        <f t="shared" si="59"/>
        <v>Percentage Improvement in Eqpt Efficiency Standards above BAU</v>
      </c>
      <c r="D1773" s="6" t="s">
        <v>3055</v>
      </c>
      <c r="E1773" s="45" t="s">
        <v>2384</v>
      </c>
      <c r="F1773" t="s">
        <v>3017</v>
      </c>
      <c r="G1773" s="45" t="s">
        <v>2388</v>
      </c>
      <c r="H1773" s="43">
        <v>1182</v>
      </c>
      <c r="I1773" s="324" t="s">
        <v>41</v>
      </c>
      <c r="J1773" s="255" t="str">
        <f>IF(ISBLANK(INDEX('Policy Characteristics'!D:D,MATCH($C1773,'Policy Characteristics'!$C:$C,0))),"",INDEX('Policy Characteristics'!D:D,MATCH($C1773,'Policy Characteristics'!$C:$C,0)))</f>
        <v>Industry Energy Efficiency</v>
      </c>
      <c r="K1773" s="254" t="str">
        <f>IF(ISBLANK(INDEX('Policy Characteristics'!E:E,MATCH($C1773,'Policy Characteristics'!$C:$C,0))),"",INDEX('Policy Characteristics'!E:E,MATCH($C1773,'Policy Characteristics'!$C:$C,0)))</f>
        <v>indst efficiency standards</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0.25</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reduction in energy use</v>
      </c>
      <c r="P1773" s="254" t="str">
        <f>IF(ISBLANK(INDEX('Policy Characteristics'!J:J,MATCH($C1773,'Policy Characteristics'!$C:$C,0))),"",INDEX('Policy Characteristics'!J:J,MATCH($C1773,'Policy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4" customFormat="1" x14ac:dyDescent="0.2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Industry Energy Efficiency Standards</v>
      </c>
      <c r="C1774" s="254" t="str">
        <f t="shared" si="59"/>
        <v>Percentage Improvement in Eqpt Efficiency Standards above BAU</v>
      </c>
      <c r="D1774" s="6" t="s">
        <v>3055</v>
      </c>
      <c r="E1774" s="45" t="s">
        <v>2385</v>
      </c>
      <c r="F1774" t="s">
        <v>3017</v>
      </c>
      <c r="G1774" s="45" t="s">
        <v>2391</v>
      </c>
      <c r="H1774" s="43">
        <v>1183</v>
      </c>
      <c r="I1774" s="324" t="s">
        <v>41</v>
      </c>
      <c r="J1774" s="255" t="str">
        <f>IF(ISBLANK(INDEX('Policy Characteristics'!D:D,MATCH($C1774,'Policy Characteristics'!$C:$C,0))),"",INDEX('Policy Characteristics'!D:D,MATCH($C1774,'Policy Characteristics'!$C:$C,0)))</f>
        <v>Industry Energy Efficiency</v>
      </c>
      <c r="K1774" s="254" t="str">
        <f>IF(ISBLANK(INDEX('Policy Characteristics'!E:E,MATCH($C1774,'Policy Characteristics'!$C:$C,0))),"",INDEX('Policy Characteristics'!E:E,MATCH($C1774,'Policy Characteristics'!$C:$C,0)))</f>
        <v>indst efficiency standards</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0.25</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reduction in energy use</v>
      </c>
      <c r="P1774" s="254" t="str">
        <f>IF(ISBLANK(INDEX('Policy Characteristics'!J:J,MATCH($C1774,'Policy Characteristics'!$C:$C,0))),"",INDEX('Policy Characteristics'!J:J,MATCH($C1774,'Policy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4" customFormat="1" x14ac:dyDescent="0.2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Industry Energy Efficiency Standards</v>
      </c>
      <c r="C1775" s="254" t="str">
        <f t="shared" si="59"/>
        <v>Percentage Improvement in Eqpt Efficiency Standards above BAU</v>
      </c>
      <c r="D1775" s="6" t="s">
        <v>3055</v>
      </c>
      <c r="E1775" s="45" t="s">
        <v>2682</v>
      </c>
      <c r="F1775" t="s">
        <v>3017</v>
      </c>
      <c r="G1775" s="45" t="s">
        <v>2685</v>
      </c>
      <c r="H1775" s="43">
        <v>1184</v>
      </c>
      <c r="I1775" s="324" t="s">
        <v>41</v>
      </c>
      <c r="J1775" s="255" t="str">
        <f>IF(ISBLANK(INDEX('Policy Characteristics'!D:D,MATCH($C1775,'Policy Characteristics'!$C:$C,0))),"",INDEX('Policy Characteristics'!D:D,MATCH($C1775,'Policy Characteristics'!$C:$C,0)))</f>
        <v>Industry Energy Efficiency</v>
      </c>
      <c r="K1775" s="254" t="str">
        <f>IF(ISBLANK(INDEX('Policy Characteristics'!E:E,MATCH($C1775,'Policy Characteristics'!$C:$C,0))),"",INDEX('Policy Characteristics'!E:E,MATCH($C1775,'Policy Characteristics'!$C:$C,0)))</f>
        <v>indst efficiency standards</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0.25</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reduction in energy use</v>
      </c>
      <c r="P1775" s="254" t="str">
        <f>IF(ISBLANK(INDEX('Policy Characteristics'!J:J,MATCH($C1775,'Policy Characteristics'!$C:$C,0))),"",INDEX('Policy Characteristics'!J:J,MATCH($C1775,'Policy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4" customFormat="1" x14ac:dyDescent="0.2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Industry Energy Efficiency Standards</v>
      </c>
      <c r="C1776" s="254" t="str">
        <f t="shared" si="59"/>
        <v>Percentage Improvement in Eqpt Efficiency Standards above BAU</v>
      </c>
      <c r="D1776" s="6" t="s">
        <v>3055</v>
      </c>
      <c r="E1776" s="45" t="s">
        <v>2683</v>
      </c>
      <c r="F1776" t="s">
        <v>3017</v>
      </c>
      <c r="G1776" s="45" t="s">
        <v>2687</v>
      </c>
      <c r="H1776" s="43">
        <v>1185</v>
      </c>
      <c r="I1776" s="324" t="s">
        <v>41</v>
      </c>
      <c r="J1776" s="255" t="str">
        <f>IF(ISBLANK(INDEX('Policy Characteristics'!D:D,MATCH($C1776,'Policy Characteristics'!$C:$C,0))),"",INDEX('Policy Characteristics'!D:D,MATCH($C1776,'Policy Characteristics'!$C:$C,0)))</f>
        <v>Industry Energy Efficiency</v>
      </c>
      <c r="K1776" s="254" t="str">
        <f>IF(ISBLANK(INDEX('Policy Characteristics'!E:E,MATCH($C1776,'Policy Characteristics'!$C:$C,0))),"",INDEX('Policy Characteristics'!E:E,MATCH($C1776,'Policy Characteristics'!$C:$C,0)))</f>
        <v>indst efficiency standards</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0.25</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reduction in energy use</v>
      </c>
      <c r="P1776" s="254" t="str">
        <f>IF(ISBLANK(INDEX('Policy Characteristics'!J:J,MATCH($C1776,'Policy Characteristics'!$C:$C,0))),"",INDEX('Policy Characteristics'!J:J,MATCH($C1776,'Policy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4" customFormat="1" x14ac:dyDescent="0.2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Industry Energy Efficiency Standards</v>
      </c>
      <c r="C1777" s="254" t="str">
        <f t="shared" si="59"/>
        <v>Percentage Improvement in Eqpt Efficiency Standards above BAU</v>
      </c>
      <c r="D1777" s="6" t="s">
        <v>3055</v>
      </c>
      <c r="E1777" s="45" t="s">
        <v>2684</v>
      </c>
      <c r="F1777" t="s">
        <v>3017</v>
      </c>
      <c r="G1777" s="45" t="s">
        <v>2688</v>
      </c>
      <c r="H1777" s="43">
        <v>1186</v>
      </c>
      <c r="I1777" s="324" t="s">
        <v>41</v>
      </c>
      <c r="J1777" s="255" t="str">
        <f>IF(ISBLANK(INDEX('Policy Characteristics'!D:D,MATCH($C1777,'Policy Characteristics'!$C:$C,0))),"",INDEX('Policy Characteristics'!D:D,MATCH($C1777,'Policy Characteristics'!$C:$C,0)))</f>
        <v>Industry Energy Efficiency</v>
      </c>
      <c r="K1777" s="254" t="str">
        <f>IF(ISBLANK(INDEX('Policy Characteristics'!E:E,MATCH($C1777,'Policy Characteristics'!$C:$C,0))),"",INDEX('Policy Characteristics'!E:E,MATCH($C1777,'Policy Characteristics'!$C:$C,0)))</f>
        <v>indst efficiency standards</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0.25</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reduction in energy use</v>
      </c>
      <c r="P1777" s="254" t="str">
        <f>IF(ISBLANK(INDEX('Policy Characteristics'!J:J,MATCH($C1777,'Policy Characteristics'!$C:$C,0))),"",INDEX('Policy Characteristics'!J:J,MATCH($C1777,'Policy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4" customFormat="1" x14ac:dyDescent="0.2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Industry Energy Efficiency Standards</v>
      </c>
      <c r="C1778" s="254" t="str">
        <f t="shared" si="59"/>
        <v>Percentage Improvement in Eqpt Efficiency Standards above BAU</v>
      </c>
      <c r="D1778" s="6" t="s">
        <v>3055</v>
      </c>
      <c r="E1778" s="45" t="s">
        <v>2681</v>
      </c>
      <c r="F1778" t="s">
        <v>3017</v>
      </c>
      <c r="G1778" s="45" t="s">
        <v>2686</v>
      </c>
      <c r="H1778" s="43">
        <v>1187</v>
      </c>
      <c r="I1778" s="324" t="s">
        <v>41</v>
      </c>
      <c r="J1778" s="255" t="str">
        <f>IF(ISBLANK(INDEX('Policy Characteristics'!D:D,MATCH($C1778,'Policy Characteristics'!$C:$C,0))),"",INDEX('Policy Characteristics'!D:D,MATCH($C1778,'Policy Characteristics'!$C:$C,0)))</f>
        <v>Industry Energy Efficiency</v>
      </c>
      <c r="K1778" s="254" t="str">
        <f>IF(ISBLANK(INDEX('Policy Characteristics'!E:E,MATCH($C1778,'Policy Characteristics'!$C:$C,0))),"",INDEX('Policy Characteristics'!E:E,MATCH($C1778,'Policy Characteristics'!$C:$C,0)))</f>
        <v>indst efficiency standards</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0.25</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reduction in energy use</v>
      </c>
      <c r="P1778" s="254" t="str">
        <f>IF(ISBLANK(INDEX('Policy Characteristics'!J:J,MATCH($C1778,'Policy Characteristics'!$C:$C,0))),"",INDEX('Policy Characteristics'!J:J,MATCH($C1778,'Policy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4" customFormat="1" x14ac:dyDescent="0.2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Industry Energy Efficiency Standards</v>
      </c>
      <c r="C1779" s="254" t="str">
        <f t="shared" si="59"/>
        <v>Percentage Improvement in Eqpt Efficiency Standards above BAU</v>
      </c>
      <c r="D1779" s="6" t="s">
        <v>3056</v>
      </c>
      <c r="E1779" s="45" t="s">
        <v>2380</v>
      </c>
      <c r="F1779" t="s">
        <v>3059</v>
      </c>
      <c r="G1779" s="45" t="s">
        <v>2386</v>
      </c>
      <c r="H1779" s="43">
        <v>1188</v>
      </c>
      <c r="I1779" s="324" t="s">
        <v>40</v>
      </c>
      <c r="J1779" s="255" t="str">
        <f>IF(ISBLANK(INDEX('Policy Characteristics'!D:D,MATCH($C1779,'Policy Characteristics'!$C:$C,0))),"",INDEX('Policy Characteristics'!D:D,MATCH($C1779,'Policy Characteristics'!$C:$C,0)))</f>
        <v>Industry Energy Efficiency</v>
      </c>
      <c r="K1779" s="254" t="str">
        <f>IF(ISBLANK(INDEX('Policy Characteristics'!E:E,MATCH($C1779,'Policy Characteristics'!$C:$C,0))),"",INDEX('Policy Characteristics'!E:E,MATCH($C1779,'Policy Characteristics'!$C:$C,0)))</f>
        <v>indst efficiency standards</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0.25</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reduction in energy use</v>
      </c>
      <c r="P1779" s="254" t="str">
        <f>IF(ISBLANK(INDEX('Policy Characteristics'!J:J,MATCH($C1779,'Policy Characteristics'!$C:$C,0))),"",INDEX('Policy Characteristics'!J:J,MATCH($C1779,'Policy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4" customFormat="1" x14ac:dyDescent="0.2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Industry Energy Efficiency Standards</v>
      </c>
      <c r="C1780" s="254" t="str">
        <f t="shared" si="59"/>
        <v>Percentage Improvement in Eqpt Efficiency Standards above BAU</v>
      </c>
      <c r="D1780" s="6" t="s">
        <v>3056</v>
      </c>
      <c r="E1780" s="45" t="s">
        <v>2381</v>
      </c>
      <c r="F1780" t="s">
        <v>3059</v>
      </c>
      <c r="G1780" s="45" t="s">
        <v>2389</v>
      </c>
      <c r="H1780" s="43">
        <v>1189</v>
      </c>
      <c r="I1780" s="324" t="s">
        <v>41</v>
      </c>
      <c r="J1780" s="255" t="str">
        <f>IF(ISBLANK(INDEX('Policy Characteristics'!D:D,MATCH($C1780,'Policy Characteristics'!$C:$C,0))),"",INDEX('Policy Characteristics'!D:D,MATCH($C1780,'Policy Characteristics'!$C:$C,0)))</f>
        <v>Industry Energy Efficiency</v>
      </c>
      <c r="K1780" s="254" t="str">
        <f>IF(ISBLANK(INDEX('Policy Characteristics'!E:E,MATCH($C1780,'Policy Characteristics'!$C:$C,0))),"",INDEX('Policy Characteristics'!E:E,MATCH($C1780,'Policy Characteristics'!$C:$C,0)))</f>
        <v>indst efficiency standards</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0.25</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reduction in energy use</v>
      </c>
      <c r="P1780" s="254" t="str">
        <f>IF(ISBLANK(INDEX('Policy Characteristics'!J:J,MATCH($C1780,'Policy Characteristics'!$C:$C,0))),"",INDEX('Policy Characteristics'!J:J,MATCH($C1780,'Policy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4" customFormat="1" x14ac:dyDescent="0.2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Industry Energy Efficiency Standards</v>
      </c>
      <c r="C1781" s="254" t="str">
        <f t="shared" si="59"/>
        <v>Percentage Improvement in Eqpt Efficiency Standards above BAU</v>
      </c>
      <c r="D1781" s="6" t="s">
        <v>3056</v>
      </c>
      <c r="E1781" s="45" t="s">
        <v>2382</v>
      </c>
      <c r="F1781" t="s">
        <v>3059</v>
      </c>
      <c r="G1781" s="45" t="s">
        <v>2390</v>
      </c>
      <c r="H1781" s="43">
        <v>1190</v>
      </c>
      <c r="I1781" s="324" t="s">
        <v>41</v>
      </c>
      <c r="J1781" s="255" t="str">
        <f>IF(ISBLANK(INDEX('Policy Characteristics'!D:D,MATCH($C1781,'Policy Characteristics'!$C:$C,0))),"",INDEX('Policy Characteristics'!D:D,MATCH($C1781,'Policy Characteristics'!$C:$C,0)))</f>
        <v>Industry Energy Efficiency</v>
      </c>
      <c r="K1781" s="254" t="str">
        <f>IF(ISBLANK(INDEX('Policy Characteristics'!E:E,MATCH($C1781,'Policy Characteristics'!$C:$C,0))),"",INDEX('Policy Characteristics'!E:E,MATCH($C1781,'Policy Characteristics'!$C:$C,0)))</f>
        <v>indst efficiency standards</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0.25</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reduction in energy use</v>
      </c>
      <c r="P1781" s="254" t="str">
        <f>IF(ISBLANK(INDEX('Policy Characteristics'!J:J,MATCH($C1781,'Policy Characteristics'!$C:$C,0))),"",INDEX('Policy Characteristics'!J:J,MATCH($C1781,'Policy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4" customFormat="1" x14ac:dyDescent="0.2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Industry Energy Efficiency Standards</v>
      </c>
      <c r="C1782" s="254" t="str">
        <f t="shared" si="59"/>
        <v>Percentage Improvement in Eqpt Efficiency Standards above BAU</v>
      </c>
      <c r="D1782" s="6" t="s">
        <v>3056</v>
      </c>
      <c r="E1782" s="45" t="s">
        <v>2383</v>
      </c>
      <c r="F1782" t="s">
        <v>3059</v>
      </c>
      <c r="G1782" s="45" t="s">
        <v>2387</v>
      </c>
      <c r="H1782" s="43">
        <v>1191</v>
      </c>
      <c r="I1782" s="324" t="s">
        <v>41</v>
      </c>
      <c r="J1782" s="255" t="str">
        <f>IF(ISBLANK(INDEX('Policy Characteristics'!D:D,MATCH($C1782,'Policy Characteristics'!$C:$C,0))),"",INDEX('Policy Characteristics'!D:D,MATCH($C1782,'Policy Characteristics'!$C:$C,0)))</f>
        <v>Industry Energy Efficiency</v>
      </c>
      <c r="K1782" s="254" t="str">
        <f>IF(ISBLANK(INDEX('Policy Characteristics'!E:E,MATCH($C1782,'Policy Characteristics'!$C:$C,0))),"",INDEX('Policy Characteristics'!E:E,MATCH($C1782,'Policy Characteristics'!$C:$C,0)))</f>
        <v>indst efficiency standards</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0.25</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reduction in energy use</v>
      </c>
      <c r="P1782" s="254" t="str">
        <f>IF(ISBLANK(INDEX('Policy Characteristics'!J:J,MATCH($C1782,'Policy Characteristics'!$C:$C,0))),"",INDEX('Policy Characteristics'!J:J,MATCH($C1782,'Policy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4" customFormat="1" x14ac:dyDescent="0.2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Industry Energy Efficiency Standards</v>
      </c>
      <c r="C1783" s="254" t="str">
        <f t="shared" si="59"/>
        <v>Percentage Improvement in Eqpt Efficiency Standards above BAU</v>
      </c>
      <c r="D1783" s="6" t="s">
        <v>3056</v>
      </c>
      <c r="E1783" s="45" t="s">
        <v>2384</v>
      </c>
      <c r="F1783" t="s">
        <v>3059</v>
      </c>
      <c r="G1783" s="45" t="s">
        <v>2388</v>
      </c>
      <c r="H1783" s="43">
        <v>1192</v>
      </c>
      <c r="I1783" s="324" t="s">
        <v>41</v>
      </c>
      <c r="J1783" s="255" t="str">
        <f>IF(ISBLANK(INDEX('Policy Characteristics'!D:D,MATCH($C1783,'Policy Characteristics'!$C:$C,0))),"",INDEX('Policy Characteristics'!D:D,MATCH($C1783,'Policy Characteristics'!$C:$C,0)))</f>
        <v>Industry Energy Efficiency</v>
      </c>
      <c r="K1783" s="254" t="str">
        <f>IF(ISBLANK(INDEX('Policy Characteristics'!E:E,MATCH($C1783,'Policy Characteristics'!$C:$C,0))),"",INDEX('Policy Characteristics'!E:E,MATCH($C1783,'Policy Characteristics'!$C:$C,0)))</f>
        <v>indst efficiency standards</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0.25</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reduction in energy use</v>
      </c>
      <c r="P1783" s="254" t="str">
        <f>IF(ISBLANK(INDEX('Policy Characteristics'!J:J,MATCH($C1783,'Policy Characteristics'!$C:$C,0))),"",INDEX('Policy Characteristics'!J:J,MATCH($C1783,'Policy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4" customFormat="1" x14ac:dyDescent="0.2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Industry Energy Efficiency Standards</v>
      </c>
      <c r="C1784" s="254" t="str">
        <f t="shared" si="59"/>
        <v>Percentage Improvement in Eqpt Efficiency Standards above BAU</v>
      </c>
      <c r="D1784" s="6" t="s">
        <v>3056</v>
      </c>
      <c r="E1784" s="45" t="s">
        <v>2385</v>
      </c>
      <c r="F1784" t="s">
        <v>3059</v>
      </c>
      <c r="G1784" s="45" t="s">
        <v>2391</v>
      </c>
      <c r="H1784" s="43">
        <v>1193</v>
      </c>
      <c r="I1784" s="324" t="s">
        <v>41</v>
      </c>
      <c r="J1784" s="255" t="str">
        <f>IF(ISBLANK(INDEX('Policy Characteristics'!D:D,MATCH($C1784,'Policy Characteristics'!$C:$C,0))),"",INDEX('Policy Characteristics'!D:D,MATCH($C1784,'Policy Characteristics'!$C:$C,0)))</f>
        <v>Industry Energy Efficiency</v>
      </c>
      <c r="K1784" s="254" t="str">
        <f>IF(ISBLANK(INDEX('Policy Characteristics'!E:E,MATCH($C1784,'Policy Characteristics'!$C:$C,0))),"",INDEX('Policy Characteristics'!E:E,MATCH($C1784,'Policy Characteristics'!$C:$C,0)))</f>
        <v>indst efficiency standards</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0.25</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reduction in energy use</v>
      </c>
      <c r="P1784" s="254" t="str">
        <f>IF(ISBLANK(INDEX('Policy Characteristics'!J:J,MATCH($C1784,'Policy Characteristics'!$C:$C,0))),"",INDEX('Policy Characteristics'!J:J,MATCH($C1784,'Policy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4" customFormat="1" x14ac:dyDescent="0.2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Industry Energy Efficiency Standards</v>
      </c>
      <c r="C1785" s="254" t="str">
        <f t="shared" si="59"/>
        <v>Percentage Improvement in Eqpt Efficiency Standards above BAU</v>
      </c>
      <c r="D1785" s="6" t="s">
        <v>3056</v>
      </c>
      <c r="E1785" s="45" t="s">
        <v>2682</v>
      </c>
      <c r="F1785" t="s">
        <v>3059</v>
      </c>
      <c r="G1785" s="45" t="s">
        <v>2685</v>
      </c>
      <c r="H1785" s="43">
        <v>1194</v>
      </c>
      <c r="I1785" s="324" t="s">
        <v>41</v>
      </c>
      <c r="J1785" s="255" t="str">
        <f>IF(ISBLANK(INDEX('Policy Characteristics'!D:D,MATCH($C1785,'Policy Characteristics'!$C:$C,0))),"",INDEX('Policy Characteristics'!D:D,MATCH($C1785,'Policy Characteristics'!$C:$C,0)))</f>
        <v>Industry Energy Efficiency</v>
      </c>
      <c r="K1785" s="254" t="str">
        <f>IF(ISBLANK(INDEX('Policy Characteristics'!E:E,MATCH($C1785,'Policy Characteristics'!$C:$C,0))),"",INDEX('Policy Characteristics'!E:E,MATCH($C1785,'Policy Characteristics'!$C:$C,0)))</f>
        <v>indst efficiency standards</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0.25</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reduction in energy use</v>
      </c>
      <c r="P1785" s="254" t="str">
        <f>IF(ISBLANK(INDEX('Policy Characteristics'!J:J,MATCH($C1785,'Policy Characteristics'!$C:$C,0))),"",INDEX('Policy Characteristics'!J:J,MATCH($C1785,'Policy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4" customFormat="1" x14ac:dyDescent="0.2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Industry Energy Efficiency Standards</v>
      </c>
      <c r="C1786" s="254" t="str">
        <f t="shared" si="59"/>
        <v>Percentage Improvement in Eqpt Efficiency Standards above BAU</v>
      </c>
      <c r="D1786" s="6" t="s">
        <v>3056</v>
      </c>
      <c r="E1786" s="45" t="s">
        <v>2683</v>
      </c>
      <c r="F1786" t="s">
        <v>3059</v>
      </c>
      <c r="G1786" s="45" t="s">
        <v>2687</v>
      </c>
      <c r="H1786" s="43">
        <v>1195</v>
      </c>
      <c r="I1786" s="324" t="s">
        <v>41</v>
      </c>
      <c r="J1786" s="255" t="str">
        <f>IF(ISBLANK(INDEX('Policy Characteristics'!D:D,MATCH($C1786,'Policy Characteristics'!$C:$C,0))),"",INDEX('Policy Characteristics'!D:D,MATCH($C1786,'Policy Characteristics'!$C:$C,0)))</f>
        <v>Industry Energy Efficiency</v>
      </c>
      <c r="K1786" s="254" t="str">
        <f>IF(ISBLANK(INDEX('Policy Characteristics'!E:E,MATCH($C1786,'Policy Characteristics'!$C:$C,0))),"",INDEX('Policy Characteristics'!E:E,MATCH($C1786,'Policy Characteristics'!$C:$C,0)))</f>
        <v>indst efficiency standards</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0.25</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reduction in energy use</v>
      </c>
      <c r="P1786" s="254" t="str">
        <f>IF(ISBLANK(INDEX('Policy Characteristics'!J:J,MATCH($C1786,'Policy Characteristics'!$C:$C,0))),"",INDEX('Policy Characteristics'!J:J,MATCH($C1786,'Policy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4" customFormat="1" x14ac:dyDescent="0.2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Industry Energy Efficiency Standards</v>
      </c>
      <c r="C1787" s="254" t="str">
        <f t="shared" si="59"/>
        <v>Percentage Improvement in Eqpt Efficiency Standards above BAU</v>
      </c>
      <c r="D1787" s="6" t="s">
        <v>3056</v>
      </c>
      <c r="E1787" s="45" t="s">
        <v>2684</v>
      </c>
      <c r="F1787" t="s">
        <v>3059</v>
      </c>
      <c r="G1787" s="45" t="s">
        <v>2688</v>
      </c>
      <c r="H1787" s="43">
        <v>1196</v>
      </c>
      <c r="I1787" s="324" t="s">
        <v>41</v>
      </c>
      <c r="J1787" s="255" t="str">
        <f>IF(ISBLANK(INDEX('Policy Characteristics'!D:D,MATCH($C1787,'Policy Characteristics'!$C:$C,0))),"",INDEX('Policy Characteristics'!D:D,MATCH($C1787,'Policy Characteristics'!$C:$C,0)))</f>
        <v>Industry Energy Efficiency</v>
      </c>
      <c r="K1787" s="254" t="str">
        <f>IF(ISBLANK(INDEX('Policy Characteristics'!E:E,MATCH($C1787,'Policy Characteristics'!$C:$C,0))),"",INDEX('Policy Characteristics'!E:E,MATCH($C1787,'Policy Characteristics'!$C:$C,0)))</f>
        <v>indst efficiency standards</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0.25</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reduction in energy use</v>
      </c>
      <c r="P1787" s="254" t="str">
        <f>IF(ISBLANK(INDEX('Policy Characteristics'!J:J,MATCH($C1787,'Policy Characteristics'!$C:$C,0))),"",INDEX('Policy Characteristics'!J:J,MATCH($C1787,'Policy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4" customFormat="1" x14ac:dyDescent="0.2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Industry Energy Efficiency Standards</v>
      </c>
      <c r="C1788" s="254" t="str">
        <f t="shared" si="59"/>
        <v>Percentage Improvement in Eqpt Efficiency Standards above BAU</v>
      </c>
      <c r="D1788" s="6" t="s">
        <v>3056</v>
      </c>
      <c r="E1788" s="45" t="s">
        <v>2681</v>
      </c>
      <c r="F1788" t="s">
        <v>3059</v>
      </c>
      <c r="G1788" s="45" t="s">
        <v>2686</v>
      </c>
      <c r="H1788" s="43">
        <v>1197</v>
      </c>
      <c r="I1788" s="324" t="s">
        <v>41</v>
      </c>
      <c r="J1788" s="255" t="str">
        <f>IF(ISBLANK(INDEX('Policy Characteristics'!D:D,MATCH($C1788,'Policy Characteristics'!$C:$C,0))),"",INDEX('Policy Characteristics'!D:D,MATCH($C1788,'Policy Characteristics'!$C:$C,0)))</f>
        <v>Industry Energy Efficiency</v>
      </c>
      <c r="K1788" s="254" t="str">
        <f>IF(ISBLANK(INDEX('Policy Characteristics'!E:E,MATCH($C1788,'Policy Characteristics'!$C:$C,0))),"",INDEX('Policy Characteristics'!E:E,MATCH($C1788,'Policy Characteristics'!$C:$C,0)))</f>
        <v>indst efficiency standards</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0.25</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reduction in energy use</v>
      </c>
      <c r="P1788" s="254" t="str">
        <f>IF(ISBLANK(INDEX('Policy Characteristics'!J:J,MATCH($C1788,'Policy Characteristics'!$C:$C,0))),"",INDEX('Policy Characteristics'!J:J,MATCH($C1788,'Policy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4" customFormat="1" x14ac:dyDescent="0.2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Industry Energy Efficiency Standards</v>
      </c>
      <c r="C1789" s="254" t="str">
        <f t="shared" si="59"/>
        <v>Percentage Improvement in Eqpt Efficiency Standards above BAU</v>
      </c>
      <c r="D1789" s="6" t="s">
        <v>3057</v>
      </c>
      <c r="E1789" s="45" t="s">
        <v>2380</v>
      </c>
      <c r="F1789" t="s">
        <v>3018</v>
      </c>
      <c r="G1789" s="45" t="s">
        <v>2386</v>
      </c>
      <c r="H1789" s="43">
        <v>1198</v>
      </c>
      <c r="I1789" s="324" t="s">
        <v>40</v>
      </c>
      <c r="J1789" s="255" t="str">
        <f>IF(ISBLANK(INDEX('Policy Characteristics'!D:D,MATCH($C1789,'Policy Characteristics'!$C:$C,0))),"",INDEX('Policy Characteristics'!D:D,MATCH($C1789,'Policy Characteristics'!$C:$C,0)))</f>
        <v>Industry Energy Efficiency</v>
      </c>
      <c r="K1789" s="254" t="str">
        <f>IF(ISBLANK(INDEX('Policy Characteristics'!E:E,MATCH($C1789,'Policy Characteristics'!$C:$C,0))),"",INDEX('Policy Characteristics'!E:E,MATCH($C1789,'Policy Characteristics'!$C:$C,0)))</f>
        <v>indst efficiency standards</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0.25</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reduction in energy use</v>
      </c>
      <c r="P1789" s="254" t="str">
        <f>IF(ISBLANK(INDEX('Policy Characteristics'!J:J,MATCH($C1789,'Policy Characteristics'!$C:$C,0))),"",INDEX('Policy Characteristics'!J:J,MATCH($C1789,'Policy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4" customFormat="1" x14ac:dyDescent="0.2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Industry Energy Efficiency Standards</v>
      </c>
      <c r="C1790" s="254" t="str">
        <f t="shared" si="59"/>
        <v>Percentage Improvement in Eqpt Efficiency Standards above BAU</v>
      </c>
      <c r="D1790" s="6" t="s">
        <v>3057</v>
      </c>
      <c r="E1790" s="45" t="s">
        <v>2381</v>
      </c>
      <c r="F1790" t="s">
        <v>3018</v>
      </c>
      <c r="G1790" s="45" t="s">
        <v>2389</v>
      </c>
      <c r="H1790" s="43">
        <v>1199</v>
      </c>
      <c r="I1790" s="324" t="s">
        <v>41</v>
      </c>
      <c r="J1790" s="255" t="str">
        <f>IF(ISBLANK(INDEX('Policy Characteristics'!D:D,MATCH($C1790,'Policy Characteristics'!$C:$C,0))),"",INDEX('Policy Characteristics'!D:D,MATCH($C1790,'Policy Characteristics'!$C:$C,0)))</f>
        <v>Industry Energy Efficiency</v>
      </c>
      <c r="K1790" s="254" t="str">
        <f>IF(ISBLANK(INDEX('Policy Characteristics'!E:E,MATCH($C1790,'Policy Characteristics'!$C:$C,0))),"",INDEX('Policy Characteristics'!E:E,MATCH($C1790,'Policy Characteristics'!$C:$C,0)))</f>
        <v>indst efficiency standards</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0.25</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reduction in energy use</v>
      </c>
      <c r="P1790" s="254" t="str">
        <f>IF(ISBLANK(INDEX('Policy Characteristics'!J:J,MATCH($C1790,'Policy Characteristics'!$C:$C,0))),"",INDEX('Policy Characteristics'!J:J,MATCH($C1790,'Policy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4" customFormat="1" x14ac:dyDescent="0.2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Industry Energy Efficiency Standards</v>
      </c>
      <c r="C1791" s="254" t="str">
        <f t="shared" si="59"/>
        <v>Percentage Improvement in Eqpt Efficiency Standards above BAU</v>
      </c>
      <c r="D1791" s="6" t="s">
        <v>3057</v>
      </c>
      <c r="E1791" s="45" t="s">
        <v>2382</v>
      </c>
      <c r="F1791" t="s">
        <v>3018</v>
      </c>
      <c r="G1791" s="45" t="s">
        <v>2390</v>
      </c>
      <c r="H1791" s="43">
        <v>1200</v>
      </c>
      <c r="I1791" s="324" t="s">
        <v>40</v>
      </c>
      <c r="J1791" s="255" t="str">
        <f>IF(ISBLANK(INDEX('Policy Characteristics'!D:D,MATCH($C1791,'Policy Characteristics'!$C:$C,0))),"",INDEX('Policy Characteristics'!D:D,MATCH($C1791,'Policy Characteristics'!$C:$C,0)))</f>
        <v>Industry Energy Efficiency</v>
      </c>
      <c r="K1791" s="254" t="str">
        <f>IF(ISBLANK(INDEX('Policy Characteristics'!E:E,MATCH($C1791,'Policy Characteristics'!$C:$C,0))),"",INDEX('Policy Characteristics'!E:E,MATCH($C1791,'Policy Characteristics'!$C:$C,0)))</f>
        <v>indst efficiency standards</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0.25</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reduction in energy use</v>
      </c>
      <c r="P1791" s="254" t="str">
        <f>IF(ISBLANK(INDEX('Policy Characteristics'!J:J,MATCH($C1791,'Policy Characteristics'!$C:$C,0))),"",INDEX('Policy Characteristics'!J:J,MATCH($C1791,'Policy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4" customFormat="1" x14ac:dyDescent="0.2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Industry Energy Efficiency Standards</v>
      </c>
      <c r="C1792" s="254" t="str">
        <f t="shared" si="59"/>
        <v>Percentage Improvement in Eqpt Efficiency Standards above BAU</v>
      </c>
      <c r="D1792" s="6" t="s">
        <v>3057</v>
      </c>
      <c r="E1792" s="45" t="s">
        <v>2383</v>
      </c>
      <c r="F1792" t="s">
        <v>3018</v>
      </c>
      <c r="G1792" s="45" t="s">
        <v>2387</v>
      </c>
      <c r="H1792" s="43">
        <v>1201</v>
      </c>
      <c r="I1792" s="324" t="s">
        <v>41</v>
      </c>
      <c r="J1792" s="255" t="str">
        <f>IF(ISBLANK(INDEX('Policy Characteristics'!D:D,MATCH($C1792,'Policy Characteristics'!$C:$C,0))),"",INDEX('Policy Characteristics'!D:D,MATCH($C1792,'Policy Characteristics'!$C:$C,0)))</f>
        <v>Industry Energy Efficiency</v>
      </c>
      <c r="K1792" s="254" t="str">
        <f>IF(ISBLANK(INDEX('Policy Characteristics'!E:E,MATCH($C1792,'Policy Characteristics'!$C:$C,0))),"",INDEX('Policy Characteristics'!E:E,MATCH($C1792,'Policy Characteristics'!$C:$C,0)))</f>
        <v>indst efficiency standards</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0.25</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reduction in energy use</v>
      </c>
      <c r="P1792" s="254" t="str">
        <f>IF(ISBLANK(INDEX('Policy Characteristics'!J:J,MATCH($C1792,'Policy Characteristics'!$C:$C,0))),"",INDEX('Policy Characteristics'!J:J,MATCH($C1792,'Policy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4" customFormat="1" x14ac:dyDescent="0.2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Industry Energy Efficiency Standards</v>
      </c>
      <c r="C1793" s="254" t="str">
        <f t="shared" si="59"/>
        <v>Percentage Improvement in Eqpt Efficiency Standards above BAU</v>
      </c>
      <c r="D1793" s="6" t="s">
        <v>3057</v>
      </c>
      <c r="E1793" s="45" t="s">
        <v>2384</v>
      </c>
      <c r="F1793" t="s">
        <v>3018</v>
      </c>
      <c r="G1793" s="45" t="s">
        <v>2388</v>
      </c>
      <c r="H1793" s="43">
        <v>1202</v>
      </c>
      <c r="I1793" s="324" t="s">
        <v>40</v>
      </c>
      <c r="J1793" s="255" t="str">
        <f>IF(ISBLANK(INDEX('Policy Characteristics'!D:D,MATCH($C1793,'Policy Characteristics'!$C:$C,0))),"",INDEX('Policy Characteristics'!D:D,MATCH($C1793,'Policy Characteristics'!$C:$C,0)))</f>
        <v>Industry Energy Efficiency</v>
      </c>
      <c r="K1793" s="254" t="str">
        <f>IF(ISBLANK(INDEX('Policy Characteristics'!E:E,MATCH($C1793,'Policy Characteristics'!$C:$C,0))),"",INDEX('Policy Characteristics'!E:E,MATCH($C1793,'Policy Characteristics'!$C:$C,0)))</f>
        <v>indst efficiency standards</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0.25</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reduction in energy use</v>
      </c>
      <c r="P1793" s="254" t="str">
        <f>IF(ISBLANK(INDEX('Policy Characteristics'!J:J,MATCH($C1793,'Policy Characteristics'!$C:$C,0))),"",INDEX('Policy Characteristics'!J:J,MATCH($C1793,'Policy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4" customFormat="1" x14ac:dyDescent="0.2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Industry Energy Efficiency Standards</v>
      </c>
      <c r="C1794" s="254" t="str">
        <f t="shared" si="59"/>
        <v>Percentage Improvement in Eqpt Efficiency Standards above BAU</v>
      </c>
      <c r="D1794" s="6" t="s">
        <v>3057</v>
      </c>
      <c r="E1794" s="45" t="s">
        <v>2385</v>
      </c>
      <c r="F1794" t="s">
        <v>3018</v>
      </c>
      <c r="G1794" s="45" t="s">
        <v>2391</v>
      </c>
      <c r="H1794" s="43">
        <v>1203</v>
      </c>
      <c r="I1794" s="324" t="s">
        <v>41</v>
      </c>
      <c r="J1794" s="255" t="str">
        <f>IF(ISBLANK(INDEX('Policy Characteristics'!D:D,MATCH($C1794,'Policy Characteristics'!$C:$C,0))),"",INDEX('Policy Characteristics'!D:D,MATCH($C1794,'Policy Characteristics'!$C:$C,0)))</f>
        <v>Industry Energy Efficiency</v>
      </c>
      <c r="K1794" s="254" t="str">
        <f>IF(ISBLANK(INDEX('Policy Characteristics'!E:E,MATCH($C1794,'Policy Characteristics'!$C:$C,0))),"",INDEX('Policy Characteristics'!E:E,MATCH($C1794,'Policy Characteristics'!$C:$C,0)))</f>
        <v>indst efficiency standards</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0.25</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reduction in energy use</v>
      </c>
      <c r="P1794" s="254" t="str">
        <f>IF(ISBLANK(INDEX('Policy Characteristics'!J:J,MATCH($C1794,'Policy Characteristics'!$C:$C,0))),"",INDEX('Policy Characteristics'!J:J,MATCH($C1794,'Policy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4" customFormat="1" x14ac:dyDescent="0.2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Industry Energy Efficiency Standards</v>
      </c>
      <c r="C1795" s="254" t="str">
        <f t="shared" si="59"/>
        <v>Percentage Improvement in Eqpt Efficiency Standards above BAU</v>
      </c>
      <c r="D1795" s="6" t="s">
        <v>3057</v>
      </c>
      <c r="E1795" s="45" t="s">
        <v>2682</v>
      </c>
      <c r="F1795" t="s">
        <v>3018</v>
      </c>
      <c r="G1795" s="45" t="s">
        <v>2685</v>
      </c>
      <c r="H1795" s="43">
        <v>1204</v>
      </c>
      <c r="I1795" s="324" t="s">
        <v>41</v>
      </c>
      <c r="J1795" s="255" t="str">
        <f>IF(ISBLANK(INDEX('Policy Characteristics'!D:D,MATCH($C1795,'Policy Characteristics'!$C:$C,0))),"",INDEX('Policy Characteristics'!D:D,MATCH($C1795,'Policy Characteristics'!$C:$C,0)))</f>
        <v>Industry Energy Efficiency</v>
      </c>
      <c r="K1795" s="254" t="str">
        <f>IF(ISBLANK(INDEX('Policy Characteristics'!E:E,MATCH($C1795,'Policy Characteristics'!$C:$C,0))),"",INDEX('Policy Characteristics'!E:E,MATCH($C1795,'Policy Characteristics'!$C:$C,0)))</f>
        <v>indst efficiency standards</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0.25</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reduction in energy use</v>
      </c>
      <c r="P1795" s="254" t="str">
        <f>IF(ISBLANK(INDEX('Policy Characteristics'!J:J,MATCH($C1795,'Policy Characteristics'!$C:$C,0))),"",INDEX('Policy Characteristics'!J:J,MATCH($C1795,'Policy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4" customFormat="1" x14ac:dyDescent="0.2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Industry Energy Efficiency Standards</v>
      </c>
      <c r="C1796" s="254" t="str">
        <f t="shared" si="59"/>
        <v>Percentage Improvement in Eqpt Efficiency Standards above BAU</v>
      </c>
      <c r="D1796" s="6" t="s">
        <v>3057</v>
      </c>
      <c r="E1796" s="45" t="s">
        <v>2683</v>
      </c>
      <c r="F1796" t="s">
        <v>3018</v>
      </c>
      <c r="G1796" s="45" t="s">
        <v>2687</v>
      </c>
      <c r="H1796" s="43">
        <v>1205</v>
      </c>
      <c r="I1796" s="324" t="s">
        <v>40</v>
      </c>
      <c r="J1796" s="255" t="str">
        <f>IF(ISBLANK(INDEX('Policy Characteristics'!D:D,MATCH($C1796,'Policy Characteristics'!$C:$C,0))),"",INDEX('Policy Characteristics'!D:D,MATCH($C1796,'Policy Characteristics'!$C:$C,0)))</f>
        <v>Industry Energy Efficiency</v>
      </c>
      <c r="K1796" s="254" t="str">
        <f>IF(ISBLANK(INDEX('Policy Characteristics'!E:E,MATCH($C1796,'Policy Characteristics'!$C:$C,0))),"",INDEX('Policy Characteristics'!E:E,MATCH($C1796,'Policy Characteristics'!$C:$C,0)))</f>
        <v>indst efficiency standards</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0.25</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reduction in energy use</v>
      </c>
      <c r="P1796" s="254" t="str">
        <f>IF(ISBLANK(INDEX('Policy Characteristics'!J:J,MATCH($C1796,'Policy Characteristics'!$C:$C,0))),"",INDEX('Policy Characteristics'!J:J,MATCH($C1796,'Policy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4" customFormat="1" x14ac:dyDescent="0.2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Industry Energy Efficiency Standards</v>
      </c>
      <c r="C1797" s="254" t="str">
        <f t="shared" si="59"/>
        <v>Percentage Improvement in Eqpt Efficiency Standards above BAU</v>
      </c>
      <c r="D1797" s="6" t="s">
        <v>3057</v>
      </c>
      <c r="E1797" s="45" t="s">
        <v>2684</v>
      </c>
      <c r="F1797" t="s">
        <v>3018</v>
      </c>
      <c r="G1797" s="45" t="s">
        <v>2688</v>
      </c>
      <c r="H1797" s="43">
        <v>1206</v>
      </c>
      <c r="I1797" s="324" t="s">
        <v>40</v>
      </c>
      <c r="J1797" s="255" t="str">
        <f>IF(ISBLANK(INDEX('Policy Characteristics'!D:D,MATCH($C1797,'Policy Characteristics'!$C:$C,0))),"",INDEX('Policy Characteristics'!D:D,MATCH($C1797,'Policy Characteristics'!$C:$C,0)))</f>
        <v>Industry Energy Efficiency</v>
      </c>
      <c r="K1797" s="254" t="str">
        <f>IF(ISBLANK(INDEX('Policy Characteristics'!E:E,MATCH($C1797,'Policy Characteristics'!$C:$C,0))),"",INDEX('Policy Characteristics'!E:E,MATCH($C1797,'Policy Characteristics'!$C:$C,0)))</f>
        <v>indst efficiency standards</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0.25</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reduction in energy use</v>
      </c>
      <c r="P1797" s="254" t="str">
        <f>IF(ISBLANK(INDEX('Policy Characteristics'!J:J,MATCH($C1797,'Policy Characteristics'!$C:$C,0))),"",INDEX('Policy Characteristics'!J:J,MATCH($C1797,'Policy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4" customFormat="1" x14ac:dyDescent="0.2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Industry Energy Efficiency Standards</v>
      </c>
      <c r="C1798" s="254" t="str">
        <f t="shared" si="59"/>
        <v>Percentage Improvement in Eqpt Efficiency Standards above BAU</v>
      </c>
      <c r="D1798" s="6" t="s">
        <v>3057</v>
      </c>
      <c r="E1798" s="45" t="s">
        <v>2681</v>
      </c>
      <c r="F1798" t="s">
        <v>3018</v>
      </c>
      <c r="G1798" s="45" t="s">
        <v>2686</v>
      </c>
      <c r="H1798" s="43">
        <v>1207</v>
      </c>
      <c r="I1798" s="324" t="s">
        <v>41</v>
      </c>
      <c r="J1798" s="255" t="str">
        <f>IF(ISBLANK(INDEX('Policy Characteristics'!D:D,MATCH($C1798,'Policy Characteristics'!$C:$C,0))),"",INDEX('Policy Characteristics'!D:D,MATCH($C1798,'Policy Characteristics'!$C:$C,0)))</f>
        <v>Industry Energy Efficiency</v>
      </c>
      <c r="K1798" s="254" t="str">
        <f>IF(ISBLANK(INDEX('Policy Characteristics'!E:E,MATCH($C1798,'Policy Characteristics'!$C:$C,0))),"",INDEX('Policy Characteristics'!E:E,MATCH($C1798,'Policy Characteristics'!$C:$C,0)))</f>
        <v>indst efficiency standards</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0.25</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reduction in energy use</v>
      </c>
      <c r="P1798" s="254" t="str">
        <f>IF(ISBLANK(INDEX('Policy Characteristics'!J:J,MATCH($C1798,'Policy Characteristics'!$C:$C,0))),"",INDEX('Policy Characteristics'!J:J,MATCH($C1798,'Policy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4" customFormat="1" x14ac:dyDescent="0.2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Industry Process Efficiency</v>
      </c>
      <c r="C1799" t="s">
        <v>3827</v>
      </c>
      <c r="D1799" s="45" t="s">
        <v>3033</v>
      </c>
      <c r="E1799" s="45" t="s">
        <v>2380</v>
      </c>
      <c r="F1799" t="s">
        <v>3058</v>
      </c>
      <c r="G1799" s="45" t="s">
        <v>2386</v>
      </c>
      <c r="H1799" s="43">
        <v>2955</v>
      </c>
      <c r="I1799" s="324" t="s">
        <v>40</v>
      </c>
      <c r="J1799" s="255" t="str">
        <f>IF(ISBLANK(INDEX('Policy Characteristics'!D:D,MATCH($C1799,'Policy Characteristics'!$C:$C,0))),"",INDEX('Policy Characteristics'!D:D,MATCH($C1799,'Policy Characteristics'!$C:$C,0)))</f>
        <v>Industry Energy Efficiency</v>
      </c>
      <c r="K1799" s="254" t="str">
        <f>IF(ISBLANK(INDEX('Policy Characteristics'!E:E,MATCH($C1799,'Policy Characteristics'!$C:$C,0))),"",INDEX('Policy Characteristics'!E:E,MATCH($C1799,'Policy Characteristics'!$C:$C,0)))</f>
        <v>indst process efficiency</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0.25</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reduction in energy use</v>
      </c>
      <c r="P1799" s="254" t="str">
        <f>IF(ISBLANK(INDEX('Policy Characteristics'!J:J,MATCH($C1799,'Policy Characteristics'!$C:$C,0))),"",INDEX('Policy Characteristics'!J:J,MATCH($C1799,'Policy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4" customFormat="1" x14ac:dyDescent="0.2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Industry Process Efficiency</v>
      </c>
      <c r="C1800" s="254" t="str">
        <f>$C$1799</f>
        <v>Percentage Improvement in Industrial Process Efficiency above BAU</v>
      </c>
      <c r="D1800" s="45" t="s">
        <v>3033</v>
      </c>
      <c r="E1800" s="45" t="s">
        <v>2381</v>
      </c>
      <c r="F1800" t="s">
        <v>3058</v>
      </c>
      <c r="G1800" s="45" t="s">
        <v>2389</v>
      </c>
      <c r="H1800" s="43">
        <v>2956</v>
      </c>
      <c r="I1800" s="324" t="s">
        <v>41</v>
      </c>
      <c r="J1800" s="255" t="str">
        <f>IF(ISBLANK(INDEX('Policy Characteristics'!D:D,MATCH($C1800,'Policy Characteristics'!$C:$C,0))),"",INDEX('Policy Characteristics'!D:D,MATCH($C1800,'Policy Characteristics'!$C:$C,0)))</f>
        <v>Industry Energy Efficiency</v>
      </c>
      <c r="K1800" s="254" t="str">
        <f>IF(ISBLANK(INDEX('Policy Characteristics'!E:E,MATCH($C1800,'Policy Characteristics'!$C:$C,0))),"",INDEX('Policy Characteristics'!E:E,MATCH($C1800,'Policy Characteristics'!$C:$C,0)))</f>
        <v>indst process efficiency</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0.25</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reduction in energy use</v>
      </c>
      <c r="P1800" s="254" t="str">
        <f>IF(ISBLANK(INDEX('Policy Characteristics'!J:J,MATCH($C1800,'Policy Characteristics'!$C:$C,0))),"",INDEX('Policy Characteristics'!J:J,MATCH($C1800,'Policy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4" customFormat="1" x14ac:dyDescent="0.2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Industry Process Efficiency</v>
      </c>
      <c r="C1801" s="254" t="str">
        <f t="shared" ref="C1801:C1864" si="60">$C$1799</f>
        <v>Percentage Improvement in Industrial Process Efficiency above BAU</v>
      </c>
      <c r="D1801" s="45" t="s">
        <v>3033</v>
      </c>
      <c r="E1801" s="45" t="s">
        <v>2382</v>
      </c>
      <c r="F1801" t="s">
        <v>3058</v>
      </c>
      <c r="G1801" s="45" t="s">
        <v>2390</v>
      </c>
      <c r="H1801" s="43">
        <v>2957</v>
      </c>
      <c r="I1801" s="324" t="s">
        <v>40</v>
      </c>
      <c r="J1801" s="255" t="str">
        <f>IF(ISBLANK(INDEX('Policy Characteristics'!D:D,MATCH($C1801,'Policy Characteristics'!$C:$C,0))),"",INDEX('Policy Characteristics'!D:D,MATCH($C1801,'Policy Characteristics'!$C:$C,0)))</f>
        <v>Industry Energy Efficiency</v>
      </c>
      <c r="K1801" s="254" t="str">
        <f>IF(ISBLANK(INDEX('Policy Characteristics'!E:E,MATCH($C1801,'Policy Characteristics'!$C:$C,0))),"",INDEX('Policy Characteristics'!E:E,MATCH($C1801,'Policy Characteristics'!$C:$C,0)))</f>
        <v>indst process efficiency</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0.25</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reduction in energy use</v>
      </c>
      <c r="P1801" s="254" t="str">
        <f>IF(ISBLANK(INDEX('Policy Characteristics'!J:J,MATCH($C1801,'Policy Characteristics'!$C:$C,0))),"",INDEX('Policy Characteristics'!J:J,MATCH($C1801,'Policy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4" customFormat="1" x14ac:dyDescent="0.2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Industry Process Efficiency</v>
      </c>
      <c r="C1802" s="254" t="str">
        <f t="shared" si="60"/>
        <v>Percentage Improvement in Industrial Process Efficiency above BAU</v>
      </c>
      <c r="D1802" s="45" t="s">
        <v>3033</v>
      </c>
      <c r="E1802" s="45" t="s">
        <v>2383</v>
      </c>
      <c r="F1802" t="s">
        <v>3058</v>
      </c>
      <c r="G1802" s="45" t="s">
        <v>2387</v>
      </c>
      <c r="H1802" s="43">
        <v>2958</v>
      </c>
      <c r="I1802" s="324" t="s">
        <v>41</v>
      </c>
      <c r="J1802" s="255" t="str">
        <f>IF(ISBLANK(INDEX('Policy Characteristics'!D:D,MATCH($C1802,'Policy Characteristics'!$C:$C,0))),"",INDEX('Policy Characteristics'!D:D,MATCH($C1802,'Policy Characteristics'!$C:$C,0)))</f>
        <v>Industry Energy Efficiency</v>
      </c>
      <c r="K1802" s="254" t="str">
        <f>IF(ISBLANK(INDEX('Policy Characteristics'!E:E,MATCH($C1802,'Policy Characteristics'!$C:$C,0))),"",INDEX('Policy Characteristics'!E:E,MATCH($C1802,'Policy Characteristics'!$C:$C,0)))</f>
        <v>indst process efficiency</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0.25</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reduction in energy use</v>
      </c>
      <c r="P1802" s="254" t="str">
        <f>IF(ISBLANK(INDEX('Policy Characteristics'!J:J,MATCH($C1802,'Policy Characteristics'!$C:$C,0))),"",INDEX('Policy Characteristics'!J:J,MATCH($C1802,'Policy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4" customFormat="1" x14ac:dyDescent="0.2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Industry Process Efficiency</v>
      </c>
      <c r="C1803" s="254" t="str">
        <f t="shared" si="60"/>
        <v>Percentage Improvement in Industrial Process Efficiency above BAU</v>
      </c>
      <c r="D1803" s="45" t="s">
        <v>3033</v>
      </c>
      <c r="E1803" s="45" t="s">
        <v>2384</v>
      </c>
      <c r="F1803" t="s">
        <v>3058</v>
      </c>
      <c r="G1803" s="45" t="s">
        <v>2388</v>
      </c>
      <c r="H1803" s="43">
        <v>2959</v>
      </c>
      <c r="I1803" s="324" t="s">
        <v>40</v>
      </c>
      <c r="J1803" s="255" t="str">
        <f>IF(ISBLANK(INDEX('Policy Characteristics'!D:D,MATCH($C1803,'Policy Characteristics'!$C:$C,0))),"",INDEX('Policy Characteristics'!D:D,MATCH($C1803,'Policy Characteristics'!$C:$C,0)))</f>
        <v>Industry Energy Efficiency</v>
      </c>
      <c r="K1803" s="254" t="str">
        <f>IF(ISBLANK(INDEX('Policy Characteristics'!E:E,MATCH($C1803,'Policy Characteristics'!$C:$C,0))),"",INDEX('Policy Characteristics'!E:E,MATCH($C1803,'Policy Characteristics'!$C:$C,0)))</f>
        <v>indst process efficiency</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0.25</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reduction in energy use</v>
      </c>
      <c r="P1803" s="254" t="str">
        <f>IF(ISBLANK(INDEX('Policy Characteristics'!J:J,MATCH($C1803,'Policy Characteristics'!$C:$C,0))),"",INDEX('Policy Characteristics'!J:J,MATCH($C1803,'Policy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4" customFormat="1" x14ac:dyDescent="0.2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Industry Process Efficiency</v>
      </c>
      <c r="C1804" s="254" t="str">
        <f t="shared" si="60"/>
        <v>Percentage Improvement in Industrial Process Efficiency above BAU</v>
      </c>
      <c r="D1804" s="45" t="s">
        <v>3033</v>
      </c>
      <c r="E1804" s="45" t="s">
        <v>2385</v>
      </c>
      <c r="F1804" t="s">
        <v>3058</v>
      </c>
      <c r="G1804" s="45" t="s">
        <v>2391</v>
      </c>
      <c r="H1804" s="43">
        <v>2960</v>
      </c>
      <c r="I1804" s="324" t="s">
        <v>41</v>
      </c>
      <c r="J1804" s="255" t="str">
        <f>IF(ISBLANK(INDEX('Policy Characteristics'!D:D,MATCH($C1804,'Policy Characteristics'!$C:$C,0))),"",INDEX('Policy Characteristics'!D:D,MATCH($C1804,'Policy Characteristics'!$C:$C,0)))</f>
        <v>Industry Energy Efficiency</v>
      </c>
      <c r="K1804" s="254" t="str">
        <f>IF(ISBLANK(INDEX('Policy Characteristics'!E:E,MATCH($C1804,'Policy Characteristics'!$C:$C,0))),"",INDEX('Policy Characteristics'!E:E,MATCH($C1804,'Policy Characteristics'!$C:$C,0)))</f>
        <v>indst process efficiency</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0.25</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reduction in energy use</v>
      </c>
      <c r="P1804" s="254" t="str">
        <f>IF(ISBLANK(INDEX('Policy Characteristics'!J:J,MATCH($C1804,'Policy Characteristics'!$C:$C,0))),"",INDEX('Policy Characteristics'!J:J,MATCH($C1804,'Policy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4" customFormat="1" x14ac:dyDescent="0.2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Industry Process Efficiency</v>
      </c>
      <c r="C1805" s="254" t="str">
        <f t="shared" si="60"/>
        <v>Percentage Improvement in Industrial Process Efficiency above BAU</v>
      </c>
      <c r="D1805" s="45" t="s">
        <v>3033</v>
      </c>
      <c r="E1805" s="45" t="s">
        <v>2682</v>
      </c>
      <c r="F1805" t="s">
        <v>3058</v>
      </c>
      <c r="G1805" s="45" t="s">
        <v>2685</v>
      </c>
      <c r="H1805" s="43">
        <v>2961</v>
      </c>
      <c r="I1805" s="324" t="s">
        <v>41</v>
      </c>
      <c r="J1805" s="255" t="str">
        <f>IF(ISBLANK(INDEX('Policy Characteristics'!D:D,MATCH($C1805,'Policy Characteristics'!$C:$C,0))),"",INDEX('Policy Characteristics'!D:D,MATCH($C1805,'Policy Characteristics'!$C:$C,0)))</f>
        <v>Industry Energy Efficiency</v>
      </c>
      <c r="K1805" s="254" t="str">
        <f>IF(ISBLANK(INDEX('Policy Characteristics'!E:E,MATCH($C1805,'Policy Characteristics'!$C:$C,0))),"",INDEX('Policy Characteristics'!E:E,MATCH($C1805,'Policy Characteristics'!$C:$C,0)))</f>
        <v>indst process efficiency</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0.25</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reduction in energy use</v>
      </c>
      <c r="P1805" s="254" t="str">
        <f>IF(ISBLANK(INDEX('Policy Characteristics'!J:J,MATCH($C1805,'Policy Characteristics'!$C:$C,0))),"",INDEX('Policy Characteristics'!J:J,MATCH($C1805,'Policy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4" customFormat="1" x14ac:dyDescent="0.2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Industry Process Efficiency</v>
      </c>
      <c r="C1806" s="254" t="str">
        <f t="shared" si="60"/>
        <v>Percentage Improvement in Industrial Process Efficiency above BAU</v>
      </c>
      <c r="D1806" s="45" t="s">
        <v>3033</v>
      </c>
      <c r="E1806" s="45" t="s">
        <v>2683</v>
      </c>
      <c r="F1806" t="s">
        <v>3058</v>
      </c>
      <c r="G1806" s="45" t="s">
        <v>2687</v>
      </c>
      <c r="H1806" s="43">
        <v>2962</v>
      </c>
      <c r="I1806" s="324" t="s">
        <v>40</v>
      </c>
      <c r="J1806" s="255" t="str">
        <f>IF(ISBLANK(INDEX('Policy Characteristics'!D:D,MATCH($C1806,'Policy Characteristics'!$C:$C,0))),"",INDEX('Policy Characteristics'!D:D,MATCH($C1806,'Policy Characteristics'!$C:$C,0)))</f>
        <v>Industry Energy Efficiency</v>
      </c>
      <c r="K1806" s="254" t="str">
        <f>IF(ISBLANK(INDEX('Policy Characteristics'!E:E,MATCH($C1806,'Policy Characteristics'!$C:$C,0))),"",INDEX('Policy Characteristics'!E:E,MATCH($C1806,'Policy Characteristics'!$C:$C,0)))</f>
        <v>indst process efficiency</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0.25</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reduction in energy use</v>
      </c>
      <c r="P1806" s="254" t="str">
        <f>IF(ISBLANK(INDEX('Policy Characteristics'!J:J,MATCH($C1806,'Policy Characteristics'!$C:$C,0))),"",INDEX('Policy Characteristics'!J:J,MATCH($C1806,'Policy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4" customFormat="1" x14ac:dyDescent="0.2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Industry Process Efficiency</v>
      </c>
      <c r="C1807" s="254" t="str">
        <f t="shared" si="60"/>
        <v>Percentage Improvement in Industrial Process Efficiency above BAU</v>
      </c>
      <c r="D1807" s="45" t="s">
        <v>3033</v>
      </c>
      <c r="E1807" s="45" t="s">
        <v>2684</v>
      </c>
      <c r="F1807" t="s">
        <v>3058</v>
      </c>
      <c r="G1807" s="45" t="s">
        <v>2688</v>
      </c>
      <c r="H1807" s="43">
        <v>2963</v>
      </c>
      <c r="I1807" s="324" t="s">
        <v>40</v>
      </c>
      <c r="J1807" s="255" t="str">
        <f>IF(ISBLANK(INDEX('Policy Characteristics'!D:D,MATCH($C1807,'Policy Characteristics'!$C:$C,0))),"",INDEX('Policy Characteristics'!D:D,MATCH($C1807,'Policy Characteristics'!$C:$C,0)))</f>
        <v>Industry Energy Efficiency</v>
      </c>
      <c r="K1807" s="254" t="str">
        <f>IF(ISBLANK(INDEX('Policy Characteristics'!E:E,MATCH($C1807,'Policy Characteristics'!$C:$C,0))),"",INDEX('Policy Characteristics'!E:E,MATCH($C1807,'Policy Characteristics'!$C:$C,0)))</f>
        <v>indst process efficiency</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0.25</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reduction in energy use</v>
      </c>
      <c r="P1807" s="254" t="str">
        <f>IF(ISBLANK(INDEX('Policy Characteristics'!J:J,MATCH($C1807,'Policy Characteristics'!$C:$C,0))),"",INDEX('Policy Characteristics'!J:J,MATCH($C1807,'Policy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4" customFormat="1" x14ac:dyDescent="0.2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Industry Process Efficiency</v>
      </c>
      <c r="C1808" s="254" t="str">
        <f t="shared" si="60"/>
        <v>Percentage Improvement in Industrial Process Efficiency above BAU</v>
      </c>
      <c r="D1808" s="45" t="s">
        <v>3033</v>
      </c>
      <c r="E1808" s="45" t="s">
        <v>2681</v>
      </c>
      <c r="F1808" t="s">
        <v>3058</v>
      </c>
      <c r="G1808" s="45" t="s">
        <v>2686</v>
      </c>
      <c r="H1808" s="43">
        <v>2964</v>
      </c>
      <c r="I1808" s="324" t="s">
        <v>41</v>
      </c>
      <c r="J1808" s="255" t="str">
        <f>IF(ISBLANK(INDEX('Policy Characteristics'!D:D,MATCH($C1808,'Policy Characteristics'!$C:$C,0))),"",INDEX('Policy Characteristics'!D:D,MATCH($C1808,'Policy Characteristics'!$C:$C,0)))</f>
        <v>Industry Energy Efficiency</v>
      </c>
      <c r="K1808" s="254" t="str">
        <f>IF(ISBLANK(INDEX('Policy Characteristics'!E:E,MATCH($C1808,'Policy Characteristics'!$C:$C,0))),"",INDEX('Policy Characteristics'!E:E,MATCH($C1808,'Policy Characteristics'!$C:$C,0)))</f>
        <v>indst process efficiency</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0.25</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reduction in energy use</v>
      </c>
      <c r="P1808" s="254" t="str">
        <f>IF(ISBLANK(INDEX('Policy Characteristics'!J:J,MATCH($C1808,'Policy Characteristics'!$C:$C,0))),"",INDEX('Policy Characteristics'!J:J,MATCH($C1808,'Policy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4" customFormat="1" x14ac:dyDescent="0.2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Industry Process Efficiency</v>
      </c>
      <c r="C1809" s="254" t="str">
        <f t="shared" si="60"/>
        <v>Percentage Improvement in Industrial Process Efficiency above BAU</v>
      </c>
      <c r="D1809" s="6" t="s">
        <v>3034</v>
      </c>
      <c r="E1809" s="45" t="s">
        <v>2380</v>
      </c>
      <c r="F1809" t="s">
        <v>2735</v>
      </c>
      <c r="G1809" s="45" t="s">
        <v>2386</v>
      </c>
      <c r="H1809" s="43">
        <v>2965</v>
      </c>
      <c r="I1809" s="324" t="s">
        <v>40</v>
      </c>
      <c r="J1809" s="255" t="str">
        <f>IF(ISBLANK(INDEX('Policy Characteristics'!D:D,MATCH($C1809,'Policy Characteristics'!$C:$C,0))),"",INDEX('Policy Characteristics'!D:D,MATCH($C1809,'Policy Characteristics'!$C:$C,0)))</f>
        <v>Industry Energy Efficiency</v>
      </c>
      <c r="K1809" s="254" t="str">
        <f>IF(ISBLANK(INDEX('Policy Characteristics'!E:E,MATCH($C1809,'Policy Characteristics'!$C:$C,0))),"",INDEX('Policy Characteristics'!E:E,MATCH($C1809,'Policy Characteristics'!$C:$C,0)))</f>
        <v>indst process efficiency</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0.25</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reduction in energy use</v>
      </c>
      <c r="P1809" s="254" t="str">
        <f>IF(ISBLANK(INDEX('Policy Characteristics'!J:J,MATCH($C1809,'Policy Characteristics'!$C:$C,0))),"",INDEX('Policy Characteristics'!J:J,MATCH($C1809,'Policy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4" customFormat="1" x14ac:dyDescent="0.2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Industry Process Efficiency</v>
      </c>
      <c r="C1810" s="254" t="str">
        <f t="shared" si="60"/>
        <v>Percentage Improvement in Industrial Process Efficiency above BAU</v>
      </c>
      <c r="D1810" s="6" t="s">
        <v>3034</v>
      </c>
      <c r="E1810" s="45" t="s">
        <v>2381</v>
      </c>
      <c r="F1810" t="s">
        <v>2735</v>
      </c>
      <c r="G1810" s="45" t="s">
        <v>2389</v>
      </c>
      <c r="H1810" s="43">
        <v>2966</v>
      </c>
      <c r="I1810" s="324" t="s">
        <v>40</v>
      </c>
      <c r="J1810" s="255" t="str">
        <f>IF(ISBLANK(INDEX('Policy Characteristics'!D:D,MATCH($C1810,'Policy Characteristics'!$C:$C,0))),"",INDEX('Policy Characteristics'!D:D,MATCH($C1810,'Policy Characteristics'!$C:$C,0)))</f>
        <v>Industry Energy Efficiency</v>
      </c>
      <c r="K1810" s="254" t="str">
        <f>IF(ISBLANK(INDEX('Policy Characteristics'!E:E,MATCH($C1810,'Policy Characteristics'!$C:$C,0))),"",INDEX('Policy Characteristics'!E:E,MATCH($C1810,'Policy Characteristics'!$C:$C,0)))</f>
        <v>indst process efficiency</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0.25</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reduction in energy use</v>
      </c>
      <c r="P1810" s="254" t="str">
        <f>IF(ISBLANK(INDEX('Policy Characteristics'!J:J,MATCH($C1810,'Policy Characteristics'!$C:$C,0))),"",INDEX('Policy Characteristics'!J:J,MATCH($C1810,'Policy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4" customFormat="1" x14ac:dyDescent="0.2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Industry Process Efficiency</v>
      </c>
      <c r="C1811" s="254" t="str">
        <f t="shared" si="60"/>
        <v>Percentage Improvement in Industrial Process Efficiency above BAU</v>
      </c>
      <c r="D1811" s="6" t="s">
        <v>3034</v>
      </c>
      <c r="E1811" s="45" t="s">
        <v>2382</v>
      </c>
      <c r="F1811" t="s">
        <v>2735</v>
      </c>
      <c r="G1811" s="45" t="s">
        <v>2390</v>
      </c>
      <c r="H1811" s="43">
        <v>2967</v>
      </c>
      <c r="I1811" s="324" t="s">
        <v>40</v>
      </c>
      <c r="J1811" s="255" t="str">
        <f>IF(ISBLANK(INDEX('Policy Characteristics'!D:D,MATCH($C1811,'Policy Characteristics'!$C:$C,0))),"",INDEX('Policy Characteristics'!D:D,MATCH($C1811,'Policy Characteristics'!$C:$C,0)))</f>
        <v>Industry Energy Efficiency</v>
      </c>
      <c r="K1811" s="254" t="str">
        <f>IF(ISBLANK(INDEX('Policy Characteristics'!E:E,MATCH($C1811,'Policy Characteristics'!$C:$C,0))),"",INDEX('Policy Characteristics'!E:E,MATCH($C1811,'Policy Characteristics'!$C:$C,0)))</f>
        <v>indst process efficiency</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0.25</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reduction in energy use</v>
      </c>
      <c r="P1811" s="254" t="str">
        <f>IF(ISBLANK(INDEX('Policy Characteristics'!J:J,MATCH($C1811,'Policy Characteristics'!$C:$C,0))),"",INDEX('Policy Characteristics'!J:J,MATCH($C1811,'Policy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4" customFormat="1" x14ac:dyDescent="0.2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Industry Process Efficiency</v>
      </c>
      <c r="C1812" s="254" t="str">
        <f t="shared" si="60"/>
        <v>Percentage Improvement in Industrial Process Efficiency above BAU</v>
      </c>
      <c r="D1812" s="6" t="s">
        <v>3034</v>
      </c>
      <c r="E1812" s="45" t="s">
        <v>2383</v>
      </c>
      <c r="F1812" t="s">
        <v>2735</v>
      </c>
      <c r="G1812" s="45" t="s">
        <v>2387</v>
      </c>
      <c r="H1812" s="43">
        <v>2968</v>
      </c>
      <c r="I1812" s="324" t="s">
        <v>41</v>
      </c>
      <c r="J1812" s="255" t="str">
        <f>IF(ISBLANK(INDEX('Policy Characteristics'!D:D,MATCH($C1812,'Policy Characteristics'!$C:$C,0))),"",INDEX('Policy Characteristics'!D:D,MATCH($C1812,'Policy Characteristics'!$C:$C,0)))</f>
        <v>Industry Energy Efficiency</v>
      </c>
      <c r="K1812" s="254" t="str">
        <f>IF(ISBLANK(INDEX('Policy Characteristics'!E:E,MATCH($C1812,'Policy Characteristics'!$C:$C,0))),"",INDEX('Policy Characteristics'!E:E,MATCH($C1812,'Policy Characteristics'!$C:$C,0)))</f>
        <v>indst process efficiency</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0.25</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reduction in energy use</v>
      </c>
      <c r="P1812" s="254" t="str">
        <f>IF(ISBLANK(INDEX('Policy Characteristics'!J:J,MATCH($C1812,'Policy Characteristics'!$C:$C,0))),"",INDEX('Policy Characteristics'!J:J,MATCH($C1812,'Policy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4" customFormat="1" x14ac:dyDescent="0.2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Industry Process Efficiency</v>
      </c>
      <c r="C1813" s="254" t="str">
        <f t="shared" si="60"/>
        <v>Percentage Improvement in Industrial Process Efficiency above BAU</v>
      </c>
      <c r="D1813" s="6" t="s">
        <v>3034</v>
      </c>
      <c r="E1813" s="45" t="s">
        <v>2384</v>
      </c>
      <c r="F1813" t="s">
        <v>2735</v>
      </c>
      <c r="G1813" s="45" t="s">
        <v>2388</v>
      </c>
      <c r="H1813" s="43">
        <v>2969</v>
      </c>
      <c r="I1813" s="324" t="s">
        <v>40</v>
      </c>
      <c r="J1813" s="255" t="str">
        <f>IF(ISBLANK(INDEX('Policy Characteristics'!D:D,MATCH($C1813,'Policy Characteristics'!$C:$C,0))),"",INDEX('Policy Characteristics'!D:D,MATCH($C1813,'Policy Characteristics'!$C:$C,0)))</f>
        <v>Industry Energy Efficiency</v>
      </c>
      <c r="K1813" s="254" t="str">
        <f>IF(ISBLANK(INDEX('Policy Characteristics'!E:E,MATCH($C1813,'Policy Characteristics'!$C:$C,0))),"",INDEX('Policy Characteristics'!E:E,MATCH($C1813,'Policy Characteristics'!$C:$C,0)))</f>
        <v>indst process efficiency</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0.25</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reduction in energy use</v>
      </c>
      <c r="P1813" s="254" t="str">
        <f>IF(ISBLANK(INDEX('Policy Characteristics'!J:J,MATCH($C1813,'Policy Characteristics'!$C:$C,0))),"",INDEX('Policy Characteristics'!J:J,MATCH($C1813,'Policy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4" customFormat="1" x14ac:dyDescent="0.2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Industry Process Efficiency</v>
      </c>
      <c r="C1814" s="254" t="str">
        <f t="shared" si="60"/>
        <v>Percentage Improvement in Industrial Process Efficiency above BAU</v>
      </c>
      <c r="D1814" s="6" t="s">
        <v>3034</v>
      </c>
      <c r="E1814" s="45" t="s">
        <v>2385</v>
      </c>
      <c r="F1814" t="s">
        <v>2735</v>
      </c>
      <c r="G1814" s="45" t="s">
        <v>2391</v>
      </c>
      <c r="H1814" s="43">
        <v>2970</v>
      </c>
      <c r="I1814" s="324" t="s">
        <v>41</v>
      </c>
      <c r="J1814" s="255" t="str">
        <f>IF(ISBLANK(INDEX('Policy Characteristics'!D:D,MATCH($C1814,'Policy Characteristics'!$C:$C,0))),"",INDEX('Policy Characteristics'!D:D,MATCH($C1814,'Policy Characteristics'!$C:$C,0)))</f>
        <v>Industry Energy Efficiency</v>
      </c>
      <c r="K1814" s="254" t="str">
        <f>IF(ISBLANK(INDEX('Policy Characteristics'!E:E,MATCH($C1814,'Policy Characteristics'!$C:$C,0))),"",INDEX('Policy Characteristics'!E:E,MATCH($C1814,'Policy Characteristics'!$C:$C,0)))</f>
        <v>indst process efficiency</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0.25</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reduction in energy use</v>
      </c>
      <c r="P1814" s="254" t="str">
        <f>IF(ISBLANK(INDEX('Policy Characteristics'!J:J,MATCH($C1814,'Policy Characteristics'!$C:$C,0))),"",INDEX('Policy Characteristics'!J:J,MATCH($C1814,'Policy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4" customFormat="1" x14ac:dyDescent="0.2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Industry Process Efficiency</v>
      </c>
      <c r="C1815" s="254" t="str">
        <f t="shared" si="60"/>
        <v>Percentage Improvement in Industrial Process Efficiency above BAU</v>
      </c>
      <c r="D1815" s="6" t="s">
        <v>3034</v>
      </c>
      <c r="E1815" s="45" t="s">
        <v>2682</v>
      </c>
      <c r="F1815" t="s">
        <v>2735</v>
      </c>
      <c r="G1815" s="45" t="s">
        <v>2685</v>
      </c>
      <c r="H1815" s="43">
        <v>2971</v>
      </c>
      <c r="I1815" s="324" t="s">
        <v>41</v>
      </c>
      <c r="J1815" s="255" t="str">
        <f>IF(ISBLANK(INDEX('Policy Characteristics'!D:D,MATCH($C1815,'Policy Characteristics'!$C:$C,0))),"",INDEX('Policy Characteristics'!D:D,MATCH($C1815,'Policy Characteristics'!$C:$C,0)))</f>
        <v>Industry Energy Efficiency</v>
      </c>
      <c r="K1815" s="254" t="str">
        <f>IF(ISBLANK(INDEX('Policy Characteristics'!E:E,MATCH($C1815,'Policy Characteristics'!$C:$C,0))),"",INDEX('Policy Characteristics'!E:E,MATCH($C1815,'Policy Characteristics'!$C:$C,0)))</f>
        <v>indst process efficiency</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0.25</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reduction in energy use</v>
      </c>
      <c r="P1815" s="254" t="str">
        <f>IF(ISBLANK(INDEX('Policy Characteristics'!J:J,MATCH($C1815,'Policy Characteristics'!$C:$C,0))),"",INDEX('Policy Characteristics'!J:J,MATCH($C1815,'Policy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4" customFormat="1" x14ac:dyDescent="0.2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Industry Process Efficiency</v>
      </c>
      <c r="C1816" s="254" t="str">
        <f t="shared" si="60"/>
        <v>Percentage Improvement in Industrial Process Efficiency above BAU</v>
      </c>
      <c r="D1816" s="6" t="s">
        <v>3034</v>
      </c>
      <c r="E1816" s="45" t="s">
        <v>2683</v>
      </c>
      <c r="F1816" t="s">
        <v>2735</v>
      </c>
      <c r="G1816" s="45" t="s">
        <v>2687</v>
      </c>
      <c r="H1816" s="43">
        <v>2972</v>
      </c>
      <c r="I1816" s="324" t="s">
        <v>40</v>
      </c>
      <c r="J1816" s="255" t="str">
        <f>IF(ISBLANK(INDEX('Policy Characteristics'!D:D,MATCH($C1816,'Policy Characteristics'!$C:$C,0))),"",INDEX('Policy Characteristics'!D:D,MATCH($C1816,'Policy Characteristics'!$C:$C,0)))</f>
        <v>Industry Energy Efficiency</v>
      </c>
      <c r="K1816" s="254" t="str">
        <f>IF(ISBLANK(INDEX('Policy Characteristics'!E:E,MATCH($C1816,'Policy Characteristics'!$C:$C,0))),"",INDEX('Policy Characteristics'!E:E,MATCH($C1816,'Policy Characteristics'!$C:$C,0)))</f>
        <v>indst process efficiency</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0.25</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reduction in energy use</v>
      </c>
      <c r="P1816" s="254" t="str">
        <f>IF(ISBLANK(INDEX('Policy Characteristics'!J:J,MATCH($C1816,'Policy Characteristics'!$C:$C,0))),"",INDEX('Policy Characteristics'!J:J,MATCH($C1816,'Policy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4" customFormat="1" x14ac:dyDescent="0.2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Industry Process Efficiency</v>
      </c>
      <c r="C1817" s="254" t="str">
        <f t="shared" si="60"/>
        <v>Percentage Improvement in Industrial Process Efficiency above BAU</v>
      </c>
      <c r="D1817" s="6" t="s">
        <v>3034</v>
      </c>
      <c r="E1817" s="45" t="s">
        <v>2684</v>
      </c>
      <c r="F1817" t="s">
        <v>2735</v>
      </c>
      <c r="G1817" s="45" t="s">
        <v>2688</v>
      </c>
      <c r="H1817" s="43">
        <v>2973</v>
      </c>
      <c r="I1817" s="324" t="s">
        <v>41</v>
      </c>
      <c r="J1817" s="255" t="str">
        <f>IF(ISBLANK(INDEX('Policy Characteristics'!D:D,MATCH($C1817,'Policy Characteristics'!$C:$C,0))),"",INDEX('Policy Characteristics'!D:D,MATCH($C1817,'Policy Characteristics'!$C:$C,0)))</f>
        <v>Industry Energy Efficiency</v>
      </c>
      <c r="K1817" s="254" t="str">
        <f>IF(ISBLANK(INDEX('Policy Characteristics'!E:E,MATCH($C1817,'Policy Characteristics'!$C:$C,0))),"",INDEX('Policy Characteristics'!E:E,MATCH($C1817,'Policy Characteristics'!$C:$C,0)))</f>
        <v>indst process efficiency</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0.25</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reduction in energy use</v>
      </c>
      <c r="P1817" s="254" t="str">
        <f>IF(ISBLANK(INDEX('Policy Characteristics'!J:J,MATCH($C1817,'Policy Characteristics'!$C:$C,0))),"",INDEX('Policy Characteristics'!J:J,MATCH($C1817,'Policy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4" customFormat="1" x14ac:dyDescent="0.2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Industry Process Efficiency</v>
      </c>
      <c r="C1818" s="254" t="str">
        <f t="shared" si="60"/>
        <v>Percentage Improvement in Industrial Process Efficiency above BAU</v>
      </c>
      <c r="D1818" s="6" t="s">
        <v>3034</v>
      </c>
      <c r="E1818" s="45" t="s">
        <v>2681</v>
      </c>
      <c r="F1818" t="s">
        <v>2735</v>
      </c>
      <c r="G1818" s="45" t="s">
        <v>2686</v>
      </c>
      <c r="H1818" s="43">
        <v>2974</v>
      </c>
      <c r="I1818" s="324" t="s">
        <v>41</v>
      </c>
      <c r="J1818" s="255" t="str">
        <f>IF(ISBLANK(INDEX('Policy Characteristics'!D:D,MATCH($C1818,'Policy Characteristics'!$C:$C,0))),"",INDEX('Policy Characteristics'!D:D,MATCH($C1818,'Policy Characteristics'!$C:$C,0)))</f>
        <v>Industry Energy Efficiency</v>
      </c>
      <c r="K1818" s="254" t="str">
        <f>IF(ISBLANK(INDEX('Policy Characteristics'!E:E,MATCH($C1818,'Policy Characteristics'!$C:$C,0))),"",INDEX('Policy Characteristics'!E:E,MATCH($C1818,'Policy Characteristics'!$C:$C,0)))</f>
        <v>indst process efficiency</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0.25</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reduction in energy use</v>
      </c>
      <c r="P1818" s="254" t="str">
        <f>IF(ISBLANK(INDEX('Policy Characteristics'!J:J,MATCH($C1818,'Policy Characteristics'!$C:$C,0))),"",INDEX('Policy Characteristics'!J:J,MATCH($C1818,'Policy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4" customFormat="1" x14ac:dyDescent="0.2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Industry Process Efficiency</v>
      </c>
      <c r="C1819" s="254" t="str">
        <f t="shared" si="60"/>
        <v>Percentage Improvement in Industrial Process Efficiency above BAU</v>
      </c>
      <c r="D1819" s="6" t="s">
        <v>3035</v>
      </c>
      <c r="E1819" s="45" t="s">
        <v>2380</v>
      </c>
      <c r="F1819" t="s">
        <v>2999</v>
      </c>
      <c r="G1819" s="45" t="s">
        <v>2386</v>
      </c>
      <c r="H1819" s="43">
        <v>2975</v>
      </c>
      <c r="I1819" s="324" t="s">
        <v>40</v>
      </c>
      <c r="J1819" s="255" t="str">
        <f>IF(ISBLANK(INDEX('Policy Characteristics'!D:D,MATCH($C1819,'Policy Characteristics'!$C:$C,0))),"",INDEX('Policy Characteristics'!D:D,MATCH($C1819,'Policy Characteristics'!$C:$C,0)))</f>
        <v>Industry Energy Efficiency</v>
      </c>
      <c r="K1819" s="254" t="str">
        <f>IF(ISBLANK(INDEX('Policy Characteristics'!E:E,MATCH($C1819,'Policy Characteristics'!$C:$C,0))),"",INDEX('Policy Characteristics'!E:E,MATCH($C1819,'Policy Characteristics'!$C:$C,0)))</f>
        <v>indst process efficiency</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0.25</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reduction in energy use</v>
      </c>
      <c r="P1819" s="254" t="str">
        <f>IF(ISBLANK(INDEX('Policy Characteristics'!J:J,MATCH($C1819,'Policy Characteristics'!$C:$C,0))),"",INDEX('Policy Characteristics'!J:J,MATCH($C1819,'Policy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4" customFormat="1" x14ac:dyDescent="0.2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Industry Process Efficiency</v>
      </c>
      <c r="C1820" s="254" t="str">
        <f t="shared" si="60"/>
        <v>Percentage Improvement in Industrial Process Efficiency above BAU</v>
      </c>
      <c r="D1820" s="6" t="s">
        <v>3035</v>
      </c>
      <c r="E1820" s="45" t="s">
        <v>2381</v>
      </c>
      <c r="F1820" t="s">
        <v>2999</v>
      </c>
      <c r="G1820" s="45" t="s">
        <v>2389</v>
      </c>
      <c r="H1820" s="43">
        <v>2976</v>
      </c>
      <c r="I1820" s="324" t="s">
        <v>41</v>
      </c>
      <c r="J1820" s="255" t="str">
        <f>IF(ISBLANK(INDEX('Policy Characteristics'!D:D,MATCH($C1820,'Policy Characteristics'!$C:$C,0))),"",INDEX('Policy Characteristics'!D:D,MATCH($C1820,'Policy Characteristics'!$C:$C,0)))</f>
        <v>Industry Energy Efficiency</v>
      </c>
      <c r="K1820" s="254" t="str">
        <f>IF(ISBLANK(INDEX('Policy Characteristics'!E:E,MATCH($C1820,'Policy Characteristics'!$C:$C,0))),"",INDEX('Policy Characteristics'!E:E,MATCH($C1820,'Policy Characteristics'!$C:$C,0)))</f>
        <v>indst process efficiency</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0.25</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reduction in energy use</v>
      </c>
      <c r="P1820" s="254" t="str">
        <f>IF(ISBLANK(INDEX('Policy Characteristics'!J:J,MATCH($C1820,'Policy Characteristics'!$C:$C,0))),"",INDEX('Policy Characteristics'!J:J,MATCH($C1820,'Policy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4" customFormat="1" x14ac:dyDescent="0.2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Industry Process Efficiency</v>
      </c>
      <c r="C1821" s="254" t="str">
        <f t="shared" si="60"/>
        <v>Percentage Improvement in Industrial Process Efficiency above BAU</v>
      </c>
      <c r="D1821" s="6" t="s">
        <v>3035</v>
      </c>
      <c r="E1821" s="45" t="s">
        <v>2382</v>
      </c>
      <c r="F1821" t="s">
        <v>2999</v>
      </c>
      <c r="G1821" s="45" t="s">
        <v>2390</v>
      </c>
      <c r="H1821" s="43">
        <v>2977</v>
      </c>
      <c r="I1821" s="324" t="s">
        <v>40</v>
      </c>
      <c r="J1821" s="255" t="str">
        <f>IF(ISBLANK(INDEX('Policy Characteristics'!D:D,MATCH($C1821,'Policy Characteristics'!$C:$C,0))),"",INDEX('Policy Characteristics'!D:D,MATCH($C1821,'Policy Characteristics'!$C:$C,0)))</f>
        <v>Industry Energy Efficiency</v>
      </c>
      <c r="K1821" s="254" t="str">
        <f>IF(ISBLANK(INDEX('Policy Characteristics'!E:E,MATCH($C1821,'Policy Characteristics'!$C:$C,0))),"",INDEX('Policy Characteristics'!E:E,MATCH($C1821,'Policy Characteristics'!$C:$C,0)))</f>
        <v>indst process efficiency</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0.25</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reduction in energy use</v>
      </c>
      <c r="P1821" s="254" t="str">
        <f>IF(ISBLANK(INDEX('Policy Characteristics'!J:J,MATCH($C1821,'Policy Characteristics'!$C:$C,0))),"",INDEX('Policy Characteristics'!J:J,MATCH($C1821,'Policy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4" customFormat="1" x14ac:dyDescent="0.2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Industry Process Efficiency</v>
      </c>
      <c r="C1822" s="254" t="str">
        <f t="shared" si="60"/>
        <v>Percentage Improvement in Industrial Process Efficiency above BAU</v>
      </c>
      <c r="D1822" s="6" t="s">
        <v>3035</v>
      </c>
      <c r="E1822" s="45" t="s">
        <v>2383</v>
      </c>
      <c r="F1822" t="s">
        <v>2999</v>
      </c>
      <c r="G1822" s="45" t="s">
        <v>2387</v>
      </c>
      <c r="H1822" s="43">
        <v>2978</v>
      </c>
      <c r="I1822" s="324" t="s">
        <v>41</v>
      </c>
      <c r="J1822" s="255" t="str">
        <f>IF(ISBLANK(INDEX('Policy Characteristics'!D:D,MATCH($C1822,'Policy Characteristics'!$C:$C,0))),"",INDEX('Policy Characteristics'!D:D,MATCH($C1822,'Policy Characteristics'!$C:$C,0)))</f>
        <v>Industry Energy Efficiency</v>
      </c>
      <c r="K1822" s="254" t="str">
        <f>IF(ISBLANK(INDEX('Policy Characteristics'!E:E,MATCH($C1822,'Policy Characteristics'!$C:$C,0))),"",INDEX('Policy Characteristics'!E:E,MATCH($C1822,'Policy Characteristics'!$C:$C,0)))</f>
        <v>indst process efficiency</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0.25</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reduction in energy use</v>
      </c>
      <c r="P1822" s="254" t="str">
        <f>IF(ISBLANK(INDEX('Policy Characteristics'!J:J,MATCH($C1822,'Policy Characteristics'!$C:$C,0))),"",INDEX('Policy Characteristics'!J:J,MATCH($C1822,'Policy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4" customFormat="1" x14ac:dyDescent="0.2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Industry Process Efficiency</v>
      </c>
      <c r="C1823" s="254" t="str">
        <f t="shared" si="60"/>
        <v>Percentage Improvement in Industrial Process Efficiency above BAU</v>
      </c>
      <c r="D1823" s="6" t="s">
        <v>3035</v>
      </c>
      <c r="E1823" s="45" t="s">
        <v>2384</v>
      </c>
      <c r="F1823" t="s">
        <v>2999</v>
      </c>
      <c r="G1823" s="45" t="s">
        <v>2388</v>
      </c>
      <c r="H1823" s="43">
        <v>2979</v>
      </c>
      <c r="I1823" s="324" t="s">
        <v>40</v>
      </c>
      <c r="J1823" s="255" t="str">
        <f>IF(ISBLANK(INDEX('Policy Characteristics'!D:D,MATCH($C1823,'Policy Characteristics'!$C:$C,0))),"",INDEX('Policy Characteristics'!D:D,MATCH($C1823,'Policy Characteristics'!$C:$C,0)))</f>
        <v>Industry Energy Efficiency</v>
      </c>
      <c r="K1823" s="254" t="str">
        <f>IF(ISBLANK(INDEX('Policy Characteristics'!E:E,MATCH($C1823,'Policy Characteristics'!$C:$C,0))),"",INDEX('Policy Characteristics'!E:E,MATCH($C1823,'Policy Characteristics'!$C:$C,0)))</f>
        <v>indst process efficiency</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0.25</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reduction in energy use</v>
      </c>
      <c r="P1823" s="254" t="str">
        <f>IF(ISBLANK(INDEX('Policy Characteristics'!J:J,MATCH($C1823,'Policy Characteristics'!$C:$C,0))),"",INDEX('Policy Characteristics'!J:J,MATCH($C1823,'Policy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4" customFormat="1" x14ac:dyDescent="0.2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Industry Process Efficiency</v>
      </c>
      <c r="C1824" s="254" t="str">
        <f t="shared" si="60"/>
        <v>Percentage Improvement in Industrial Process Efficiency above BAU</v>
      </c>
      <c r="D1824" s="6" t="s">
        <v>3035</v>
      </c>
      <c r="E1824" s="45" t="s">
        <v>2385</v>
      </c>
      <c r="F1824" t="s">
        <v>2999</v>
      </c>
      <c r="G1824" s="45" t="s">
        <v>2391</v>
      </c>
      <c r="H1824" s="43">
        <v>2980</v>
      </c>
      <c r="I1824" s="324" t="s">
        <v>41</v>
      </c>
      <c r="J1824" s="255" t="str">
        <f>IF(ISBLANK(INDEX('Policy Characteristics'!D:D,MATCH($C1824,'Policy Characteristics'!$C:$C,0))),"",INDEX('Policy Characteristics'!D:D,MATCH($C1824,'Policy Characteristics'!$C:$C,0)))</f>
        <v>Industry Energy Efficiency</v>
      </c>
      <c r="K1824" s="254" t="str">
        <f>IF(ISBLANK(INDEX('Policy Characteristics'!E:E,MATCH($C1824,'Policy Characteristics'!$C:$C,0))),"",INDEX('Policy Characteristics'!E:E,MATCH($C1824,'Policy Characteristics'!$C:$C,0)))</f>
        <v>indst process efficiency</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0.25</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reduction in energy use</v>
      </c>
      <c r="P1824" s="254" t="str">
        <f>IF(ISBLANK(INDEX('Policy Characteristics'!J:J,MATCH($C1824,'Policy Characteristics'!$C:$C,0))),"",INDEX('Policy Characteristics'!J:J,MATCH($C1824,'Policy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4" customFormat="1" x14ac:dyDescent="0.2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Industry Process Efficiency</v>
      </c>
      <c r="C1825" s="254" t="str">
        <f t="shared" si="60"/>
        <v>Percentage Improvement in Industrial Process Efficiency above BAU</v>
      </c>
      <c r="D1825" s="6" t="s">
        <v>3035</v>
      </c>
      <c r="E1825" s="45" t="s">
        <v>2682</v>
      </c>
      <c r="F1825" t="s">
        <v>2999</v>
      </c>
      <c r="G1825" s="45" t="s">
        <v>2685</v>
      </c>
      <c r="H1825" s="43">
        <v>2981</v>
      </c>
      <c r="I1825" s="324" t="s">
        <v>41</v>
      </c>
      <c r="J1825" s="255" t="str">
        <f>IF(ISBLANK(INDEX('Policy Characteristics'!D:D,MATCH($C1825,'Policy Characteristics'!$C:$C,0))),"",INDEX('Policy Characteristics'!D:D,MATCH($C1825,'Policy Characteristics'!$C:$C,0)))</f>
        <v>Industry Energy Efficiency</v>
      </c>
      <c r="K1825" s="254" t="str">
        <f>IF(ISBLANK(INDEX('Policy Characteristics'!E:E,MATCH($C1825,'Policy Characteristics'!$C:$C,0))),"",INDEX('Policy Characteristics'!E:E,MATCH($C1825,'Policy Characteristics'!$C:$C,0)))</f>
        <v>indst process efficiency</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0.25</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reduction in energy use</v>
      </c>
      <c r="P1825" s="254" t="str">
        <f>IF(ISBLANK(INDEX('Policy Characteristics'!J:J,MATCH($C1825,'Policy Characteristics'!$C:$C,0))),"",INDEX('Policy Characteristics'!J:J,MATCH($C1825,'Policy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4" customFormat="1" x14ac:dyDescent="0.2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Industry Process Efficiency</v>
      </c>
      <c r="C1826" s="254" t="str">
        <f t="shared" si="60"/>
        <v>Percentage Improvement in Industrial Process Efficiency above BAU</v>
      </c>
      <c r="D1826" s="6" t="s">
        <v>3035</v>
      </c>
      <c r="E1826" s="45" t="s">
        <v>2683</v>
      </c>
      <c r="F1826" t="s">
        <v>2999</v>
      </c>
      <c r="G1826" s="45" t="s">
        <v>2687</v>
      </c>
      <c r="H1826" s="43">
        <v>2982</v>
      </c>
      <c r="I1826" s="324" t="s">
        <v>40</v>
      </c>
      <c r="J1826" s="255" t="str">
        <f>IF(ISBLANK(INDEX('Policy Characteristics'!D:D,MATCH($C1826,'Policy Characteristics'!$C:$C,0))),"",INDEX('Policy Characteristics'!D:D,MATCH($C1826,'Policy Characteristics'!$C:$C,0)))</f>
        <v>Industry Energy Efficiency</v>
      </c>
      <c r="K1826" s="254" t="str">
        <f>IF(ISBLANK(INDEX('Policy Characteristics'!E:E,MATCH($C1826,'Policy Characteristics'!$C:$C,0))),"",INDEX('Policy Characteristics'!E:E,MATCH($C1826,'Policy Characteristics'!$C:$C,0)))</f>
        <v>indst process efficiency</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0.25</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reduction in energy use</v>
      </c>
      <c r="P1826" s="254" t="str">
        <f>IF(ISBLANK(INDEX('Policy Characteristics'!J:J,MATCH($C1826,'Policy Characteristics'!$C:$C,0))),"",INDEX('Policy Characteristics'!J:J,MATCH($C1826,'Policy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4" customFormat="1" x14ac:dyDescent="0.2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Industry Process Efficiency</v>
      </c>
      <c r="C1827" s="254" t="str">
        <f t="shared" si="60"/>
        <v>Percentage Improvement in Industrial Process Efficiency above BAU</v>
      </c>
      <c r="D1827" s="6" t="s">
        <v>3035</v>
      </c>
      <c r="E1827" s="45" t="s">
        <v>2684</v>
      </c>
      <c r="F1827" t="s">
        <v>2999</v>
      </c>
      <c r="G1827" s="45" t="s">
        <v>2688</v>
      </c>
      <c r="H1827" s="43">
        <v>2983</v>
      </c>
      <c r="I1827" s="324" t="s">
        <v>41</v>
      </c>
      <c r="J1827" s="255" t="str">
        <f>IF(ISBLANK(INDEX('Policy Characteristics'!D:D,MATCH($C1827,'Policy Characteristics'!$C:$C,0))),"",INDEX('Policy Characteristics'!D:D,MATCH($C1827,'Policy Characteristics'!$C:$C,0)))</f>
        <v>Industry Energy Efficiency</v>
      </c>
      <c r="K1827" s="254" t="str">
        <f>IF(ISBLANK(INDEX('Policy Characteristics'!E:E,MATCH($C1827,'Policy Characteristics'!$C:$C,0))),"",INDEX('Policy Characteristics'!E:E,MATCH($C1827,'Policy Characteristics'!$C:$C,0)))</f>
        <v>indst process efficiency</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0.25</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reduction in energy use</v>
      </c>
      <c r="P1827" s="254" t="str">
        <f>IF(ISBLANK(INDEX('Policy Characteristics'!J:J,MATCH($C1827,'Policy Characteristics'!$C:$C,0))),"",INDEX('Policy Characteristics'!J:J,MATCH($C1827,'Policy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4" customFormat="1" x14ac:dyDescent="0.2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Industry Process Efficiency</v>
      </c>
      <c r="C1828" s="254" t="str">
        <f t="shared" si="60"/>
        <v>Percentage Improvement in Industrial Process Efficiency above BAU</v>
      </c>
      <c r="D1828" s="6" t="s">
        <v>3035</v>
      </c>
      <c r="E1828" s="45" t="s">
        <v>2681</v>
      </c>
      <c r="F1828" t="s">
        <v>2999</v>
      </c>
      <c r="G1828" s="45" t="s">
        <v>2686</v>
      </c>
      <c r="H1828" s="43">
        <v>2984</v>
      </c>
      <c r="I1828" s="324" t="s">
        <v>41</v>
      </c>
      <c r="J1828" s="255" t="str">
        <f>IF(ISBLANK(INDEX('Policy Characteristics'!D:D,MATCH($C1828,'Policy Characteristics'!$C:$C,0))),"",INDEX('Policy Characteristics'!D:D,MATCH($C1828,'Policy Characteristics'!$C:$C,0)))</f>
        <v>Industry Energy Efficiency</v>
      </c>
      <c r="K1828" s="254" t="str">
        <f>IF(ISBLANK(INDEX('Policy Characteristics'!E:E,MATCH($C1828,'Policy Characteristics'!$C:$C,0))),"",INDEX('Policy Characteristics'!E:E,MATCH($C1828,'Policy Characteristics'!$C:$C,0)))</f>
        <v>indst process efficiency</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0.25</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reduction in energy use</v>
      </c>
      <c r="P1828" s="254" t="str">
        <f>IF(ISBLANK(INDEX('Policy Characteristics'!J:J,MATCH($C1828,'Policy Characteristics'!$C:$C,0))),"",INDEX('Policy Characteristics'!J:J,MATCH($C1828,'Policy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4" customFormat="1" x14ac:dyDescent="0.2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Industry Process Efficiency</v>
      </c>
      <c r="C1829" s="254" t="str">
        <f t="shared" si="60"/>
        <v>Percentage Improvement in Industrial Process Efficiency above BAU</v>
      </c>
      <c r="D1829" s="6" t="s">
        <v>3036</v>
      </c>
      <c r="E1829" s="45" t="s">
        <v>2380</v>
      </c>
      <c r="F1829" t="s">
        <v>3000</v>
      </c>
      <c r="G1829" s="45" t="s">
        <v>2386</v>
      </c>
      <c r="H1829" s="43">
        <v>2985</v>
      </c>
      <c r="I1829" s="324" t="s">
        <v>40</v>
      </c>
      <c r="J1829" s="255" t="str">
        <f>IF(ISBLANK(INDEX('Policy Characteristics'!D:D,MATCH($C1829,'Policy Characteristics'!$C:$C,0))),"",INDEX('Policy Characteristics'!D:D,MATCH($C1829,'Policy Characteristics'!$C:$C,0)))</f>
        <v>Industry Energy Efficiency</v>
      </c>
      <c r="K1829" s="254" t="str">
        <f>IF(ISBLANK(INDEX('Policy Characteristics'!E:E,MATCH($C1829,'Policy Characteristics'!$C:$C,0))),"",INDEX('Policy Characteristics'!E:E,MATCH($C1829,'Policy Characteristics'!$C:$C,0)))</f>
        <v>indst process efficiency</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0.25</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reduction in energy use</v>
      </c>
      <c r="P1829" s="254" t="str">
        <f>IF(ISBLANK(INDEX('Policy Characteristics'!J:J,MATCH($C1829,'Policy Characteristics'!$C:$C,0))),"",INDEX('Policy Characteristics'!J:J,MATCH($C1829,'Policy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4" customFormat="1" x14ac:dyDescent="0.2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Industry Process Efficiency</v>
      </c>
      <c r="C1830" s="254" t="str">
        <f t="shared" si="60"/>
        <v>Percentage Improvement in Industrial Process Efficiency above BAU</v>
      </c>
      <c r="D1830" s="6" t="s">
        <v>3036</v>
      </c>
      <c r="E1830" s="45" t="s">
        <v>2381</v>
      </c>
      <c r="F1830" t="s">
        <v>3000</v>
      </c>
      <c r="G1830" s="45" t="s">
        <v>2389</v>
      </c>
      <c r="H1830" s="43">
        <v>2986</v>
      </c>
      <c r="I1830" s="324" t="s">
        <v>41</v>
      </c>
      <c r="J1830" s="255" t="str">
        <f>IF(ISBLANK(INDEX('Policy Characteristics'!D:D,MATCH($C1830,'Policy Characteristics'!$C:$C,0))),"",INDEX('Policy Characteristics'!D:D,MATCH($C1830,'Policy Characteristics'!$C:$C,0)))</f>
        <v>Industry Energy Efficiency</v>
      </c>
      <c r="K1830" s="254" t="str">
        <f>IF(ISBLANK(INDEX('Policy Characteristics'!E:E,MATCH($C1830,'Policy Characteristics'!$C:$C,0))),"",INDEX('Policy Characteristics'!E:E,MATCH($C1830,'Policy Characteristics'!$C:$C,0)))</f>
        <v>indst process efficiency</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0.25</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reduction in energy use</v>
      </c>
      <c r="P1830" s="254" t="str">
        <f>IF(ISBLANK(INDEX('Policy Characteristics'!J:J,MATCH($C1830,'Policy Characteristics'!$C:$C,0))),"",INDEX('Policy Characteristics'!J:J,MATCH($C1830,'Policy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4" customFormat="1" x14ac:dyDescent="0.2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Industry Process Efficiency</v>
      </c>
      <c r="C1831" s="254" t="str">
        <f t="shared" si="60"/>
        <v>Percentage Improvement in Industrial Process Efficiency above BAU</v>
      </c>
      <c r="D1831" s="6" t="s">
        <v>3036</v>
      </c>
      <c r="E1831" s="45" t="s">
        <v>2382</v>
      </c>
      <c r="F1831" t="s">
        <v>3000</v>
      </c>
      <c r="G1831" s="45" t="s">
        <v>2390</v>
      </c>
      <c r="H1831" s="43">
        <v>2987</v>
      </c>
      <c r="I1831" s="324" t="s">
        <v>40</v>
      </c>
      <c r="J1831" s="255" t="str">
        <f>IF(ISBLANK(INDEX('Policy Characteristics'!D:D,MATCH($C1831,'Policy Characteristics'!$C:$C,0))),"",INDEX('Policy Characteristics'!D:D,MATCH($C1831,'Policy Characteristics'!$C:$C,0)))</f>
        <v>Industry Energy Efficiency</v>
      </c>
      <c r="K1831" s="254" t="str">
        <f>IF(ISBLANK(INDEX('Policy Characteristics'!E:E,MATCH($C1831,'Policy Characteristics'!$C:$C,0))),"",INDEX('Policy Characteristics'!E:E,MATCH($C1831,'Policy Characteristics'!$C:$C,0)))</f>
        <v>indst process efficiency</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0.25</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reduction in energy use</v>
      </c>
      <c r="P1831" s="254" t="str">
        <f>IF(ISBLANK(INDEX('Policy Characteristics'!J:J,MATCH($C1831,'Policy Characteristics'!$C:$C,0))),"",INDEX('Policy Characteristics'!J:J,MATCH($C1831,'Policy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4" customFormat="1" x14ac:dyDescent="0.2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Industry Process Efficiency</v>
      </c>
      <c r="C1832" s="254" t="str">
        <f t="shared" si="60"/>
        <v>Percentage Improvement in Industrial Process Efficiency above BAU</v>
      </c>
      <c r="D1832" s="6" t="s">
        <v>3036</v>
      </c>
      <c r="E1832" s="45" t="s">
        <v>2383</v>
      </c>
      <c r="F1832" t="s">
        <v>3000</v>
      </c>
      <c r="G1832" s="45" t="s">
        <v>2387</v>
      </c>
      <c r="H1832" s="43">
        <v>2988</v>
      </c>
      <c r="I1832" s="324" t="s">
        <v>41</v>
      </c>
      <c r="J1832" s="255" t="str">
        <f>IF(ISBLANK(INDEX('Policy Characteristics'!D:D,MATCH($C1832,'Policy Characteristics'!$C:$C,0))),"",INDEX('Policy Characteristics'!D:D,MATCH($C1832,'Policy Characteristics'!$C:$C,0)))</f>
        <v>Industry Energy Efficiency</v>
      </c>
      <c r="K1832" s="254" t="str">
        <f>IF(ISBLANK(INDEX('Policy Characteristics'!E:E,MATCH($C1832,'Policy Characteristics'!$C:$C,0))),"",INDEX('Policy Characteristics'!E:E,MATCH($C1832,'Policy Characteristics'!$C:$C,0)))</f>
        <v>indst process efficiency</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0.25</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reduction in energy use</v>
      </c>
      <c r="P1832" s="254" t="str">
        <f>IF(ISBLANK(INDEX('Policy Characteristics'!J:J,MATCH($C1832,'Policy Characteristics'!$C:$C,0))),"",INDEX('Policy Characteristics'!J:J,MATCH($C1832,'Policy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4" customFormat="1" x14ac:dyDescent="0.2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Industry Process Efficiency</v>
      </c>
      <c r="C1833" s="254" t="str">
        <f t="shared" si="60"/>
        <v>Percentage Improvement in Industrial Process Efficiency above BAU</v>
      </c>
      <c r="D1833" s="6" t="s">
        <v>3036</v>
      </c>
      <c r="E1833" s="45" t="s">
        <v>2384</v>
      </c>
      <c r="F1833" t="s">
        <v>3000</v>
      </c>
      <c r="G1833" s="45" t="s">
        <v>2388</v>
      </c>
      <c r="H1833" s="43">
        <v>2989</v>
      </c>
      <c r="I1833" s="324" t="s">
        <v>40</v>
      </c>
      <c r="J1833" s="255" t="str">
        <f>IF(ISBLANK(INDEX('Policy Characteristics'!D:D,MATCH($C1833,'Policy Characteristics'!$C:$C,0))),"",INDEX('Policy Characteristics'!D:D,MATCH($C1833,'Policy Characteristics'!$C:$C,0)))</f>
        <v>Industry Energy Efficiency</v>
      </c>
      <c r="K1833" s="254" t="str">
        <f>IF(ISBLANK(INDEX('Policy Characteristics'!E:E,MATCH($C1833,'Policy Characteristics'!$C:$C,0))),"",INDEX('Policy Characteristics'!E:E,MATCH($C1833,'Policy Characteristics'!$C:$C,0)))</f>
        <v>indst process efficiency</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0.25</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reduction in energy use</v>
      </c>
      <c r="P1833" s="254" t="str">
        <f>IF(ISBLANK(INDEX('Policy Characteristics'!J:J,MATCH($C1833,'Policy Characteristics'!$C:$C,0))),"",INDEX('Policy Characteristics'!J:J,MATCH($C1833,'Policy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4" customFormat="1" x14ac:dyDescent="0.2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Industry Process Efficiency</v>
      </c>
      <c r="C1834" s="254" t="str">
        <f t="shared" si="60"/>
        <v>Percentage Improvement in Industrial Process Efficiency above BAU</v>
      </c>
      <c r="D1834" s="6" t="s">
        <v>3036</v>
      </c>
      <c r="E1834" s="45" t="s">
        <v>2385</v>
      </c>
      <c r="F1834" t="s">
        <v>3000</v>
      </c>
      <c r="G1834" s="45" t="s">
        <v>2391</v>
      </c>
      <c r="H1834" s="43">
        <v>2990</v>
      </c>
      <c r="I1834" s="324" t="s">
        <v>41</v>
      </c>
      <c r="J1834" s="255" t="str">
        <f>IF(ISBLANK(INDEX('Policy Characteristics'!D:D,MATCH($C1834,'Policy Characteristics'!$C:$C,0))),"",INDEX('Policy Characteristics'!D:D,MATCH($C1834,'Policy Characteristics'!$C:$C,0)))</f>
        <v>Industry Energy Efficiency</v>
      </c>
      <c r="K1834" s="254" t="str">
        <f>IF(ISBLANK(INDEX('Policy Characteristics'!E:E,MATCH($C1834,'Policy Characteristics'!$C:$C,0))),"",INDEX('Policy Characteristics'!E:E,MATCH($C1834,'Policy Characteristics'!$C:$C,0)))</f>
        <v>indst process efficiency</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0.25</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reduction in energy use</v>
      </c>
      <c r="P1834" s="254" t="str">
        <f>IF(ISBLANK(INDEX('Policy Characteristics'!J:J,MATCH($C1834,'Policy Characteristics'!$C:$C,0))),"",INDEX('Policy Characteristics'!J:J,MATCH($C1834,'Policy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4" customFormat="1" x14ac:dyDescent="0.2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Industry Process Efficiency</v>
      </c>
      <c r="C1835" s="254" t="str">
        <f t="shared" si="60"/>
        <v>Percentage Improvement in Industrial Process Efficiency above BAU</v>
      </c>
      <c r="D1835" s="6" t="s">
        <v>3036</v>
      </c>
      <c r="E1835" s="45" t="s">
        <v>2682</v>
      </c>
      <c r="F1835" t="s">
        <v>3000</v>
      </c>
      <c r="G1835" s="45" t="s">
        <v>2685</v>
      </c>
      <c r="H1835" s="43">
        <v>2991</v>
      </c>
      <c r="I1835" s="324" t="s">
        <v>41</v>
      </c>
      <c r="J1835" s="255" t="str">
        <f>IF(ISBLANK(INDEX('Policy Characteristics'!D:D,MATCH($C1835,'Policy Characteristics'!$C:$C,0))),"",INDEX('Policy Characteristics'!D:D,MATCH($C1835,'Policy Characteristics'!$C:$C,0)))</f>
        <v>Industry Energy Efficiency</v>
      </c>
      <c r="K1835" s="254" t="str">
        <f>IF(ISBLANK(INDEX('Policy Characteristics'!E:E,MATCH($C1835,'Policy Characteristics'!$C:$C,0))),"",INDEX('Policy Characteristics'!E:E,MATCH($C1835,'Policy Characteristics'!$C:$C,0)))</f>
        <v>indst process efficiency</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0.25</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reduction in energy use</v>
      </c>
      <c r="P1835" s="254" t="str">
        <f>IF(ISBLANK(INDEX('Policy Characteristics'!J:J,MATCH($C1835,'Policy Characteristics'!$C:$C,0))),"",INDEX('Policy Characteristics'!J:J,MATCH($C1835,'Policy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4" customFormat="1" x14ac:dyDescent="0.2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Industry Process Efficiency</v>
      </c>
      <c r="C1836" s="254" t="str">
        <f t="shared" si="60"/>
        <v>Percentage Improvement in Industrial Process Efficiency above BAU</v>
      </c>
      <c r="D1836" s="6" t="s">
        <v>3036</v>
      </c>
      <c r="E1836" s="45" t="s">
        <v>2683</v>
      </c>
      <c r="F1836" t="s">
        <v>3000</v>
      </c>
      <c r="G1836" s="45" t="s">
        <v>2687</v>
      </c>
      <c r="H1836" s="43">
        <v>2992</v>
      </c>
      <c r="I1836" s="324" t="s">
        <v>40</v>
      </c>
      <c r="J1836" s="255" t="str">
        <f>IF(ISBLANK(INDEX('Policy Characteristics'!D:D,MATCH($C1836,'Policy Characteristics'!$C:$C,0))),"",INDEX('Policy Characteristics'!D:D,MATCH($C1836,'Policy Characteristics'!$C:$C,0)))</f>
        <v>Industry Energy Efficiency</v>
      </c>
      <c r="K1836" s="254" t="str">
        <f>IF(ISBLANK(INDEX('Policy Characteristics'!E:E,MATCH($C1836,'Policy Characteristics'!$C:$C,0))),"",INDEX('Policy Characteristics'!E:E,MATCH($C1836,'Policy Characteristics'!$C:$C,0)))</f>
        <v>indst process efficiency</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0.25</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reduction in energy use</v>
      </c>
      <c r="P1836" s="254" t="str">
        <f>IF(ISBLANK(INDEX('Policy Characteristics'!J:J,MATCH($C1836,'Policy Characteristics'!$C:$C,0))),"",INDEX('Policy Characteristics'!J:J,MATCH($C1836,'Policy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4" customFormat="1" x14ac:dyDescent="0.2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Industry Process Efficiency</v>
      </c>
      <c r="C1837" s="254" t="str">
        <f t="shared" si="60"/>
        <v>Percentage Improvement in Industrial Process Efficiency above BAU</v>
      </c>
      <c r="D1837" s="6" t="s">
        <v>3036</v>
      </c>
      <c r="E1837" s="45" t="s">
        <v>2684</v>
      </c>
      <c r="F1837" t="s">
        <v>3000</v>
      </c>
      <c r="G1837" s="45" t="s">
        <v>2688</v>
      </c>
      <c r="H1837" s="43">
        <v>2993</v>
      </c>
      <c r="I1837" s="324" t="s">
        <v>41</v>
      </c>
      <c r="J1837" s="255" t="str">
        <f>IF(ISBLANK(INDEX('Policy Characteristics'!D:D,MATCH($C1837,'Policy Characteristics'!$C:$C,0))),"",INDEX('Policy Characteristics'!D:D,MATCH($C1837,'Policy Characteristics'!$C:$C,0)))</f>
        <v>Industry Energy Efficiency</v>
      </c>
      <c r="K1837" s="254" t="str">
        <f>IF(ISBLANK(INDEX('Policy Characteristics'!E:E,MATCH($C1837,'Policy Characteristics'!$C:$C,0))),"",INDEX('Policy Characteristics'!E:E,MATCH($C1837,'Policy Characteristics'!$C:$C,0)))</f>
        <v>indst process efficiency</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0.25</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reduction in energy use</v>
      </c>
      <c r="P1837" s="254" t="str">
        <f>IF(ISBLANK(INDEX('Policy Characteristics'!J:J,MATCH($C1837,'Policy Characteristics'!$C:$C,0))),"",INDEX('Policy Characteristics'!J:J,MATCH($C1837,'Policy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4" customFormat="1" x14ac:dyDescent="0.2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Industry Process Efficiency</v>
      </c>
      <c r="C1838" s="254" t="str">
        <f t="shared" si="60"/>
        <v>Percentage Improvement in Industrial Process Efficiency above BAU</v>
      </c>
      <c r="D1838" s="6" t="s">
        <v>3036</v>
      </c>
      <c r="E1838" s="45" t="s">
        <v>2681</v>
      </c>
      <c r="F1838" t="s">
        <v>3000</v>
      </c>
      <c r="G1838" s="45" t="s">
        <v>2686</v>
      </c>
      <c r="H1838" s="43">
        <v>2994</v>
      </c>
      <c r="I1838" s="324" t="s">
        <v>41</v>
      </c>
      <c r="J1838" s="255" t="str">
        <f>IF(ISBLANK(INDEX('Policy Characteristics'!D:D,MATCH($C1838,'Policy Characteristics'!$C:$C,0))),"",INDEX('Policy Characteristics'!D:D,MATCH($C1838,'Policy Characteristics'!$C:$C,0)))</f>
        <v>Industry Energy Efficiency</v>
      </c>
      <c r="K1838" s="254" t="str">
        <f>IF(ISBLANK(INDEX('Policy Characteristics'!E:E,MATCH($C1838,'Policy Characteristics'!$C:$C,0))),"",INDEX('Policy Characteristics'!E:E,MATCH($C1838,'Policy Characteristics'!$C:$C,0)))</f>
        <v>indst process efficiency</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0.25</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reduction in energy use</v>
      </c>
      <c r="P1838" s="254" t="str">
        <f>IF(ISBLANK(INDEX('Policy Characteristics'!J:J,MATCH($C1838,'Policy Characteristics'!$C:$C,0))),"",INDEX('Policy Characteristics'!J:J,MATCH($C1838,'Policy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4" customFormat="1" x14ac:dyDescent="0.2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Industry Process Efficiency</v>
      </c>
      <c r="C1839" s="254" t="str">
        <f t="shared" si="60"/>
        <v>Percentage Improvement in Industrial Process Efficiency above BAU</v>
      </c>
      <c r="D1839" s="6" t="s">
        <v>3037</v>
      </c>
      <c r="E1839" s="45" t="s">
        <v>2380</v>
      </c>
      <c r="F1839" t="s">
        <v>3001</v>
      </c>
      <c r="G1839" s="45" t="s">
        <v>2386</v>
      </c>
      <c r="H1839" s="43">
        <v>2995</v>
      </c>
      <c r="I1839" s="324" t="s">
        <v>40</v>
      </c>
      <c r="J1839" s="255" t="str">
        <f>IF(ISBLANK(INDEX('Policy Characteristics'!D:D,MATCH($C1839,'Policy Characteristics'!$C:$C,0))),"",INDEX('Policy Characteristics'!D:D,MATCH($C1839,'Policy Characteristics'!$C:$C,0)))</f>
        <v>Industry Energy Efficiency</v>
      </c>
      <c r="K1839" s="254" t="str">
        <f>IF(ISBLANK(INDEX('Policy Characteristics'!E:E,MATCH($C1839,'Policy Characteristics'!$C:$C,0))),"",INDEX('Policy Characteristics'!E:E,MATCH($C1839,'Policy Characteristics'!$C:$C,0)))</f>
        <v>indst process efficiency</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0.25</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reduction in energy use</v>
      </c>
      <c r="P1839" s="254" t="str">
        <f>IF(ISBLANK(INDEX('Policy Characteristics'!J:J,MATCH($C1839,'Policy Characteristics'!$C:$C,0))),"",INDEX('Policy Characteristics'!J:J,MATCH($C1839,'Policy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4" customFormat="1" x14ac:dyDescent="0.2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Industry Process Efficiency</v>
      </c>
      <c r="C1840" s="254" t="str">
        <f t="shared" si="60"/>
        <v>Percentage Improvement in Industrial Process Efficiency above BAU</v>
      </c>
      <c r="D1840" s="6" t="s">
        <v>3037</v>
      </c>
      <c r="E1840" s="45" t="s">
        <v>2381</v>
      </c>
      <c r="F1840" t="s">
        <v>3001</v>
      </c>
      <c r="G1840" s="45" t="s">
        <v>2389</v>
      </c>
      <c r="H1840" s="43">
        <v>2996</v>
      </c>
      <c r="I1840" s="324" t="s">
        <v>40</v>
      </c>
      <c r="J1840" s="255" t="str">
        <f>IF(ISBLANK(INDEX('Policy Characteristics'!D:D,MATCH($C1840,'Policy Characteristics'!$C:$C,0))),"",INDEX('Policy Characteristics'!D:D,MATCH($C1840,'Policy Characteristics'!$C:$C,0)))</f>
        <v>Industry Energy Efficiency</v>
      </c>
      <c r="K1840" s="254" t="str">
        <f>IF(ISBLANK(INDEX('Policy Characteristics'!E:E,MATCH($C1840,'Policy Characteristics'!$C:$C,0))),"",INDEX('Policy Characteristics'!E:E,MATCH($C1840,'Policy Characteristics'!$C:$C,0)))</f>
        <v>indst process efficiency</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0.25</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reduction in energy use</v>
      </c>
      <c r="P1840" s="254" t="str">
        <f>IF(ISBLANK(INDEX('Policy Characteristics'!J:J,MATCH($C1840,'Policy Characteristics'!$C:$C,0))),"",INDEX('Policy Characteristics'!J:J,MATCH($C1840,'Policy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4" customFormat="1" x14ac:dyDescent="0.2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Industry Process Efficiency</v>
      </c>
      <c r="C1841" s="254" t="str">
        <f t="shared" si="60"/>
        <v>Percentage Improvement in Industrial Process Efficiency above BAU</v>
      </c>
      <c r="D1841" s="6" t="s">
        <v>3037</v>
      </c>
      <c r="E1841" s="45" t="s">
        <v>2382</v>
      </c>
      <c r="F1841" t="s">
        <v>3001</v>
      </c>
      <c r="G1841" s="45" t="s">
        <v>2390</v>
      </c>
      <c r="H1841" s="43">
        <v>2997</v>
      </c>
      <c r="I1841" s="324" t="s">
        <v>40</v>
      </c>
      <c r="J1841" s="255" t="str">
        <f>IF(ISBLANK(INDEX('Policy Characteristics'!D:D,MATCH($C1841,'Policy Characteristics'!$C:$C,0))),"",INDEX('Policy Characteristics'!D:D,MATCH($C1841,'Policy Characteristics'!$C:$C,0)))</f>
        <v>Industry Energy Efficiency</v>
      </c>
      <c r="K1841" s="254" t="str">
        <f>IF(ISBLANK(INDEX('Policy Characteristics'!E:E,MATCH($C1841,'Policy Characteristics'!$C:$C,0))),"",INDEX('Policy Characteristics'!E:E,MATCH($C1841,'Policy Characteristics'!$C:$C,0)))</f>
        <v>indst process efficiency</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0.25</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energy use</v>
      </c>
      <c r="P1841" s="254" t="str">
        <f>IF(ISBLANK(INDEX('Policy Characteristics'!J:J,MATCH($C1841,'Policy Characteristics'!$C:$C,0))),"",INDEX('Policy Characteristics'!J:J,MATCH($C1841,'Policy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4" customFormat="1" x14ac:dyDescent="0.2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Industry Process Efficiency</v>
      </c>
      <c r="C1842" s="254" t="str">
        <f t="shared" si="60"/>
        <v>Percentage Improvement in Industrial Process Efficiency above BAU</v>
      </c>
      <c r="D1842" s="6" t="s">
        <v>3037</v>
      </c>
      <c r="E1842" s="45" t="s">
        <v>2383</v>
      </c>
      <c r="F1842" t="s">
        <v>3001</v>
      </c>
      <c r="G1842" s="45" t="s">
        <v>2387</v>
      </c>
      <c r="H1842" s="43">
        <v>2998</v>
      </c>
      <c r="I1842" s="324" t="s">
        <v>41</v>
      </c>
      <c r="J1842" s="255" t="str">
        <f>IF(ISBLANK(INDEX('Policy Characteristics'!D:D,MATCH($C1842,'Policy Characteristics'!$C:$C,0))),"",INDEX('Policy Characteristics'!D:D,MATCH($C1842,'Policy Characteristics'!$C:$C,0)))</f>
        <v>Industry Energy Efficiency</v>
      </c>
      <c r="K1842" s="254" t="str">
        <f>IF(ISBLANK(INDEX('Policy Characteristics'!E:E,MATCH($C1842,'Policy Characteristics'!$C:$C,0))),"",INDEX('Policy Characteristics'!E:E,MATCH($C1842,'Policy Characteristics'!$C:$C,0)))</f>
        <v>indst process efficiency</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0.25</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energy use</v>
      </c>
      <c r="P1842" s="254" t="str">
        <f>IF(ISBLANK(INDEX('Policy Characteristics'!J:J,MATCH($C1842,'Policy Characteristics'!$C:$C,0))),"",INDEX('Policy Characteristics'!J:J,MATCH($C1842,'Policy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4" customFormat="1" x14ac:dyDescent="0.2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Industry Process Efficiency</v>
      </c>
      <c r="C1843" s="254" t="str">
        <f t="shared" si="60"/>
        <v>Percentage Improvement in Industrial Process Efficiency above BAU</v>
      </c>
      <c r="D1843" s="6" t="s">
        <v>3037</v>
      </c>
      <c r="E1843" s="45" t="s">
        <v>2384</v>
      </c>
      <c r="F1843" t="s">
        <v>3001</v>
      </c>
      <c r="G1843" s="45" t="s">
        <v>2388</v>
      </c>
      <c r="H1843" s="43">
        <v>2999</v>
      </c>
      <c r="I1843" s="324" t="s">
        <v>40</v>
      </c>
      <c r="J1843" s="255" t="str">
        <f>IF(ISBLANK(INDEX('Policy Characteristics'!D:D,MATCH($C1843,'Policy Characteristics'!$C:$C,0))),"",INDEX('Policy Characteristics'!D:D,MATCH($C1843,'Policy Characteristics'!$C:$C,0)))</f>
        <v>Industry Energy Efficiency</v>
      </c>
      <c r="K1843" s="254" t="str">
        <f>IF(ISBLANK(INDEX('Policy Characteristics'!E:E,MATCH($C1843,'Policy Characteristics'!$C:$C,0))),"",INDEX('Policy Characteristics'!E:E,MATCH($C1843,'Policy Characteristics'!$C:$C,0)))</f>
        <v>indst process efficiency</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0.25</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energy use</v>
      </c>
      <c r="P1843" s="254" t="str">
        <f>IF(ISBLANK(INDEX('Policy Characteristics'!J:J,MATCH($C1843,'Policy Characteristics'!$C:$C,0))),"",INDEX('Policy Characteristics'!J:J,MATCH($C1843,'Policy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4" customFormat="1" x14ac:dyDescent="0.2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Industry Process Efficiency</v>
      </c>
      <c r="C1844" s="254" t="str">
        <f t="shared" si="60"/>
        <v>Percentage Improvement in Industrial Process Efficiency above BAU</v>
      </c>
      <c r="D1844" s="6" t="s">
        <v>3037</v>
      </c>
      <c r="E1844" s="45" t="s">
        <v>2385</v>
      </c>
      <c r="F1844" t="s">
        <v>3001</v>
      </c>
      <c r="G1844" s="45" t="s">
        <v>2391</v>
      </c>
      <c r="H1844" s="43">
        <v>3000</v>
      </c>
      <c r="I1844" s="324" t="s">
        <v>41</v>
      </c>
      <c r="J1844" s="255" t="str">
        <f>IF(ISBLANK(INDEX('Policy Characteristics'!D:D,MATCH($C1844,'Policy Characteristics'!$C:$C,0))),"",INDEX('Policy Characteristics'!D:D,MATCH($C1844,'Policy Characteristics'!$C:$C,0)))</f>
        <v>Industry Energy Efficiency</v>
      </c>
      <c r="K1844" s="254" t="str">
        <f>IF(ISBLANK(INDEX('Policy Characteristics'!E:E,MATCH($C1844,'Policy Characteristics'!$C:$C,0))),"",INDEX('Policy Characteristics'!E:E,MATCH($C1844,'Policy Characteristics'!$C:$C,0)))</f>
        <v>indst process efficiency</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0.25</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energy use</v>
      </c>
      <c r="P1844" s="254" t="str">
        <f>IF(ISBLANK(INDEX('Policy Characteristics'!J:J,MATCH($C1844,'Policy Characteristics'!$C:$C,0))),"",INDEX('Policy Characteristics'!J:J,MATCH($C1844,'Policy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4" customFormat="1" x14ac:dyDescent="0.2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Industry Process Efficiency</v>
      </c>
      <c r="C1845" s="254" t="str">
        <f t="shared" si="60"/>
        <v>Percentage Improvement in Industrial Process Efficiency above BAU</v>
      </c>
      <c r="D1845" s="6" t="s">
        <v>3037</v>
      </c>
      <c r="E1845" s="45" t="s">
        <v>2682</v>
      </c>
      <c r="F1845" t="s">
        <v>3001</v>
      </c>
      <c r="G1845" s="45" t="s">
        <v>2685</v>
      </c>
      <c r="H1845" s="43">
        <v>3001</v>
      </c>
      <c r="I1845" s="324" t="s">
        <v>41</v>
      </c>
      <c r="J1845" s="255" t="str">
        <f>IF(ISBLANK(INDEX('Policy Characteristics'!D:D,MATCH($C1845,'Policy Characteristics'!$C:$C,0))),"",INDEX('Policy Characteristics'!D:D,MATCH($C1845,'Policy Characteristics'!$C:$C,0)))</f>
        <v>Industry Energy Efficiency</v>
      </c>
      <c r="K1845" s="254" t="str">
        <f>IF(ISBLANK(INDEX('Policy Characteristics'!E:E,MATCH($C1845,'Policy Characteristics'!$C:$C,0))),"",INDEX('Policy Characteristics'!E:E,MATCH($C1845,'Policy Characteristics'!$C:$C,0)))</f>
        <v>indst process efficiency</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0.25</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energy use</v>
      </c>
      <c r="P1845" s="254" t="str">
        <f>IF(ISBLANK(INDEX('Policy Characteristics'!J:J,MATCH($C1845,'Policy Characteristics'!$C:$C,0))),"",INDEX('Policy Characteristics'!J:J,MATCH($C1845,'Policy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4" customFormat="1" x14ac:dyDescent="0.2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Industry Process Efficiency</v>
      </c>
      <c r="C1846" s="254" t="str">
        <f t="shared" si="60"/>
        <v>Percentage Improvement in Industrial Process Efficiency above BAU</v>
      </c>
      <c r="D1846" s="6" t="s">
        <v>3037</v>
      </c>
      <c r="E1846" s="45" t="s">
        <v>2683</v>
      </c>
      <c r="F1846" t="s">
        <v>3001</v>
      </c>
      <c r="G1846" s="45" t="s">
        <v>2687</v>
      </c>
      <c r="H1846" s="43">
        <v>3002</v>
      </c>
      <c r="I1846" s="324" t="s">
        <v>40</v>
      </c>
      <c r="J1846" s="255" t="str">
        <f>IF(ISBLANK(INDEX('Policy Characteristics'!D:D,MATCH($C1846,'Policy Characteristics'!$C:$C,0))),"",INDEX('Policy Characteristics'!D:D,MATCH($C1846,'Policy Characteristics'!$C:$C,0)))</f>
        <v>Industry Energy Efficiency</v>
      </c>
      <c r="K1846" s="254" t="str">
        <f>IF(ISBLANK(INDEX('Policy Characteristics'!E:E,MATCH($C1846,'Policy Characteristics'!$C:$C,0))),"",INDEX('Policy Characteristics'!E:E,MATCH($C1846,'Policy Characteristics'!$C:$C,0)))</f>
        <v>indst process efficiency</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0.25</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energy use</v>
      </c>
      <c r="P1846" s="254" t="str">
        <f>IF(ISBLANK(INDEX('Policy Characteristics'!J:J,MATCH($C1846,'Policy Characteristics'!$C:$C,0))),"",INDEX('Policy Characteristics'!J:J,MATCH($C1846,'Policy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4" customFormat="1" x14ac:dyDescent="0.2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Industry Process Efficiency</v>
      </c>
      <c r="C1847" s="254" t="str">
        <f t="shared" si="60"/>
        <v>Percentage Improvement in Industrial Process Efficiency above BAU</v>
      </c>
      <c r="D1847" s="6" t="s">
        <v>3037</v>
      </c>
      <c r="E1847" s="45" t="s">
        <v>2684</v>
      </c>
      <c r="F1847" t="s">
        <v>3001</v>
      </c>
      <c r="G1847" s="45" t="s">
        <v>2688</v>
      </c>
      <c r="H1847" s="43">
        <v>3003</v>
      </c>
      <c r="I1847" s="324" t="s">
        <v>40</v>
      </c>
      <c r="J1847" s="255" t="str">
        <f>IF(ISBLANK(INDEX('Policy Characteristics'!D:D,MATCH($C1847,'Policy Characteristics'!$C:$C,0))),"",INDEX('Policy Characteristics'!D:D,MATCH($C1847,'Policy Characteristics'!$C:$C,0)))</f>
        <v>Industry Energy Efficiency</v>
      </c>
      <c r="K1847" s="254" t="str">
        <f>IF(ISBLANK(INDEX('Policy Characteristics'!E:E,MATCH($C1847,'Policy Characteristics'!$C:$C,0))),"",INDEX('Policy Characteristics'!E:E,MATCH($C1847,'Policy Characteristics'!$C:$C,0)))</f>
        <v>indst process efficiency</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0.25</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energy use</v>
      </c>
      <c r="P1847" s="254" t="str">
        <f>IF(ISBLANK(INDEX('Policy Characteristics'!J:J,MATCH($C1847,'Policy Characteristics'!$C:$C,0))),"",INDEX('Policy Characteristics'!J:J,MATCH($C1847,'Policy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4" customFormat="1" x14ac:dyDescent="0.2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Industry Process Efficiency</v>
      </c>
      <c r="C1848" s="254" t="str">
        <f t="shared" si="60"/>
        <v>Percentage Improvement in Industrial Process Efficiency above BAU</v>
      </c>
      <c r="D1848" s="6" t="s">
        <v>3037</v>
      </c>
      <c r="E1848" s="45" t="s">
        <v>2681</v>
      </c>
      <c r="F1848" t="s">
        <v>3001</v>
      </c>
      <c r="G1848" s="45" t="s">
        <v>2686</v>
      </c>
      <c r="H1848" s="43">
        <v>3004</v>
      </c>
      <c r="I1848" s="324" t="s">
        <v>41</v>
      </c>
      <c r="J1848" s="255" t="str">
        <f>IF(ISBLANK(INDEX('Policy Characteristics'!D:D,MATCH($C1848,'Policy Characteristics'!$C:$C,0))),"",INDEX('Policy Characteristics'!D:D,MATCH($C1848,'Policy Characteristics'!$C:$C,0)))</f>
        <v>Industry Energy Efficiency</v>
      </c>
      <c r="K1848" s="254" t="str">
        <f>IF(ISBLANK(INDEX('Policy Characteristics'!E:E,MATCH($C1848,'Policy Characteristics'!$C:$C,0))),"",INDEX('Policy Characteristics'!E:E,MATCH($C1848,'Policy Characteristics'!$C:$C,0)))</f>
        <v>indst process efficiency</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0.25</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energy use</v>
      </c>
      <c r="P1848" s="254" t="str">
        <f>IF(ISBLANK(INDEX('Policy Characteristics'!J:J,MATCH($C1848,'Policy Characteristics'!$C:$C,0))),"",INDEX('Policy Characteristics'!J:J,MATCH($C1848,'Policy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4" customFormat="1" x14ac:dyDescent="0.2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Industry Process Efficiency</v>
      </c>
      <c r="C1849" s="254" t="str">
        <f t="shared" si="60"/>
        <v>Percentage Improvement in Industrial Process Efficiency above BAU</v>
      </c>
      <c r="D1849" s="6" t="s">
        <v>3038</v>
      </c>
      <c r="E1849" s="45" t="s">
        <v>2380</v>
      </c>
      <c r="F1849" t="s">
        <v>3002</v>
      </c>
      <c r="G1849" s="45" t="s">
        <v>2386</v>
      </c>
      <c r="H1849" s="43">
        <v>3005</v>
      </c>
      <c r="I1849" s="324" t="s">
        <v>40</v>
      </c>
      <c r="J1849" s="255" t="str">
        <f>IF(ISBLANK(INDEX('Policy Characteristics'!D:D,MATCH($C1849,'Policy Characteristics'!$C:$C,0))),"",INDEX('Policy Characteristics'!D:D,MATCH($C1849,'Policy Characteristics'!$C:$C,0)))</f>
        <v>Industry Energy Efficiency</v>
      </c>
      <c r="K1849" s="254" t="str">
        <f>IF(ISBLANK(INDEX('Policy Characteristics'!E:E,MATCH($C1849,'Policy Characteristics'!$C:$C,0))),"",INDEX('Policy Characteristics'!E:E,MATCH($C1849,'Policy Characteristics'!$C:$C,0)))</f>
        <v>indst process efficiency</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0.25</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energy use</v>
      </c>
      <c r="P1849" s="254" t="str">
        <f>IF(ISBLANK(INDEX('Policy Characteristics'!J:J,MATCH($C1849,'Policy Characteristics'!$C:$C,0))),"",INDEX('Policy Characteristics'!J:J,MATCH($C1849,'Policy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4" customFormat="1" x14ac:dyDescent="0.2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Industry Process Efficiency</v>
      </c>
      <c r="C1850" s="254" t="str">
        <f t="shared" si="60"/>
        <v>Percentage Improvement in Industrial Process Efficiency above BAU</v>
      </c>
      <c r="D1850" s="6" t="s">
        <v>3038</v>
      </c>
      <c r="E1850" s="45" t="s">
        <v>2381</v>
      </c>
      <c r="F1850" t="s">
        <v>3002</v>
      </c>
      <c r="G1850" s="45" t="s">
        <v>2389</v>
      </c>
      <c r="H1850" s="43">
        <v>3006</v>
      </c>
      <c r="I1850" s="324" t="s">
        <v>40</v>
      </c>
      <c r="J1850" s="255" t="str">
        <f>IF(ISBLANK(INDEX('Policy Characteristics'!D:D,MATCH($C1850,'Policy Characteristics'!$C:$C,0))),"",INDEX('Policy Characteristics'!D:D,MATCH($C1850,'Policy Characteristics'!$C:$C,0)))</f>
        <v>Industry Energy Efficiency</v>
      </c>
      <c r="K1850" s="254" t="str">
        <f>IF(ISBLANK(INDEX('Policy Characteristics'!E:E,MATCH($C1850,'Policy Characteristics'!$C:$C,0))),"",INDEX('Policy Characteristics'!E:E,MATCH($C1850,'Policy Characteristics'!$C:$C,0)))</f>
        <v>indst process efficiency</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0.25</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energy use</v>
      </c>
      <c r="P1850" s="254" t="str">
        <f>IF(ISBLANK(INDEX('Policy Characteristics'!J:J,MATCH($C1850,'Policy Characteristics'!$C:$C,0))),"",INDEX('Policy Characteristics'!J:J,MATCH($C1850,'Policy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4" customFormat="1" x14ac:dyDescent="0.2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Industry Process Efficiency</v>
      </c>
      <c r="C1851" s="254" t="str">
        <f t="shared" si="60"/>
        <v>Percentage Improvement in Industrial Process Efficiency above BAU</v>
      </c>
      <c r="D1851" s="6" t="s">
        <v>3038</v>
      </c>
      <c r="E1851" s="45" t="s">
        <v>2382</v>
      </c>
      <c r="F1851" t="s">
        <v>3002</v>
      </c>
      <c r="G1851" s="45" t="s">
        <v>2390</v>
      </c>
      <c r="H1851" s="43">
        <v>3007</v>
      </c>
      <c r="I1851" s="324" t="s">
        <v>40</v>
      </c>
      <c r="J1851" s="255" t="str">
        <f>IF(ISBLANK(INDEX('Policy Characteristics'!D:D,MATCH($C1851,'Policy Characteristics'!$C:$C,0))),"",INDEX('Policy Characteristics'!D:D,MATCH($C1851,'Policy Characteristics'!$C:$C,0)))</f>
        <v>Industry Energy Efficiency</v>
      </c>
      <c r="K1851" s="254" t="str">
        <f>IF(ISBLANK(INDEX('Policy Characteristics'!E:E,MATCH($C1851,'Policy Characteristics'!$C:$C,0))),"",INDEX('Policy Characteristics'!E:E,MATCH($C1851,'Policy Characteristics'!$C:$C,0)))</f>
        <v>indst process efficiency</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0.25</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energy use</v>
      </c>
      <c r="P1851" s="254" t="str">
        <f>IF(ISBLANK(INDEX('Policy Characteristics'!J:J,MATCH($C1851,'Policy Characteristics'!$C:$C,0))),"",INDEX('Policy Characteristics'!J:J,MATCH($C1851,'Policy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4" customFormat="1" x14ac:dyDescent="0.2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Industry Process Efficiency</v>
      </c>
      <c r="C1852" s="254" t="str">
        <f t="shared" si="60"/>
        <v>Percentage Improvement in Industrial Process Efficiency above BAU</v>
      </c>
      <c r="D1852" s="6" t="s">
        <v>3038</v>
      </c>
      <c r="E1852" s="45" t="s">
        <v>2383</v>
      </c>
      <c r="F1852" t="s">
        <v>3002</v>
      </c>
      <c r="G1852" s="45" t="s">
        <v>2387</v>
      </c>
      <c r="H1852" s="43">
        <v>3008</v>
      </c>
      <c r="I1852" s="324" t="s">
        <v>41</v>
      </c>
      <c r="J1852" s="255" t="str">
        <f>IF(ISBLANK(INDEX('Policy Characteristics'!D:D,MATCH($C1852,'Policy Characteristics'!$C:$C,0))),"",INDEX('Policy Characteristics'!D:D,MATCH($C1852,'Policy Characteristics'!$C:$C,0)))</f>
        <v>Industry Energy Efficiency</v>
      </c>
      <c r="K1852" s="254" t="str">
        <f>IF(ISBLANK(INDEX('Policy Characteristics'!E:E,MATCH($C1852,'Policy Characteristics'!$C:$C,0))),"",INDEX('Policy Characteristics'!E:E,MATCH($C1852,'Policy Characteristics'!$C:$C,0)))</f>
        <v>indst process efficiency</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0.25</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energy use</v>
      </c>
      <c r="P1852" s="254" t="str">
        <f>IF(ISBLANK(INDEX('Policy Characteristics'!J:J,MATCH($C1852,'Policy Characteristics'!$C:$C,0))),"",INDEX('Policy Characteristics'!J:J,MATCH($C1852,'Policy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4" customFormat="1" x14ac:dyDescent="0.2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Industry Process Efficiency</v>
      </c>
      <c r="C1853" s="254" t="str">
        <f t="shared" si="60"/>
        <v>Percentage Improvement in Industrial Process Efficiency above BAU</v>
      </c>
      <c r="D1853" s="6" t="s">
        <v>3038</v>
      </c>
      <c r="E1853" s="45" t="s">
        <v>2384</v>
      </c>
      <c r="F1853" t="s">
        <v>3002</v>
      </c>
      <c r="G1853" s="45" t="s">
        <v>2388</v>
      </c>
      <c r="H1853" s="43">
        <v>3009</v>
      </c>
      <c r="I1853" s="324" t="s">
        <v>40</v>
      </c>
      <c r="J1853" s="255" t="str">
        <f>IF(ISBLANK(INDEX('Policy Characteristics'!D:D,MATCH($C1853,'Policy Characteristics'!$C:$C,0))),"",INDEX('Policy Characteristics'!D:D,MATCH($C1853,'Policy Characteristics'!$C:$C,0)))</f>
        <v>Industry Energy Efficiency</v>
      </c>
      <c r="K1853" s="254" t="str">
        <f>IF(ISBLANK(INDEX('Policy Characteristics'!E:E,MATCH($C1853,'Policy Characteristics'!$C:$C,0))),"",INDEX('Policy Characteristics'!E:E,MATCH($C1853,'Policy Characteristics'!$C:$C,0)))</f>
        <v>indst process efficiency</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0.25</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energy use</v>
      </c>
      <c r="P1853" s="254" t="str">
        <f>IF(ISBLANK(INDEX('Policy Characteristics'!J:J,MATCH($C1853,'Policy Characteristics'!$C:$C,0))),"",INDEX('Policy Characteristics'!J:J,MATCH($C1853,'Policy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4" customFormat="1" x14ac:dyDescent="0.2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Industry Process Efficiency</v>
      </c>
      <c r="C1854" s="254" t="str">
        <f t="shared" si="60"/>
        <v>Percentage Improvement in Industrial Process Efficiency above BAU</v>
      </c>
      <c r="D1854" s="6" t="s">
        <v>3038</v>
      </c>
      <c r="E1854" s="45" t="s">
        <v>2385</v>
      </c>
      <c r="F1854" t="s">
        <v>3002</v>
      </c>
      <c r="G1854" s="45" t="s">
        <v>2391</v>
      </c>
      <c r="H1854" s="43">
        <v>3010</v>
      </c>
      <c r="I1854" s="324" t="s">
        <v>41</v>
      </c>
      <c r="J1854" s="255" t="str">
        <f>IF(ISBLANK(INDEX('Policy Characteristics'!D:D,MATCH($C1854,'Policy Characteristics'!$C:$C,0))),"",INDEX('Policy Characteristics'!D:D,MATCH($C1854,'Policy Characteristics'!$C:$C,0)))</f>
        <v>Industry Energy Efficiency</v>
      </c>
      <c r="K1854" s="254" t="str">
        <f>IF(ISBLANK(INDEX('Policy Characteristics'!E:E,MATCH($C1854,'Policy Characteristics'!$C:$C,0))),"",INDEX('Policy Characteristics'!E:E,MATCH($C1854,'Policy Characteristics'!$C:$C,0)))</f>
        <v>indst process efficiency</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0.25</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energy use</v>
      </c>
      <c r="P1854" s="254" t="str">
        <f>IF(ISBLANK(INDEX('Policy Characteristics'!J:J,MATCH($C1854,'Policy Characteristics'!$C:$C,0))),"",INDEX('Policy Characteristics'!J:J,MATCH($C1854,'Policy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4" customFormat="1" x14ac:dyDescent="0.2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Industry Process Efficiency</v>
      </c>
      <c r="C1855" s="254" t="str">
        <f t="shared" si="60"/>
        <v>Percentage Improvement in Industrial Process Efficiency above BAU</v>
      </c>
      <c r="D1855" s="6" t="s">
        <v>3038</v>
      </c>
      <c r="E1855" s="45" t="s">
        <v>2682</v>
      </c>
      <c r="F1855" t="s">
        <v>3002</v>
      </c>
      <c r="G1855" s="45" t="s">
        <v>2685</v>
      </c>
      <c r="H1855" s="43">
        <v>3011</v>
      </c>
      <c r="I1855" s="324" t="s">
        <v>41</v>
      </c>
      <c r="J1855" s="255" t="str">
        <f>IF(ISBLANK(INDEX('Policy Characteristics'!D:D,MATCH($C1855,'Policy Characteristics'!$C:$C,0))),"",INDEX('Policy Characteristics'!D:D,MATCH($C1855,'Policy Characteristics'!$C:$C,0)))</f>
        <v>Industry Energy Efficiency</v>
      </c>
      <c r="K1855" s="254" t="str">
        <f>IF(ISBLANK(INDEX('Policy Characteristics'!E:E,MATCH($C1855,'Policy Characteristics'!$C:$C,0))),"",INDEX('Policy Characteristics'!E:E,MATCH($C1855,'Policy Characteristics'!$C:$C,0)))</f>
        <v>indst process efficiency</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0.25</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energy use</v>
      </c>
      <c r="P1855" s="254" t="str">
        <f>IF(ISBLANK(INDEX('Policy Characteristics'!J:J,MATCH($C1855,'Policy Characteristics'!$C:$C,0))),"",INDEX('Policy Characteristics'!J:J,MATCH($C1855,'Policy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4" customFormat="1" x14ac:dyDescent="0.2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Industry Process Efficiency</v>
      </c>
      <c r="C1856" s="254" t="str">
        <f t="shared" si="60"/>
        <v>Percentage Improvement in Industrial Process Efficiency above BAU</v>
      </c>
      <c r="D1856" s="6" t="s">
        <v>3038</v>
      </c>
      <c r="E1856" s="45" t="s">
        <v>2683</v>
      </c>
      <c r="F1856" t="s">
        <v>3002</v>
      </c>
      <c r="G1856" s="45" t="s">
        <v>2687</v>
      </c>
      <c r="H1856" s="43">
        <v>3012</v>
      </c>
      <c r="I1856" s="324" t="s">
        <v>40</v>
      </c>
      <c r="J1856" s="255" t="str">
        <f>IF(ISBLANK(INDEX('Policy Characteristics'!D:D,MATCH($C1856,'Policy Characteristics'!$C:$C,0))),"",INDEX('Policy Characteristics'!D:D,MATCH($C1856,'Policy Characteristics'!$C:$C,0)))</f>
        <v>Industry Energy Efficiency</v>
      </c>
      <c r="K1856" s="254" t="str">
        <f>IF(ISBLANK(INDEX('Policy Characteristics'!E:E,MATCH($C1856,'Policy Characteristics'!$C:$C,0))),"",INDEX('Policy Characteristics'!E:E,MATCH($C1856,'Policy Characteristics'!$C:$C,0)))</f>
        <v>indst process efficiency</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0.25</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energy use</v>
      </c>
      <c r="P1856" s="254" t="str">
        <f>IF(ISBLANK(INDEX('Policy Characteristics'!J:J,MATCH($C1856,'Policy Characteristics'!$C:$C,0))),"",INDEX('Policy Characteristics'!J:J,MATCH($C1856,'Policy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4" customFormat="1" x14ac:dyDescent="0.2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Industry Process Efficiency</v>
      </c>
      <c r="C1857" s="254" t="str">
        <f t="shared" si="60"/>
        <v>Percentage Improvement in Industrial Process Efficiency above BAU</v>
      </c>
      <c r="D1857" s="6" t="s">
        <v>3038</v>
      </c>
      <c r="E1857" s="45" t="s">
        <v>2684</v>
      </c>
      <c r="F1857" t="s">
        <v>3002</v>
      </c>
      <c r="G1857" s="45" t="s">
        <v>2688</v>
      </c>
      <c r="H1857" s="43">
        <v>3013</v>
      </c>
      <c r="I1857" s="324" t="s">
        <v>40</v>
      </c>
      <c r="J1857" s="255" t="str">
        <f>IF(ISBLANK(INDEX('Policy Characteristics'!D:D,MATCH($C1857,'Policy Characteristics'!$C:$C,0))),"",INDEX('Policy Characteristics'!D:D,MATCH($C1857,'Policy Characteristics'!$C:$C,0)))</f>
        <v>Industry Energy Efficiency</v>
      </c>
      <c r="K1857" s="254" t="str">
        <f>IF(ISBLANK(INDEX('Policy Characteristics'!E:E,MATCH($C1857,'Policy Characteristics'!$C:$C,0))),"",INDEX('Policy Characteristics'!E:E,MATCH($C1857,'Policy Characteristics'!$C:$C,0)))</f>
        <v>indst process efficiency</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0.25</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energy use</v>
      </c>
      <c r="P1857" s="254" t="str">
        <f>IF(ISBLANK(INDEX('Policy Characteristics'!J:J,MATCH($C1857,'Policy Characteristics'!$C:$C,0))),"",INDEX('Policy Characteristics'!J:J,MATCH($C1857,'Policy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4" customFormat="1" x14ac:dyDescent="0.2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Industry Process Efficiency</v>
      </c>
      <c r="C1858" s="254" t="str">
        <f t="shared" si="60"/>
        <v>Percentage Improvement in Industrial Process Efficiency above BAU</v>
      </c>
      <c r="D1858" s="6" t="s">
        <v>3038</v>
      </c>
      <c r="E1858" s="45" t="s">
        <v>2681</v>
      </c>
      <c r="F1858" t="s">
        <v>3002</v>
      </c>
      <c r="G1858" s="45" t="s">
        <v>2686</v>
      </c>
      <c r="H1858" s="43">
        <v>3014</v>
      </c>
      <c r="I1858" s="324" t="s">
        <v>41</v>
      </c>
      <c r="J1858" s="255" t="str">
        <f>IF(ISBLANK(INDEX('Policy Characteristics'!D:D,MATCH($C1858,'Policy Characteristics'!$C:$C,0))),"",INDEX('Policy Characteristics'!D:D,MATCH($C1858,'Policy Characteristics'!$C:$C,0)))</f>
        <v>Industry Energy Efficiency</v>
      </c>
      <c r="K1858" s="254" t="str">
        <f>IF(ISBLANK(INDEX('Policy Characteristics'!E:E,MATCH($C1858,'Policy Characteristics'!$C:$C,0))),"",INDEX('Policy Characteristics'!E:E,MATCH($C1858,'Policy Characteristics'!$C:$C,0)))</f>
        <v>indst process efficiency</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0.25</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energy use</v>
      </c>
      <c r="P1858" s="254" t="str">
        <f>IF(ISBLANK(INDEX('Policy Characteristics'!J:J,MATCH($C1858,'Policy Characteristics'!$C:$C,0))),"",INDEX('Policy Characteristics'!J:J,MATCH($C1858,'Policy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4" customFormat="1" x14ac:dyDescent="0.2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Industry Process Efficiency</v>
      </c>
      <c r="C1859" s="254" t="str">
        <f t="shared" si="60"/>
        <v>Percentage Improvement in Industrial Process Efficiency above BAU</v>
      </c>
      <c r="D1859" s="6" t="s">
        <v>3039</v>
      </c>
      <c r="E1859" s="45" t="s">
        <v>2380</v>
      </c>
      <c r="F1859" t="s">
        <v>3003</v>
      </c>
      <c r="G1859" s="45" t="s">
        <v>2386</v>
      </c>
      <c r="H1859" s="43">
        <v>3015</v>
      </c>
      <c r="I1859" s="324" t="s">
        <v>40</v>
      </c>
      <c r="J1859" s="255" t="str">
        <f>IF(ISBLANK(INDEX('Policy Characteristics'!D:D,MATCH($C1859,'Policy Characteristics'!$C:$C,0))),"",INDEX('Policy Characteristics'!D:D,MATCH($C1859,'Policy Characteristics'!$C:$C,0)))</f>
        <v>Industry Energy Efficiency</v>
      </c>
      <c r="K1859" s="254" t="str">
        <f>IF(ISBLANK(INDEX('Policy Characteristics'!E:E,MATCH($C1859,'Policy Characteristics'!$C:$C,0))),"",INDEX('Policy Characteristics'!E:E,MATCH($C1859,'Policy Characteristics'!$C:$C,0)))</f>
        <v>indst process efficiency</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0.25</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energy use</v>
      </c>
      <c r="P1859" s="254" t="str">
        <f>IF(ISBLANK(INDEX('Policy Characteristics'!J:J,MATCH($C1859,'Policy Characteristics'!$C:$C,0))),"",INDEX('Policy Characteristics'!J:J,MATCH($C1859,'Policy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4" customFormat="1" x14ac:dyDescent="0.2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Industry Process Efficiency</v>
      </c>
      <c r="C1860" s="254" t="str">
        <f t="shared" si="60"/>
        <v>Percentage Improvement in Industrial Process Efficiency above BAU</v>
      </c>
      <c r="D1860" s="6" t="s">
        <v>3039</v>
      </c>
      <c r="E1860" s="45" t="s">
        <v>2381</v>
      </c>
      <c r="F1860" t="s">
        <v>3003</v>
      </c>
      <c r="G1860" s="45" t="s">
        <v>2389</v>
      </c>
      <c r="H1860" s="43">
        <v>3016</v>
      </c>
      <c r="I1860" s="324" t="s">
        <v>40</v>
      </c>
      <c r="J1860" s="255" t="str">
        <f>IF(ISBLANK(INDEX('Policy Characteristics'!D:D,MATCH($C1860,'Policy Characteristics'!$C:$C,0))),"",INDEX('Policy Characteristics'!D:D,MATCH($C1860,'Policy Characteristics'!$C:$C,0)))</f>
        <v>Industry Energy Efficiency</v>
      </c>
      <c r="K1860" s="254" t="str">
        <f>IF(ISBLANK(INDEX('Policy Characteristics'!E:E,MATCH($C1860,'Policy Characteristics'!$C:$C,0))),"",INDEX('Policy Characteristics'!E:E,MATCH($C1860,'Policy Characteristics'!$C:$C,0)))</f>
        <v>indst process efficiency</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0.25</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energy use</v>
      </c>
      <c r="P1860" s="254" t="str">
        <f>IF(ISBLANK(INDEX('Policy Characteristics'!J:J,MATCH($C1860,'Policy Characteristics'!$C:$C,0))),"",INDEX('Policy Characteristics'!J:J,MATCH($C1860,'Policy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4" customFormat="1" x14ac:dyDescent="0.2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Industry Process Efficiency</v>
      </c>
      <c r="C1861" s="254" t="str">
        <f t="shared" si="60"/>
        <v>Percentage Improvement in Industrial Process Efficiency above BAU</v>
      </c>
      <c r="D1861" s="6" t="s">
        <v>3039</v>
      </c>
      <c r="E1861" s="45" t="s">
        <v>2382</v>
      </c>
      <c r="F1861" t="s">
        <v>3003</v>
      </c>
      <c r="G1861" s="45" t="s">
        <v>2390</v>
      </c>
      <c r="H1861" s="43">
        <v>3017</v>
      </c>
      <c r="I1861" s="324" t="s">
        <v>40</v>
      </c>
      <c r="J1861" s="255" t="str">
        <f>IF(ISBLANK(INDEX('Policy Characteristics'!D:D,MATCH($C1861,'Policy Characteristics'!$C:$C,0))),"",INDEX('Policy Characteristics'!D:D,MATCH($C1861,'Policy Characteristics'!$C:$C,0)))</f>
        <v>Industry Energy Efficiency</v>
      </c>
      <c r="K1861" s="254" t="str">
        <f>IF(ISBLANK(INDEX('Policy Characteristics'!E:E,MATCH($C1861,'Policy Characteristics'!$C:$C,0))),"",INDEX('Policy Characteristics'!E:E,MATCH($C1861,'Policy Characteristics'!$C:$C,0)))</f>
        <v>indst process efficiency</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0.25</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energy use</v>
      </c>
      <c r="P1861" s="254" t="str">
        <f>IF(ISBLANK(INDEX('Policy Characteristics'!J:J,MATCH($C1861,'Policy Characteristics'!$C:$C,0))),"",INDEX('Policy Characteristics'!J:J,MATCH($C1861,'Policy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4" customFormat="1" x14ac:dyDescent="0.2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Industry Process Efficiency</v>
      </c>
      <c r="C1862" s="254" t="str">
        <f t="shared" si="60"/>
        <v>Percentage Improvement in Industrial Process Efficiency above BAU</v>
      </c>
      <c r="D1862" s="6" t="s">
        <v>3039</v>
      </c>
      <c r="E1862" s="45" t="s">
        <v>2383</v>
      </c>
      <c r="F1862" t="s">
        <v>3003</v>
      </c>
      <c r="G1862" s="45" t="s">
        <v>2387</v>
      </c>
      <c r="H1862" s="43">
        <v>3018</v>
      </c>
      <c r="I1862" s="324" t="s">
        <v>41</v>
      </c>
      <c r="J1862" s="255" t="str">
        <f>IF(ISBLANK(INDEX('Policy Characteristics'!D:D,MATCH($C1862,'Policy Characteristics'!$C:$C,0))),"",INDEX('Policy Characteristics'!D:D,MATCH($C1862,'Policy Characteristics'!$C:$C,0)))</f>
        <v>Industry Energy Efficiency</v>
      </c>
      <c r="K1862" s="254" t="str">
        <f>IF(ISBLANK(INDEX('Policy Characteristics'!E:E,MATCH($C1862,'Policy Characteristics'!$C:$C,0))),"",INDEX('Policy Characteristics'!E:E,MATCH($C1862,'Policy Characteristics'!$C:$C,0)))</f>
        <v>indst process efficiency</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0.25</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energy use</v>
      </c>
      <c r="P1862" s="254" t="str">
        <f>IF(ISBLANK(INDEX('Policy Characteristics'!J:J,MATCH($C1862,'Policy Characteristics'!$C:$C,0))),"",INDEX('Policy Characteristics'!J:J,MATCH($C1862,'Policy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4" customFormat="1" x14ac:dyDescent="0.2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Industry Process Efficiency</v>
      </c>
      <c r="C1863" s="254" t="str">
        <f t="shared" si="60"/>
        <v>Percentage Improvement in Industrial Process Efficiency above BAU</v>
      </c>
      <c r="D1863" s="6" t="s">
        <v>3039</v>
      </c>
      <c r="E1863" s="45" t="s">
        <v>2384</v>
      </c>
      <c r="F1863" t="s">
        <v>3003</v>
      </c>
      <c r="G1863" s="45" t="s">
        <v>2388</v>
      </c>
      <c r="H1863" s="43">
        <v>3019</v>
      </c>
      <c r="I1863" s="324" t="s">
        <v>40</v>
      </c>
      <c r="J1863" s="255" t="str">
        <f>IF(ISBLANK(INDEX('Policy Characteristics'!D:D,MATCH($C1863,'Policy Characteristics'!$C:$C,0))),"",INDEX('Policy Characteristics'!D:D,MATCH($C1863,'Policy Characteristics'!$C:$C,0)))</f>
        <v>Industry Energy Efficiency</v>
      </c>
      <c r="K1863" s="254" t="str">
        <f>IF(ISBLANK(INDEX('Policy Characteristics'!E:E,MATCH($C1863,'Policy Characteristics'!$C:$C,0))),"",INDEX('Policy Characteristics'!E:E,MATCH($C1863,'Policy Characteristics'!$C:$C,0)))</f>
        <v>indst process efficiency</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0.25</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energy use</v>
      </c>
      <c r="P1863" s="254" t="str">
        <f>IF(ISBLANK(INDEX('Policy Characteristics'!J:J,MATCH($C1863,'Policy Characteristics'!$C:$C,0))),"",INDEX('Policy Characteristics'!J:J,MATCH($C1863,'Policy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4" customFormat="1" x14ac:dyDescent="0.2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Industry Process Efficiency</v>
      </c>
      <c r="C1864" s="254" t="str">
        <f t="shared" si="60"/>
        <v>Percentage Improvement in Industrial Process Efficiency above BAU</v>
      </c>
      <c r="D1864" s="6" t="s">
        <v>3039</v>
      </c>
      <c r="E1864" s="45" t="s">
        <v>2385</v>
      </c>
      <c r="F1864" t="s">
        <v>3003</v>
      </c>
      <c r="G1864" s="45" t="s">
        <v>2391</v>
      </c>
      <c r="H1864" s="43">
        <v>3020</v>
      </c>
      <c r="I1864" s="324" t="s">
        <v>41</v>
      </c>
      <c r="J1864" s="255" t="str">
        <f>IF(ISBLANK(INDEX('Policy Characteristics'!D:D,MATCH($C1864,'Policy Characteristics'!$C:$C,0))),"",INDEX('Policy Characteristics'!D:D,MATCH($C1864,'Policy Characteristics'!$C:$C,0)))</f>
        <v>Industry Energy Efficiency</v>
      </c>
      <c r="K1864" s="254" t="str">
        <f>IF(ISBLANK(INDEX('Policy Characteristics'!E:E,MATCH($C1864,'Policy Characteristics'!$C:$C,0))),"",INDEX('Policy Characteristics'!E:E,MATCH($C1864,'Policy Characteristics'!$C:$C,0)))</f>
        <v>indst process efficiency</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0.25</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energy use</v>
      </c>
      <c r="P1864" s="254" t="str">
        <f>IF(ISBLANK(INDEX('Policy Characteristics'!J:J,MATCH($C1864,'Policy Characteristics'!$C:$C,0))),"",INDEX('Policy Characteristics'!J:J,MATCH($C1864,'Policy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4" customFormat="1" x14ac:dyDescent="0.2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Industry Process Efficiency</v>
      </c>
      <c r="C1865" s="254" t="str">
        <f t="shared" ref="C1865:C1928" si="61">$C$1799</f>
        <v>Percentage Improvement in Industrial Process Efficiency above BAU</v>
      </c>
      <c r="D1865" s="6" t="s">
        <v>3039</v>
      </c>
      <c r="E1865" s="45" t="s">
        <v>2682</v>
      </c>
      <c r="F1865" t="s">
        <v>3003</v>
      </c>
      <c r="G1865" s="45" t="s">
        <v>2685</v>
      </c>
      <c r="H1865" s="43">
        <v>3021</v>
      </c>
      <c r="I1865" s="324" t="s">
        <v>41</v>
      </c>
      <c r="J1865" s="255" t="str">
        <f>IF(ISBLANK(INDEX('Policy Characteristics'!D:D,MATCH($C1865,'Policy Characteristics'!$C:$C,0))),"",INDEX('Policy Characteristics'!D:D,MATCH($C1865,'Policy Characteristics'!$C:$C,0)))</f>
        <v>Industry Energy Efficiency</v>
      </c>
      <c r="K1865" s="254" t="str">
        <f>IF(ISBLANK(INDEX('Policy Characteristics'!E:E,MATCH($C1865,'Policy Characteristics'!$C:$C,0))),"",INDEX('Policy Characteristics'!E:E,MATCH($C1865,'Policy Characteristics'!$C:$C,0)))</f>
        <v>indst process efficiency</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0.25</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energy use</v>
      </c>
      <c r="P1865" s="254" t="str">
        <f>IF(ISBLANK(INDEX('Policy Characteristics'!J:J,MATCH($C1865,'Policy Characteristics'!$C:$C,0))),"",INDEX('Policy Characteristics'!J:J,MATCH($C1865,'Policy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4" customFormat="1" x14ac:dyDescent="0.2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Industry Process Efficiency</v>
      </c>
      <c r="C1866" s="254" t="str">
        <f t="shared" si="61"/>
        <v>Percentage Improvement in Industrial Process Efficiency above BAU</v>
      </c>
      <c r="D1866" s="6" t="s">
        <v>3039</v>
      </c>
      <c r="E1866" s="45" t="s">
        <v>2683</v>
      </c>
      <c r="F1866" t="s">
        <v>3003</v>
      </c>
      <c r="G1866" s="45" t="s">
        <v>2687</v>
      </c>
      <c r="H1866" s="43">
        <v>3022</v>
      </c>
      <c r="I1866" s="324" t="s">
        <v>40</v>
      </c>
      <c r="J1866" s="255" t="str">
        <f>IF(ISBLANK(INDEX('Policy Characteristics'!D:D,MATCH($C1866,'Policy Characteristics'!$C:$C,0))),"",INDEX('Policy Characteristics'!D:D,MATCH($C1866,'Policy Characteristics'!$C:$C,0)))</f>
        <v>Industry Energy Efficiency</v>
      </c>
      <c r="K1866" s="254" t="str">
        <f>IF(ISBLANK(INDEX('Policy Characteristics'!E:E,MATCH($C1866,'Policy Characteristics'!$C:$C,0))),"",INDEX('Policy Characteristics'!E:E,MATCH($C1866,'Policy Characteristics'!$C:$C,0)))</f>
        <v>indst process efficiency</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0.25</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energy use</v>
      </c>
      <c r="P1866" s="254" t="str">
        <f>IF(ISBLANK(INDEX('Policy Characteristics'!J:J,MATCH($C1866,'Policy Characteristics'!$C:$C,0))),"",INDEX('Policy Characteristics'!J:J,MATCH($C1866,'Policy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4" customFormat="1" x14ac:dyDescent="0.2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Industry Process Efficiency</v>
      </c>
      <c r="C1867" s="254" t="str">
        <f t="shared" si="61"/>
        <v>Percentage Improvement in Industrial Process Efficiency above BAU</v>
      </c>
      <c r="D1867" s="6" t="s">
        <v>3039</v>
      </c>
      <c r="E1867" s="45" t="s">
        <v>2684</v>
      </c>
      <c r="F1867" t="s">
        <v>3003</v>
      </c>
      <c r="G1867" s="45" t="s">
        <v>2688</v>
      </c>
      <c r="H1867" s="43">
        <v>3023</v>
      </c>
      <c r="I1867" s="324" t="s">
        <v>40</v>
      </c>
      <c r="J1867" s="255" t="str">
        <f>IF(ISBLANK(INDEX('Policy Characteristics'!D:D,MATCH($C1867,'Policy Characteristics'!$C:$C,0))),"",INDEX('Policy Characteristics'!D:D,MATCH($C1867,'Policy Characteristics'!$C:$C,0)))</f>
        <v>Industry Energy Efficiency</v>
      </c>
      <c r="K1867" s="254" t="str">
        <f>IF(ISBLANK(INDEX('Policy Characteristics'!E:E,MATCH($C1867,'Policy Characteristics'!$C:$C,0))),"",INDEX('Policy Characteristics'!E:E,MATCH($C1867,'Policy Characteristics'!$C:$C,0)))</f>
        <v>indst process efficiency</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0.25</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energy use</v>
      </c>
      <c r="P1867" s="254" t="str">
        <f>IF(ISBLANK(INDEX('Policy Characteristics'!J:J,MATCH($C1867,'Policy Characteristics'!$C:$C,0))),"",INDEX('Policy Characteristics'!J:J,MATCH($C1867,'Policy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4" customFormat="1" x14ac:dyDescent="0.2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Industry Process Efficiency</v>
      </c>
      <c r="C1868" s="254" t="str">
        <f t="shared" si="61"/>
        <v>Percentage Improvement in Industrial Process Efficiency above BAU</v>
      </c>
      <c r="D1868" s="6" t="s">
        <v>3039</v>
      </c>
      <c r="E1868" s="45" t="s">
        <v>2681</v>
      </c>
      <c r="F1868" t="s">
        <v>3003</v>
      </c>
      <c r="G1868" s="45" t="s">
        <v>2686</v>
      </c>
      <c r="H1868" s="43">
        <v>3024</v>
      </c>
      <c r="I1868" s="324" t="s">
        <v>41</v>
      </c>
      <c r="J1868" s="255" t="str">
        <f>IF(ISBLANK(INDEX('Policy Characteristics'!D:D,MATCH($C1868,'Policy Characteristics'!$C:$C,0))),"",INDEX('Policy Characteristics'!D:D,MATCH($C1868,'Policy Characteristics'!$C:$C,0)))</f>
        <v>Industry Energy Efficiency</v>
      </c>
      <c r="K1868" s="254" t="str">
        <f>IF(ISBLANK(INDEX('Policy Characteristics'!E:E,MATCH($C1868,'Policy Characteristics'!$C:$C,0))),"",INDEX('Policy Characteristics'!E:E,MATCH($C1868,'Policy Characteristics'!$C:$C,0)))</f>
        <v>indst process efficiency</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0.25</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energy use</v>
      </c>
      <c r="P1868" s="254" t="str">
        <f>IF(ISBLANK(INDEX('Policy Characteristics'!J:J,MATCH($C1868,'Policy Characteristics'!$C:$C,0))),"",INDEX('Policy Characteristics'!J:J,MATCH($C1868,'Policy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4" customFormat="1" x14ac:dyDescent="0.2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Industry Process Efficiency</v>
      </c>
      <c r="C1869" s="254" t="str">
        <f t="shared" si="61"/>
        <v>Percentage Improvement in Industrial Process Efficiency above BAU</v>
      </c>
      <c r="D1869" s="6" t="s">
        <v>3040</v>
      </c>
      <c r="E1869" s="45" t="s">
        <v>2380</v>
      </c>
      <c r="F1869" t="s">
        <v>3004</v>
      </c>
      <c r="G1869" s="45" t="s">
        <v>2386</v>
      </c>
      <c r="H1869" s="43">
        <v>3025</v>
      </c>
      <c r="I1869" s="324" t="s">
        <v>40</v>
      </c>
      <c r="J1869" s="255" t="str">
        <f>IF(ISBLANK(INDEX('Policy Characteristics'!D:D,MATCH($C1869,'Policy Characteristics'!$C:$C,0))),"",INDEX('Policy Characteristics'!D:D,MATCH($C1869,'Policy Characteristics'!$C:$C,0)))</f>
        <v>Industry Energy Efficiency</v>
      </c>
      <c r="K1869" s="254" t="str">
        <f>IF(ISBLANK(INDEX('Policy Characteristics'!E:E,MATCH($C1869,'Policy Characteristics'!$C:$C,0))),"",INDEX('Policy Characteristics'!E:E,MATCH($C1869,'Policy Characteristics'!$C:$C,0)))</f>
        <v>indst process efficiency</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0.25</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energy use</v>
      </c>
      <c r="P1869" s="254" t="str">
        <f>IF(ISBLANK(INDEX('Policy Characteristics'!J:J,MATCH($C1869,'Policy Characteristics'!$C:$C,0))),"",INDEX('Policy Characteristics'!J:J,MATCH($C1869,'Policy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4" customFormat="1" x14ac:dyDescent="0.2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Industry Process Efficiency</v>
      </c>
      <c r="C1870" s="254" t="str">
        <f t="shared" si="61"/>
        <v>Percentage Improvement in Industrial Process Efficiency above BAU</v>
      </c>
      <c r="D1870" s="6" t="s">
        <v>3040</v>
      </c>
      <c r="E1870" s="45" t="s">
        <v>2381</v>
      </c>
      <c r="F1870" t="s">
        <v>3004</v>
      </c>
      <c r="G1870" s="45" t="s">
        <v>2389</v>
      </c>
      <c r="H1870" s="43">
        <v>3026</v>
      </c>
      <c r="I1870" s="324" t="s">
        <v>40</v>
      </c>
      <c r="J1870" s="255" t="str">
        <f>IF(ISBLANK(INDEX('Policy Characteristics'!D:D,MATCH($C1870,'Policy Characteristics'!$C:$C,0))),"",INDEX('Policy Characteristics'!D:D,MATCH($C1870,'Policy Characteristics'!$C:$C,0)))</f>
        <v>Industry Energy Efficiency</v>
      </c>
      <c r="K1870" s="254" t="str">
        <f>IF(ISBLANK(INDEX('Policy Characteristics'!E:E,MATCH($C1870,'Policy Characteristics'!$C:$C,0))),"",INDEX('Policy Characteristics'!E:E,MATCH($C1870,'Policy Characteristics'!$C:$C,0)))</f>
        <v>indst process efficiency</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0.25</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energy use</v>
      </c>
      <c r="P1870" s="254" t="str">
        <f>IF(ISBLANK(INDEX('Policy Characteristics'!J:J,MATCH($C1870,'Policy Characteristics'!$C:$C,0))),"",INDEX('Policy Characteristics'!J:J,MATCH($C1870,'Policy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4" customFormat="1" x14ac:dyDescent="0.2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Industry Process Efficiency</v>
      </c>
      <c r="C1871" s="254" t="str">
        <f t="shared" si="61"/>
        <v>Percentage Improvement in Industrial Process Efficiency above BAU</v>
      </c>
      <c r="D1871" s="6" t="s">
        <v>3040</v>
      </c>
      <c r="E1871" s="45" t="s">
        <v>2382</v>
      </c>
      <c r="F1871" t="s">
        <v>3004</v>
      </c>
      <c r="G1871" s="45" t="s">
        <v>2390</v>
      </c>
      <c r="H1871" s="43">
        <v>3027</v>
      </c>
      <c r="I1871" s="324" t="s">
        <v>40</v>
      </c>
      <c r="J1871" s="255" t="str">
        <f>IF(ISBLANK(INDEX('Policy Characteristics'!D:D,MATCH($C1871,'Policy Characteristics'!$C:$C,0))),"",INDEX('Policy Characteristics'!D:D,MATCH($C1871,'Policy Characteristics'!$C:$C,0)))</f>
        <v>Industry Energy Efficiency</v>
      </c>
      <c r="K1871" s="254" t="str">
        <f>IF(ISBLANK(INDEX('Policy Characteristics'!E:E,MATCH($C1871,'Policy Characteristics'!$C:$C,0))),"",INDEX('Policy Characteristics'!E:E,MATCH($C1871,'Policy Characteristics'!$C:$C,0)))</f>
        <v>indst process efficiency</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0.25</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energy use</v>
      </c>
      <c r="P1871" s="254" t="str">
        <f>IF(ISBLANK(INDEX('Policy Characteristics'!J:J,MATCH($C1871,'Policy Characteristics'!$C:$C,0))),"",INDEX('Policy Characteristics'!J:J,MATCH($C1871,'Policy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4" customFormat="1" x14ac:dyDescent="0.2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Industry Process Efficiency</v>
      </c>
      <c r="C1872" s="254" t="str">
        <f t="shared" si="61"/>
        <v>Percentage Improvement in Industrial Process Efficiency above BAU</v>
      </c>
      <c r="D1872" s="6" t="s">
        <v>3040</v>
      </c>
      <c r="E1872" s="45" t="s">
        <v>2383</v>
      </c>
      <c r="F1872" t="s">
        <v>3004</v>
      </c>
      <c r="G1872" s="45" t="s">
        <v>2387</v>
      </c>
      <c r="H1872" s="43">
        <v>3028</v>
      </c>
      <c r="I1872" s="324" t="s">
        <v>41</v>
      </c>
      <c r="J1872" s="255" t="str">
        <f>IF(ISBLANK(INDEX('Policy Characteristics'!D:D,MATCH($C1872,'Policy Characteristics'!$C:$C,0))),"",INDEX('Policy Characteristics'!D:D,MATCH($C1872,'Policy Characteristics'!$C:$C,0)))</f>
        <v>Industry Energy Efficiency</v>
      </c>
      <c r="K1872" s="254" t="str">
        <f>IF(ISBLANK(INDEX('Policy Characteristics'!E:E,MATCH($C1872,'Policy Characteristics'!$C:$C,0))),"",INDEX('Policy Characteristics'!E:E,MATCH($C1872,'Policy Characteristics'!$C:$C,0)))</f>
        <v>indst process efficiency</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0.25</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energy use</v>
      </c>
      <c r="P1872" s="254" t="str">
        <f>IF(ISBLANK(INDEX('Policy Characteristics'!J:J,MATCH($C1872,'Policy Characteristics'!$C:$C,0))),"",INDEX('Policy Characteristics'!J:J,MATCH($C1872,'Policy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4" customFormat="1" x14ac:dyDescent="0.2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Industry Process Efficiency</v>
      </c>
      <c r="C1873" s="254" t="str">
        <f t="shared" si="61"/>
        <v>Percentage Improvement in Industrial Process Efficiency above BAU</v>
      </c>
      <c r="D1873" s="6" t="s">
        <v>3040</v>
      </c>
      <c r="E1873" s="45" t="s">
        <v>2384</v>
      </c>
      <c r="F1873" t="s">
        <v>3004</v>
      </c>
      <c r="G1873" s="45" t="s">
        <v>2388</v>
      </c>
      <c r="H1873" s="43">
        <v>3029</v>
      </c>
      <c r="I1873" s="324" t="s">
        <v>40</v>
      </c>
      <c r="J1873" s="255" t="str">
        <f>IF(ISBLANK(INDEX('Policy Characteristics'!D:D,MATCH($C1873,'Policy Characteristics'!$C:$C,0))),"",INDEX('Policy Characteristics'!D:D,MATCH($C1873,'Policy Characteristics'!$C:$C,0)))</f>
        <v>Industry Energy Efficiency</v>
      </c>
      <c r="K1873" s="254" t="str">
        <f>IF(ISBLANK(INDEX('Policy Characteristics'!E:E,MATCH($C1873,'Policy Characteristics'!$C:$C,0))),"",INDEX('Policy Characteristics'!E:E,MATCH($C1873,'Policy Characteristics'!$C:$C,0)))</f>
        <v>indst process efficiency</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0.25</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energy use</v>
      </c>
      <c r="P1873" s="254" t="str">
        <f>IF(ISBLANK(INDEX('Policy Characteristics'!J:J,MATCH($C1873,'Policy Characteristics'!$C:$C,0))),"",INDEX('Policy Characteristics'!J:J,MATCH($C1873,'Policy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4" customFormat="1" x14ac:dyDescent="0.2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Industry Process Efficiency</v>
      </c>
      <c r="C1874" s="254" t="str">
        <f t="shared" si="61"/>
        <v>Percentage Improvement in Industrial Process Efficiency above BAU</v>
      </c>
      <c r="D1874" s="6" t="s">
        <v>3040</v>
      </c>
      <c r="E1874" s="45" t="s">
        <v>2385</v>
      </c>
      <c r="F1874" t="s">
        <v>3004</v>
      </c>
      <c r="G1874" s="45" t="s">
        <v>2391</v>
      </c>
      <c r="H1874" s="43">
        <v>3030</v>
      </c>
      <c r="I1874" s="324" t="s">
        <v>41</v>
      </c>
      <c r="J1874" s="255" t="str">
        <f>IF(ISBLANK(INDEX('Policy Characteristics'!D:D,MATCH($C1874,'Policy Characteristics'!$C:$C,0))),"",INDEX('Policy Characteristics'!D:D,MATCH($C1874,'Policy Characteristics'!$C:$C,0)))</f>
        <v>Industry Energy Efficiency</v>
      </c>
      <c r="K1874" s="254" t="str">
        <f>IF(ISBLANK(INDEX('Policy Characteristics'!E:E,MATCH($C1874,'Policy Characteristics'!$C:$C,0))),"",INDEX('Policy Characteristics'!E:E,MATCH($C1874,'Policy Characteristics'!$C:$C,0)))</f>
        <v>indst process efficiency</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0.25</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energy use</v>
      </c>
      <c r="P1874" s="254" t="str">
        <f>IF(ISBLANK(INDEX('Policy Characteristics'!J:J,MATCH($C1874,'Policy Characteristics'!$C:$C,0))),"",INDEX('Policy Characteristics'!J:J,MATCH($C1874,'Policy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4" customFormat="1" x14ac:dyDescent="0.2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Industry Process Efficiency</v>
      </c>
      <c r="C1875" s="254" t="str">
        <f t="shared" si="61"/>
        <v>Percentage Improvement in Industrial Process Efficiency above BAU</v>
      </c>
      <c r="D1875" s="6" t="s">
        <v>3040</v>
      </c>
      <c r="E1875" s="45" t="s">
        <v>2682</v>
      </c>
      <c r="F1875" t="s">
        <v>3004</v>
      </c>
      <c r="G1875" s="45" t="s">
        <v>2685</v>
      </c>
      <c r="H1875" s="43">
        <v>3031</v>
      </c>
      <c r="I1875" s="324" t="s">
        <v>41</v>
      </c>
      <c r="J1875" s="255" t="str">
        <f>IF(ISBLANK(INDEX('Policy Characteristics'!D:D,MATCH($C1875,'Policy Characteristics'!$C:$C,0))),"",INDEX('Policy Characteristics'!D:D,MATCH($C1875,'Policy Characteristics'!$C:$C,0)))</f>
        <v>Industry Energy Efficiency</v>
      </c>
      <c r="K1875" s="254" t="str">
        <f>IF(ISBLANK(INDEX('Policy Characteristics'!E:E,MATCH($C1875,'Policy Characteristics'!$C:$C,0))),"",INDEX('Policy Characteristics'!E:E,MATCH($C1875,'Policy Characteristics'!$C:$C,0)))</f>
        <v>indst process efficiency</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0.25</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energy use</v>
      </c>
      <c r="P1875" s="254" t="str">
        <f>IF(ISBLANK(INDEX('Policy Characteristics'!J:J,MATCH($C1875,'Policy Characteristics'!$C:$C,0))),"",INDEX('Policy Characteristics'!J:J,MATCH($C1875,'Policy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4" customFormat="1" x14ac:dyDescent="0.2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Industry Process Efficiency</v>
      </c>
      <c r="C1876" s="254" t="str">
        <f t="shared" si="61"/>
        <v>Percentage Improvement in Industrial Process Efficiency above BAU</v>
      </c>
      <c r="D1876" s="6" t="s">
        <v>3040</v>
      </c>
      <c r="E1876" s="45" t="s">
        <v>2683</v>
      </c>
      <c r="F1876" t="s">
        <v>3004</v>
      </c>
      <c r="G1876" s="45" t="s">
        <v>2687</v>
      </c>
      <c r="H1876" s="43">
        <v>3032</v>
      </c>
      <c r="I1876" s="324" t="s">
        <v>40</v>
      </c>
      <c r="J1876" s="255" t="str">
        <f>IF(ISBLANK(INDEX('Policy Characteristics'!D:D,MATCH($C1876,'Policy Characteristics'!$C:$C,0))),"",INDEX('Policy Characteristics'!D:D,MATCH($C1876,'Policy Characteristics'!$C:$C,0)))</f>
        <v>Industry Energy Efficiency</v>
      </c>
      <c r="K1876" s="254" t="str">
        <f>IF(ISBLANK(INDEX('Policy Characteristics'!E:E,MATCH($C1876,'Policy Characteristics'!$C:$C,0))),"",INDEX('Policy Characteristics'!E:E,MATCH($C1876,'Policy Characteristics'!$C:$C,0)))</f>
        <v>indst process efficiency</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0.25</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energy use</v>
      </c>
      <c r="P1876" s="254" t="str">
        <f>IF(ISBLANK(INDEX('Policy Characteristics'!J:J,MATCH($C1876,'Policy Characteristics'!$C:$C,0))),"",INDEX('Policy Characteristics'!J:J,MATCH($C1876,'Policy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4" customFormat="1" x14ac:dyDescent="0.2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Industry Process Efficiency</v>
      </c>
      <c r="C1877" s="254" t="str">
        <f t="shared" si="61"/>
        <v>Percentage Improvement in Industrial Process Efficiency above BAU</v>
      </c>
      <c r="D1877" s="6" t="s">
        <v>3040</v>
      </c>
      <c r="E1877" s="45" t="s">
        <v>2684</v>
      </c>
      <c r="F1877" t="s">
        <v>3004</v>
      </c>
      <c r="G1877" s="45" t="s">
        <v>2688</v>
      </c>
      <c r="H1877" s="43">
        <v>3033</v>
      </c>
      <c r="I1877" s="324" t="s">
        <v>40</v>
      </c>
      <c r="J1877" s="255" t="str">
        <f>IF(ISBLANK(INDEX('Policy Characteristics'!D:D,MATCH($C1877,'Policy Characteristics'!$C:$C,0))),"",INDEX('Policy Characteristics'!D:D,MATCH($C1877,'Policy Characteristics'!$C:$C,0)))</f>
        <v>Industry Energy Efficiency</v>
      </c>
      <c r="K1877" s="254" t="str">
        <f>IF(ISBLANK(INDEX('Policy Characteristics'!E:E,MATCH($C1877,'Policy Characteristics'!$C:$C,0))),"",INDEX('Policy Characteristics'!E:E,MATCH($C1877,'Policy Characteristics'!$C:$C,0)))</f>
        <v>indst process efficiency</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0.25</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energy use</v>
      </c>
      <c r="P1877" s="254" t="str">
        <f>IF(ISBLANK(INDEX('Policy Characteristics'!J:J,MATCH($C1877,'Policy Characteristics'!$C:$C,0))),"",INDEX('Policy Characteristics'!J:J,MATCH($C1877,'Policy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4" customFormat="1" x14ac:dyDescent="0.2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Industry Process Efficiency</v>
      </c>
      <c r="C1878" s="254" t="str">
        <f t="shared" si="61"/>
        <v>Percentage Improvement in Industrial Process Efficiency above BAU</v>
      </c>
      <c r="D1878" s="6" t="s">
        <v>3040</v>
      </c>
      <c r="E1878" s="45" t="s">
        <v>2681</v>
      </c>
      <c r="F1878" t="s">
        <v>3004</v>
      </c>
      <c r="G1878" s="45" t="s">
        <v>2686</v>
      </c>
      <c r="H1878" s="43">
        <v>3034</v>
      </c>
      <c r="I1878" s="324" t="s">
        <v>41</v>
      </c>
      <c r="J1878" s="255" t="str">
        <f>IF(ISBLANK(INDEX('Policy Characteristics'!D:D,MATCH($C1878,'Policy Characteristics'!$C:$C,0))),"",INDEX('Policy Characteristics'!D:D,MATCH($C1878,'Policy Characteristics'!$C:$C,0)))</f>
        <v>Industry Energy Efficiency</v>
      </c>
      <c r="K1878" s="254" t="str">
        <f>IF(ISBLANK(INDEX('Policy Characteristics'!E:E,MATCH($C1878,'Policy Characteristics'!$C:$C,0))),"",INDEX('Policy Characteristics'!E:E,MATCH($C1878,'Policy Characteristics'!$C:$C,0)))</f>
        <v>indst process efficiency</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0.25</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energy use</v>
      </c>
      <c r="P1878" s="254" t="str">
        <f>IF(ISBLANK(INDEX('Policy Characteristics'!J:J,MATCH($C1878,'Policy Characteristics'!$C:$C,0))),"",INDEX('Policy Characteristics'!J:J,MATCH($C1878,'Policy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4" customFormat="1" x14ac:dyDescent="0.2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Industry Process Efficiency</v>
      </c>
      <c r="C1879" s="254" t="str">
        <f t="shared" si="61"/>
        <v>Percentage Improvement in Industrial Process Efficiency above BAU</v>
      </c>
      <c r="D1879" s="6" t="s">
        <v>3041</v>
      </c>
      <c r="E1879" s="45" t="s">
        <v>2380</v>
      </c>
      <c r="F1879" t="s">
        <v>3005</v>
      </c>
      <c r="G1879" s="45" t="s">
        <v>2386</v>
      </c>
      <c r="H1879" s="43">
        <v>3035</v>
      </c>
      <c r="I1879" s="324" t="s">
        <v>40</v>
      </c>
      <c r="J1879" s="255" t="str">
        <f>IF(ISBLANK(INDEX('Policy Characteristics'!D:D,MATCH($C1879,'Policy Characteristics'!$C:$C,0))),"",INDEX('Policy Characteristics'!D:D,MATCH($C1879,'Policy Characteristics'!$C:$C,0)))</f>
        <v>Industry Energy Efficiency</v>
      </c>
      <c r="K1879" s="254" t="str">
        <f>IF(ISBLANK(INDEX('Policy Characteristics'!E:E,MATCH($C1879,'Policy Characteristics'!$C:$C,0))),"",INDEX('Policy Characteristics'!E:E,MATCH($C1879,'Policy Characteristics'!$C:$C,0)))</f>
        <v>indst process efficiency</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0.25</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energy use</v>
      </c>
      <c r="P1879" s="254" t="str">
        <f>IF(ISBLANK(INDEX('Policy Characteristics'!J:J,MATCH($C1879,'Policy Characteristics'!$C:$C,0))),"",INDEX('Policy Characteristics'!J:J,MATCH($C1879,'Policy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4" customFormat="1" x14ac:dyDescent="0.2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Industry Process Efficiency</v>
      </c>
      <c r="C1880" s="254" t="str">
        <f t="shared" si="61"/>
        <v>Percentage Improvement in Industrial Process Efficiency above BAU</v>
      </c>
      <c r="D1880" s="6" t="s">
        <v>3041</v>
      </c>
      <c r="E1880" s="45" t="s">
        <v>2381</v>
      </c>
      <c r="F1880" t="s">
        <v>3005</v>
      </c>
      <c r="G1880" s="45" t="s">
        <v>2389</v>
      </c>
      <c r="H1880" s="43">
        <v>3036</v>
      </c>
      <c r="I1880" s="324" t="s">
        <v>40</v>
      </c>
      <c r="J1880" s="255" t="str">
        <f>IF(ISBLANK(INDEX('Policy Characteristics'!D:D,MATCH($C1880,'Policy Characteristics'!$C:$C,0))),"",INDEX('Policy Characteristics'!D:D,MATCH($C1880,'Policy Characteristics'!$C:$C,0)))</f>
        <v>Industry Energy Efficiency</v>
      </c>
      <c r="K1880" s="254" t="str">
        <f>IF(ISBLANK(INDEX('Policy Characteristics'!E:E,MATCH($C1880,'Policy Characteristics'!$C:$C,0))),"",INDEX('Policy Characteristics'!E:E,MATCH($C1880,'Policy Characteristics'!$C:$C,0)))</f>
        <v>indst process efficiency</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0.25</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energy use</v>
      </c>
      <c r="P1880" s="254" t="str">
        <f>IF(ISBLANK(INDEX('Policy Characteristics'!J:J,MATCH($C1880,'Policy Characteristics'!$C:$C,0))),"",INDEX('Policy Characteristics'!J:J,MATCH($C1880,'Policy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4" customFormat="1" x14ac:dyDescent="0.2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Industry Process Efficiency</v>
      </c>
      <c r="C1881" s="254" t="str">
        <f t="shared" si="61"/>
        <v>Percentage Improvement in Industrial Process Efficiency above BAU</v>
      </c>
      <c r="D1881" s="6" t="s">
        <v>3041</v>
      </c>
      <c r="E1881" s="45" t="s">
        <v>2382</v>
      </c>
      <c r="F1881" t="s">
        <v>3005</v>
      </c>
      <c r="G1881" s="45" t="s">
        <v>2390</v>
      </c>
      <c r="H1881" s="43">
        <v>3037</v>
      </c>
      <c r="I1881" s="324" t="s">
        <v>40</v>
      </c>
      <c r="J1881" s="255" t="str">
        <f>IF(ISBLANK(INDEX('Policy Characteristics'!D:D,MATCH($C1881,'Policy Characteristics'!$C:$C,0))),"",INDEX('Policy Characteristics'!D:D,MATCH($C1881,'Policy Characteristics'!$C:$C,0)))</f>
        <v>Industry Energy Efficiency</v>
      </c>
      <c r="K1881" s="254" t="str">
        <f>IF(ISBLANK(INDEX('Policy Characteristics'!E:E,MATCH($C1881,'Policy Characteristics'!$C:$C,0))),"",INDEX('Policy Characteristics'!E:E,MATCH($C1881,'Policy Characteristics'!$C:$C,0)))</f>
        <v>indst process efficiency</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0.25</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energy use</v>
      </c>
      <c r="P1881" s="254" t="str">
        <f>IF(ISBLANK(INDEX('Policy Characteristics'!J:J,MATCH($C1881,'Policy Characteristics'!$C:$C,0))),"",INDEX('Policy Characteristics'!J:J,MATCH($C1881,'Policy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4" customFormat="1" x14ac:dyDescent="0.2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Industry Process Efficiency</v>
      </c>
      <c r="C1882" s="254" t="str">
        <f t="shared" si="61"/>
        <v>Percentage Improvement in Industrial Process Efficiency above BAU</v>
      </c>
      <c r="D1882" s="6" t="s">
        <v>3041</v>
      </c>
      <c r="E1882" s="45" t="s">
        <v>2383</v>
      </c>
      <c r="F1882" t="s">
        <v>3005</v>
      </c>
      <c r="G1882" s="45" t="s">
        <v>2387</v>
      </c>
      <c r="H1882" s="43">
        <v>3038</v>
      </c>
      <c r="I1882" s="324" t="s">
        <v>40</v>
      </c>
      <c r="J1882" s="255" t="str">
        <f>IF(ISBLANK(INDEX('Policy Characteristics'!D:D,MATCH($C1882,'Policy Characteristics'!$C:$C,0))),"",INDEX('Policy Characteristics'!D:D,MATCH($C1882,'Policy Characteristics'!$C:$C,0)))</f>
        <v>Industry Energy Efficiency</v>
      </c>
      <c r="K1882" s="254" t="str">
        <f>IF(ISBLANK(INDEX('Policy Characteristics'!E:E,MATCH($C1882,'Policy Characteristics'!$C:$C,0))),"",INDEX('Policy Characteristics'!E:E,MATCH($C1882,'Policy Characteristics'!$C:$C,0)))</f>
        <v>indst process efficiency</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0.25</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energy use</v>
      </c>
      <c r="P1882" s="254" t="str">
        <f>IF(ISBLANK(INDEX('Policy Characteristics'!J:J,MATCH($C1882,'Policy Characteristics'!$C:$C,0))),"",INDEX('Policy Characteristics'!J:J,MATCH($C1882,'Policy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4" customFormat="1" x14ac:dyDescent="0.2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Industry Process Efficiency</v>
      </c>
      <c r="C1883" s="254" t="str">
        <f t="shared" si="61"/>
        <v>Percentage Improvement in Industrial Process Efficiency above BAU</v>
      </c>
      <c r="D1883" s="6" t="s">
        <v>3041</v>
      </c>
      <c r="E1883" s="45" t="s">
        <v>2384</v>
      </c>
      <c r="F1883" t="s">
        <v>3005</v>
      </c>
      <c r="G1883" s="45" t="s">
        <v>2388</v>
      </c>
      <c r="H1883" s="43">
        <v>3039</v>
      </c>
      <c r="I1883" s="324" t="s">
        <v>41</v>
      </c>
      <c r="J1883" s="255" t="str">
        <f>IF(ISBLANK(INDEX('Policy Characteristics'!D:D,MATCH($C1883,'Policy Characteristics'!$C:$C,0))),"",INDEX('Policy Characteristics'!D:D,MATCH($C1883,'Policy Characteristics'!$C:$C,0)))</f>
        <v>Industry Energy Efficiency</v>
      </c>
      <c r="K1883" s="254" t="str">
        <f>IF(ISBLANK(INDEX('Policy Characteristics'!E:E,MATCH($C1883,'Policy Characteristics'!$C:$C,0))),"",INDEX('Policy Characteristics'!E:E,MATCH($C1883,'Policy Characteristics'!$C:$C,0)))</f>
        <v>indst process efficiency</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0.25</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energy use</v>
      </c>
      <c r="P1883" s="254" t="str">
        <f>IF(ISBLANK(INDEX('Policy Characteristics'!J:J,MATCH($C1883,'Policy Characteristics'!$C:$C,0))),"",INDEX('Policy Characteristics'!J:J,MATCH($C1883,'Policy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4" customFormat="1" x14ac:dyDescent="0.2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Industry Process Efficiency</v>
      </c>
      <c r="C1884" s="254" t="str">
        <f t="shared" si="61"/>
        <v>Percentage Improvement in Industrial Process Efficiency above BAU</v>
      </c>
      <c r="D1884" s="6" t="s">
        <v>3041</v>
      </c>
      <c r="E1884" s="45" t="s">
        <v>2385</v>
      </c>
      <c r="F1884" t="s">
        <v>3005</v>
      </c>
      <c r="G1884" s="45" t="s">
        <v>2391</v>
      </c>
      <c r="H1884" s="43">
        <v>3040</v>
      </c>
      <c r="I1884" s="324" t="s">
        <v>41</v>
      </c>
      <c r="J1884" s="255" t="str">
        <f>IF(ISBLANK(INDEX('Policy Characteristics'!D:D,MATCH($C1884,'Policy Characteristics'!$C:$C,0))),"",INDEX('Policy Characteristics'!D:D,MATCH($C1884,'Policy Characteristics'!$C:$C,0)))</f>
        <v>Industry Energy Efficiency</v>
      </c>
      <c r="K1884" s="254" t="str">
        <f>IF(ISBLANK(INDEX('Policy Characteristics'!E:E,MATCH($C1884,'Policy Characteristics'!$C:$C,0))),"",INDEX('Policy Characteristics'!E:E,MATCH($C1884,'Policy Characteristics'!$C:$C,0)))</f>
        <v>indst process efficiency</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0.25</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energy use</v>
      </c>
      <c r="P1884" s="254" t="str">
        <f>IF(ISBLANK(INDEX('Policy Characteristics'!J:J,MATCH($C1884,'Policy Characteristics'!$C:$C,0))),"",INDEX('Policy Characteristics'!J:J,MATCH($C1884,'Policy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4" customFormat="1" x14ac:dyDescent="0.2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Industry Process Efficiency</v>
      </c>
      <c r="C1885" s="254" t="str">
        <f t="shared" si="61"/>
        <v>Percentage Improvement in Industrial Process Efficiency above BAU</v>
      </c>
      <c r="D1885" s="6" t="s">
        <v>3041</v>
      </c>
      <c r="E1885" s="45" t="s">
        <v>2682</v>
      </c>
      <c r="F1885" t="s">
        <v>3005</v>
      </c>
      <c r="G1885" s="45" t="s">
        <v>2685</v>
      </c>
      <c r="H1885" s="43">
        <v>3041</v>
      </c>
      <c r="I1885" s="324" t="s">
        <v>40</v>
      </c>
      <c r="J1885" s="255" t="str">
        <f>IF(ISBLANK(INDEX('Policy Characteristics'!D:D,MATCH($C1885,'Policy Characteristics'!$C:$C,0))),"",INDEX('Policy Characteristics'!D:D,MATCH($C1885,'Policy Characteristics'!$C:$C,0)))</f>
        <v>Industry Energy Efficiency</v>
      </c>
      <c r="K1885" s="254" t="str">
        <f>IF(ISBLANK(INDEX('Policy Characteristics'!E:E,MATCH($C1885,'Policy Characteristics'!$C:$C,0))),"",INDEX('Policy Characteristics'!E:E,MATCH($C1885,'Policy Characteristics'!$C:$C,0)))</f>
        <v>indst process efficiency</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0.25</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energy use</v>
      </c>
      <c r="P1885" s="254" t="str">
        <f>IF(ISBLANK(INDEX('Policy Characteristics'!J:J,MATCH($C1885,'Policy Characteristics'!$C:$C,0))),"",INDEX('Policy Characteristics'!J:J,MATCH($C1885,'Policy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4" customFormat="1" x14ac:dyDescent="0.2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Industry Process Efficiency</v>
      </c>
      <c r="C1886" s="254" t="str">
        <f t="shared" si="61"/>
        <v>Percentage Improvement in Industrial Process Efficiency above BAU</v>
      </c>
      <c r="D1886" s="6" t="s">
        <v>3041</v>
      </c>
      <c r="E1886" s="45" t="s">
        <v>2683</v>
      </c>
      <c r="F1886" t="s">
        <v>3005</v>
      </c>
      <c r="G1886" s="45" t="s">
        <v>2687</v>
      </c>
      <c r="H1886" s="43">
        <v>3042</v>
      </c>
      <c r="I1886" s="324" t="s">
        <v>41</v>
      </c>
      <c r="J1886" s="255" t="str">
        <f>IF(ISBLANK(INDEX('Policy Characteristics'!D:D,MATCH($C1886,'Policy Characteristics'!$C:$C,0))),"",INDEX('Policy Characteristics'!D:D,MATCH($C1886,'Policy Characteristics'!$C:$C,0)))</f>
        <v>Industry Energy Efficiency</v>
      </c>
      <c r="K1886" s="254" t="str">
        <f>IF(ISBLANK(INDEX('Policy Characteristics'!E:E,MATCH($C1886,'Policy Characteristics'!$C:$C,0))),"",INDEX('Policy Characteristics'!E:E,MATCH($C1886,'Policy Characteristics'!$C:$C,0)))</f>
        <v>indst process efficiency</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0.25</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energy use</v>
      </c>
      <c r="P1886" s="254" t="str">
        <f>IF(ISBLANK(INDEX('Policy Characteristics'!J:J,MATCH($C1886,'Policy Characteristics'!$C:$C,0))),"",INDEX('Policy Characteristics'!J:J,MATCH($C1886,'Policy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4" customFormat="1" x14ac:dyDescent="0.2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Industry Process Efficiency</v>
      </c>
      <c r="C1887" s="254" t="str">
        <f t="shared" si="61"/>
        <v>Percentage Improvement in Industrial Process Efficiency above BAU</v>
      </c>
      <c r="D1887" s="6" t="s">
        <v>3041</v>
      </c>
      <c r="E1887" s="45" t="s">
        <v>2684</v>
      </c>
      <c r="F1887" t="s">
        <v>3005</v>
      </c>
      <c r="G1887" s="45" t="s">
        <v>2688</v>
      </c>
      <c r="H1887" s="43">
        <v>3043</v>
      </c>
      <c r="I1887" s="324" t="s">
        <v>41</v>
      </c>
      <c r="J1887" s="255" t="str">
        <f>IF(ISBLANK(INDEX('Policy Characteristics'!D:D,MATCH($C1887,'Policy Characteristics'!$C:$C,0))),"",INDEX('Policy Characteristics'!D:D,MATCH($C1887,'Policy Characteristics'!$C:$C,0)))</f>
        <v>Industry Energy Efficiency</v>
      </c>
      <c r="K1887" s="254" t="str">
        <f>IF(ISBLANK(INDEX('Policy Characteristics'!E:E,MATCH($C1887,'Policy Characteristics'!$C:$C,0))),"",INDEX('Policy Characteristics'!E:E,MATCH($C1887,'Policy Characteristics'!$C:$C,0)))</f>
        <v>indst process efficiency</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0.25</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energy use</v>
      </c>
      <c r="P1887" s="254" t="str">
        <f>IF(ISBLANK(INDEX('Policy Characteristics'!J:J,MATCH($C1887,'Policy Characteristics'!$C:$C,0))),"",INDEX('Policy Characteristics'!J:J,MATCH($C1887,'Policy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4" customFormat="1" x14ac:dyDescent="0.2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Industry Process Efficiency</v>
      </c>
      <c r="C1888" s="254" t="str">
        <f t="shared" si="61"/>
        <v>Percentage Improvement in Industrial Process Efficiency above BAU</v>
      </c>
      <c r="D1888" s="6" t="s">
        <v>3041</v>
      </c>
      <c r="E1888" s="45" t="s">
        <v>2681</v>
      </c>
      <c r="F1888" t="s">
        <v>3005</v>
      </c>
      <c r="G1888" s="45" t="s">
        <v>2686</v>
      </c>
      <c r="H1888" s="43">
        <v>3044</v>
      </c>
      <c r="I1888" s="324" t="s">
        <v>41</v>
      </c>
      <c r="J1888" s="255" t="str">
        <f>IF(ISBLANK(INDEX('Policy Characteristics'!D:D,MATCH($C1888,'Policy Characteristics'!$C:$C,0))),"",INDEX('Policy Characteristics'!D:D,MATCH($C1888,'Policy Characteristics'!$C:$C,0)))</f>
        <v>Industry Energy Efficiency</v>
      </c>
      <c r="K1888" s="254" t="str">
        <f>IF(ISBLANK(INDEX('Policy Characteristics'!E:E,MATCH($C1888,'Policy Characteristics'!$C:$C,0))),"",INDEX('Policy Characteristics'!E:E,MATCH($C1888,'Policy Characteristics'!$C:$C,0)))</f>
        <v>indst process efficiency</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0.25</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energy use</v>
      </c>
      <c r="P1888" s="254" t="str">
        <f>IF(ISBLANK(INDEX('Policy Characteristics'!J:J,MATCH($C1888,'Policy Characteristics'!$C:$C,0))),"",INDEX('Policy Characteristics'!J:J,MATCH($C1888,'Policy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4" customFormat="1" x14ac:dyDescent="0.2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Industry Process Efficiency</v>
      </c>
      <c r="C1889" s="254" t="str">
        <f t="shared" si="61"/>
        <v>Percentage Improvement in Industrial Process Efficiency above BAU</v>
      </c>
      <c r="D1889" s="6" t="s">
        <v>3042</v>
      </c>
      <c r="E1889" s="45" t="s">
        <v>2380</v>
      </c>
      <c r="F1889" t="s">
        <v>2555</v>
      </c>
      <c r="G1889" s="45" t="s">
        <v>2386</v>
      </c>
      <c r="H1889" s="43">
        <v>3045</v>
      </c>
      <c r="I1889" s="324" t="s">
        <v>40</v>
      </c>
      <c r="J1889" s="255" t="str">
        <f>IF(ISBLANK(INDEX('Policy Characteristics'!D:D,MATCH($C1889,'Policy Characteristics'!$C:$C,0))),"",INDEX('Policy Characteristics'!D:D,MATCH($C1889,'Policy Characteristics'!$C:$C,0)))</f>
        <v>Industry Energy Efficiency</v>
      </c>
      <c r="K1889" s="254" t="str">
        <f>IF(ISBLANK(INDEX('Policy Characteristics'!E:E,MATCH($C1889,'Policy Characteristics'!$C:$C,0))),"",INDEX('Policy Characteristics'!E:E,MATCH($C1889,'Policy Characteristics'!$C:$C,0)))</f>
        <v>indst process efficiency</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0.25</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energy use</v>
      </c>
      <c r="P1889" s="254" t="str">
        <f>IF(ISBLANK(INDEX('Policy Characteristics'!J:J,MATCH($C1889,'Policy Characteristics'!$C:$C,0))),"",INDEX('Policy Characteristics'!J:J,MATCH($C1889,'Policy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4" customFormat="1" x14ac:dyDescent="0.2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Industry Process Efficiency</v>
      </c>
      <c r="C1890" s="254" t="str">
        <f t="shared" si="61"/>
        <v>Percentage Improvement in Industrial Process Efficiency above BAU</v>
      </c>
      <c r="D1890" s="6" t="s">
        <v>3042</v>
      </c>
      <c r="E1890" s="45" t="s">
        <v>2381</v>
      </c>
      <c r="F1890" t="s">
        <v>2555</v>
      </c>
      <c r="G1890" s="45" t="s">
        <v>2389</v>
      </c>
      <c r="H1890" s="43">
        <v>3046</v>
      </c>
      <c r="I1890" s="324" t="s">
        <v>40</v>
      </c>
      <c r="J1890" s="255" t="str">
        <f>IF(ISBLANK(INDEX('Policy Characteristics'!D:D,MATCH($C1890,'Policy Characteristics'!$C:$C,0))),"",INDEX('Policy Characteristics'!D:D,MATCH($C1890,'Policy Characteristics'!$C:$C,0)))</f>
        <v>Industry Energy Efficiency</v>
      </c>
      <c r="K1890" s="254" t="str">
        <f>IF(ISBLANK(INDEX('Policy Characteristics'!E:E,MATCH($C1890,'Policy Characteristics'!$C:$C,0))),"",INDEX('Policy Characteristics'!E:E,MATCH($C1890,'Policy Characteristics'!$C:$C,0)))</f>
        <v>indst process efficiency</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0.25</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energy use</v>
      </c>
      <c r="P1890" s="254" t="str">
        <f>IF(ISBLANK(INDEX('Policy Characteristics'!J:J,MATCH($C1890,'Policy Characteristics'!$C:$C,0))),"",INDEX('Policy Characteristics'!J:J,MATCH($C1890,'Policy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4" customFormat="1" x14ac:dyDescent="0.2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Industry Process Efficiency</v>
      </c>
      <c r="C1891" s="254" t="str">
        <f t="shared" si="61"/>
        <v>Percentage Improvement in Industrial Process Efficiency above BAU</v>
      </c>
      <c r="D1891" s="6" t="s">
        <v>3042</v>
      </c>
      <c r="E1891" s="45" t="s">
        <v>2382</v>
      </c>
      <c r="F1891" t="s">
        <v>2555</v>
      </c>
      <c r="G1891" s="45" t="s">
        <v>2390</v>
      </c>
      <c r="H1891" s="43">
        <v>3047</v>
      </c>
      <c r="I1891" s="324" t="s">
        <v>40</v>
      </c>
      <c r="J1891" s="255" t="str">
        <f>IF(ISBLANK(INDEX('Policy Characteristics'!D:D,MATCH($C1891,'Policy Characteristics'!$C:$C,0))),"",INDEX('Policy Characteristics'!D:D,MATCH($C1891,'Policy Characteristics'!$C:$C,0)))</f>
        <v>Industry Energy Efficiency</v>
      </c>
      <c r="K1891" s="254" t="str">
        <f>IF(ISBLANK(INDEX('Policy Characteristics'!E:E,MATCH($C1891,'Policy Characteristics'!$C:$C,0))),"",INDEX('Policy Characteristics'!E:E,MATCH($C1891,'Policy Characteristics'!$C:$C,0)))</f>
        <v>indst process efficiency</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0.25</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energy use</v>
      </c>
      <c r="P1891" s="254" t="str">
        <f>IF(ISBLANK(INDEX('Policy Characteristics'!J:J,MATCH($C1891,'Policy Characteristics'!$C:$C,0))),"",INDEX('Policy Characteristics'!J:J,MATCH($C1891,'Policy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4" customFormat="1" x14ac:dyDescent="0.2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Industry Process Efficiency</v>
      </c>
      <c r="C1892" s="254" t="str">
        <f t="shared" si="61"/>
        <v>Percentage Improvement in Industrial Process Efficiency above BAU</v>
      </c>
      <c r="D1892" s="6" t="s">
        <v>3042</v>
      </c>
      <c r="E1892" s="45" t="s">
        <v>2383</v>
      </c>
      <c r="F1892" t="s">
        <v>2555</v>
      </c>
      <c r="G1892" s="45" t="s">
        <v>2387</v>
      </c>
      <c r="H1892" s="43">
        <v>3048</v>
      </c>
      <c r="I1892" s="324" t="s">
        <v>41</v>
      </c>
      <c r="J1892" s="255" t="str">
        <f>IF(ISBLANK(INDEX('Policy Characteristics'!D:D,MATCH($C1892,'Policy Characteristics'!$C:$C,0))),"",INDEX('Policy Characteristics'!D:D,MATCH($C1892,'Policy Characteristics'!$C:$C,0)))</f>
        <v>Industry Energy Efficiency</v>
      </c>
      <c r="K1892" s="254" t="str">
        <f>IF(ISBLANK(INDEX('Policy Characteristics'!E:E,MATCH($C1892,'Policy Characteristics'!$C:$C,0))),"",INDEX('Policy Characteristics'!E:E,MATCH($C1892,'Policy Characteristics'!$C:$C,0)))</f>
        <v>indst process efficiency</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0.25</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energy use</v>
      </c>
      <c r="P1892" s="254" t="str">
        <f>IF(ISBLANK(INDEX('Policy Characteristics'!J:J,MATCH($C1892,'Policy Characteristics'!$C:$C,0))),"",INDEX('Policy Characteristics'!J:J,MATCH($C1892,'Policy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4" customFormat="1" x14ac:dyDescent="0.2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Industry Process Efficiency</v>
      </c>
      <c r="C1893" s="254" t="str">
        <f t="shared" si="61"/>
        <v>Percentage Improvement in Industrial Process Efficiency above BAU</v>
      </c>
      <c r="D1893" s="6" t="s">
        <v>3042</v>
      </c>
      <c r="E1893" s="45" t="s">
        <v>2384</v>
      </c>
      <c r="F1893" t="s">
        <v>2555</v>
      </c>
      <c r="G1893" s="45" t="s">
        <v>2388</v>
      </c>
      <c r="H1893" s="43">
        <v>3049</v>
      </c>
      <c r="I1893" s="324" t="s">
        <v>40</v>
      </c>
      <c r="J1893" s="255" t="str">
        <f>IF(ISBLANK(INDEX('Policy Characteristics'!D:D,MATCH($C1893,'Policy Characteristics'!$C:$C,0))),"",INDEX('Policy Characteristics'!D:D,MATCH($C1893,'Policy Characteristics'!$C:$C,0)))</f>
        <v>Industry Energy Efficiency</v>
      </c>
      <c r="K1893" s="254" t="str">
        <f>IF(ISBLANK(INDEX('Policy Characteristics'!E:E,MATCH($C1893,'Policy Characteristics'!$C:$C,0))),"",INDEX('Policy Characteristics'!E:E,MATCH($C1893,'Policy Characteristics'!$C:$C,0)))</f>
        <v>indst process efficiency</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0.25</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energy use</v>
      </c>
      <c r="P1893" s="254" t="str">
        <f>IF(ISBLANK(INDEX('Policy Characteristics'!J:J,MATCH($C1893,'Policy Characteristics'!$C:$C,0))),"",INDEX('Policy Characteristics'!J:J,MATCH($C1893,'Policy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4" customFormat="1" x14ac:dyDescent="0.2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Industry Process Efficiency</v>
      </c>
      <c r="C1894" s="254" t="str">
        <f t="shared" si="61"/>
        <v>Percentage Improvement in Industrial Process Efficiency above BAU</v>
      </c>
      <c r="D1894" s="6" t="s">
        <v>3042</v>
      </c>
      <c r="E1894" s="45" t="s">
        <v>2385</v>
      </c>
      <c r="F1894" t="s">
        <v>2555</v>
      </c>
      <c r="G1894" s="45" t="s">
        <v>2391</v>
      </c>
      <c r="H1894" s="43">
        <v>3050</v>
      </c>
      <c r="I1894" s="324" t="s">
        <v>41</v>
      </c>
      <c r="J1894" s="255" t="str">
        <f>IF(ISBLANK(INDEX('Policy Characteristics'!D:D,MATCH($C1894,'Policy Characteristics'!$C:$C,0))),"",INDEX('Policy Characteristics'!D:D,MATCH($C1894,'Policy Characteristics'!$C:$C,0)))</f>
        <v>Industry Energy Efficiency</v>
      </c>
      <c r="K1894" s="254" t="str">
        <f>IF(ISBLANK(INDEX('Policy Characteristics'!E:E,MATCH($C1894,'Policy Characteristics'!$C:$C,0))),"",INDEX('Policy Characteristics'!E:E,MATCH($C1894,'Policy Characteristics'!$C:$C,0)))</f>
        <v>indst process efficiency</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0.25</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energy use</v>
      </c>
      <c r="P1894" s="254" t="str">
        <f>IF(ISBLANK(INDEX('Policy Characteristics'!J:J,MATCH($C1894,'Policy Characteristics'!$C:$C,0))),"",INDEX('Policy Characteristics'!J:J,MATCH($C1894,'Policy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4" customFormat="1" x14ac:dyDescent="0.2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Industry Process Efficiency</v>
      </c>
      <c r="C1895" s="254" t="str">
        <f t="shared" si="61"/>
        <v>Percentage Improvement in Industrial Process Efficiency above BAU</v>
      </c>
      <c r="D1895" s="6" t="s">
        <v>3042</v>
      </c>
      <c r="E1895" s="45" t="s">
        <v>2682</v>
      </c>
      <c r="F1895" t="s">
        <v>2555</v>
      </c>
      <c r="G1895" s="45" t="s">
        <v>2685</v>
      </c>
      <c r="H1895" s="43">
        <v>3051</v>
      </c>
      <c r="I1895" s="324" t="s">
        <v>41</v>
      </c>
      <c r="J1895" s="255" t="str">
        <f>IF(ISBLANK(INDEX('Policy Characteristics'!D:D,MATCH($C1895,'Policy Characteristics'!$C:$C,0))),"",INDEX('Policy Characteristics'!D:D,MATCH($C1895,'Policy Characteristics'!$C:$C,0)))</f>
        <v>Industry Energy Efficiency</v>
      </c>
      <c r="K1895" s="254" t="str">
        <f>IF(ISBLANK(INDEX('Policy Characteristics'!E:E,MATCH($C1895,'Policy Characteristics'!$C:$C,0))),"",INDEX('Policy Characteristics'!E:E,MATCH($C1895,'Policy Characteristics'!$C:$C,0)))</f>
        <v>indst process efficiency</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0.25</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energy use</v>
      </c>
      <c r="P1895" s="254" t="str">
        <f>IF(ISBLANK(INDEX('Policy Characteristics'!J:J,MATCH($C1895,'Policy Characteristics'!$C:$C,0))),"",INDEX('Policy Characteristics'!J:J,MATCH($C1895,'Policy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4" customFormat="1" x14ac:dyDescent="0.2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Industry Process Efficiency</v>
      </c>
      <c r="C1896" s="254" t="str">
        <f t="shared" si="61"/>
        <v>Percentage Improvement in Industrial Process Efficiency above BAU</v>
      </c>
      <c r="D1896" s="6" t="s">
        <v>3042</v>
      </c>
      <c r="E1896" s="45" t="s">
        <v>2683</v>
      </c>
      <c r="F1896" t="s">
        <v>2555</v>
      </c>
      <c r="G1896" s="45" t="s">
        <v>2687</v>
      </c>
      <c r="H1896" s="43">
        <v>3052</v>
      </c>
      <c r="I1896" s="324" t="s">
        <v>40</v>
      </c>
      <c r="J1896" s="255" t="str">
        <f>IF(ISBLANK(INDEX('Policy Characteristics'!D:D,MATCH($C1896,'Policy Characteristics'!$C:$C,0))),"",INDEX('Policy Characteristics'!D:D,MATCH($C1896,'Policy Characteristics'!$C:$C,0)))</f>
        <v>Industry Energy Efficiency</v>
      </c>
      <c r="K1896" s="254" t="str">
        <f>IF(ISBLANK(INDEX('Policy Characteristics'!E:E,MATCH($C1896,'Policy Characteristics'!$C:$C,0))),"",INDEX('Policy Characteristics'!E:E,MATCH($C1896,'Policy Characteristics'!$C:$C,0)))</f>
        <v>indst process efficiency</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0.25</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energy use</v>
      </c>
      <c r="P1896" s="254" t="str">
        <f>IF(ISBLANK(INDEX('Policy Characteristics'!J:J,MATCH($C1896,'Policy Characteristics'!$C:$C,0))),"",INDEX('Policy Characteristics'!J:J,MATCH($C1896,'Policy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4" customFormat="1" x14ac:dyDescent="0.2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Industry Process Efficiency</v>
      </c>
      <c r="C1897" s="254" t="str">
        <f t="shared" si="61"/>
        <v>Percentage Improvement in Industrial Process Efficiency above BAU</v>
      </c>
      <c r="D1897" s="6" t="s">
        <v>3042</v>
      </c>
      <c r="E1897" s="45" t="s">
        <v>2684</v>
      </c>
      <c r="F1897" t="s">
        <v>2555</v>
      </c>
      <c r="G1897" s="45" t="s">
        <v>2688</v>
      </c>
      <c r="H1897" s="43">
        <v>3053</v>
      </c>
      <c r="I1897" s="324" t="s">
        <v>40</v>
      </c>
      <c r="J1897" s="255" t="str">
        <f>IF(ISBLANK(INDEX('Policy Characteristics'!D:D,MATCH($C1897,'Policy Characteristics'!$C:$C,0))),"",INDEX('Policy Characteristics'!D:D,MATCH($C1897,'Policy Characteristics'!$C:$C,0)))</f>
        <v>Industry Energy Efficiency</v>
      </c>
      <c r="K1897" s="254" t="str">
        <f>IF(ISBLANK(INDEX('Policy Characteristics'!E:E,MATCH($C1897,'Policy Characteristics'!$C:$C,0))),"",INDEX('Policy Characteristics'!E:E,MATCH($C1897,'Policy Characteristics'!$C:$C,0)))</f>
        <v>indst process efficiency</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0.25</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energy use</v>
      </c>
      <c r="P1897" s="254" t="str">
        <f>IF(ISBLANK(INDEX('Policy Characteristics'!J:J,MATCH($C1897,'Policy Characteristics'!$C:$C,0))),"",INDEX('Policy Characteristics'!J:J,MATCH($C1897,'Policy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4" customFormat="1" x14ac:dyDescent="0.2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Industry Process Efficiency</v>
      </c>
      <c r="C1898" s="254" t="str">
        <f t="shared" si="61"/>
        <v>Percentage Improvement in Industrial Process Efficiency above BAU</v>
      </c>
      <c r="D1898" s="6" t="s">
        <v>3042</v>
      </c>
      <c r="E1898" s="45" t="s">
        <v>2681</v>
      </c>
      <c r="F1898" t="s">
        <v>2555</v>
      </c>
      <c r="G1898" s="45" t="s">
        <v>2686</v>
      </c>
      <c r="H1898" s="43">
        <v>3054</v>
      </c>
      <c r="I1898" s="324" t="s">
        <v>41</v>
      </c>
      <c r="J1898" s="255" t="str">
        <f>IF(ISBLANK(INDEX('Policy Characteristics'!D:D,MATCH($C1898,'Policy Characteristics'!$C:$C,0))),"",INDEX('Policy Characteristics'!D:D,MATCH($C1898,'Policy Characteristics'!$C:$C,0)))</f>
        <v>Industry Energy Efficiency</v>
      </c>
      <c r="K1898" s="254" t="str">
        <f>IF(ISBLANK(INDEX('Policy Characteristics'!E:E,MATCH($C1898,'Policy Characteristics'!$C:$C,0))),"",INDEX('Policy Characteristics'!E:E,MATCH($C1898,'Policy Characteristics'!$C:$C,0)))</f>
        <v>indst process efficiency</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0.25</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energy use</v>
      </c>
      <c r="P1898" s="254" t="str">
        <f>IF(ISBLANK(INDEX('Policy Characteristics'!J:J,MATCH($C1898,'Policy Characteristics'!$C:$C,0))),"",INDEX('Policy Characteristics'!J:J,MATCH($C1898,'Policy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4" customFormat="1" x14ac:dyDescent="0.2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Industry Process Efficiency</v>
      </c>
      <c r="C1899" s="254" t="str">
        <f t="shared" si="61"/>
        <v>Percentage Improvement in Industrial Process Efficiency above BAU</v>
      </c>
      <c r="D1899" s="6" t="s">
        <v>3043</v>
      </c>
      <c r="E1899" s="45" t="s">
        <v>2380</v>
      </c>
      <c r="F1899" t="s">
        <v>3006</v>
      </c>
      <c r="G1899" s="45" t="s">
        <v>2386</v>
      </c>
      <c r="H1899" s="43">
        <v>3055</v>
      </c>
      <c r="I1899" s="324" t="s">
        <v>40</v>
      </c>
      <c r="J1899" s="255" t="str">
        <f>IF(ISBLANK(INDEX('Policy Characteristics'!D:D,MATCH($C1899,'Policy Characteristics'!$C:$C,0))),"",INDEX('Policy Characteristics'!D:D,MATCH($C1899,'Policy Characteristics'!$C:$C,0)))</f>
        <v>Industry Energy Efficiency</v>
      </c>
      <c r="K1899" s="254" t="str">
        <f>IF(ISBLANK(INDEX('Policy Characteristics'!E:E,MATCH($C1899,'Policy Characteristics'!$C:$C,0))),"",INDEX('Policy Characteristics'!E:E,MATCH($C1899,'Policy Characteristics'!$C:$C,0)))</f>
        <v>indst process efficiency</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0.25</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energy use</v>
      </c>
      <c r="P1899" s="254" t="str">
        <f>IF(ISBLANK(INDEX('Policy Characteristics'!J:J,MATCH($C1899,'Policy Characteristics'!$C:$C,0))),"",INDEX('Policy Characteristics'!J:J,MATCH($C1899,'Policy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4" customFormat="1" x14ac:dyDescent="0.2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Industry Process Efficiency</v>
      </c>
      <c r="C1900" s="254" t="str">
        <f t="shared" si="61"/>
        <v>Percentage Improvement in Industrial Process Efficiency above BAU</v>
      </c>
      <c r="D1900" s="6" t="s">
        <v>3043</v>
      </c>
      <c r="E1900" s="45" t="s">
        <v>2381</v>
      </c>
      <c r="F1900" t="s">
        <v>3006</v>
      </c>
      <c r="G1900" s="45" t="s">
        <v>2389</v>
      </c>
      <c r="H1900" s="43">
        <v>3056</v>
      </c>
      <c r="I1900" s="324" t="s">
        <v>40</v>
      </c>
      <c r="J1900" s="255" t="str">
        <f>IF(ISBLANK(INDEX('Policy Characteristics'!D:D,MATCH($C1900,'Policy Characteristics'!$C:$C,0))),"",INDEX('Policy Characteristics'!D:D,MATCH($C1900,'Policy Characteristics'!$C:$C,0)))</f>
        <v>Industry Energy Efficiency</v>
      </c>
      <c r="K1900" s="254" t="str">
        <f>IF(ISBLANK(INDEX('Policy Characteristics'!E:E,MATCH($C1900,'Policy Characteristics'!$C:$C,0))),"",INDEX('Policy Characteristics'!E:E,MATCH($C1900,'Policy Characteristics'!$C:$C,0)))</f>
        <v>indst process efficiency</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0.25</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energy use</v>
      </c>
      <c r="P1900" s="254" t="str">
        <f>IF(ISBLANK(INDEX('Policy Characteristics'!J:J,MATCH($C1900,'Policy Characteristics'!$C:$C,0))),"",INDEX('Policy Characteristics'!J:J,MATCH($C1900,'Policy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4" customFormat="1" x14ac:dyDescent="0.2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Industry Process Efficiency</v>
      </c>
      <c r="C1901" s="254" t="str">
        <f t="shared" si="61"/>
        <v>Percentage Improvement in Industrial Process Efficiency above BAU</v>
      </c>
      <c r="D1901" s="6" t="s">
        <v>3043</v>
      </c>
      <c r="E1901" s="45" t="s">
        <v>2382</v>
      </c>
      <c r="F1901" t="s">
        <v>3006</v>
      </c>
      <c r="G1901" s="45" t="s">
        <v>2390</v>
      </c>
      <c r="H1901" s="43">
        <v>3057</v>
      </c>
      <c r="I1901" s="324" t="s">
        <v>40</v>
      </c>
      <c r="J1901" s="255" t="str">
        <f>IF(ISBLANK(INDEX('Policy Characteristics'!D:D,MATCH($C1901,'Policy Characteristics'!$C:$C,0))),"",INDEX('Policy Characteristics'!D:D,MATCH($C1901,'Policy Characteristics'!$C:$C,0)))</f>
        <v>Industry Energy Efficiency</v>
      </c>
      <c r="K1901" s="254" t="str">
        <f>IF(ISBLANK(INDEX('Policy Characteristics'!E:E,MATCH($C1901,'Policy Characteristics'!$C:$C,0))),"",INDEX('Policy Characteristics'!E:E,MATCH($C1901,'Policy Characteristics'!$C:$C,0)))</f>
        <v>indst process efficiency</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0.25</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energy use</v>
      </c>
      <c r="P1901" s="254" t="str">
        <f>IF(ISBLANK(INDEX('Policy Characteristics'!J:J,MATCH($C1901,'Policy Characteristics'!$C:$C,0))),"",INDEX('Policy Characteristics'!J:J,MATCH($C1901,'Policy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4" customFormat="1" x14ac:dyDescent="0.2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Industry Process Efficiency</v>
      </c>
      <c r="C1902" s="254" t="str">
        <f t="shared" si="61"/>
        <v>Percentage Improvement in Industrial Process Efficiency above BAU</v>
      </c>
      <c r="D1902" s="6" t="s">
        <v>3043</v>
      </c>
      <c r="E1902" s="45" t="s">
        <v>2383</v>
      </c>
      <c r="F1902" t="s">
        <v>3006</v>
      </c>
      <c r="G1902" s="45" t="s">
        <v>2387</v>
      </c>
      <c r="H1902" s="43">
        <v>3058</v>
      </c>
      <c r="I1902" s="324" t="s">
        <v>41</v>
      </c>
      <c r="J1902" s="255" t="str">
        <f>IF(ISBLANK(INDEX('Policy Characteristics'!D:D,MATCH($C1902,'Policy Characteristics'!$C:$C,0))),"",INDEX('Policy Characteristics'!D:D,MATCH($C1902,'Policy Characteristics'!$C:$C,0)))</f>
        <v>Industry Energy Efficiency</v>
      </c>
      <c r="K1902" s="254" t="str">
        <f>IF(ISBLANK(INDEX('Policy Characteristics'!E:E,MATCH($C1902,'Policy Characteristics'!$C:$C,0))),"",INDEX('Policy Characteristics'!E:E,MATCH($C1902,'Policy Characteristics'!$C:$C,0)))</f>
        <v>indst process efficiency</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0.25</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energy use</v>
      </c>
      <c r="P1902" s="254" t="str">
        <f>IF(ISBLANK(INDEX('Policy Characteristics'!J:J,MATCH($C1902,'Policy Characteristics'!$C:$C,0))),"",INDEX('Policy Characteristics'!J:J,MATCH($C1902,'Policy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4" customFormat="1" x14ac:dyDescent="0.2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Industry Process Efficiency</v>
      </c>
      <c r="C1903" s="254" t="str">
        <f t="shared" si="61"/>
        <v>Percentage Improvement in Industrial Process Efficiency above BAU</v>
      </c>
      <c r="D1903" s="6" t="s">
        <v>3043</v>
      </c>
      <c r="E1903" s="45" t="s">
        <v>2384</v>
      </c>
      <c r="F1903" t="s">
        <v>3006</v>
      </c>
      <c r="G1903" s="45" t="s">
        <v>2388</v>
      </c>
      <c r="H1903" s="43">
        <v>3059</v>
      </c>
      <c r="I1903" s="324" t="s">
        <v>40</v>
      </c>
      <c r="J1903" s="255" t="str">
        <f>IF(ISBLANK(INDEX('Policy Characteristics'!D:D,MATCH($C1903,'Policy Characteristics'!$C:$C,0))),"",INDEX('Policy Characteristics'!D:D,MATCH($C1903,'Policy Characteristics'!$C:$C,0)))</f>
        <v>Industry Energy Efficiency</v>
      </c>
      <c r="K1903" s="254" t="str">
        <f>IF(ISBLANK(INDEX('Policy Characteristics'!E:E,MATCH($C1903,'Policy Characteristics'!$C:$C,0))),"",INDEX('Policy Characteristics'!E:E,MATCH($C1903,'Policy Characteristics'!$C:$C,0)))</f>
        <v>indst process efficiency</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0.25</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energy use</v>
      </c>
      <c r="P1903" s="254" t="str">
        <f>IF(ISBLANK(INDEX('Policy Characteristics'!J:J,MATCH($C1903,'Policy Characteristics'!$C:$C,0))),"",INDEX('Policy Characteristics'!J:J,MATCH($C1903,'Policy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4" customFormat="1" x14ac:dyDescent="0.2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Industry Process Efficiency</v>
      </c>
      <c r="C1904" s="254" t="str">
        <f t="shared" si="61"/>
        <v>Percentage Improvement in Industrial Process Efficiency above BAU</v>
      </c>
      <c r="D1904" s="6" t="s">
        <v>3043</v>
      </c>
      <c r="E1904" s="45" t="s">
        <v>2385</v>
      </c>
      <c r="F1904" t="s">
        <v>3006</v>
      </c>
      <c r="G1904" s="45" t="s">
        <v>2391</v>
      </c>
      <c r="H1904" s="43">
        <v>3060</v>
      </c>
      <c r="I1904" s="324" t="s">
        <v>41</v>
      </c>
      <c r="J1904" s="255" t="str">
        <f>IF(ISBLANK(INDEX('Policy Characteristics'!D:D,MATCH($C1904,'Policy Characteristics'!$C:$C,0))),"",INDEX('Policy Characteristics'!D:D,MATCH($C1904,'Policy Characteristics'!$C:$C,0)))</f>
        <v>Industry Energy Efficiency</v>
      </c>
      <c r="K1904" s="254" t="str">
        <f>IF(ISBLANK(INDEX('Policy Characteristics'!E:E,MATCH($C1904,'Policy Characteristics'!$C:$C,0))),"",INDEX('Policy Characteristics'!E:E,MATCH($C1904,'Policy Characteristics'!$C:$C,0)))</f>
        <v>indst process efficiency</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0.25</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reduction in energy use</v>
      </c>
      <c r="P1904" s="254" t="str">
        <f>IF(ISBLANK(INDEX('Policy Characteristics'!J:J,MATCH($C1904,'Policy Characteristics'!$C:$C,0))),"",INDEX('Policy Characteristics'!J:J,MATCH($C1904,'Policy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4" customFormat="1" x14ac:dyDescent="0.2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Industry Process Efficiency</v>
      </c>
      <c r="C1905" s="254" t="str">
        <f t="shared" si="61"/>
        <v>Percentage Improvement in Industrial Process Efficiency above BAU</v>
      </c>
      <c r="D1905" s="6" t="s">
        <v>3043</v>
      </c>
      <c r="E1905" s="45" t="s">
        <v>2682</v>
      </c>
      <c r="F1905" t="s">
        <v>3006</v>
      </c>
      <c r="G1905" s="45" t="s">
        <v>2685</v>
      </c>
      <c r="H1905" s="43">
        <v>3061</v>
      </c>
      <c r="I1905" s="324" t="s">
        <v>41</v>
      </c>
      <c r="J1905" s="255" t="str">
        <f>IF(ISBLANK(INDEX('Policy Characteristics'!D:D,MATCH($C1905,'Policy Characteristics'!$C:$C,0))),"",INDEX('Policy Characteristics'!D:D,MATCH($C1905,'Policy Characteristics'!$C:$C,0)))</f>
        <v>Industry Energy Efficiency</v>
      </c>
      <c r="K1905" s="254" t="str">
        <f>IF(ISBLANK(INDEX('Policy Characteristics'!E:E,MATCH($C1905,'Policy Characteristics'!$C:$C,0))),"",INDEX('Policy Characteristics'!E:E,MATCH($C1905,'Policy Characteristics'!$C:$C,0)))</f>
        <v>indst process efficiency</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0.25</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reduction in energy use</v>
      </c>
      <c r="P1905" s="254" t="str">
        <f>IF(ISBLANK(INDEX('Policy Characteristics'!J:J,MATCH($C1905,'Policy Characteristics'!$C:$C,0))),"",INDEX('Policy Characteristics'!J:J,MATCH($C1905,'Policy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4" customFormat="1" x14ac:dyDescent="0.2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Industry Process Efficiency</v>
      </c>
      <c r="C1906" s="254" t="str">
        <f t="shared" si="61"/>
        <v>Percentage Improvement in Industrial Process Efficiency above BAU</v>
      </c>
      <c r="D1906" s="6" t="s">
        <v>3043</v>
      </c>
      <c r="E1906" s="45" t="s">
        <v>2683</v>
      </c>
      <c r="F1906" t="s">
        <v>3006</v>
      </c>
      <c r="G1906" s="45" t="s">
        <v>2687</v>
      </c>
      <c r="H1906" s="43">
        <v>3062</v>
      </c>
      <c r="I1906" s="324" t="s">
        <v>41</v>
      </c>
      <c r="J1906" s="255" t="str">
        <f>IF(ISBLANK(INDEX('Policy Characteristics'!D:D,MATCH($C1906,'Policy Characteristics'!$C:$C,0))),"",INDEX('Policy Characteristics'!D:D,MATCH($C1906,'Policy Characteristics'!$C:$C,0)))</f>
        <v>Industry Energy Efficiency</v>
      </c>
      <c r="K1906" s="254" t="str">
        <f>IF(ISBLANK(INDEX('Policy Characteristics'!E:E,MATCH($C1906,'Policy Characteristics'!$C:$C,0))),"",INDEX('Policy Characteristics'!E:E,MATCH($C1906,'Policy Characteristics'!$C:$C,0)))</f>
        <v>indst process efficiency</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0.25</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energy use</v>
      </c>
      <c r="P1906" s="254" t="str">
        <f>IF(ISBLANK(INDEX('Policy Characteristics'!J:J,MATCH($C1906,'Policy Characteristics'!$C:$C,0))),"",INDEX('Policy Characteristics'!J:J,MATCH($C1906,'Policy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4" customFormat="1" x14ac:dyDescent="0.2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Industry Process Efficiency</v>
      </c>
      <c r="C1907" s="254" t="str">
        <f t="shared" si="61"/>
        <v>Percentage Improvement in Industrial Process Efficiency above BAU</v>
      </c>
      <c r="D1907" s="6" t="s">
        <v>3043</v>
      </c>
      <c r="E1907" s="45" t="s">
        <v>2684</v>
      </c>
      <c r="F1907" t="s">
        <v>3006</v>
      </c>
      <c r="G1907" s="45" t="s">
        <v>2688</v>
      </c>
      <c r="H1907" s="43">
        <v>3063</v>
      </c>
      <c r="I1907" s="324" t="s">
        <v>40</v>
      </c>
      <c r="J1907" s="255" t="str">
        <f>IF(ISBLANK(INDEX('Policy Characteristics'!D:D,MATCH($C1907,'Policy Characteristics'!$C:$C,0))),"",INDEX('Policy Characteristics'!D:D,MATCH($C1907,'Policy Characteristics'!$C:$C,0)))</f>
        <v>Industry Energy Efficiency</v>
      </c>
      <c r="K1907" s="254" t="str">
        <f>IF(ISBLANK(INDEX('Policy Characteristics'!E:E,MATCH($C1907,'Policy Characteristics'!$C:$C,0))),"",INDEX('Policy Characteristics'!E:E,MATCH($C1907,'Policy Characteristics'!$C:$C,0)))</f>
        <v>indst process efficiency</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0.25</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energy use</v>
      </c>
      <c r="P1907" s="254" t="str">
        <f>IF(ISBLANK(INDEX('Policy Characteristics'!J:J,MATCH($C1907,'Policy Characteristics'!$C:$C,0))),"",INDEX('Policy Characteristics'!J:J,MATCH($C1907,'Policy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4" customFormat="1" x14ac:dyDescent="0.2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Industry Process Efficiency</v>
      </c>
      <c r="C1908" s="254" t="str">
        <f t="shared" si="61"/>
        <v>Percentage Improvement in Industrial Process Efficiency above BAU</v>
      </c>
      <c r="D1908" s="6" t="s">
        <v>3043</v>
      </c>
      <c r="E1908" s="45" t="s">
        <v>2681</v>
      </c>
      <c r="F1908" t="s">
        <v>3006</v>
      </c>
      <c r="G1908" s="45" t="s">
        <v>2686</v>
      </c>
      <c r="H1908" s="43">
        <v>3064</v>
      </c>
      <c r="I1908" s="324" t="s">
        <v>41</v>
      </c>
      <c r="J1908" s="255" t="str">
        <f>IF(ISBLANK(INDEX('Policy Characteristics'!D:D,MATCH($C1908,'Policy Characteristics'!$C:$C,0))),"",INDEX('Policy Characteristics'!D:D,MATCH($C1908,'Policy Characteristics'!$C:$C,0)))</f>
        <v>Industry Energy Efficiency</v>
      </c>
      <c r="K1908" s="254" t="str">
        <f>IF(ISBLANK(INDEX('Policy Characteristics'!E:E,MATCH($C1908,'Policy Characteristics'!$C:$C,0))),"",INDEX('Policy Characteristics'!E:E,MATCH($C1908,'Policy Characteristics'!$C:$C,0)))</f>
        <v>indst process efficiency</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0.25</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energy use</v>
      </c>
      <c r="P1908" s="254" t="str">
        <f>IF(ISBLANK(INDEX('Policy Characteristics'!J:J,MATCH($C1908,'Policy Characteristics'!$C:$C,0))),"",INDEX('Policy Characteristics'!J:J,MATCH($C1908,'Policy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4" customFormat="1" x14ac:dyDescent="0.2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Industry Process Efficiency</v>
      </c>
      <c r="C1909" s="254" t="str">
        <f t="shared" si="61"/>
        <v>Percentage Improvement in Industrial Process Efficiency above BAU</v>
      </c>
      <c r="D1909" s="6" t="s">
        <v>3044</v>
      </c>
      <c r="E1909" s="45" t="s">
        <v>2380</v>
      </c>
      <c r="F1909" t="s">
        <v>3007</v>
      </c>
      <c r="G1909" s="45" t="s">
        <v>2386</v>
      </c>
      <c r="H1909" s="43">
        <v>3065</v>
      </c>
      <c r="I1909" s="324" t="s">
        <v>40</v>
      </c>
      <c r="J1909" s="255" t="str">
        <f>IF(ISBLANK(INDEX('Policy Characteristics'!D:D,MATCH($C1909,'Policy Characteristics'!$C:$C,0))),"",INDEX('Policy Characteristics'!D:D,MATCH($C1909,'Policy Characteristics'!$C:$C,0)))</f>
        <v>Industry Energy Efficiency</v>
      </c>
      <c r="K1909" s="254" t="str">
        <f>IF(ISBLANK(INDEX('Policy Characteristics'!E:E,MATCH($C1909,'Policy Characteristics'!$C:$C,0))),"",INDEX('Policy Characteristics'!E:E,MATCH($C1909,'Policy Characteristics'!$C:$C,0)))</f>
        <v>indst process efficiency</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0.25</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energy use</v>
      </c>
      <c r="P1909" s="254" t="str">
        <f>IF(ISBLANK(INDEX('Policy Characteristics'!J:J,MATCH($C1909,'Policy Characteristics'!$C:$C,0))),"",INDEX('Policy Characteristics'!J:J,MATCH($C1909,'Policy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4" customFormat="1" x14ac:dyDescent="0.2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Industry Process Efficiency</v>
      </c>
      <c r="C1910" s="254" t="str">
        <f t="shared" si="61"/>
        <v>Percentage Improvement in Industrial Process Efficiency above BAU</v>
      </c>
      <c r="D1910" s="6" t="s">
        <v>3044</v>
      </c>
      <c r="E1910" s="45" t="s">
        <v>2381</v>
      </c>
      <c r="F1910" t="s">
        <v>3007</v>
      </c>
      <c r="G1910" s="45" t="s">
        <v>2389</v>
      </c>
      <c r="H1910" s="43">
        <v>3066</v>
      </c>
      <c r="I1910" s="324" t="s">
        <v>41</v>
      </c>
      <c r="J1910" s="255" t="str">
        <f>IF(ISBLANK(INDEX('Policy Characteristics'!D:D,MATCH($C1910,'Policy Characteristics'!$C:$C,0))),"",INDEX('Policy Characteristics'!D:D,MATCH($C1910,'Policy Characteristics'!$C:$C,0)))</f>
        <v>Industry Energy Efficiency</v>
      </c>
      <c r="K1910" s="254" t="str">
        <f>IF(ISBLANK(INDEX('Policy Characteristics'!E:E,MATCH($C1910,'Policy Characteristics'!$C:$C,0))),"",INDEX('Policy Characteristics'!E:E,MATCH($C1910,'Policy Characteristics'!$C:$C,0)))</f>
        <v>indst process efficiency</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0.25</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energy use</v>
      </c>
      <c r="P1910" s="254" t="str">
        <f>IF(ISBLANK(INDEX('Policy Characteristics'!J:J,MATCH($C1910,'Policy Characteristics'!$C:$C,0))),"",INDEX('Policy Characteristics'!J:J,MATCH($C1910,'Policy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4" customFormat="1" x14ac:dyDescent="0.2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Industry Process Efficiency</v>
      </c>
      <c r="C1911" s="254" t="str">
        <f t="shared" si="61"/>
        <v>Percentage Improvement in Industrial Process Efficiency above BAU</v>
      </c>
      <c r="D1911" s="6" t="s">
        <v>3044</v>
      </c>
      <c r="E1911" s="45" t="s">
        <v>2382</v>
      </c>
      <c r="F1911" t="s">
        <v>3007</v>
      </c>
      <c r="G1911" s="45" t="s">
        <v>2390</v>
      </c>
      <c r="H1911" s="43">
        <v>3067</v>
      </c>
      <c r="I1911" s="324" t="s">
        <v>40</v>
      </c>
      <c r="J1911" s="255" t="str">
        <f>IF(ISBLANK(INDEX('Policy Characteristics'!D:D,MATCH($C1911,'Policy Characteristics'!$C:$C,0))),"",INDEX('Policy Characteristics'!D:D,MATCH($C1911,'Policy Characteristics'!$C:$C,0)))</f>
        <v>Industry Energy Efficiency</v>
      </c>
      <c r="K1911" s="254" t="str">
        <f>IF(ISBLANK(INDEX('Policy Characteristics'!E:E,MATCH($C1911,'Policy Characteristics'!$C:$C,0))),"",INDEX('Policy Characteristics'!E:E,MATCH($C1911,'Policy Characteristics'!$C:$C,0)))</f>
        <v>indst process efficiency</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0.25</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energy use</v>
      </c>
      <c r="P1911" s="254" t="str">
        <f>IF(ISBLANK(INDEX('Policy Characteristics'!J:J,MATCH($C1911,'Policy Characteristics'!$C:$C,0))),"",INDEX('Policy Characteristics'!J:J,MATCH($C1911,'Policy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4" customFormat="1" x14ac:dyDescent="0.2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Industry Process Efficiency</v>
      </c>
      <c r="C1912" s="254" t="str">
        <f t="shared" si="61"/>
        <v>Percentage Improvement in Industrial Process Efficiency above BAU</v>
      </c>
      <c r="D1912" s="6" t="s">
        <v>3044</v>
      </c>
      <c r="E1912" s="45" t="s">
        <v>2383</v>
      </c>
      <c r="F1912" t="s">
        <v>3007</v>
      </c>
      <c r="G1912" s="45" t="s">
        <v>2387</v>
      </c>
      <c r="H1912" s="43">
        <v>3068</v>
      </c>
      <c r="I1912" s="324" t="s">
        <v>41</v>
      </c>
      <c r="J1912" s="255" t="str">
        <f>IF(ISBLANK(INDEX('Policy Characteristics'!D:D,MATCH($C1912,'Policy Characteristics'!$C:$C,0))),"",INDEX('Policy Characteristics'!D:D,MATCH($C1912,'Policy Characteristics'!$C:$C,0)))</f>
        <v>Industry Energy Efficiency</v>
      </c>
      <c r="K1912" s="254" t="str">
        <f>IF(ISBLANK(INDEX('Policy Characteristics'!E:E,MATCH($C1912,'Policy Characteristics'!$C:$C,0))),"",INDEX('Policy Characteristics'!E:E,MATCH($C1912,'Policy Characteristics'!$C:$C,0)))</f>
        <v>indst process efficiency</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0.25</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energy use</v>
      </c>
      <c r="P1912" s="254" t="str">
        <f>IF(ISBLANK(INDEX('Policy Characteristics'!J:J,MATCH($C1912,'Policy Characteristics'!$C:$C,0))),"",INDEX('Policy Characteristics'!J:J,MATCH($C1912,'Policy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4" customFormat="1" x14ac:dyDescent="0.2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Industry Process Efficiency</v>
      </c>
      <c r="C1913" s="254" t="str">
        <f t="shared" si="61"/>
        <v>Percentage Improvement in Industrial Process Efficiency above BAU</v>
      </c>
      <c r="D1913" s="6" t="s">
        <v>3044</v>
      </c>
      <c r="E1913" s="45" t="s">
        <v>2384</v>
      </c>
      <c r="F1913" t="s">
        <v>3007</v>
      </c>
      <c r="G1913" s="45" t="s">
        <v>2388</v>
      </c>
      <c r="H1913" s="43">
        <v>3069</v>
      </c>
      <c r="I1913" s="324" t="s">
        <v>40</v>
      </c>
      <c r="J1913" s="255" t="str">
        <f>IF(ISBLANK(INDEX('Policy Characteristics'!D:D,MATCH($C1913,'Policy Characteristics'!$C:$C,0))),"",INDEX('Policy Characteristics'!D:D,MATCH($C1913,'Policy Characteristics'!$C:$C,0)))</f>
        <v>Industry Energy Efficiency</v>
      </c>
      <c r="K1913" s="254" t="str">
        <f>IF(ISBLANK(INDEX('Policy Characteristics'!E:E,MATCH($C1913,'Policy Characteristics'!$C:$C,0))),"",INDEX('Policy Characteristics'!E:E,MATCH($C1913,'Policy Characteristics'!$C:$C,0)))</f>
        <v>indst process efficiency</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0.25</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energy use</v>
      </c>
      <c r="P1913" s="254" t="str">
        <f>IF(ISBLANK(INDEX('Policy Characteristics'!J:J,MATCH($C1913,'Policy Characteristics'!$C:$C,0))),"",INDEX('Policy Characteristics'!J:J,MATCH($C1913,'Policy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4" customFormat="1" x14ac:dyDescent="0.2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Industry Process Efficiency</v>
      </c>
      <c r="C1914" s="254" t="str">
        <f t="shared" si="61"/>
        <v>Percentage Improvement in Industrial Process Efficiency above BAU</v>
      </c>
      <c r="D1914" s="6" t="s">
        <v>3044</v>
      </c>
      <c r="E1914" s="45" t="s">
        <v>2385</v>
      </c>
      <c r="F1914" t="s">
        <v>3007</v>
      </c>
      <c r="G1914" s="45" t="s">
        <v>2391</v>
      </c>
      <c r="H1914" s="43">
        <v>3070</v>
      </c>
      <c r="I1914" s="324" t="s">
        <v>41</v>
      </c>
      <c r="J1914" s="255" t="str">
        <f>IF(ISBLANK(INDEX('Policy Characteristics'!D:D,MATCH($C1914,'Policy Characteristics'!$C:$C,0))),"",INDEX('Policy Characteristics'!D:D,MATCH($C1914,'Policy Characteristics'!$C:$C,0)))</f>
        <v>Industry Energy Efficiency</v>
      </c>
      <c r="K1914" s="254" t="str">
        <f>IF(ISBLANK(INDEX('Policy Characteristics'!E:E,MATCH($C1914,'Policy Characteristics'!$C:$C,0))),"",INDEX('Policy Characteristics'!E:E,MATCH($C1914,'Policy Characteristics'!$C:$C,0)))</f>
        <v>indst process efficiency</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0.25</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energy use</v>
      </c>
      <c r="P1914" s="254" t="str">
        <f>IF(ISBLANK(INDEX('Policy Characteristics'!J:J,MATCH($C1914,'Policy Characteristics'!$C:$C,0))),"",INDEX('Policy Characteristics'!J:J,MATCH($C1914,'Policy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4" customFormat="1" x14ac:dyDescent="0.2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Industry Process Efficiency</v>
      </c>
      <c r="C1915" s="254" t="str">
        <f t="shared" si="61"/>
        <v>Percentage Improvement in Industrial Process Efficiency above BAU</v>
      </c>
      <c r="D1915" s="6" t="s">
        <v>3044</v>
      </c>
      <c r="E1915" s="45" t="s">
        <v>2682</v>
      </c>
      <c r="F1915" t="s">
        <v>3007</v>
      </c>
      <c r="G1915" s="45" t="s">
        <v>2685</v>
      </c>
      <c r="H1915" s="43">
        <v>3071</v>
      </c>
      <c r="I1915" s="324" t="s">
        <v>41</v>
      </c>
      <c r="J1915" s="255" t="str">
        <f>IF(ISBLANK(INDEX('Policy Characteristics'!D:D,MATCH($C1915,'Policy Characteristics'!$C:$C,0))),"",INDEX('Policy Characteristics'!D:D,MATCH($C1915,'Policy Characteristics'!$C:$C,0)))</f>
        <v>Industry Energy Efficiency</v>
      </c>
      <c r="K1915" s="254" t="str">
        <f>IF(ISBLANK(INDEX('Policy Characteristics'!E:E,MATCH($C1915,'Policy Characteristics'!$C:$C,0))),"",INDEX('Policy Characteristics'!E:E,MATCH($C1915,'Policy Characteristics'!$C:$C,0)))</f>
        <v>indst process efficiency</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0.25</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energy use</v>
      </c>
      <c r="P1915" s="254" t="str">
        <f>IF(ISBLANK(INDEX('Policy Characteristics'!J:J,MATCH($C1915,'Policy Characteristics'!$C:$C,0))),"",INDEX('Policy Characteristics'!J:J,MATCH($C1915,'Policy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4" customFormat="1" x14ac:dyDescent="0.2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Industry Process Efficiency</v>
      </c>
      <c r="C1916" s="254" t="str">
        <f t="shared" si="61"/>
        <v>Percentage Improvement in Industrial Process Efficiency above BAU</v>
      </c>
      <c r="D1916" s="6" t="s">
        <v>3044</v>
      </c>
      <c r="E1916" s="45" t="s">
        <v>2683</v>
      </c>
      <c r="F1916" t="s">
        <v>3007</v>
      </c>
      <c r="G1916" s="45" t="s">
        <v>2687</v>
      </c>
      <c r="H1916" s="43">
        <v>3072</v>
      </c>
      <c r="I1916" s="324" t="s">
        <v>41</v>
      </c>
      <c r="J1916" s="255" t="str">
        <f>IF(ISBLANK(INDEX('Policy Characteristics'!D:D,MATCH($C1916,'Policy Characteristics'!$C:$C,0))),"",INDEX('Policy Characteristics'!D:D,MATCH($C1916,'Policy Characteristics'!$C:$C,0)))</f>
        <v>Industry Energy Efficiency</v>
      </c>
      <c r="K1916" s="254" t="str">
        <f>IF(ISBLANK(INDEX('Policy Characteristics'!E:E,MATCH($C1916,'Policy Characteristics'!$C:$C,0))),"",INDEX('Policy Characteristics'!E:E,MATCH($C1916,'Policy Characteristics'!$C:$C,0)))</f>
        <v>indst process efficiency</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0.25</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energy use</v>
      </c>
      <c r="P1916" s="254" t="str">
        <f>IF(ISBLANK(INDEX('Policy Characteristics'!J:J,MATCH($C1916,'Policy Characteristics'!$C:$C,0))),"",INDEX('Policy Characteristics'!J:J,MATCH($C1916,'Policy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4" customFormat="1" x14ac:dyDescent="0.2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Industry Process Efficiency</v>
      </c>
      <c r="C1917" s="254" t="str">
        <f t="shared" si="61"/>
        <v>Percentage Improvement in Industrial Process Efficiency above BAU</v>
      </c>
      <c r="D1917" s="6" t="s">
        <v>3044</v>
      </c>
      <c r="E1917" s="45" t="s">
        <v>2684</v>
      </c>
      <c r="F1917" t="s">
        <v>3007</v>
      </c>
      <c r="G1917" s="45" t="s">
        <v>2688</v>
      </c>
      <c r="H1917" s="43">
        <v>3073</v>
      </c>
      <c r="I1917" s="324" t="s">
        <v>40</v>
      </c>
      <c r="J1917" s="255" t="str">
        <f>IF(ISBLANK(INDEX('Policy Characteristics'!D:D,MATCH($C1917,'Policy Characteristics'!$C:$C,0))),"",INDEX('Policy Characteristics'!D:D,MATCH($C1917,'Policy Characteristics'!$C:$C,0)))</f>
        <v>Industry Energy Efficiency</v>
      </c>
      <c r="K1917" s="254" t="str">
        <f>IF(ISBLANK(INDEX('Policy Characteristics'!E:E,MATCH($C1917,'Policy Characteristics'!$C:$C,0))),"",INDEX('Policy Characteristics'!E:E,MATCH($C1917,'Policy Characteristics'!$C:$C,0)))</f>
        <v>indst process efficiency</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0.25</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energy use</v>
      </c>
      <c r="P1917" s="254" t="str">
        <f>IF(ISBLANK(INDEX('Policy Characteristics'!J:J,MATCH($C1917,'Policy Characteristics'!$C:$C,0))),"",INDEX('Policy Characteristics'!J:J,MATCH($C1917,'Policy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4" customFormat="1" x14ac:dyDescent="0.2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Industry Process Efficiency</v>
      </c>
      <c r="C1918" s="254" t="str">
        <f t="shared" si="61"/>
        <v>Percentage Improvement in Industrial Process Efficiency above BAU</v>
      </c>
      <c r="D1918" s="6" t="s">
        <v>3044</v>
      </c>
      <c r="E1918" s="45" t="s">
        <v>2681</v>
      </c>
      <c r="F1918" t="s">
        <v>3007</v>
      </c>
      <c r="G1918" s="45" t="s">
        <v>2686</v>
      </c>
      <c r="H1918" s="43">
        <v>3074</v>
      </c>
      <c r="I1918" s="324" t="s">
        <v>41</v>
      </c>
      <c r="J1918" s="255" t="str">
        <f>IF(ISBLANK(INDEX('Policy Characteristics'!D:D,MATCH($C1918,'Policy Characteristics'!$C:$C,0))),"",INDEX('Policy Characteristics'!D:D,MATCH($C1918,'Policy Characteristics'!$C:$C,0)))</f>
        <v>Industry Energy Efficiency</v>
      </c>
      <c r="K1918" s="254" t="str">
        <f>IF(ISBLANK(INDEX('Policy Characteristics'!E:E,MATCH($C1918,'Policy Characteristics'!$C:$C,0))),"",INDEX('Policy Characteristics'!E:E,MATCH($C1918,'Policy Characteristics'!$C:$C,0)))</f>
        <v>indst process efficiency</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0.25</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energy use</v>
      </c>
      <c r="P1918" s="254" t="str">
        <f>IF(ISBLANK(INDEX('Policy Characteristics'!J:J,MATCH($C1918,'Policy Characteristics'!$C:$C,0))),"",INDEX('Policy Characteristics'!J:J,MATCH($C1918,'Policy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4" customFormat="1" x14ac:dyDescent="0.2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Industry Process Efficiency</v>
      </c>
      <c r="C1919" s="254" t="str">
        <f t="shared" si="61"/>
        <v>Percentage Improvement in Industrial Process Efficiency above BAU</v>
      </c>
      <c r="D1919" s="6" t="s">
        <v>3045</v>
      </c>
      <c r="E1919" s="45" t="s">
        <v>2380</v>
      </c>
      <c r="F1919" t="s">
        <v>3008</v>
      </c>
      <c r="G1919" s="45" t="s">
        <v>2386</v>
      </c>
      <c r="H1919" s="43">
        <v>3075</v>
      </c>
      <c r="I1919" s="324" t="s">
        <v>40</v>
      </c>
      <c r="J1919" s="255" t="str">
        <f>IF(ISBLANK(INDEX('Policy Characteristics'!D:D,MATCH($C1919,'Policy Characteristics'!$C:$C,0))),"",INDEX('Policy Characteristics'!D:D,MATCH($C1919,'Policy Characteristics'!$C:$C,0)))</f>
        <v>Industry Energy Efficiency</v>
      </c>
      <c r="K1919" s="254" t="str">
        <f>IF(ISBLANK(INDEX('Policy Characteristics'!E:E,MATCH($C1919,'Policy Characteristics'!$C:$C,0))),"",INDEX('Policy Characteristics'!E:E,MATCH($C1919,'Policy Characteristics'!$C:$C,0)))</f>
        <v>indst process efficiency</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0.25</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energy use</v>
      </c>
      <c r="P1919" s="254" t="str">
        <f>IF(ISBLANK(INDEX('Policy Characteristics'!J:J,MATCH($C1919,'Policy Characteristics'!$C:$C,0))),"",INDEX('Policy Characteristics'!J:J,MATCH($C1919,'Policy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4" customFormat="1" x14ac:dyDescent="0.2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Industry Process Efficiency</v>
      </c>
      <c r="C1920" s="254" t="str">
        <f t="shared" si="61"/>
        <v>Percentage Improvement in Industrial Process Efficiency above BAU</v>
      </c>
      <c r="D1920" s="6" t="s">
        <v>3045</v>
      </c>
      <c r="E1920" s="45" t="s">
        <v>2381</v>
      </c>
      <c r="F1920" t="s">
        <v>3008</v>
      </c>
      <c r="G1920" s="45" t="s">
        <v>2389</v>
      </c>
      <c r="H1920" s="43">
        <v>3076</v>
      </c>
      <c r="I1920" s="324" t="s">
        <v>40</v>
      </c>
      <c r="J1920" s="255" t="str">
        <f>IF(ISBLANK(INDEX('Policy Characteristics'!D:D,MATCH($C1920,'Policy Characteristics'!$C:$C,0))),"",INDEX('Policy Characteristics'!D:D,MATCH($C1920,'Policy Characteristics'!$C:$C,0)))</f>
        <v>Industry Energy Efficiency</v>
      </c>
      <c r="K1920" s="254" t="str">
        <f>IF(ISBLANK(INDEX('Policy Characteristics'!E:E,MATCH($C1920,'Policy Characteristics'!$C:$C,0))),"",INDEX('Policy Characteristics'!E:E,MATCH($C1920,'Policy Characteristics'!$C:$C,0)))</f>
        <v>indst process efficiency</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0.25</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energy use</v>
      </c>
      <c r="P1920" s="254" t="str">
        <f>IF(ISBLANK(INDEX('Policy Characteristics'!J:J,MATCH($C1920,'Policy Characteristics'!$C:$C,0))),"",INDEX('Policy Characteristics'!J:J,MATCH($C1920,'Policy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4" customFormat="1" x14ac:dyDescent="0.2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Industry Process Efficiency</v>
      </c>
      <c r="C1921" s="254" t="str">
        <f t="shared" si="61"/>
        <v>Percentage Improvement in Industrial Process Efficiency above BAU</v>
      </c>
      <c r="D1921" s="6" t="s">
        <v>3045</v>
      </c>
      <c r="E1921" s="45" t="s">
        <v>2382</v>
      </c>
      <c r="F1921" t="s">
        <v>3008</v>
      </c>
      <c r="G1921" s="45" t="s">
        <v>2390</v>
      </c>
      <c r="H1921" s="43">
        <v>3077</v>
      </c>
      <c r="I1921" s="324" t="s">
        <v>40</v>
      </c>
      <c r="J1921" s="255" t="str">
        <f>IF(ISBLANK(INDEX('Policy Characteristics'!D:D,MATCH($C1921,'Policy Characteristics'!$C:$C,0))),"",INDEX('Policy Characteristics'!D:D,MATCH($C1921,'Policy Characteristics'!$C:$C,0)))</f>
        <v>Industry Energy Efficiency</v>
      </c>
      <c r="K1921" s="254" t="str">
        <f>IF(ISBLANK(INDEX('Policy Characteristics'!E:E,MATCH($C1921,'Policy Characteristics'!$C:$C,0))),"",INDEX('Policy Characteristics'!E:E,MATCH($C1921,'Policy Characteristics'!$C:$C,0)))</f>
        <v>indst process efficiency</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0.25</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energy use</v>
      </c>
      <c r="P1921" s="254" t="str">
        <f>IF(ISBLANK(INDEX('Policy Characteristics'!J:J,MATCH($C1921,'Policy Characteristics'!$C:$C,0))),"",INDEX('Policy Characteristics'!J:J,MATCH($C1921,'Policy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4" customFormat="1" x14ac:dyDescent="0.2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Industry Process Efficiency</v>
      </c>
      <c r="C1922" s="254" t="str">
        <f t="shared" si="61"/>
        <v>Percentage Improvement in Industrial Process Efficiency above BAU</v>
      </c>
      <c r="D1922" s="6" t="s">
        <v>3045</v>
      </c>
      <c r="E1922" s="45" t="s">
        <v>2383</v>
      </c>
      <c r="F1922" t="s">
        <v>3008</v>
      </c>
      <c r="G1922" s="45" t="s">
        <v>2387</v>
      </c>
      <c r="H1922" s="43">
        <v>3078</v>
      </c>
      <c r="I1922" s="324" t="s">
        <v>41</v>
      </c>
      <c r="J1922" s="255" t="str">
        <f>IF(ISBLANK(INDEX('Policy Characteristics'!D:D,MATCH($C1922,'Policy Characteristics'!$C:$C,0))),"",INDEX('Policy Characteristics'!D:D,MATCH($C1922,'Policy Characteristics'!$C:$C,0)))</f>
        <v>Industry Energy Efficiency</v>
      </c>
      <c r="K1922" s="254" t="str">
        <f>IF(ISBLANK(INDEX('Policy Characteristics'!E:E,MATCH($C1922,'Policy Characteristics'!$C:$C,0))),"",INDEX('Policy Characteristics'!E:E,MATCH($C1922,'Policy Characteristics'!$C:$C,0)))</f>
        <v>indst process efficiency</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0.25</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energy use</v>
      </c>
      <c r="P1922" s="254" t="str">
        <f>IF(ISBLANK(INDEX('Policy Characteristics'!J:J,MATCH($C1922,'Policy Characteristics'!$C:$C,0))),"",INDEX('Policy Characteristics'!J:J,MATCH($C1922,'Policy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4" customFormat="1" x14ac:dyDescent="0.2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Industry Process Efficiency</v>
      </c>
      <c r="C1923" s="254" t="str">
        <f t="shared" si="61"/>
        <v>Percentage Improvement in Industrial Process Efficiency above BAU</v>
      </c>
      <c r="D1923" s="6" t="s">
        <v>3045</v>
      </c>
      <c r="E1923" s="45" t="s">
        <v>2384</v>
      </c>
      <c r="F1923" t="s">
        <v>3008</v>
      </c>
      <c r="G1923" s="45" t="s">
        <v>2388</v>
      </c>
      <c r="H1923" s="43">
        <v>3079</v>
      </c>
      <c r="I1923" s="324" t="s">
        <v>40</v>
      </c>
      <c r="J1923" s="255" t="str">
        <f>IF(ISBLANK(INDEX('Policy Characteristics'!D:D,MATCH($C1923,'Policy Characteristics'!$C:$C,0))),"",INDEX('Policy Characteristics'!D:D,MATCH($C1923,'Policy Characteristics'!$C:$C,0)))</f>
        <v>Industry Energy Efficiency</v>
      </c>
      <c r="K1923" s="254" t="str">
        <f>IF(ISBLANK(INDEX('Policy Characteristics'!E:E,MATCH($C1923,'Policy Characteristics'!$C:$C,0))),"",INDEX('Policy Characteristics'!E:E,MATCH($C1923,'Policy Characteristics'!$C:$C,0)))</f>
        <v>indst process efficiency</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0.25</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energy use</v>
      </c>
      <c r="P1923" s="254" t="str">
        <f>IF(ISBLANK(INDEX('Policy Characteristics'!J:J,MATCH($C1923,'Policy Characteristics'!$C:$C,0))),"",INDEX('Policy Characteristics'!J:J,MATCH($C1923,'Policy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2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Industry Process Efficiency</v>
      </c>
      <c r="C1924" s="254" t="str">
        <f t="shared" si="61"/>
        <v>Percentage Improvement in Industrial Process Efficiency above BAU</v>
      </c>
      <c r="D1924" s="6" t="s">
        <v>3045</v>
      </c>
      <c r="E1924" s="45" t="s">
        <v>2385</v>
      </c>
      <c r="F1924" t="s">
        <v>3008</v>
      </c>
      <c r="G1924" s="45" t="s">
        <v>2391</v>
      </c>
      <c r="H1924" s="43">
        <v>3080</v>
      </c>
      <c r="I1924" s="324" t="s">
        <v>41</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process efficiency</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0.25</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energy use</v>
      </c>
      <c r="P1924" s="254" t="str">
        <f>IF(ISBLANK(INDEX('Policy Characteristics'!J:J,MATCH($C1924,'Policy Characteristics'!$C:$C,0))),"",INDEX('Policy Characteristics'!J:J,MATCH($C1924,'Policy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2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Industry Process Efficiency</v>
      </c>
      <c r="C1925" s="254" t="str">
        <f t="shared" si="61"/>
        <v>Percentage Improvement in Industrial Process Efficiency above BAU</v>
      </c>
      <c r="D1925" s="6" t="s">
        <v>3045</v>
      </c>
      <c r="E1925" s="45" t="s">
        <v>2682</v>
      </c>
      <c r="F1925" t="s">
        <v>3008</v>
      </c>
      <c r="G1925" s="45" t="s">
        <v>2685</v>
      </c>
      <c r="H1925" s="43">
        <v>3081</v>
      </c>
      <c r="I1925" s="324" t="s">
        <v>41</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process efficiency</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0.25</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energy use</v>
      </c>
      <c r="P1925" s="254" t="str">
        <f>IF(ISBLANK(INDEX('Policy Characteristics'!J:J,MATCH($C1925,'Policy Characteristics'!$C:$C,0))),"",INDEX('Policy Characteristics'!J:J,MATCH($C1925,'Policy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2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Industry Process Efficiency</v>
      </c>
      <c r="C1926" s="254" t="str">
        <f t="shared" si="61"/>
        <v>Percentage Improvement in Industrial Process Efficiency above BAU</v>
      </c>
      <c r="D1926" s="6" t="s">
        <v>3045</v>
      </c>
      <c r="E1926" s="45" t="s">
        <v>2683</v>
      </c>
      <c r="F1926" t="s">
        <v>3008</v>
      </c>
      <c r="G1926" s="45" t="s">
        <v>2687</v>
      </c>
      <c r="H1926" s="43">
        <v>3082</v>
      </c>
      <c r="I1926" s="324" t="s">
        <v>40</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process efficiency</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0.25</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energy use</v>
      </c>
      <c r="P1926" s="254" t="str">
        <f>IF(ISBLANK(INDEX('Policy Characteristics'!J:J,MATCH($C1926,'Policy Characteristics'!$C:$C,0))),"",INDEX('Policy Characteristics'!J:J,MATCH($C1926,'Policy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2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Industry Process Efficiency</v>
      </c>
      <c r="C1927" s="254" t="str">
        <f t="shared" si="61"/>
        <v>Percentage Improvement in Industrial Process Efficiency above BAU</v>
      </c>
      <c r="D1927" s="6" t="s">
        <v>3045</v>
      </c>
      <c r="E1927" s="45" t="s">
        <v>2684</v>
      </c>
      <c r="F1927" t="s">
        <v>3008</v>
      </c>
      <c r="G1927" s="45" t="s">
        <v>2688</v>
      </c>
      <c r="H1927" s="43">
        <v>3083</v>
      </c>
      <c r="I1927" s="324" t="s">
        <v>40</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process efficiency</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0.25</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energy use</v>
      </c>
      <c r="P1927" s="254" t="str">
        <f>IF(ISBLANK(INDEX('Policy Characteristics'!J:J,MATCH($C1927,'Policy Characteristics'!$C:$C,0))),"",INDEX('Policy Characteristics'!J:J,MATCH($C1927,'Policy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2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Industry Process Efficiency</v>
      </c>
      <c r="C1928" s="254" t="str">
        <f t="shared" si="61"/>
        <v>Percentage Improvement in Industrial Process Efficiency above BAU</v>
      </c>
      <c r="D1928" s="6" t="s">
        <v>3045</v>
      </c>
      <c r="E1928" s="45" t="s">
        <v>2681</v>
      </c>
      <c r="F1928" t="s">
        <v>3008</v>
      </c>
      <c r="G1928" s="45" t="s">
        <v>2686</v>
      </c>
      <c r="H1928" s="43">
        <v>3084</v>
      </c>
      <c r="I1928" s="324" t="s">
        <v>41</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process efficiency</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0.25</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energy use</v>
      </c>
      <c r="P1928" s="254" t="str">
        <f>IF(ISBLANK(INDEX('Policy Characteristics'!J:J,MATCH($C1928,'Policy Characteristics'!$C:$C,0))),"",INDEX('Policy Characteristics'!J:J,MATCH($C1928,'Policy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2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Industry Process Efficiency</v>
      </c>
      <c r="C1929" s="254" t="str">
        <f t="shared" ref="C1929:C1992" si="62">$C$1799</f>
        <v>Percentage Improvement in Industrial Process Efficiency above BAU</v>
      </c>
      <c r="D1929" s="6" t="s">
        <v>3046</v>
      </c>
      <c r="E1929" s="45" t="s">
        <v>2380</v>
      </c>
      <c r="F1929" t="s">
        <v>2556</v>
      </c>
      <c r="G1929" s="45" t="s">
        <v>2386</v>
      </c>
      <c r="H1929" s="43">
        <v>3085</v>
      </c>
      <c r="I1929" s="324" t="s">
        <v>40</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process efficiency</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0.25</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energy use</v>
      </c>
      <c r="P1929" s="254" t="str">
        <f>IF(ISBLANK(INDEX('Policy Characteristics'!J:J,MATCH($C1929,'Policy Characteristics'!$C:$C,0))),"",INDEX('Policy Characteristics'!J:J,MATCH($C1929,'Policy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s="4" customFormat="1" x14ac:dyDescent="0.2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Industry Process Efficiency</v>
      </c>
      <c r="C1930" s="254" t="str">
        <f t="shared" si="62"/>
        <v>Percentage Improvement in Industrial Process Efficiency above BAU</v>
      </c>
      <c r="D1930" s="6" t="s">
        <v>3046</v>
      </c>
      <c r="E1930" s="45" t="s">
        <v>2381</v>
      </c>
      <c r="F1930" t="s">
        <v>2556</v>
      </c>
      <c r="G1930" s="45" t="s">
        <v>2389</v>
      </c>
      <c r="H1930" s="43">
        <v>3086</v>
      </c>
      <c r="I1930" s="324" t="s">
        <v>40</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process efficiency</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0.25</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energy use</v>
      </c>
      <c r="P1930" s="254" t="str">
        <f>IF(ISBLANK(INDEX('Policy Characteristics'!J:J,MATCH($C1930,'Policy Characteristics'!$C:$C,0))),"",INDEX('Policy Characteristics'!J:J,MATCH($C1930,'Policy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2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Industry Process Efficiency</v>
      </c>
      <c r="C1931" s="254" t="str">
        <f t="shared" si="62"/>
        <v>Percentage Improvement in Industrial Process Efficiency above BAU</v>
      </c>
      <c r="D1931" s="6" t="s">
        <v>3046</v>
      </c>
      <c r="E1931" s="45" t="s">
        <v>2382</v>
      </c>
      <c r="F1931" t="s">
        <v>2556</v>
      </c>
      <c r="G1931" s="45" t="s">
        <v>2390</v>
      </c>
      <c r="H1931" s="43">
        <v>3087</v>
      </c>
      <c r="I1931" s="324" t="s">
        <v>40</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process efficiency</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0.25</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energy use</v>
      </c>
      <c r="P1931" s="254" t="str">
        <f>IF(ISBLANK(INDEX('Policy Characteristics'!J:J,MATCH($C1931,'Policy Characteristics'!$C:$C,0))),"",INDEX('Policy Characteristics'!J:J,MATCH($C1931,'Policy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2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Industry Process Efficiency</v>
      </c>
      <c r="C1932" s="254" t="str">
        <f t="shared" si="62"/>
        <v>Percentage Improvement in Industrial Process Efficiency above BAU</v>
      </c>
      <c r="D1932" s="6" t="s">
        <v>3046</v>
      </c>
      <c r="E1932" s="45" t="s">
        <v>2383</v>
      </c>
      <c r="F1932" t="s">
        <v>2556</v>
      </c>
      <c r="G1932" s="45" t="s">
        <v>2387</v>
      </c>
      <c r="H1932" s="43">
        <v>3088</v>
      </c>
      <c r="I1932" s="324" t="s">
        <v>41</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process efficiency</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0.25</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energy use</v>
      </c>
      <c r="P1932" s="254" t="str">
        <f>IF(ISBLANK(INDEX('Policy Characteristics'!J:J,MATCH($C1932,'Policy Characteristics'!$C:$C,0))),"",INDEX('Policy Characteristics'!J:J,MATCH($C1932,'Policy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2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Industry Process Efficiency</v>
      </c>
      <c r="C1933" s="254" t="str">
        <f t="shared" si="62"/>
        <v>Percentage Improvement in Industrial Process Efficiency above BAU</v>
      </c>
      <c r="D1933" s="6" t="s">
        <v>3046</v>
      </c>
      <c r="E1933" s="45" t="s">
        <v>2384</v>
      </c>
      <c r="F1933" t="s">
        <v>2556</v>
      </c>
      <c r="G1933" s="45" t="s">
        <v>2388</v>
      </c>
      <c r="H1933" s="43">
        <v>3089</v>
      </c>
      <c r="I1933" s="324" t="s">
        <v>40</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process efficiency</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2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Industry Process Efficiency</v>
      </c>
      <c r="C1934" s="254" t="str">
        <f t="shared" si="62"/>
        <v>Percentage Improvement in Industrial Process Efficiency above BAU</v>
      </c>
      <c r="D1934" s="6" t="s">
        <v>3046</v>
      </c>
      <c r="E1934" s="45" t="s">
        <v>2385</v>
      </c>
      <c r="F1934" t="s">
        <v>2556</v>
      </c>
      <c r="G1934" s="45" t="s">
        <v>2391</v>
      </c>
      <c r="H1934" s="43">
        <v>3090</v>
      </c>
      <c r="I1934" s="324" t="s">
        <v>41</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process efficiency</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2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Industry Process Efficiency</v>
      </c>
      <c r="C1935" s="254" t="str">
        <f t="shared" si="62"/>
        <v>Percentage Improvement in Industrial Process Efficiency above BAU</v>
      </c>
      <c r="D1935" s="6" t="s">
        <v>3046</v>
      </c>
      <c r="E1935" s="45" t="s">
        <v>2682</v>
      </c>
      <c r="F1935" t="s">
        <v>2556</v>
      </c>
      <c r="G1935" s="45" t="s">
        <v>2685</v>
      </c>
      <c r="H1935" s="43">
        <v>3091</v>
      </c>
      <c r="I1935" s="324" t="s">
        <v>41</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process efficiency</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2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Industry Process Efficiency</v>
      </c>
      <c r="C1936" s="254" t="str">
        <f t="shared" si="62"/>
        <v>Percentage Improvement in Industrial Process Efficiency above BAU</v>
      </c>
      <c r="D1936" s="6" t="s">
        <v>3046</v>
      </c>
      <c r="E1936" s="45" t="s">
        <v>2683</v>
      </c>
      <c r="F1936" t="s">
        <v>2556</v>
      </c>
      <c r="G1936" s="45" t="s">
        <v>2687</v>
      </c>
      <c r="H1936" s="43">
        <v>3092</v>
      </c>
      <c r="I1936" s="324" t="s">
        <v>40</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process efficiency</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2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Industry Process Efficiency</v>
      </c>
      <c r="C1937" s="254" t="str">
        <f t="shared" si="62"/>
        <v>Percentage Improvement in Industrial Process Efficiency above BAU</v>
      </c>
      <c r="D1937" s="6" t="s">
        <v>3046</v>
      </c>
      <c r="E1937" s="45" t="s">
        <v>2684</v>
      </c>
      <c r="F1937" t="s">
        <v>2556</v>
      </c>
      <c r="G1937" s="45" t="s">
        <v>2688</v>
      </c>
      <c r="H1937" s="43">
        <v>3093</v>
      </c>
      <c r="I1937" s="324" t="s">
        <v>40</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process efficiency</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2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Industry Process Efficiency</v>
      </c>
      <c r="C1938" s="254" t="str">
        <f t="shared" si="62"/>
        <v>Percentage Improvement in Industrial Process Efficiency above BAU</v>
      </c>
      <c r="D1938" s="6" t="s">
        <v>3046</v>
      </c>
      <c r="E1938" s="45" t="s">
        <v>2681</v>
      </c>
      <c r="F1938" t="s">
        <v>2556</v>
      </c>
      <c r="G1938" s="45" t="s">
        <v>2686</v>
      </c>
      <c r="H1938" s="43">
        <v>3094</v>
      </c>
      <c r="I1938" s="324" t="s">
        <v>41</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process efficiency</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2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Industry Process Efficiency</v>
      </c>
      <c r="C1939" s="254" t="str">
        <f t="shared" si="62"/>
        <v>Percentage Improvement in Industrial Process Efficiency above BAU</v>
      </c>
      <c r="D1939" s="6" t="s">
        <v>3047</v>
      </c>
      <c r="E1939" s="45" t="s">
        <v>2380</v>
      </c>
      <c r="F1939" t="s">
        <v>3009</v>
      </c>
      <c r="G1939" s="45" t="s">
        <v>2386</v>
      </c>
      <c r="H1939" s="43">
        <v>3095</v>
      </c>
      <c r="I1939" s="324" t="s">
        <v>40</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process efficiency</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2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Industry Process Efficiency</v>
      </c>
      <c r="C1940" s="254" t="str">
        <f t="shared" si="62"/>
        <v>Percentage Improvement in Industrial Process Efficiency above BAU</v>
      </c>
      <c r="D1940" s="6" t="s">
        <v>3047</v>
      </c>
      <c r="E1940" s="45" t="s">
        <v>2381</v>
      </c>
      <c r="F1940" t="s">
        <v>3009</v>
      </c>
      <c r="G1940" s="45" t="s">
        <v>2389</v>
      </c>
      <c r="H1940" s="43">
        <v>3096</v>
      </c>
      <c r="I1940" s="324" t="s">
        <v>40</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process efficiency</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2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Industry Process Efficiency</v>
      </c>
      <c r="C1941" s="254" t="str">
        <f t="shared" si="62"/>
        <v>Percentage Improvement in Industrial Process Efficiency above BAU</v>
      </c>
      <c r="D1941" s="6" t="s">
        <v>3047</v>
      </c>
      <c r="E1941" s="45" t="s">
        <v>2382</v>
      </c>
      <c r="F1941" t="s">
        <v>3009</v>
      </c>
      <c r="G1941" s="45" t="s">
        <v>2390</v>
      </c>
      <c r="H1941" s="43">
        <v>3097</v>
      </c>
      <c r="I1941" s="324" t="s">
        <v>40</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process efficiency</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2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Industry Process Efficiency</v>
      </c>
      <c r="C1942" s="254" t="str">
        <f t="shared" si="62"/>
        <v>Percentage Improvement in Industrial Process Efficiency above BAU</v>
      </c>
      <c r="D1942" s="6" t="s">
        <v>3047</v>
      </c>
      <c r="E1942" s="45" t="s">
        <v>2383</v>
      </c>
      <c r="F1942" t="s">
        <v>3009</v>
      </c>
      <c r="G1942" s="45" t="s">
        <v>2387</v>
      </c>
      <c r="H1942" s="43">
        <v>3098</v>
      </c>
      <c r="I1942" s="324" t="s">
        <v>41</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process efficiency</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2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Industry Process Efficiency</v>
      </c>
      <c r="C1943" s="254" t="str">
        <f t="shared" si="62"/>
        <v>Percentage Improvement in Industrial Process Efficiency above BAU</v>
      </c>
      <c r="D1943" s="6" t="s">
        <v>3047</v>
      </c>
      <c r="E1943" s="45" t="s">
        <v>2384</v>
      </c>
      <c r="F1943" t="s">
        <v>3009</v>
      </c>
      <c r="G1943" s="45" t="s">
        <v>2388</v>
      </c>
      <c r="H1943" s="43">
        <v>3099</v>
      </c>
      <c r="I1943" s="324" t="s">
        <v>40</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process efficiency</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2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Industry Process Efficiency</v>
      </c>
      <c r="C1944" s="254" t="str">
        <f t="shared" si="62"/>
        <v>Percentage Improvement in Industrial Process Efficiency above BAU</v>
      </c>
      <c r="D1944" s="6" t="s">
        <v>3047</v>
      </c>
      <c r="E1944" s="45" t="s">
        <v>2385</v>
      </c>
      <c r="F1944" t="s">
        <v>3009</v>
      </c>
      <c r="G1944" s="45" t="s">
        <v>2391</v>
      </c>
      <c r="H1944" s="43">
        <v>3100</v>
      </c>
      <c r="I1944" s="324" t="s">
        <v>41</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process efficiency</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2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Industry Process Efficiency</v>
      </c>
      <c r="C1945" s="254" t="str">
        <f t="shared" si="62"/>
        <v>Percentage Improvement in Industrial Process Efficiency above BAU</v>
      </c>
      <c r="D1945" s="6" t="s">
        <v>3047</v>
      </c>
      <c r="E1945" s="45" t="s">
        <v>2682</v>
      </c>
      <c r="F1945" t="s">
        <v>3009</v>
      </c>
      <c r="G1945" s="45" t="s">
        <v>2685</v>
      </c>
      <c r="H1945" s="43">
        <v>3101</v>
      </c>
      <c r="I1945" s="324" t="s">
        <v>41</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process efficiency</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2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Industry Process Efficiency</v>
      </c>
      <c r="C1946" s="254" t="str">
        <f t="shared" si="62"/>
        <v>Percentage Improvement in Industrial Process Efficiency above BAU</v>
      </c>
      <c r="D1946" s="6" t="s">
        <v>3047</v>
      </c>
      <c r="E1946" s="45" t="s">
        <v>2683</v>
      </c>
      <c r="F1946" t="s">
        <v>3009</v>
      </c>
      <c r="G1946" s="45" t="s">
        <v>2687</v>
      </c>
      <c r="H1946" s="43">
        <v>3102</v>
      </c>
      <c r="I1946" s="324" t="s">
        <v>40</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process efficiency</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2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Industry Process Efficiency</v>
      </c>
      <c r="C1947" s="254" t="str">
        <f t="shared" si="62"/>
        <v>Percentage Improvement in Industrial Process Efficiency above BAU</v>
      </c>
      <c r="D1947" s="6" t="s">
        <v>3047</v>
      </c>
      <c r="E1947" s="45" t="s">
        <v>2684</v>
      </c>
      <c r="F1947" t="s">
        <v>3009</v>
      </c>
      <c r="G1947" s="45" t="s">
        <v>2688</v>
      </c>
      <c r="H1947" s="43">
        <v>3103</v>
      </c>
      <c r="I1947" s="324" t="s">
        <v>40</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process efficiency</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2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Industry Process Efficiency</v>
      </c>
      <c r="C1948" s="254" t="str">
        <f t="shared" si="62"/>
        <v>Percentage Improvement in Industrial Process Efficiency above BAU</v>
      </c>
      <c r="D1948" s="6" t="s">
        <v>3047</v>
      </c>
      <c r="E1948" s="45" t="s">
        <v>2681</v>
      </c>
      <c r="F1948" t="s">
        <v>3009</v>
      </c>
      <c r="G1948" s="45" t="s">
        <v>2686</v>
      </c>
      <c r="H1948" s="43">
        <v>3104</v>
      </c>
      <c r="I1948" s="324" t="s">
        <v>41</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process efficiency</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2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Industry Process Efficiency</v>
      </c>
      <c r="C1949" s="254" t="str">
        <f t="shared" si="62"/>
        <v>Percentage Improvement in Industrial Process Efficiency above BAU</v>
      </c>
      <c r="D1949" s="6" t="s">
        <v>3048</v>
      </c>
      <c r="E1949" s="45" t="s">
        <v>2380</v>
      </c>
      <c r="F1949" t="s">
        <v>3010</v>
      </c>
      <c r="G1949" s="45" t="s">
        <v>2386</v>
      </c>
      <c r="H1949" s="43">
        <v>3105</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process efficiency</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2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Industry Process Efficiency</v>
      </c>
      <c r="C1950" s="254" t="str">
        <f t="shared" si="62"/>
        <v>Percentage Improvement in Industrial Process Efficiency above BAU</v>
      </c>
      <c r="D1950" s="6" t="s">
        <v>3048</v>
      </c>
      <c r="E1950" s="45" t="s">
        <v>2381</v>
      </c>
      <c r="F1950" t="s">
        <v>3010</v>
      </c>
      <c r="G1950" s="45" t="s">
        <v>2389</v>
      </c>
      <c r="H1950" s="43">
        <v>3106</v>
      </c>
      <c r="I1950" s="324" t="s">
        <v>41</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process efficiency</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2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Industry Process Efficiency</v>
      </c>
      <c r="C1951" s="254" t="str">
        <f t="shared" si="62"/>
        <v>Percentage Improvement in Industrial Process Efficiency above BAU</v>
      </c>
      <c r="D1951" s="6" t="s">
        <v>3048</v>
      </c>
      <c r="E1951" s="45" t="s">
        <v>2382</v>
      </c>
      <c r="F1951" t="s">
        <v>3010</v>
      </c>
      <c r="G1951" s="45" t="s">
        <v>2390</v>
      </c>
      <c r="H1951" s="43">
        <v>3107</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process efficiency</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2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Industry Process Efficiency</v>
      </c>
      <c r="C1952" s="254" t="str">
        <f t="shared" si="62"/>
        <v>Percentage Improvement in Industrial Process Efficiency above BAU</v>
      </c>
      <c r="D1952" s="6" t="s">
        <v>3048</v>
      </c>
      <c r="E1952" s="45" t="s">
        <v>2383</v>
      </c>
      <c r="F1952" t="s">
        <v>3010</v>
      </c>
      <c r="G1952" s="45" t="s">
        <v>2387</v>
      </c>
      <c r="H1952" s="43">
        <v>3108</v>
      </c>
      <c r="I1952" s="324" t="s">
        <v>41</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process efficiency</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2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Industry Process Efficiency</v>
      </c>
      <c r="C1953" s="254" t="str">
        <f t="shared" si="62"/>
        <v>Percentage Improvement in Industrial Process Efficiency above BAU</v>
      </c>
      <c r="D1953" s="6" t="s">
        <v>3048</v>
      </c>
      <c r="E1953" s="45" t="s">
        <v>2384</v>
      </c>
      <c r="F1953" t="s">
        <v>3010</v>
      </c>
      <c r="G1953" s="45" t="s">
        <v>2388</v>
      </c>
      <c r="H1953" s="43">
        <v>3109</v>
      </c>
      <c r="I1953" s="324" t="s">
        <v>40</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process efficiency</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2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Industry Process Efficiency</v>
      </c>
      <c r="C1954" s="254" t="str">
        <f t="shared" si="62"/>
        <v>Percentage Improvement in Industrial Process Efficiency above BAU</v>
      </c>
      <c r="D1954" s="6" t="s">
        <v>3048</v>
      </c>
      <c r="E1954" s="45" t="s">
        <v>2385</v>
      </c>
      <c r="F1954" t="s">
        <v>3010</v>
      </c>
      <c r="G1954" s="45" t="s">
        <v>2391</v>
      </c>
      <c r="H1954" s="43">
        <v>3110</v>
      </c>
      <c r="I1954" s="324" t="s">
        <v>41</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process efficiency</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2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Industry Process Efficiency</v>
      </c>
      <c r="C1955" s="254" t="str">
        <f t="shared" si="62"/>
        <v>Percentage Improvement in Industrial Process Efficiency above BAU</v>
      </c>
      <c r="D1955" s="6" t="s">
        <v>3048</v>
      </c>
      <c r="E1955" s="45" t="s">
        <v>2682</v>
      </c>
      <c r="F1955" t="s">
        <v>3010</v>
      </c>
      <c r="G1955" s="45" t="s">
        <v>2685</v>
      </c>
      <c r="H1955" s="43">
        <v>3111</v>
      </c>
      <c r="I1955" s="324" t="s">
        <v>41</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process efficiency</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2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Industry Process Efficiency</v>
      </c>
      <c r="C1956" s="254" t="str">
        <f t="shared" si="62"/>
        <v>Percentage Improvement in Industrial Process Efficiency above BAU</v>
      </c>
      <c r="D1956" s="6" t="s">
        <v>3048</v>
      </c>
      <c r="E1956" s="45" t="s">
        <v>2683</v>
      </c>
      <c r="F1956" t="s">
        <v>3010</v>
      </c>
      <c r="G1956" s="45" t="s">
        <v>2687</v>
      </c>
      <c r="H1956" s="43">
        <v>3112</v>
      </c>
      <c r="I1956" s="324" t="s">
        <v>41</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process efficiency</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2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Industry Process Efficiency</v>
      </c>
      <c r="C1957" s="254" t="str">
        <f t="shared" si="62"/>
        <v>Percentage Improvement in Industrial Process Efficiency above BAU</v>
      </c>
      <c r="D1957" s="6" t="s">
        <v>3048</v>
      </c>
      <c r="E1957" s="45" t="s">
        <v>2684</v>
      </c>
      <c r="F1957" t="s">
        <v>3010</v>
      </c>
      <c r="G1957" s="45" t="s">
        <v>2688</v>
      </c>
      <c r="H1957" s="43">
        <v>3113</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process efficiency</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2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Industry Process Efficiency</v>
      </c>
      <c r="C1958" s="254" t="str">
        <f t="shared" si="62"/>
        <v>Percentage Improvement in Industrial Process Efficiency above BAU</v>
      </c>
      <c r="D1958" s="6" t="s">
        <v>3048</v>
      </c>
      <c r="E1958" s="45" t="s">
        <v>2681</v>
      </c>
      <c r="F1958" t="s">
        <v>3010</v>
      </c>
      <c r="G1958" s="45" t="s">
        <v>2686</v>
      </c>
      <c r="H1958" s="43">
        <v>3114</v>
      </c>
      <c r="I1958" s="324" t="s">
        <v>41</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process efficiency</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2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Industry Process Efficiency</v>
      </c>
      <c r="C1959" s="254" t="str">
        <f t="shared" si="62"/>
        <v>Percentage Improvement in Industrial Process Efficiency above BAU</v>
      </c>
      <c r="D1959" s="6" t="s">
        <v>3049</v>
      </c>
      <c r="E1959" s="45" t="s">
        <v>2380</v>
      </c>
      <c r="F1959" t="s">
        <v>3011</v>
      </c>
      <c r="G1959" s="45" t="s">
        <v>2386</v>
      </c>
      <c r="H1959" s="43">
        <v>3115</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process efficiency</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2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Industry Process Efficiency</v>
      </c>
      <c r="C1960" s="254" t="str">
        <f t="shared" si="62"/>
        <v>Percentage Improvement in Industrial Process Efficiency above BAU</v>
      </c>
      <c r="D1960" s="6" t="s">
        <v>3049</v>
      </c>
      <c r="E1960" s="45" t="s">
        <v>2381</v>
      </c>
      <c r="F1960" t="s">
        <v>3011</v>
      </c>
      <c r="G1960" s="45" t="s">
        <v>2389</v>
      </c>
      <c r="H1960" s="43">
        <v>3116</v>
      </c>
      <c r="I1960" s="324" t="s">
        <v>41</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process efficiency</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2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Industry Process Efficiency</v>
      </c>
      <c r="C1961" s="254" t="str">
        <f t="shared" si="62"/>
        <v>Percentage Improvement in Industrial Process Efficiency above BAU</v>
      </c>
      <c r="D1961" s="6" t="s">
        <v>3049</v>
      </c>
      <c r="E1961" s="45" t="s">
        <v>2382</v>
      </c>
      <c r="F1961" t="s">
        <v>3011</v>
      </c>
      <c r="G1961" s="45" t="s">
        <v>2390</v>
      </c>
      <c r="H1961" s="43">
        <v>3117</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process efficiency</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2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Industry Process Efficiency</v>
      </c>
      <c r="C1962" s="254" t="str">
        <f t="shared" si="62"/>
        <v>Percentage Improvement in Industrial Process Efficiency above BAU</v>
      </c>
      <c r="D1962" s="6" t="s">
        <v>3049</v>
      </c>
      <c r="E1962" s="45" t="s">
        <v>2383</v>
      </c>
      <c r="F1962" t="s">
        <v>3011</v>
      </c>
      <c r="G1962" s="45" t="s">
        <v>2387</v>
      </c>
      <c r="H1962" s="43">
        <v>3118</v>
      </c>
      <c r="I1962" s="324" t="s">
        <v>41</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process efficiency</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2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Industry Process Efficiency</v>
      </c>
      <c r="C1963" s="254" t="str">
        <f t="shared" si="62"/>
        <v>Percentage Improvement in Industrial Process Efficiency above BAU</v>
      </c>
      <c r="D1963" s="6" t="s">
        <v>3049</v>
      </c>
      <c r="E1963" s="45" t="s">
        <v>2384</v>
      </c>
      <c r="F1963" t="s">
        <v>3011</v>
      </c>
      <c r="G1963" s="45" t="s">
        <v>2388</v>
      </c>
      <c r="H1963" s="43">
        <v>3119</v>
      </c>
      <c r="I1963" s="324" t="s">
        <v>40</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process efficiency</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2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Industry Process Efficiency</v>
      </c>
      <c r="C1964" s="254" t="str">
        <f t="shared" si="62"/>
        <v>Percentage Improvement in Industrial Process Efficiency above BAU</v>
      </c>
      <c r="D1964" s="6" t="s">
        <v>3049</v>
      </c>
      <c r="E1964" s="45" t="s">
        <v>2385</v>
      </c>
      <c r="F1964" t="s">
        <v>3011</v>
      </c>
      <c r="G1964" s="45" t="s">
        <v>2391</v>
      </c>
      <c r="H1964" s="43">
        <v>3120</v>
      </c>
      <c r="I1964" s="324" t="s">
        <v>41</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process efficiency</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2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Industry Process Efficiency</v>
      </c>
      <c r="C1965" s="254" t="str">
        <f t="shared" si="62"/>
        <v>Percentage Improvement in Industrial Process Efficiency above BAU</v>
      </c>
      <c r="D1965" s="6" t="s">
        <v>3049</v>
      </c>
      <c r="E1965" s="45" t="s">
        <v>2682</v>
      </c>
      <c r="F1965" t="s">
        <v>3011</v>
      </c>
      <c r="G1965" s="45" t="s">
        <v>2685</v>
      </c>
      <c r="H1965" s="43">
        <v>3121</v>
      </c>
      <c r="I1965" s="324" t="s">
        <v>41</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process efficiency</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2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Industry Process Efficiency</v>
      </c>
      <c r="C1966" s="254" t="str">
        <f t="shared" si="62"/>
        <v>Percentage Improvement in Industrial Process Efficiency above BAU</v>
      </c>
      <c r="D1966" s="6" t="s">
        <v>3049</v>
      </c>
      <c r="E1966" s="45" t="s">
        <v>2683</v>
      </c>
      <c r="F1966" t="s">
        <v>3011</v>
      </c>
      <c r="G1966" s="45" t="s">
        <v>2687</v>
      </c>
      <c r="H1966" s="43">
        <v>3122</v>
      </c>
      <c r="I1966" s="324" t="s">
        <v>41</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process efficiency</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2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Industry Process Efficiency</v>
      </c>
      <c r="C1967" s="254" t="str">
        <f t="shared" si="62"/>
        <v>Percentage Improvement in Industrial Process Efficiency above BAU</v>
      </c>
      <c r="D1967" s="6" t="s">
        <v>3049</v>
      </c>
      <c r="E1967" s="45" t="s">
        <v>2684</v>
      </c>
      <c r="F1967" t="s">
        <v>3011</v>
      </c>
      <c r="G1967" s="45" t="s">
        <v>2688</v>
      </c>
      <c r="H1967" s="43">
        <v>3123</v>
      </c>
      <c r="I1967" s="324" t="s">
        <v>40</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process efficiency</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2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Industry Process Efficiency</v>
      </c>
      <c r="C1968" s="254" t="str">
        <f t="shared" si="62"/>
        <v>Percentage Improvement in Industrial Process Efficiency above BAU</v>
      </c>
      <c r="D1968" s="6" t="s">
        <v>3049</v>
      </c>
      <c r="E1968" s="45" t="s">
        <v>2681</v>
      </c>
      <c r="F1968" t="s">
        <v>3011</v>
      </c>
      <c r="G1968" s="45" t="s">
        <v>2686</v>
      </c>
      <c r="H1968" s="43">
        <v>3124</v>
      </c>
      <c r="I1968" s="324" t="s">
        <v>41</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process efficiency</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2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Industry Process Efficiency</v>
      </c>
      <c r="C1969" s="254" t="str">
        <f t="shared" si="62"/>
        <v>Percentage Improvement in Industrial Process Efficiency above BAU</v>
      </c>
      <c r="D1969" s="6" t="s">
        <v>3050</v>
      </c>
      <c r="E1969" s="45" t="s">
        <v>2380</v>
      </c>
      <c r="F1969" t="s">
        <v>3012</v>
      </c>
      <c r="G1969" s="45" t="s">
        <v>2386</v>
      </c>
      <c r="H1969" s="43">
        <v>3125</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process efficiency</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2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Industry Process Efficiency</v>
      </c>
      <c r="C1970" s="254" t="str">
        <f t="shared" si="62"/>
        <v>Percentage Improvement in Industrial Process Efficiency above BAU</v>
      </c>
      <c r="D1970" s="6" t="s">
        <v>3050</v>
      </c>
      <c r="E1970" s="45" t="s">
        <v>2381</v>
      </c>
      <c r="F1970" t="s">
        <v>3012</v>
      </c>
      <c r="G1970" s="45" t="s">
        <v>2389</v>
      </c>
      <c r="H1970" s="43">
        <v>3126</v>
      </c>
      <c r="I1970" s="324" t="s">
        <v>41</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process efficiency</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2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Industry Process Efficiency</v>
      </c>
      <c r="C1971" s="254" t="str">
        <f t="shared" si="62"/>
        <v>Percentage Improvement in Industrial Process Efficiency above BAU</v>
      </c>
      <c r="D1971" s="6" t="s">
        <v>3050</v>
      </c>
      <c r="E1971" s="45" t="s">
        <v>2382</v>
      </c>
      <c r="F1971" t="s">
        <v>3012</v>
      </c>
      <c r="G1971" s="45" t="s">
        <v>2390</v>
      </c>
      <c r="H1971" s="43">
        <v>3127</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process efficiency</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2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Industry Process Efficiency</v>
      </c>
      <c r="C1972" s="254" t="str">
        <f t="shared" si="62"/>
        <v>Percentage Improvement in Industrial Process Efficiency above BAU</v>
      </c>
      <c r="D1972" s="6" t="s">
        <v>3050</v>
      </c>
      <c r="E1972" s="45" t="s">
        <v>2383</v>
      </c>
      <c r="F1972" t="s">
        <v>3012</v>
      </c>
      <c r="G1972" s="45" t="s">
        <v>2387</v>
      </c>
      <c r="H1972" s="43">
        <v>3128</v>
      </c>
      <c r="I1972" s="324" t="s">
        <v>41</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process efficiency</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2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Industry Process Efficiency</v>
      </c>
      <c r="C1973" s="254" t="str">
        <f t="shared" si="62"/>
        <v>Percentage Improvement in Industrial Process Efficiency above BAU</v>
      </c>
      <c r="D1973" s="6" t="s">
        <v>3050</v>
      </c>
      <c r="E1973" s="45" t="s">
        <v>2384</v>
      </c>
      <c r="F1973" t="s">
        <v>3012</v>
      </c>
      <c r="G1973" s="45" t="s">
        <v>2388</v>
      </c>
      <c r="H1973" s="43">
        <v>3129</v>
      </c>
      <c r="I1973" s="324" t="s">
        <v>40</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process efficiency</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2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Industry Process Efficiency</v>
      </c>
      <c r="C1974" s="254" t="str">
        <f t="shared" si="62"/>
        <v>Percentage Improvement in Industrial Process Efficiency above BAU</v>
      </c>
      <c r="D1974" s="6" t="s">
        <v>3050</v>
      </c>
      <c r="E1974" s="45" t="s">
        <v>2385</v>
      </c>
      <c r="F1974" t="s">
        <v>3012</v>
      </c>
      <c r="G1974" s="45" t="s">
        <v>2391</v>
      </c>
      <c r="H1974" s="43">
        <v>3130</v>
      </c>
      <c r="I1974" s="324" t="s">
        <v>41</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process efficiency</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2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Industry Process Efficiency</v>
      </c>
      <c r="C1975" s="254" t="str">
        <f t="shared" si="62"/>
        <v>Percentage Improvement in Industrial Process Efficiency above BAU</v>
      </c>
      <c r="D1975" s="6" t="s">
        <v>3050</v>
      </c>
      <c r="E1975" s="45" t="s">
        <v>2682</v>
      </c>
      <c r="F1975" t="s">
        <v>3012</v>
      </c>
      <c r="G1975" s="45" t="s">
        <v>2685</v>
      </c>
      <c r="H1975" s="43">
        <v>3131</v>
      </c>
      <c r="I1975" s="324" t="s">
        <v>41</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process efficiency</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2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Industry Process Efficiency</v>
      </c>
      <c r="C1976" s="254" t="str">
        <f t="shared" si="62"/>
        <v>Percentage Improvement in Industrial Process Efficiency above BAU</v>
      </c>
      <c r="D1976" s="6" t="s">
        <v>3050</v>
      </c>
      <c r="E1976" s="45" t="s">
        <v>2683</v>
      </c>
      <c r="F1976" t="s">
        <v>3012</v>
      </c>
      <c r="G1976" s="45" t="s">
        <v>2687</v>
      </c>
      <c r="H1976" s="43">
        <v>3132</v>
      </c>
      <c r="I1976" s="324" t="s">
        <v>41</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process efficiency</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2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Industry Process Efficiency</v>
      </c>
      <c r="C1977" s="254" t="str">
        <f t="shared" si="62"/>
        <v>Percentage Improvement in Industrial Process Efficiency above BAU</v>
      </c>
      <c r="D1977" s="6" t="s">
        <v>3050</v>
      </c>
      <c r="E1977" s="45" t="s">
        <v>2684</v>
      </c>
      <c r="F1977" t="s">
        <v>3012</v>
      </c>
      <c r="G1977" s="45" t="s">
        <v>2688</v>
      </c>
      <c r="H1977" s="43">
        <v>3133</v>
      </c>
      <c r="I1977" s="324" t="s">
        <v>40</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process efficiency</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2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Industry Process Efficiency</v>
      </c>
      <c r="C1978" s="254" t="str">
        <f t="shared" si="62"/>
        <v>Percentage Improvement in Industrial Process Efficiency above BAU</v>
      </c>
      <c r="D1978" s="6" t="s">
        <v>3050</v>
      </c>
      <c r="E1978" s="45" t="s">
        <v>2681</v>
      </c>
      <c r="F1978" t="s">
        <v>3012</v>
      </c>
      <c r="G1978" s="45" t="s">
        <v>2686</v>
      </c>
      <c r="H1978" s="43">
        <v>3134</v>
      </c>
      <c r="I1978" s="324" t="s">
        <v>41</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process efficiency</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2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Industry Process Efficiency</v>
      </c>
      <c r="C1979" s="254" t="str">
        <f t="shared" si="62"/>
        <v>Percentage Improvement in Industrial Process Efficiency above BAU</v>
      </c>
      <c r="D1979" s="6" t="s">
        <v>3051</v>
      </c>
      <c r="E1979" s="45" t="s">
        <v>2380</v>
      </c>
      <c r="F1979" t="s">
        <v>3013</v>
      </c>
      <c r="G1979" s="45" t="s">
        <v>2386</v>
      </c>
      <c r="H1979" s="43">
        <v>3135</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process efficiency</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2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Industry Process Efficiency</v>
      </c>
      <c r="C1980" s="254" t="str">
        <f t="shared" si="62"/>
        <v>Percentage Improvement in Industrial Process Efficiency above BAU</v>
      </c>
      <c r="D1980" s="6" t="s">
        <v>3051</v>
      </c>
      <c r="E1980" s="45" t="s">
        <v>2381</v>
      </c>
      <c r="F1980" t="s">
        <v>3013</v>
      </c>
      <c r="G1980" s="45" t="s">
        <v>2389</v>
      </c>
      <c r="H1980" s="43">
        <v>3136</v>
      </c>
      <c r="I1980" s="324" t="s">
        <v>40</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process efficiency</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2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Industry Process Efficiency</v>
      </c>
      <c r="C1981" s="254" t="str">
        <f t="shared" si="62"/>
        <v>Percentage Improvement in Industrial Process Efficiency above BAU</v>
      </c>
      <c r="D1981" s="6" t="s">
        <v>3051</v>
      </c>
      <c r="E1981" s="45" t="s">
        <v>2382</v>
      </c>
      <c r="F1981" t="s">
        <v>3013</v>
      </c>
      <c r="G1981" s="45" t="s">
        <v>2390</v>
      </c>
      <c r="H1981" s="43">
        <v>3137</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process efficiency</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2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Industry Process Efficiency</v>
      </c>
      <c r="C1982" s="254" t="str">
        <f t="shared" si="62"/>
        <v>Percentage Improvement in Industrial Process Efficiency above BAU</v>
      </c>
      <c r="D1982" s="6" t="s">
        <v>3051</v>
      </c>
      <c r="E1982" s="45" t="s">
        <v>2383</v>
      </c>
      <c r="F1982" t="s">
        <v>3013</v>
      </c>
      <c r="G1982" s="45" t="s">
        <v>2387</v>
      </c>
      <c r="H1982" s="43">
        <v>3138</v>
      </c>
      <c r="I1982" s="324" t="s">
        <v>41</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process efficiency</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2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Industry Process Efficiency</v>
      </c>
      <c r="C1983" s="254" t="str">
        <f t="shared" si="62"/>
        <v>Percentage Improvement in Industrial Process Efficiency above BAU</v>
      </c>
      <c r="D1983" s="6" t="s">
        <v>3051</v>
      </c>
      <c r="E1983" s="45" t="s">
        <v>2384</v>
      </c>
      <c r="F1983" t="s">
        <v>3013</v>
      </c>
      <c r="G1983" s="45" t="s">
        <v>2388</v>
      </c>
      <c r="H1983" s="43">
        <v>3139</v>
      </c>
      <c r="I1983" s="324" t="s">
        <v>40</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process efficiency</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2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Industry Process Efficiency</v>
      </c>
      <c r="C1984" s="254" t="str">
        <f t="shared" si="62"/>
        <v>Percentage Improvement in Industrial Process Efficiency above BAU</v>
      </c>
      <c r="D1984" s="6" t="s">
        <v>3051</v>
      </c>
      <c r="E1984" s="45" t="s">
        <v>2385</v>
      </c>
      <c r="F1984" t="s">
        <v>3013</v>
      </c>
      <c r="G1984" s="45" t="s">
        <v>2391</v>
      </c>
      <c r="H1984" s="43">
        <v>3140</v>
      </c>
      <c r="I1984" s="324" t="s">
        <v>41</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process efficiency</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2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Industry Process Efficiency</v>
      </c>
      <c r="C1985" s="254" t="str">
        <f t="shared" si="62"/>
        <v>Percentage Improvement in Industrial Process Efficiency above BAU</v>
      </c>
      <c r="D1985" s="6" t="s">
        <v>3051</v>
      </c>
      <c r="E1985" s="45" t="s">
        <v>2682</v>
      </c>
      <c r="F1985" t="s">
        <v>3013</v>
      </c>
      <c r="G1985" s="45" t="s">
        <v>2685</v>
      </c>
      <c r="H1985" s="43">
        <v>3141</v>
      </c>
      <c r="I1985" s="324" t="s">
        <v>41</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process efficiency</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2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Industry Process Efficiency</v>
      </c>
      <c r="C1986" s="254" t="str">
        <f t="shared" si="62"/>
        <v>Percentage Improvement in Industrial Process Efficiency above BAU</v>
      </c>
      <c r="D1986" s="6" t="s">
        <v>3051</v>
      </c>
      <c r="E1986" s="45" t="s">
        <v>2683</v>
      </c>
      <c r="F1986" t="s">
        <v>3013</v>
      </c>
      <c r="G1986" s="45" t="s">
        <v>2687</v>
      </c>
      <c r="H1986" s="43">
        <v>3142</v>
      </c>
      <c r="I1986" s="324" t="s">
        <v>41</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process efficiency</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2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Industry Process Efficiency</v>
      </c>
      <c r="C1987" s="254" t="str">
        <f t="shared" si="62"/>
        <v>Percentage Improvement in Industrial Process Efficiency above BAU</v>
      </c>
      <c r="D1987" s="6" t="s">
        <v>3051</v>
      </c>
      <c r="E1987" s="45" t="s">
        <v>2684</v>
      </c>
      <c r="F1987" t="s">
        <v>3013</v>
      </c>
      <c r="G1987" s="45" t="s">
        <v>2688</v>
      </c>
      <c r="H1987" s="43">
        <v>3143</v>
      </c>
      <c r="I1987" s="324" t="s">
        <v>40</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process efficiency</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2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Industry Process Efficiency</v>
      </c>
      <c r="C1988" s="254" t="str">
        <f t="shared" si="62"/>
        <v>Percentage Improvement in Industrial Process Efficiency above BAU</v>
      </c>
      <c r="D1988" s="6" t="s">
        <v>3051</v>
      </c>
      <c r="E1988" s="45" t="s">
        <v>2681</v>
      </c>
      <c r="F1988" t="s">
        <v>3013</v>
      </c>
      <c r="G1988" s="45" t="s">
        <v>2686</v>
      </c>
      <c r="H1988" s="43">
        <v>3144</v>
      </c>
      <c r="I1988" s="324" t="s">
        <v>41</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process efficiency</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2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Industry Process Efficiency</v>
      </c>
      <c r="C1989" s="254" t="str">
        <f t="shared" si="62"/>
        <v>Percentage Improvement in Industrial Process Efficiency above BAU</v>
      </c>
      <c r="D1989" s="6" t="s">
        <v>3052</v>
      </c>
      <c r="E1989" s="45" t="s">
        <v>2380</v>
      </c>
      <c r="F1989" t="s">
        <v>3014</v>
      </c>
      <c r="G1989" s="45" t="s">
        <v>2386</v>
      </c>
      <c r="H1989" s="43">
        <v>3145</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process efficiency</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2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Industry Process Efficiency</v>
      </c>
      <c r="C1990" s="254" t="str">
        <f t="shared" si="62"/>
        <v>Percentage Improvement in Industrial Process Efficiency above BAU</v>
      </c>
      <c r="D1990" s="6" t="s">
        <v>3052</v>
      </c>
      <c r="E1990" s="45" t="s">
        <v>2381</v>
      </c>
      <c r="F1990" t="s">
        <v>3014</v>
      </c>
      <c r="G1990" s="45" t="s">
        <v>2389</v>
      </c>
      <c r="H1990" s="43">
        <v>3146</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process efficiency</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2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Industry Process Efficiency</v>
      </c>
      <c r="C1991" s="254" t="str">
        <f t="shared" si="62"/>
        <v>Percentage Improvement in Industrial Process Efficiency above BAU</v>
      </c>
      <c r="D1991" s="6" t="s">
        <v>3052</v>
      </c>
      <c r="E1991" s="45" t="s">
        <v>2382</v>
      </c>
      <c r="F1991" t="s">
        <v>3014</v>
      </c>
      <c r="G1991" s="45" t="s">
        <v>2390</v>
      </c>
      <c r="H1991" s="43">
        <v>3147</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process efficiency</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2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Industry Process Efficiency</v>
      </c>
      <c r="C1992" s="254" t="str">
        <f t="shared" si="62"/>
        <v>Percentage Improvement in Industrial Process Efficiency above BAU</v>
      </c>
      <c r="D1992" s="6" t="s">
        <v>3052</v>
      </c>
      <c r="E1992" s="45" t="s">
        <v>2383</v>
      </c>
      <c r="F1992" t="s">
        <v>3014</v>
      </c>
      <c r="G1992" s="45" t="s">
        <v>2387</v>
      </c>
      <c r="H1992" s="43">
        <v>3148</v>
      </c>
      <c r="I1992" s="324" t="s">
        <v>41</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process efficiency</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2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Industry Process Efficiency</v>
      </c>
      <c r="C1993" s="254" t="str">
        <f t="shared" ref="C1993:C2048" si="63">$C$1799</f>
        <v>Percentage Improvement in Industrial Process Efficiency above BAU</v>
      </c>
      <c r="D1993" s="6" t="s">
        <v>3052</v>
      </c>
      <c r="E1993" s="45" t="s">
        <v>2384</v>
      </c>
      <c r="F1993" t="s">
        <v>3014</v>
      </c>
      <c r="G1993" s="45" t="s">
        <v>2388</v>
      </c>
      <c r="H1993" s="43">
        <v>3149</v>
      </c>
      <c r="I1993" s="324" t="s">
        <v>40</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process efficiency</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2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Industry Process Efficiency</v>
      </c>
      <c r="C1994" s="254" t="str">
        <f t="shared" si="63"/>
        <v>Percentage Improvement in Industrial Process Efficiency above BAU</v>
      </c>
      <c r="D1994" s="6" t="s">
        <v>3052</v>
      </c>
      <c r="E1994" s="45" t="s">
        <v>2385</v>
      </c>
      <c r="F1994" t="s">
        <v>3014</v>
      </c>
      <c r="G1994" s="45" t="s">
        <v>2391</v>
      </c>
      <c r="H1994" s="43">
        <v>3150</v>
      </c>
      <c r="I1994" s="324" t="s">
        <v>41</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process efficiency</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2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Industry Process Efficiency</v>
      </c>
      <c r="C1995" s="254" t="str">
        <f t="shared" si="63"/>
        <v>Percentage Improvement in Industrial Process Efficiency above BAU</v>
      </c>
      <c r="D1995" s="6" t="s">
        <v>3052</v>
      </c>
      <c r="E1995" s="45" t="s">
        <v>2682</v>
      </c>
      <c r="F1995" t="s">
        <v>3014</v>
      </c>
      <c r="G1995" s="45" t="s">
        <v>2685</v>
      </c>
      <c r="H1995" s="43">
        <v>3151</v>
      </c>
      <c r="I1995" s="324" t="s">
        <v>41</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process efficiency</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2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Industry Process Efficiency</v>
      </c>
      <c r="C1996" s="254" t="str">
        <f t="shared" si="63"/>
        <v>Percentage Improvement in Industrial Process Efficiency above BAU</v>
      </c>
      <c r="D1996" s="6" t="s">
        <v>3052</v>
      </c>
      <c r="E1996" s="45" t="s">
        <v>2683</v>
      </c>
      <c r="F1996" t="s">
        <v>3014</v>
      </c>
      <c r="G1996" s="45" t="s">
        <v>2687</v>
      </c>
      <c r="H1996" s="43">
        <v>3152</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process efficiency</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2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Industry Process Efficiency</v>
      </c>
      <c r="C1997" s="254" t="str">
        <f t="shared" si="63"/>
        <v>Percentage Improvement in Industrial Process Efficiency above BAU</v>
      </c>
      <c r="D1997" s="6" t="s">
        <v>3052</v>
      </c>
      <c r="E1997" s="45" t="s">
        <v>2684</v>
      </c>
      <c r="F1997" t="s">
        <v>3014</v>
      </c>
      <c r="G1997" s="45" t="s">
        <v>2688</v>
      </c>
      <c r="H1997" s="43">
        <v>3153</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process efficiency</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2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Industry Process Efficiency</v>
      </c>
      <c r="C1998" s="254" t="str">
        <f t="shared" si="63"/>
        <v>Percentage Improvement in Industrial Process Efficiency above BAU</v>
      </c>
      <c r="D1998" s="6" t="s">
        <v>3052</v>
      </c>
      <c r="E1998" s="45" t="s">
        <v>2681</v>
      </c>
      <c r="F1998" t="s">
        <v>3014</v>
      </c>
      <c r="G1998" s="45" t="s">
        <v>2686</v>
      </c>
      <c r="H1998" s="43">
        <v>3154</v>
      </c>
      <c r="I1998" s="324" t="s">
        <v>41</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process efficiency</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2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Industry Process Efficiency</v>
      </c>
      <c r="C1999" s="254" t="str">
        <f t="shared" si="63"/>
        <v>Percentage Improvement in Industrial Process Efficiency above BAU</v>
      </c>
      <c r="D1999" s="6" t="s">
        <v>3053</v>
      </c>
      <c r="E1999" s="45" t="s">
        <v>2380</v>
      </c>
      <c r="F1999" t="s">
        <v>3015</v>
      </c>
      <c r="G1999" s="45" t="s">
        <v>2386</v>
      </c>
      <c r="H1999" s="43">
        <v>3155</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process efficiency</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2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Industry Process Efficiency</v>
      </c>
      <c r="C2000" s="254" t="str">
        <f t="shared" si="63"/>
        <v>Percentage Improvement in Industrial Process Efficiency above BAU</v>
      </c>
      <c r="D2000" s="6" t="s">
        <v>3053</v>
      </c>
      <c r="E2000" s="45" t="s">
        <v>2381</v>
      </c>
      <c r="F2000" t="s">
        <v>3015</v>
      </c>
      <c r="G2000" s="45" t="s">
        <v>2389</v>
      </c>
      <c r="H2000" s="43">
        <v>3156</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process efficiency</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2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Industry Process Efficiency</v>
      </c>
      <c r="C2001" s="254" t="str">
        <f t="shared" si="63"/>
        <v>Percentage Improvement in Industrial Process Efficiency above BAU</v>
      </c>
      <c r="D2001" s="6" t="s">
        <v>3053</v>
      </c>
      <c r="E2001" s="45" t="s">
        <v>2382</v>
      </c>
      <c r="F2001" t="s">
        <v>3015</v>
      </c>
      <c r="G2001" s="45" t="s">
        <v>2390</v>
      </c>
      <c r="H2001" s="43">
        <v>3157</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process efficiency</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2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Industry Process Efficiency</v>
      </c>
      <c r="C2002" s="254" t="str">
        <f t="shared" si="63"/>
        <v>Percentage Improvement in Industrial Process Efficiency above BAU</v>
      </c>
      <c r="D2002" s="6" t="s">
        <v>3053</v>
      </c>
      <c r="E2002" s="45" t="s">
        <v>2383</v>
      </c>
      <c r="F2002" t="s">
        <v>3015</v>
      </c>
      <c r="G2002" s="45" t="s">
        <v>2387</v>
      </c>
      <c r="H2002" s="43">
        <v>3158</v>
      </c>
      <c r="I2002" s="324" t="s">
        <v>41</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process efficiency</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2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Industry Process Efficiency</v>
      </c>
      <c r="C2003" s="254" t="str">
        <f t="shared" si="63"/>
        <v>Percentage Improvement in Industrial Process Efficiency above BAU</v>
      </c>
      <c r="D2003" s="6" t="s">
        <v>3053</v>
      </c>
      <c r="E2003" s="45" t="s">
        <v>2384</v>
      </c>
      <c r="F2003" t="s">
        <v>3015</v>
      </c>
      <c r="G2003" s="45" t="s">
        <v>2388</v>
      </c>
      <c r="H2003" s="43">
        <v>3159</v>
      </c>
      <c r="I2003" s="324" t="s">
        <v>40</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process efficiency</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2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Industry Process Efficiency</v>
      </c>
      <c r="C2004" s="254" t="str">
        <f t="shared" si="63"/>
        <v>Percentage Improvement in Industrial Process Efficiency above BAU</v>
      </c>
      <c r="D2004" s="6" t="s">
        <v>3053</v>
      </c>
      <c r="E2004" s="45" t="s">
        <v>2385</v>
      </c>
      <c r="F2004" t="s">
        <v>3015</v>
      </c>
      <c r="G2004" s="45" t="s">
        <v>2391</v>
      </c>
      <c r="H2004" s="43">
        <v>3160</v>
      </c>
      <c r="I2004" s="324" t="s">
        <v>41</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process efficiency</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2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Industry Process Efficiency</v>
      </c>
      <c r="C2005" s="254" t="str">
        <f t="shared" si="63"/>
        <v>Percentage Improvement in Industrial Process Efficiency above BAU</v>
      </c>
      <c r="D2005" s="6" t="s">
        <v>3053</v>
      </c>
      <c r="E2005" s="45" t="s">
        <v>2682</v>
      </c>
      <c r="F2005" t="s">
        <v>3015</v>
      </c>
      <c r="G2005" s="45" t="s">
        <v>2685</v>
      </c>
      <c r="H2005" s="43">
        <v>3161</v>
      </c>
      <c r="I2005" s="324" t="s">
        <v>41</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process efficiency</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2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Industry Process Efficiency</v>
      </c>
      <c r="C2006" s="254" t="str">
        <f t="shared" si="63"/>
        <v>Percentage Improvement in Industrial Process Efficiency above BAU</v>
      </c>
      <c r="D2006" s="6" t="s">
        <v>3053</v>
      </c>
      <c r="E2006" s="45" t="s">
        <v>2683</v>
      </c>
      <c r="F2006" t="s">
        <v>3015</v>
      </c>
      <c r="G2006" s="45" t="s">
        <v>2687</v>
      </c>
      <c r="H2006" s="43">
        <v>3162</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process efficiency</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2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Industry Process Efficiency</v>
      </c>
      <c r="C2007" s="254" t="str">
        <f t="shared" si="63"/>
        <v>Percentage Improvement in Industrial Process Efficiency above BAU</v>
      </c>
      <c r="D2007" s="6" t="s">
        <v>3053</v>
      </c>
      <c r="E2007" s="45" t="s">
        <v>2684</v>
      </c>
      <c r="F2007" t="s">
        <v>3015</v>
      </c>
      <c r="G2007" s="45" t="s">
        <v>2688</v>
      </c>
      <c r="H2007" s="43">
        <v>3163</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process efficiency</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2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Industry Process Efficiency</v>
      </c>
      <c r="C2008" s="254" t="str">
        <f t="shared" si="63"/>
        <v>Percentage Improvement in Industrial Process Efficiency above BAU</v>
      </c>
      <c r="D2008" s="6" t="s">
        <v>3053</v>
      </c>
      <c r="E2008" s="45" t="s">
        <v>2681</v>
      </c>
      <c r="F2008" t="s">
        <v>3015</v>
      </c>
      <c r="G2008" s="45" t="s">
        <v>2686</v>
      </c>
      <c r="H2008" s="43">
        <v>3164</v>
      </c>
      <c r="I2008" s="324" t="s">
        <v>41</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process efficiency</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2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Industry Process Efficiency</v>
      </c>
      <c r="C2009" s="254" t="str">
        <f t="shared" si="63"/>
        <v>Percentage Improvement in Industrial Process Efficiency above BAU</v>
      </c>
      <c r="D2009" s="6" t="s">
        <v>3054</v>
      </c>
      <c r="E2009" s="45" t="s">
        <v>2380</v>
      </c>
      <c r="F2009" t="s">
        <v>3016</v>
      </c>
      <c r="G2009" s="45" t="s">
        <v>2386</v>
      </c>
      <c r="H2009" s="43">
        <v>3165</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process efficiency</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2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Industry Process Efficiency</v>
      </c>
      <c r="C2010" s="254" t="str">
        <f t="shared" si="63"/>
        <v>Percentage Improvement in Industrial Process Efficiency above BAU</v>
      </c>
      <c r="D2010" s="6" t="s">
        <v>3054</v>
      </c>
      <c r="E2010" s="45" t="s">
        <v>2381</v>
      </c>
      <c r="F2010" t="s">
        <v>3016</v>
      </c>
      <c r="G2010" s="45" t="s">
        <v>2389</v>
      </c>
      <c r="H2010" s="43">
        <v>3166</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process efficiency</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2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Industry Process Efficiency</v>
      </c>
      <c r="C2011" s="254" t="str">
        <f t="shared" si="63"/>
        <v>Percentage Improvement in Industrial Process Efficiency above BAU</v>
      </c>
      <c r="D2011" s="6" t="s">
        <v>3054</v>
      </c>
      <c r="E2011" s="45" t="s">
        <v>2382</v>
      </c>
      <c r="F2011" t="s">
        <v>3016</v>
      </c>
      <c r="G2011" s="45" t="s">
        <v>2390</v>
      </c>
      <c r="H2011" s="43">
        <v>3167</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process efficiency</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2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Industry Process Efficiency</v>
      </c>
      <c r="C2012" s="254" t="str">
        <f t="shared" si="63"/>
        <v>Percentage Improvement in Industrial Process Efficiency above BAU</v>
      </c>
      <c r="D2012" s="6" t="s">
        <v>3054</v>
      </c>
      <c r="E2012" s="45" t="s">
        <v>2383</v>
      </c>
      <c r="F2012" t="s">
        <v>3016</v>
      </c>
      <c r="G2012" s="45" t="s">
        <v>2387</v>
      </c>
      <c r="H2012" s="43">
        <v>3168</v>
      </c>
      <c r="I2012" s="324" t="s">
        <v>41</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process efficiency</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2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Industry Process Efficiency</v>
      </c>
      <c r="C2013" s="254" t="str">
        <f t="shared" si="63"/>
        <v>Percentage Improvement in Industrial Process Efficiency above BAU</v>
      </c>
      <c r="D2013" s="6" t="s">
        <v>3054</v>
      </c>
      <c r="E2013" s="45" t="s">
        <v>2384</v>
      </c>
      <c r="F2013" t="s">
        <v>3016</v>
      </c>
      <c r="G2013" s="45" t="s">
        <v>2388</v>
      </c>
      <c r="H2013" s="43">
        <v>3169</v>
      </c>
      <c r="I2013" s="324" t="s">
        <v>40</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process efficiency</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2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Industry Process Efficiency</v>
      </c>
      <c r="C2014" s="254" t="str">
        <f t="shared" si="63"/>
        <v>Percentage Improvement in Industrial Process Efficiency above BAU</v>
      </c>
      <c r="D2014" s="6" t="s">
        <v>3054</v>
      </c>
      <c r="E2014" s="45" t="s">
        <v>2385</v>
      </c>
      <c r="F2014" t="s">
        <v>3016</v>
      </c>
      <c r="G2014" s="45" t="s">
        <v>2391</v>
      </c>
      <c r="H2014" s="43">
        <v>3170</v>
      </c>
      <c r="I2014" s="324" t="s">
        <v>41</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process efficiency</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2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Industry Process Efficiency</v>
      </c>
      <c r="C2015" s="254" t="str">
        <f t="shared" si="63"/>
        <v>Percentage Improvement in Industrial Process Efficiency above BAU</v>
      </c>
      <c r="D2015" s="6" t="s">
        <v>3054</v>
      </c>
      <c r="E2015" s="45" t="s">
        <v>2682</v>
      </c>
      <c r="F2015" t="s">
        <v>3016</v>
      </c>
      <c r="G2015" s="45" t="s">
        <v>2685</v>
      </c>
      <c r="H2015" s="43">
        <v>3171</v>
      </c>
      <c r="I2015" s="324" t="s">
        <v>41</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process efficiency</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2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Industry Process Efficiency</v>
      </c>
      <c r="C2016" s="254" t="str">
        <f t="shared" si="63"/>
        <v>Percentage Improvement in Industrial Process Efficiency above BAU</v>
      </c>
      <c r="D2016" s="6" t="s">
        <v>3054</v>
      </c>
      <c r="E2016" s="45" t="s">
        <v>2683</v>
      </c>
      <c r="F2016" t="s">
        <v>3016</v>
      </c>
      <c r="G2016" s="45" t="s">
        <v>2687</v>
      </c>
      <c r="H2016" s="43">
        <v>3172</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process efficiency</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2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Industry Process Efficiency</v>
      </c>
      <c r="C2017" s="254" t="str">
        <f t="shared" si="63"/>
        <v>Percentage Improvement in Industrial Process Efficiency above BAU</v>
      </c>
      <c r="D2017" s="6" t="s">
        <v>3054</v>
      </c>
      <c r="E2017" s="45" t="s">
        <v>2684</v>
      </c>
      <c r="F2017" t="s">
        <v>3016</v>
      </c>
      <c r="G2017" s="45" t="s">
        <v>2688</v>
      </c>
      <c r="H2017" s="43">
        <v>3173</v>
      </c>
      <c r="I2017" s="324" t="s">
        <v>40</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process efficiency</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2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Industry Process Efficiency</v>
      </c>
      <c r="C2018" s="254" t="str">
        <f t="shared" si="63"/>
        <v>Percentage Improvement in Industrial Process Efficiency above BAU</v>
      </c>
      <c r="D2018" s="6" t="s">
        <v>3054</v>
      </c>
      <c r="E2018" s="45" t="s">
        <v>2681</v>
      </c>
      <c r="F2018" t="s">
        <v>3016</v>
      </c>
      <c r="G2018" s="45" t="s">
        <v>2686</v>
      </c>
      <c r="H2018" s="43">
        <v>3174</v>
      </c>
      <c r="I2018" s="324" t="s">
        <v>41</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process efficiency</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2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Industry Process Efficiency</v>
      </c>
      <c r="C2019" s="254" t="str">
        <f t="shared" si="63"/>
        <v>Percentage Improvement in Industrial Process Efficiency above BAU</v>
      </c>
      <c r="D2019" s="6" t="s">
        <v>3055</v>
      </c>
      <c r="E2019" s="45" t="s">
        <v>2380</v>
      </c>
      <c r="F2019" t="s">
        <v>3017</v>
      </c>
      <c r="G2019" s="45" t="s">
        <v>2386</v>
      </c>
      <c r="H2019" s="43">
        <v>3175</v>
      </c>
      <c r="I2019" s="325" t="s">
        <v>41</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process efficiency</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2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Industry Process Efficiency</v>
      </c>
      <c r="C2020" s="254" t="str">
        <f t="shared" si="63"/>
        <v>Percentage Improvement in Industrial Process Efficiency above BAU</v>
      </c>
      <c r="D2020" s="6" t="s">
        <v>3055</v>
      </c>
      <c r="E2020" s="45" t="s">
        <v>2381</v>
      </c>
      <c r="F2020" t="s">
        <v>3017</v>
      </c>
      <c r="G2020" s="45" t="s">
        <v>2389</v>
      </c>
      <c r="H2020" s="43">
        <v>3176</v>
      </c>
      <c r="I2020" s="324" t="s">
        <v>41</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process efficiency</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2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Industry Process Efficiency</v>
      </c>
      <c r="C2021" s="254" t="str">
        <f t="shared" si="63"/>
        <v>Percentage Improvement in Industrial Process Efficiency above BAU</v>
      </c>
      <c r="D2021" s="6" t="s">
        <v>3055</v>
      </c>
      <c r="E2021" s="45" t="s">
        <v>2382</v>
      </c>
      <c r="F2021" t="s">
        <v>3017</v>
      </c>
      <c r="G2021" s="45" t="s">
        <v>2390</v>
      </c>
      <c r="H2021" s="43">
        <v>3177</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process efficiency</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2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Industry Process Efficiency</v>
      </c>
      <c r="C2022" s="254" t="str">
        <f t="shared" si="63"/>
        <v>Percentage Improvement in Industrial Process Efficiency above BAU</v>
      </c>
      <c r="D2022" s="6" t="s">
        <v>3055</v>
      </c>
      <c r="E2022" s="45" t="s">
        <v>2383</v>
      </c>
      <c r="F2022" t="s">
        <v>3017</v>
      </c>
      <c r="G2022" s="45" t="s">
        <v>2387</v>
      </c>
      <c r="H2022" s="43">
        <v>3178</v>
      </c>
      <c r="I2022" s="324" t="s">
        <v>41</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process efficiency</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2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Industry Process Efficiency</v>
      </c>
      <c r="C2023" s="254" t="str">
        <f t="shared" si="63"/>
        <v>Percentage Improvement in Industrial Process Efficiency above BAU</v>
      </c>
      <c r="D2023" s="6" t="s">
        <v>3055</v>
      </c>
      <c r="E2023" s="45" t="s">
        <v>2384</v>
      </c>
      <c r="F2023" t="s">
        <v>3017</v>
      </c>
      <c r="G2023" s="45" t="s">
        <v>2388</v>
      </c>
      <c r="H2023" s="43">
        <v>3179</v>
      </c>
      <c r="I2023" s="324" t="s">
        <v>41</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process efficiency</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2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Industry Process Efficiency</v>
      </c>
      <c r="C2024" s="254" t="str">
        <f t="shared" si="63"/>
        <v>Percentage Improvement in Industrial Process Efficiency above BAU</v>
      </c>
      <c r="D2024" s="6" t="s">
        <v>3055</v>
      </c>
      <c r="E2024" s="45" t="s">
        <v>2385</v>
      </c>
      <c r="F2024" t="s">
        <v>3017</v>
      </c>
      <c r="G2024" s="45" t="s">
        <v>2391</v>
      </c>
      <c r="H2024" s="43">
        <v>3180</v>
      </c>
      <c r="I2024" s="324" t="s">
        <v>41</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process efficiency</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2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Industry Process Efficiency</v>
      </c>
      <c r="C2025" s="254" t="str">
        <f t="shared" si="63"/>
        <v>Percentage Improvement in Industrial Process Efficiency above BAU</v>
      </c>
      <c r="D2025" s="6" t="s">
        <v>3055</v>
      </c>
      <c r="E2025" s="45" t="s">
        <v>2682</v>
      </c>
      <c r="F2025" t="s">
        <v>3017</v>
      </c>
      <c r="G2025" s="45" t="s">
        <v>2685</v>
      </c>
      <c r="H2025" s="43">
        <v>3181</v>
      </c>
      <c r="I2025" s="324" t="s">
        <v>41</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process efficiency</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2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Industry Process Efficiency</v>
      </c>
      <c r="C2026" s="254" t="str">
        <f t="shared" si="63"/>
        <v>Percentage Improvement in Industrial Process Efficiency above BAU</v>
      </c>
      <c r="D2026" s="6" t="s">
        <v>3055</v>
      </c>
      <c r="E2026" s="45" t="s">
        <v>2683</v>
      </c>
      <c r="F2026" t="s">
        <v>3017</v>
      </c>
      <c r="G2026" s="45" t="s">
        <v>2687</v>
      </c>
      <c r="H2026" s="43">
        <v>3182</v>
      </c>
      <c r="I2026" s="324" t="s">
        <v>41</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process efficiency</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2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Industry Process Efficiency</v>
      </c>
      <c r="C2027" s="254" t="str">
        <f t="shared" si="63"/>
        <v>Percentage Improvement in Industrial Process Efficiency above BAU</v>
      </c>
      <c r="D2027" s="6" t="s">
        <v>3055</v>
      </c>
      <c r="E2027" s="45" t="s">
        <v>2684</v>
      </c>
      <c r="F2027" t="s">
        <v>3017</v>
      </c>
      <c r="G2027" s="45" t="s">
        <v>2688</v>
      </c>
      <c r="H2027" s="43">
        <v>3183</v>
      </c>
      <c r="I2027" s="324" t="s">
        <v>41</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process efficiency</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2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Industry Process Efficiency</v>
      </c>
      <c r="C2028" s="254" t="str">
        <f t="shared" si="63"/>
        <v>Percentage Improvement in Industrial Process Efficiency above BAU</v>
      </c>
      <c r="D2028" s="6" t="s">
        <v>3055</v>
      </c>
      <c r="E2028" s="45" t="s">
        <v>2681</v>
      </c>
      <c r="F2028" t="s">
        <v>3017</v>
      </c>
      <c r="G2028" s="45" t="s">
        <v>2686</v>
      </c>
      <c r="H2028" s="43">
        <v>3184</v>
      </c>
      <c r="I2028" s="324" t="s">
        <v>41</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process efficiency</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2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Industry Process Efficiency</v>
      </c>
      <c r="C2029" s="254" t="str">
        <f t="shared" si="63"/>
        <v>Percentage Improvement in Industrial Process Efficiency above BAU</v>
      </c>
      <c r="D2029" s="6" t="s">
        <v>3056</v>
      </c>
      <c r="E2029" s="45" t="s">
        <v>2380</v>
      </c>
      <c r="F2029" t="s">
        <v>3059</v>
      </c>
      <c r="G2029" s="45" t="s">
        <v>2386</v>
      </c>
      <c r="H2029" s="43">
        <v>3185</v>
      </c>
      <c r="I2029" s="324" t="s">
        <v>40</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process efficiency</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2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Industry Process Efficiency</v>
      </c>
      <c r="C2030" s="254" t="str">
        <f t="shared" si="63"/>
        <v>Percentage Improvement in Industrial Process Efficiency above BAU</v>
      </c>
      <c r="D2030" s="6" t="s">
        <v>3056</v>
      </c>
      <c r="E2030" s="45" t="s">
        <v>2381</v>
      </c>
      <c r="F2030" t="s">
        <v>3059</v>
      </c>
      <c r="G2030" s="45" t="s">
        <v>2389</v>
      </c>
      <c r="H2030" s="43">
        <v>3186</v>
      </c>
      <c r="I2030" s="324" t="s">
        <v>41</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process efficiency</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2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Industry Process Efficiency</v>
      </c>
      <c r="C2031" s="254" t="str">
        <f t="shared" si="63"/>
        <v>Percentage Improvement in Industrial Process Efficiency above BAU</v>
      </c>
      <c r="D2031" s="6" t="s">
        <v>3056</v>
      </c>
      <c r="E2031" s="45" t="s">
        <v>2382</v>
      </c>
      <c r="F2031" t="s">
        <v>3059</v>
      </c>
      <c r="G2031" s="45" t="s">
        <v>2390</v>
      </c>
      <c r="H2031" s="43">
        <v>3187</v>
      </c>
      <c r="I2031" s="324" t="s">
        <v>41</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process efficiency</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2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Industry Process Efficiency</v>
      </c>
      <c r="C2032" s="254" t="str">
        <f t="shared" si="63"/>
        <v>Percentage Improvement in Industrial Process Efficiency above BAU</v>
      </c>
      <c r="D2032" s="6" t="s">
        <v>3056</v>
      </c>
      <c r="E2032" s="45" t="s">
        <v>2383</v>
      </c>
      <c r="F2032" t="s">
        <v>3059</v>
      </c>
      <c r="G2032" s="45" t="s">
        <v>2387</v>
      </c>
      <c r="H2032" s="43">
        <v>3188</v>
      </c>
      <c r="I2032" s="324" t="s">
        <v>41</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process efficiency</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2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Industry Process Efficiency</v>
      </c>
      <c r="C2033" s="254" t="str">
        <f t="shared" si="63"/>
        <v>Percentage Improvement in Industrial Process Efficiency above BAU</v>
      </c>
      <c r="D2033" s="6" t="s">
        <v>3056</v>
      </c>
      <c r="E2033" s="45" t="s">
        <v>2384</v>
      </c>
      <c r="F2033" t="s">
        <v>3059</v>
      </c>
      <c r="G2033" s="45" t="s">
        <v>2388</v>
      </c>
      <c r="H2033" s="43">
        <v>3189</v>
      </c>
      <c r="I2033" s="324" t="s">
        <v>41</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process efficiency</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2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Industry Process Efficiency</v>
      </c>
      <c r="C2034" s="254" t="str">
        <f t="shared" si="63"/>
        <v>Percentage Improvement in Industrial Process Efficiency above BAU</v>
      </c>
      <c r="D2034" s="6" t="s">
        <v>3056</v>
      </c>
      <c r="E2034" s="45" t="s">
        <v>2385</v>
      </c>
      <c r="F2034" t="s">
        <v>3059</v>
      </c>
      <c r="G2034" s="45" t="s">
        <v>2391</v>
      </c>
      <c r="H2034" s="43">
        <v>3190</v>
      </c>
      <c r="I2034" s="324" t="s">
        <v>41</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process efficiency</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2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Industry Process Efficiency</v>
      </c>
      <c r="C2035" s="254" t="str">
        <f t="shared" si="63"/>
        <v>Percentage Improvement in Industrial Process Efficiency above BAU</v>
      </c>
      <c r="D2035" s="6" t="s">
        <v>3056</v>
      </c>
      <c r="E2035" s="45" t="s">
        <v>2682</v>
      </c>
      <c r="F2035" t="s">
        <v>3059</v>
      </c>
      <c r="G2035" s="45" t="s">
        <v>2685</v>
      </c>
      <c r="H2035" s="43">
        <v>3191</v>
      </c>
      <c r="I2035" s="324" t="s">
        <v>41</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process efficiency</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2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Industry Process Efficiency</v>
      </c>
      <c r="C2036" s="254" t="str">
        <f t="shared" si="63"/>
        <v>Percentage Improvement in Industrial Process Efficiency above BAU</v>
      </c>
      <c r="D2036" s="6" t="s">
        <v>3056</v>
      </c>
      <c r="E2036" s="45" t="s">
        <v>2683</v>
      </c>
      <c r="F2036" t="s">
        <v>3059</v>
      </c>
      <c r="G2036" s="45" t="s">
        <v>2687</v>
      </c>
      <c r="H2036" s="43">
        <v>3192</v>
      </c>
      <c r="I2036" s="324" t="s">
        <v>41</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process efficiency</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2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Industry Process Efficiency</v>
      </c>
      <c r="C2037" s="254" t="str">
        <f t="shared" si="63"/>
        <v>Percentage Improvement in Industrial Process Efficiency above BAU</v>
      </c>
      <c r="D2037" s="6" t="s">
        <v>3056</v>
      </c>
      <c r="E2037" s="45" t="s">
        <v>2684</v>
      </c>
      <c r="F2037" t="s">
        <v>3059</v>
      </c>
      <c r="G2037" s="45" t="s">
        <v>2688</v>
      </c>
      <c r="H2037" s="43">
        <v>3193</v>
      </c>
      <c r="I2037" s="324" t="s">
        <v>41</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process efficiency</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2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Industry Process Efficiency</v>
      </c>
      <c r="C2038" s="254" t="str">
        <f t="shared" si="63"/>
        <v>Percentage Improvement in Industrial Process Efficiency above BAU</v>
      </c>
      <c r="D2038" s="6" t="s">
        <v>3056</v>
      </c>
      <c r="E2038" s="45" t="s">
        <v>2681</v>
      </c>
      <c r="F2038" t="s">
        <v>3059</v>
      </c>
      <c r="G2038" s="45" t="s">
        <v>2686</v>
      </c>
      <c r="H2038" s="43">
        <v>3194</v>
      </c>
      <c r="I2038" s="324" t="s">
        <v>41</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process efficiency</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2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Industry Process Efficiency</v>
      </c>
      <c r="C2039" s="254" t="str">
        <f t="shared" si="63"/>
        <v>Percentage Improvement in Industrial Process Efficiency above BAU</v>
      </c>
      <c r="D2039" s="6" t="s">
        <v>3057</v>
      </c>
      <c r="E2039" s="45" t="s">
        <v>2380</v>
      </c>
      <c r="F2039" t="s">
        <v>3018</v>
      </c>
      <c r="G2039" s="45" t="s">
        <v>2386</v>
      </c>
      <c r="H2039" s="43">
        <v>3195</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process efficiency</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2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Industry Process Efficiency</v>
      </c>
      <c r="C2040" s="254" t="str">
        <f t="shared" si="63"/>
        <v>Percentage Improvement in Industrial Process Efficiency above BAU</v>
      </c>
      <c r="D2040" s="6" t="s">
        <v>3057</v>
      </c>
      <c r="E2040" s="45" t="s">
        <v>2381</v>
      </c>
      <c r="F2040" t="s">
        <v>3018</v>
      </c>
      <c r="G2040" s="45" t="s">
        <v>2389</v>
      </c>
      <c r="H2040" s="43">
        <v>3196</v>
      </c>
      <c r="I2040" s="324" t="s">
        <v>41</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process efficiency</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2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Industry Process Efficiency</v>
      </c>
      <c r="C2041" s="254" t="str">
        <f t="shared" si="63"/>
        <v>Percentage Improvement in Industrial Process Efficiency above BAU</v>
      </c>
      <c r="D2041" s="6" t="s">
        <v>3057</v>
      </c>
      <c r="E2041" s="45" t="s">
        <v>2382</v>
      </c>
      <c r="F2041" t="s">
        <v>3018</v>
      </c>
      <c r="G2041" s="45" t="s">
        <v>2390</v>
      </c>
      <c r="H2041" s="43">
        <v>3197</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process efficiency</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2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Industry Process Efficiency</v>
      </c>
      <c r="C2042" s="254" t="str">
        <f t="shared" si="63"/>
        <v>Percentage Improvement in Industrial Process Efficiency above BAU</v>
      </c>
      <c r="D2042" s="6" t="s">
        <v>3057</v>
      </c>
      <c r="E2042" s="45" t="s">
        <v>2383</v>
      </c>
      <c r="F2042" t="s">
        <v>3018</v>
      </c>
      <c r="G2042" s="45" t="s">
        <v>2387</v>
      </c>
      <c r="H2042" s="43">
        <v>3198</v>
      </c>
      <c r="I2042" s="324" t="s">
        <v>41</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process efficiency</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2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Industry Process Efficiency</v>
      </c>
      <c r="C2043" s="254" t="str">
        <f t="shared" si="63"/>
        <v>Percentage Improvement in Industrial Process Efficiency above BAU</v>
      </c>
      <c r="D2043" s="6" t="s">
        <v>3057</v>
      </c>
      <c r="E2043" s="45" t="s">
        <v>2384</v>
      </c>
      <c r="F2043" t="s">
        <v>3018</v>
      </c>
      <c r="G2043" s="45" t="s">
        <v>2388</v>
      </c>
      <c r="H2043" s="43">
        <v>3199</v>
      </c>
      <c r="I2043" s="324" t="s">
        <v>40</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process efficiency</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2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Industry Process Efficiency</v>
      </c>
      <c r="C2044" s="254" t="str">
        <f t="shared" si="63"/>
        <v>Percentage Improvement in Industrial Process Efficiency above BAU</v>
      </c>
      <c r="D2044" s="6" t="s">
        <v>3057</v>
      </c>
      <c r="E2044" s="45" t="s">
        <v>2385</v>
      </c>
      <c r="F2044" t="s">
        <v>3018</v>
      </c>
      <c r="G2044" s="45" t="s">
        <v>2391</v>
      </c>
      <c r="H2044" s="43">
        <v>3200</v>
      </c>
      <c r="I2044" s="324" t="s">
        <v>41</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process efficiency</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2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Industry Process Efficiency</v>
      </c>
      <c r="C2045" s="254" t="str">
        <f t="shared" si="63"/>
        <v>Percentage Improvement in Industrial Process Efficiency above BAU</v>
      </c>
      <c r="D2045" s="6" t="s">
        <v>3057</v>
      </c>
      <c r="E2045" s="45" t="s">
        <v>2682</v>
      </c>
      <c r="F2045" t="s">
        <v>3018</v>
      </c>
      <c r="G2045" s="45" t="s">
        <v>2685</v>
      </c>
      <c r="H2045" s="43">
        <v>3201</v>
      </c>
      <c r="I2045" s="324" t="s">
        <v>41</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process efficiency</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2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Industry Process Efficiency</v>
      </c>
      <c r="C2046" s="254" t="str">
        <f t="shared" si="63"/>
        <v>Percentage Improvement in Industrial Process Efficiency above BAU</v>
      </c>
      <c r="D2046" s="6" t="s">
        <v>3057</v>
      </c>
      <c r="E2046" s="45" t="s">
        <v>2683</v>
      </c>
      <c r="F2046" t="s">
        <v>3018</v>
      </c>
      <c r="G2046" s="45" t="s">
        <v>2687</v>
      </c>
      <c r="H2046" s="43">
        <v>3202</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process efficiency</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2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Industry Process Efficiency</v>
      </c>
      <c r="C2047" s="254" t="str">
        <f t="shared" si="63"/>
        <v>Percentage Improvement in Industrial Process Efficiency above BAU</v>
      </c>
      <c r="D2047" s="6" t="s">
        <v>3057</v>
      </c>
      <c r="E2047" s="45" t="s">
        <v>2684</v>
      </c>
      <c r="F2047" t="s">
        <v>3018</v>
      </c>
      <c r="G2047" s="45" t="s">
        <v>2688</v>
      </c>
      <c r="H2047" s="43">
        <v>3203</v>
      </c>
      <c r="I2047" s="324" t="s">
        <v>40</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process efficiency</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2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Industry Process Efficiency</v>
      </c>
      <c r="C2048" s="254" t="str">
        <f t="shared" si="63"/>
        <v>Percentage Improvement in Industrial Process Efficiency above BAU</v>
      </c>
      <c r="D2048" s="6" t="s">
        <v>3057</v>
      </c>
      <c r="E2048" s="45" t="s">
        <v>2681</v>
      </c>
      <c r="F2048" t="s">
        <v>3018</v>
      </c>
      <c r="G2048" s="45" t="s">
        <v>2686</v>
      </c>
      <c r="H2048" s="43">
        <v>3204</v>
      </c>
      <c r="I2048" s="324" t="s">
        <v>41</v>
      </c>
      <c r="J2048" s="255" t="str">
        <f>IF(ISBLANK(INDEX('Policy Characteristics'!D:D,MATCH($C2048,'Policy Characteristics'!$C:$C,0))),"",INDEX('Policy Characteristics'!D:D,MATCH($C2048,'Policy Characteristics'!$C:$C,0)))</f>
        <v>Industry Energy Efficiency</v>
      </c>
      <c r="K2048" s="254" t="str">
        <f>IF(ISBLANK(INDEX('Policy Characteristics'!E:E,MATCH($C2048,'Policy Characteristics'!$C:$C,0))),"",INDEX('Policy Characteristics'!E:E,MATCH($C2048,'Policy Characteristics'!$C:$C,0)))</f>
        <v>indst process efficiency</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0.25</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reduction in energy use</v>
      </c>
      <c r="P2048" s="254" t="str">
        <f>IF(ISBLANK(INDEX('Policy Characteristics'!J:J,MATCH($C2048,'Policy Characteristics'!$C:$C,0))),"",INDEX('Policy Characteristics'!J:J,MATCH($C2048,'Policy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8" s="254" t="str">
        <f>IF(ISBLANK(INDEX('Policy Characteristics'!K:K,MATCH($C2048,'Policy Characteristics'!$C:$C,0))),"",INDEX('Policy Characteristics'!K:K,MATCH($C2048,'Policy Characteristics'!$C:$C,0)))</f>
        <v>industry-ag-main.html#eff-stds</v>
      </c>
      <c r="R2048" s="254" t="str">
        <f>IF(ISBLANK(INDEX('Policy Characteristics'!L:L,MATCH($C2048,'Policy Characteristics'!$C:$C,0))),"",INDEX('Policy Characteristics'!L:L,MATCH($C2048,'Policy Characteristics'!$C:$C,0)))</f>
        <v>industry-energy-efficiency-standards.html</v>
      </c>
    </row>
    <row r="2049" spans="1:18" s="4" customFormat="1" x14ac:dyDescent="0.2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Material Efficiency, Longevity, &amp; Re-Use</v>
      </c>
      <c r="C2049" t="s">
        <v>2416</v>
      </c>
      <c r="D2049" s="45" t="s">
        <v>3045</v>
      </c>
      <c r="E2049" s="45"/>
      <c r="F2049" s="6" t="s">
        <v>3008</v>
      </c>
      <c r="G2049" s="45"/>
      <c r="H2049" s="43">
        <v>429</v>
      </c>
      <c r="I2049" s="324" t="s">
        <v>40</v>
      </c>
      <c r="J2049" s="255" t="str">
        <f>IF(ISBLANK(INDEX('Policy Characteristics'!D:D,MATCH($C2049,'Policy Characteristics'!$C:$C,0))),"",INDEX('Policy Characteristics'!D:D,MATCH($C2049,'Policy Characteristics'!$C:$C,0)))</f>
        <v>Material Efficiency, Longevity, &amp; Re-Use</v>
      </c>
      <c r="K2049" s="254" t="str">
        <f>IF(ISBLANK(INDEX('Policy Characteristics'!E:E,MATCH($C2049,'Policy Characteristics'!$C:$C,0))),"",INDEX('Policy Characteristics'!E:E,MATCH($C2049,'Policy Characteristics'!$C:$C,0)))</f>
        <v>indst reduce nonenergy product demand</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1</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demand reduction</v>
      </c>
      <c r="P2049" s="254" t="str">
        <f>IF(ISBLANK(INDEX('Policy Characteristics'!J:J,MATCH($C2049,'Policy Characteristics'!$C:$C,0))),"",INDEX('Policy Characteristics'!J:J,MATCH($C2049,'Policy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49" s="254" t="str">
        <f>IF(ISBLANK(INDEX('Policy Characteristics'!K:K,MATCH($C2049,'Policy Characteristics'!$C:$C,0))),"",INDEX('Policy Characteristics'!K:K,MATCH($C2049,'Policy Characteristics'!$C:$C,0)))</f>
        <v/>
      </c>
      <c r="R2049" s="254" t="str">
        <f>IF(ISBLANK(INDEX('Policy Characteristics'!L:L,MATCH($C2049,'Policy Characteristics'!$C:$C,0))),"",INDEX('Policy Characteristics'!L:L,MATCH($C2049,'Policy Characteristics'!$C:$C,0)))</f>
        <v>material-efficiency-longevity-reuse.html</v>
      </c>
    </row>
    <row r="2050" spans="1:18" s="4" customFormat="1" x14ac:dyDescent="0.2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Material Efficiency, Longevity, &amp; Re-Use</v>
      </c>
      <c r="C2050" s="254" t="str">
        <f t="shared" ref="C2050" si="64">C$2049</f>
        <v>Percent Reduction in Nonenergy Nonagriculture Industry Product Demand</v>
      </c>
      <c r="D2050" s="6" t="s">
        <v>3046</v>
      </c>
      <c r="E2050" s="45"/>
      <c r="F2050" s="6" t="s">
        <v>2556</v>
      </c>
      <c r="G2050" s="45"/>
      <c r="H2050" s="43">
        <v>430</v>
      </c>
      <c r="I2050" s="324" t="s">
        <v>40</v>
      </c>
      <c r="J2050" s="255" t="str">
        <f>IF(ISBLANK(INDEX('Policy Characteristics'!D:D,MATCH($C2050,'Policy Characteristics'!$C:$C,0))),"",INDEX('Policy Characteristics'!D:D,MATCH($C2050,'Policy Characteristics'!$C:$C,0)))</f>
        <v>Material Efficiency, Longevity, &amp; Re-Use</v>
      </c>
      <c r="K2050" s="254" t="str">
        <f>IF(ISBLANK(INDEX('Policy Characteristics'!E:E,MATCH($C2050,'Policy Characteristics'!$C:$C,0))),"",INDEX('Policy Characteristics'!E:E,MATCH($C2050,'Policy Characteristics'!$C:$C,0)))</f>
        <v>indst reduce nonenergy product demand</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1</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demand reduction</v>
      </c>
      <c r="P2050" s="254" t="str">
        <f>IF(ISBLANK(INDEX('Policy Characteristics'!J:J,MATCH($C2050,'Policy Characteristics'!$C:$C,0))),"",INDEX('Policy Characteristics'!J:J,MATCH($C2050,'Policy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50" s="254" t="str">
        <f>IF(ISBLANK(INDEX('Policy Characteristics'!K:K,MATCH($C2050,'Policy Characteristics'!$C:$C,0))),"",INDEX('Policy Characteristics'!K:K,MATCH($C2050,'Policy Characteristics'!$C:$C,0)))</f>
        <v/>
      </c>
      <c r="R2050" s="254" t="str">
        <f>IF(ISBLANK(INDEX('Policy Characteristics'!L:L,MATCH($C2050,'Policy Characteristics'!$C:$C,0))),"",INDEX('Policy Characteristics'!L:L,MATCH($C2050,'Policy Characteristics'!$C:$C,0)))</f>
        <v>material-efficiency-longevity-reuse.html</v>
      </c>
    </row>
    <row r="2051" spans="1:18" s="4" customFormat="1" x14ac:dyDescent="0.2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Material Efficiency, Longevity, &amp; Re-Use</v>
      </c>
      <c r="C2051" s="254" t="str">
        <f t="shared" ref="C2051" si="65">C$2049</f>
        <v>Percent Reduction in Nonenergy Nonagriculture Industry Product Demand</v>
      </c>
      <c r="D2051" s="6" t="s">
        <v>3056</v>
      </c>
      <c r="E2051" s="45"/>
      <c r="F2051" s="6" t="s">
        <v>3059</v>
      </c>
      <c r="G2051" s="45"/>
      <c r="H2051" s="43">
        <v>432</v>
      </c>
      <c r="I2051" s="324" t="s">
        <v>40</v>
      </c>
      <c r="J2051" s="255" t="str">
        <f>IF(ISBLANK(INDEX('Policy Characteristics'!D:D,MATCH($C2051,'Policy Characteristics'!$C:$C,0))),"",INDEX('Policy Characteristics'!D:D,MATCH($C2051,'Policy Characteristics'!$C:$C,0)))</f>
        <v>Material Efficiency, Longevity, &amp; Re-Use</v>
      </c>
      <c r="K2051" s="254" t="str">
        <f>IF(ISBLANK(INDEX('Policy Characteristics'!E:E,MATCH($C2051,'Policy Characteristics'!$C:$C,0))),"",INDEX('Policy Characteristics'!E:E,MATCH($C2051,'Policy Characteristics'!$C:$C,0)))</f>
        <v>indst reduce nonenergy product demand</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1</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demand reduction</v>
      </c>
      <c r="P2051" s="254" t="str">
        <f>IF(ISBLANK(INDEX('Policy Characteristics'!J:J,MATCH($C2051,'Policy Characteristics'!$C:$C,0))),"",INDEX('Policy Characteristics'!J:J,MATCH($C2051,'Policy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51" s="254" t="str">
        <f>IF(ISBLANK(INDEX('Policy Characteristics'!K:K,MATCH($C2051,'Policy Characteristics'!$C:$C,0))),"",INDEX('Policy Characteristics'!K:K,MATCH($C2051,'Policy Characteristics'!$C:$C,0)))</f>
        <v/>
      </c>
      <c r="R2051" s="254" t="str">
        <f>IF(ISBLANK(INDEX('Policy Characteristics'!L:L,MATCH($C2051,'Policy Characteristics'!$C:$C,0))),"",INDEX('Policy Characteristics'!L:L,MATCH($C2051,'Policy Characteristics'!$C:$C,0)))</f>
        <v>material-efficiency-longevity-reuse.html</v>
      </c>
    </row>
    <row r="2052" spans="1:18" x14ac:dyDescent="0.2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Methane Capture</v>
      </c>
      <c r="C2052" t="s">
        <v>272</v>
      </c>
      <c r="D2052" s="45" t="s">
        <v>3035</v>
      </c>
      <c r="E2052" s="45"/>
      <c r="F2052" t="s">
        <v>2999</v>
      </c>
      <c r="G2052" s="45"/>
      <c r="H2052" s="43">
        <v>1458</v>
      </c>
      <c r="I2052" s="324" t="s">
        <v>40</v>
      </c>
      <c r="J2052" s="255" t="str">
        <f>IF(ISBLANK(INDEX('Policy Characteristics'!D:D,MATCH($C2052,'Policy Characteristics'!$C:$C,0))),"",INDEX('Policy Characteristics'!D:D,MATCH($C2052,'Policy Characteristics'!$C:$C,0)))</f>
        <v>Methane Capture and Destruction</v>
      </c>
      <c r="K2052" s="254" t="str">
        <f>IF(ISBLANK(INDEX('Policy Characteristics'!E:E,MATCH($C2052,'Policy Characteristics'!$C:$C,0))),"",INDEX('Policy Characteristics'!E:E,MATCH($C2052,'Policy Characteristics'!$C:$C,0)))</f>
        <v>indst methane capture</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1</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of potential achieved</v>
      </c>
      <c r="P2052" s="254" t="str">
        <f>IF(ISBLANK(INDEX('Policy Characteristics'!J:J,MATCH($C2052,'Policy Characteristics'!$C:$C,0))),"",INDEX('Policy Characteristics'!J:J,MATCH($C2052,'Policy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2" s="254" t="str">
        <f>IF(ISBLANK(INDEX('Policy Characteristics'!K:K,MATCH($C2052,'Policy Characteristics'!$C:$C,0))),"",INDEX('Policy Characteristics'!K:K,MATCH($C2052,'Policy Characteristics'!$C:$C,0)))</f>
        <v>industry-ag-main.html#methane-capture</v>
      </c>
      <c r="R2052" s="254" t="str">
        <f>IF(ISBLANK(INDEX('Policy Characteristics'!L:L,MATCH($C2052,'Policy Characteristics'!$C:$C,0))),"",INDEX('Policy Characteristics'!L:L,MATCH($C2052,'Policy Characteristics'!$C:$C,0)))</f>
        <v>methane-capture.html</v>
      </c>
    </row>
    <row r="2053" spans="1:18" x14ac:dyDescent="0.2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Methane Capture</v>
      </c>
      <c r="C2053" s="254" t="str">
        <f t="shared" ref="C2053:C2055" si="66">C$2052</f>
        <v>Fraction of Methane Capture Opportunities Achieved</v>
      </c>
      <c r="D2053" s="45" t="s">
        <v>3055</v>
      </c>
      <c r="E2053" s="45"/>
      <c r="F2053" t="s">
        <v>3017</v>
      </c>
      <c r="G2053" s="45"/>
      <c r="H2053" s="43">
        <v>1459</v>
      </c>
      <c r="I2053" s="324" t="s">
        <v>40</v>
      </c>
      <c r="J2053" s="255" t="str">
        <f>IF(ISBLANK(INDEX('Policy Characteristics'!D:D,MATCH($C2053,'Policy Characteristics'!$C:$C,0))),"",INDEX('Policy Characteristics'!D:D,MATCH($C2053,'Policy Characteristics'!$C:$C,0)))</f>
        <v>Methane Capture and Destruction</v>
      </c>
      <c r="K2053" s="254" t="str">
        <f>IF(ISBLANK(INDEX('Policy Characteristics'!E:E,MATCH($C2053,'Policy Characteristics'!$C:$C,0))),"",INDEX('Policy Characteristics'!E:E,MATCH($C2053,'Policy Characteristics'!$C:$C,0)))</f>
        <v>indst methane capture</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1</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of potential achieved</v>
      </c>
      <c r="P2053" s="254" t="str">
        <f>IF(ISBLANK(INDEX('Policy Characteristics'!J:J,MATCH($C2053,'Policy Characteristics'!$C:$C,0))),"",INDEX('Policy Characteristics'!J:J,MATCH($C2053,'Policy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3" s="254" t="str">
        <f>IF(ISBLANK(INDEX('Policy Characteristics'!K:K,MATCH($C2053,'Policy Characteristics'!$C:$C,0))),"",INDEX('Policy Characteristics'!K:K,MATCH($C2053,'Policy Characteristics'!$C:$C,0)))</f>
        <v>industry-ag-main.html#methane-capture</v>
      </c>
      <c r="R2053" s="254" t="str">
        <f>IF(ISBLANK(INDEX('Policy Characteristics'!L:L,MATCH($C2053,'Policy Characteristics'!$C:$C,0))),"",INDEX('Policy Characteristics'!L:L,MATCH($C2053,'Policy Characteristics'!$C:$C,0)))</f>
        <v>methane-capture.html</v>
      </c>
    </row>
    <row r="2054" spans="1:18" x14ac:dyDescent="0.2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Methane Capture</v>
      </c>
      <c r="C2054" s="254" t="str">
        <f t="shared" si="66"/>
        <v>Fraction of Methane Capture Opportunities Achieved</v>
      </c>
      <c r="D2054" s="45" t="s">
        <v>3034</v>
      </c>
      <c r="E2054" s="45"/>
      <c r="F2054" t="s">
        <v>2735</v>
      </c>
      <c r="G2054" s="45"/>
      <c r="H2054" s="43">
        <v>513</v>
      </c>
      <c r="I2054" s="324" t="s">
        <v>40</v>
      </c>
      <c r="J2054" s="255" t="str">
        <f>IF(ISBLANK(INDEX('Policy Characteristics'!D:D,MATCH($C2054,'Policy Characteristics'!$C:$C,0))),"",INDEX('Policy Characteristics'!D:D,MATCH($C2054,'Policy Characteristics'!$C:$C,0)))</f>
        <v>Methane Capture and Destruction</v>
      </c>
      <c r="K2054" s="254" t="str">
        <f>IF(ISBLANK(INDEX('Policy Characteristics'!E:E,MATCH($C2054,'Policy Characteristics'!$C:$C,0))),"",INDEX('Policy Characteristics'!E:E,MATCH($C2054,'Policy Characteristics'!$C:$C,0)))</f>
        <v>indst methane capture</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1</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of potential achieved</v>
      </c>
      <c r="P2054" s="254" t="str">
        <f>IF(ISBLANK(INDEX('Policy Characteristics'!J:J,MATCH($C2054,'Policy Characteristics'!$C:$C,0))),"",INDEX('Policy Characteristics'!J:J,MATCH($C2054,'Policy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4" s="254" t="str">
        <f>IF(ISBLANK(INDEX('Policy Characteristics'!K:K,MATCH($C2054,'Policy Characteristics'!$C:$C,0))),"",INDEX('Policy Characteristics'!K:K,MATCH($C2054,'Policy Characteristics'!$C:$C,0)))</f>
        <v>industry-ag-main.html#methane-capture</v>
      </c>
      <c r="R2054" s="254" t="str">
        <f>IF(ISBLANK(INDEX('Policy Characteristics'!L:L,MATCH($C2054,'Policy Characteristics'!$C:$C,0))),"",INDEX('Policy Characteristics'!L:L,MATCH($C2054,'Policy Characteristics'!$C:$C,0)))</f>
        <v>methane-capture.html</v>
      </c>
    </row>
    <row r="2055" spans="1:18" x14ac:dyDescent="0.2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Methane Capture</v>
      </c>
      <c r="C2055" s="254" t="str">
        <f t="shared" si="66"/>
        <v>Fraction of Methane Capture Opportunities Achieved</v>
      </c>
      <c r="D2055" s="45" t="s">
        <v>3056</v>
      </c>
      <c r="E2055" s="45"/>
      <c r="F2055" t="s">
        <v>3059</v>
      </c>
      <c r="G2055" s="45"/>
      <c r="H2055" s="43">
        <v>514</v>
      </c>
      <c r="I2055" s="324" t="s">
        <v>40</v>
      </c>
      <c r="J2055" s="255" t="str">
        <f>IF(ISBLANK(INDEX('Policy Characteristics'!D:D,MATCH($C2055,'Policy Characteristics'!$C:$C,0))),"",INDEX('Policy Characteristics'!D:D,MATCH($C2055,'Policy Characteristics'!$C:$C,0)))</f>
        <v>Methane Capture and Destruction</v>
      </c>
      <c r="K2055" s="254" t="str">
        <f>IF(ISBLANK(INDEX('Policy Characteristics'!E:E,MATCH($C2055,'Policy Characteristics'!$C:$C,0))),"",INDEX('Policy Characteristics'!E:E,MATCH($C2055,'Policy Characteristics'!$C:$C,0)))</f>
        <v>indst methane capture</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1</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of potential achieved</v>
      </c>
      <c r="P2055" s="254" t="str">
        <f>IF(ISBLANK(INDEX('Policy Characteristics'!J:J,MATCH($C2055,'Policy Characteristics'!$C:$C,0))),"",INDEX('Policy Characteristics'!J:J,MATCH($C2055,'Policy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5" s="254" t="str">
        <f>IF(ISBLANK(INDEX('Policy Characteristics'!K:K,MATCH($C2055,'Policy Characteristics'!$C:$C,0))),"",INDEX('Policy Characteristics'!K:K,MATCH($C2055,'Policy Characteristics'!$C:$C,0)))</f>
        <v>industry-ag-main.html#methane-capture</v>
      </c>
      <c r="R2055" s="254" t="str">
        <f>IF(ISBLANK(INDEX('Policy Characteristics'!L:L,MATCH($C2055,'Policy Characteristics'!$C:$C,0))),"",INDEX('Policy Characteristics'!L:L,MATCH($C2055,'Policy Characteristics'!$C:$C,0)))</f>
        <v>methane-capture.html</v>
      </c>
    </row>
    <row r="2056" spans="1:18" x14ac:dyDescent="0.2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Methane Destruction</v>
      </c>
      <c r="C2056" t="s">
        <v>273</v>
      </c>
      <c r="D2056" s="45" t="s">
        <v>3035</v>
      </c>
      <c r="E2056" s="45"/>
      <c r="F2056" t="s">
        <v>2999</v>
      </c>
      <c r="G2056" s="45"/>
      <c r="H2056" s="43">
        <v>1460</v>
      </c>
      <c r="I2056" s="324" t="s">
        <v>40</v>
      </c>
      <c r="J2056" s="255" t="str">
        <f>IF(ISBLANK(INDEX('Policy Characteristics'!D:D,MATCH($C2056,'Policy Characteristics'!$C:$C,0))),"",INDEX('Policy Characteristics'!D:D,MATCH($C2056,'Policy Characteristics'!$C:$C,0)))</f>
        <v>Methane Capture and Destruction</v>
      </c>
      <c r="K2056" s="254" t="str">
        <f>IF(ISBLANK(INDEX('Policy Characteristics'!E:E,MATCH($C2056,'Policy Characteristics'!$C:$C,0))),"",INDEX('Policy Characteristics'!E:E,MATCH($C2056,'Policy Characteristics'!$C:$C,0)))</f>
        <v>indst methane destruction</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1</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of potential achieved</v>
      </c>
      <c r="P2056" s="254" t="str">
        <f>IF(ISBLANK(INDEX('Policy Characteristics'!J:J,MATCH($C2056,'Policy Characteristics'!$C:$C,0))),"",INDEX('Policy Characteristics'!J:J,MATCH($C2056,'Policy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6" s="254" t="str">
        <f>IF(ISBLANK(INDEX('Policy Characteristics'!K:K,MATCH($C2056,'Policy Characteristics'!$C:$C,0))),"",INDEX('Policy Characteristics'!K:K,MATCH($C2056,'Policy Characteristics'!$C:$C,0)))</f>
        <v>industry-ag-main.html#methane-destr</v>
      </c>
      <c r="R2056" s="254" t="str">
        <f>IF(ISBLANK(INDEX('Policy Characteristics'!L:L,MATCH($C2056,'Policy Characteristics'!$C:$C,0))),"",INDEX('Policy Characteristics'!L:L,MATCH($C2056,'Policy Characteristics'!$C:$C,0)))</f>
        <v>methane-destruction.html</v>
      </c>
    </row>
    <row r="2057" spans="1:18" x14ac:dyDescent="0.2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Methane Destruction</v>
      </c>
      <c r="C2057" s="254" t="str">
        <f t="shared" ref="C2057:C2059" si="67">C$2056</f>
        <v>Fraction of Methane Destruction Opportunities Achieved</v>
      </c>
      <c r="D2057" s="45" t="s">
        <v>3055</v>
      </c>
      <c r="E2057" s="45"/>
      <c r="F2057" t="s">
        <v>3017</v>
      </c>
      <c r="G2057" s="45"/>
      <c r="H2057" s="43">
        <v>1461</v>
      </c>
      <c r="I2057" s="324" t="s">
        <v>40</v>
      </c>
      <c r="J2057" s="255" t="str">
        <f>IF(ISBLANK(INDEX('Policy Characteristics'!D:D,MATCH($C2057,'Policy Characteristics'!$C:$C,0))),"",INDEX('Policy Characteristics'!D:D,MATCH($C2057,'Policy Characteristics'!$C:$C,0)))</f>
        <v>Methane Capture and Destruction</v>
      </c>
      <c r="K2057" s="254" t="str">
        <f>IF(ISBLANK(INDEX('Policy Characteristics'!E:E,MATCH($C2057,'Policy Characteristics'!$C:$C,0))),"",INDEX('Policy Characteristics'!E:E,MATCH($C2057,'Policy Characteristics'!$C:$C,0)))</f>
        <v>indst methane destruction</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1</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of potential achieved</v>
      </c>
      <c r="P2057" s="254" t="str">
        <f>IF(ISBLANK(INDEX('Policy Characteristics'!J:J,MATCH($C2057,'Policy Characteristics'!$C:$C,0))),"",INDEX('Policy Characteristics'!J:J,MATCH($C2057,'Policy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7" s="254" t="str">
        <f>IF(ISBLANK(INDEX('Policy Characteristics'!K:K,MATCH($C2057,'Policy Characteristics'!$C:$C,0))),"",INDEX('Policy Characteristics'!K:K,MATCH($C2057,'Policy Characteristics'!$C:$C,0)))</f>
        <v>industry-ag-main.html#methane-destr</v>
      </c>
      <c r="R2057" s="254" t="str">
        <f>IF(ISBLANK(INDEX('Policy Characteristics'!L:L,MATCH($C2057,'Policy Characteristics'!$C:$C,0))),"",INDEX('Policy Characteristics'!L:L,MATCH($C2057,'Policy Characteristics'!$C:$C,0)))</f>
        <v>methane-destruction.html</v>
      </c>
    </row>
    <row r="2058" spans="1:18" x14ac:dyDescent="0.2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Methane Destruction</v>
      </c>
      <c r="C2058" s="254" t="str">
        <f t="shared" si="67"/>
        <v>Fraction of Methane Destruction Opportunities Achieved</v>
      </c>
      <c r="D2058" s="45" t="s">
        <v>3034</v>
      </c>
      <c r="E2058" s="45"/>
      <c r="F2058" t="s">
        <v>2735</v>
      </c>
      <c r="G2058" s="45"/>
      <c r="H2058" s="43">
        <v>515</v>
      </c>
      <c r="I2058" s="324" t="s">
        <v>40</v>
      </c>
      <c r="J2058" s="255" t="str">
        <f>IF(ISBLANK(INDEX('Policy Characteristics'!D:D,MATCH($C2058,'Policy Characteristics'!$C:$C,0))),"",INDEX('Policy Characteristics'!D:D,MATCH($C2058,'Policy Characteristics'!$C:$C,0)))</f>
        <v>Methane Capture and Destruction</v>
      </c>
      <c r="K2058" s="254" t="str">
        <f>IF(ISBLANK(INDEX('Policy Characteristics'!E:E,MATCH($C2058,'Policy Characteristics'!$C:$C,0))),"",INDEX('Policy Characteristics'!E:E,MATCH($C2058,'Policy Characteristics'!$C:$C,0)))</f>
        <v>indst methane destruction</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1</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of potential achieved</v>
      </c>
      <c r="P2058" s="254" t="str">
        <f>IF(ISBLANK(INDEX('Policy Characteristics'!J:J,MATCH($C2058,'Policy Characteristics'!$C:$C,0))),"",INDEX('Policy Characteristics'!J:J,MATCH($C2058,'Policy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8" s="254" t="str">
        <f>IF(ISBLANK(INDEX('Policy Characteristics'!K:K,MATCH($C2058,'Policy Characteristics'!$C:$C,0))),"",INDEX('Policy Characteristics'!K:K,MATCH($C2058,'Policy Characteristics'!$C:$C,0)))</f>
        <v>industry-ag-main.html#methane-destr</v>
      </c>
      <c r="R2058" s="254" t="str">
        <f>IF(ISBLANK(INDEX('Policy Characteristics'!L:L,MATCH($C2058,'Policy Characteristics'!$C:$C,0))),"",INDEX('Policy Characteristics'!L:L,MATCH($C2058,'Policy Characteristics'!$C:$C,0)))</f>
        <v>methane-destruction.html</v>
      </c>
    </row>
    <row r="2059" spans="1:18" x14ac:dyDescent="0.2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Methane Destruction</v>
      </c>
      <c r="C2059" s="254" t="str">
        <f t="shared" si="67"/>
        <v>Fraction of Methane Destruction Opportunities Achieved</v>
      </c>
      <c r="D2059" s="45" t="s">
        <v>3056</v>
      </c>
      <c r="E2059" s="45"/>
      <c r="F2059" t="s">
        <v>3059</v>
      </c>
      <c r="G2059" s="45"/>
      <c r="H2059" s="43">
        <v>516</v>
      </c>
      <c r="I2059" s="324" t="s">
        <v>40</v>
      </c>
      <c r="J2059" s="255" t="str">
        <f>IF(ISBLANK(INDEX('Policy Characteristics'!D:D,MATCH($C2059,'Policy Characteristics'!$C:$C,0))),"",INDEX('Policy Characteristics'!D:D,MATCH($C2059,'Policy Characteristics'!$C:$C,0)))</f>
        <v>Methane Capture and Destruction</v>
      </c>
      <c r="K2059" s="254" t="str">
        <f>IF(ISBLANK(INDEX('Policy Characteristics'!E:E,MATCH($C2059,'Policy Characteristics'!$C:$C,0))),"",INDEX('Policy Characteristics'!E:E,MATCH($C2059,'Policy Characteristics'!$C:$C,0)))</f>
        <v>indst methane destruction</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1</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of potential achieved</v>
      </c>
      <c r="P2059" s="254" t="str">
        <f>IF(ISBLANK(INDEX('Policy Characteristics'!J:J,MATCH($C2059,'Policy Characteristics'!$C:$C,0))),"",INDEX('Policy Characteristics'!J:J,MATCH($C2059,'Policy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9" s="254" t="str">
        <f>IF(ISBLANK(INDEX('Policy Characteristics'!K:K,MATCH($C2059,'Policy Characteristics'!$C:$C,0))),"",INDEX('Policy Characteristics'!K:K,MATCH($C2059,'Policy Characteristics'!$C:$C,0)))</f>
        <v>industry-ag-main.html#methane-destr</v>
      </c>
      <c r="R2059" s="254" t="str">
        <f>IF(ISBLANK(INDEX('Policy Characteristics'!L:L,MATCH($C2059,'Policy Characteristics'!$C:$C,0))),"",INDEX('Policy Characteristics'!L:L,MATCH($C2059,'Policy Characteristics'!$C:$C,0)))</f>
        <v>methane-destruction.html</v>
      </c>
    </row>
    <row r="2060" spans="1:18" x14ac:dyDescent="0.2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N2O Abatement</v>
      </c>
      <c r="C2060" s="1" t="s">
        <v>3202</v>
      </c>
      <c r="D2060" s="45"/>
      <c r="E2060" s="45"/>
      <c r="F2060"/>
      <c r="G2060" s="45"/>
      <c r="H2060" s="43">
        <v>1562</v>
      </c>
      <c r="I2060" s="324" t="s">
        <v>40</v>
      </c>
      <c r="J2060" s="255" t="str">
        <f>IF(ISBLANK(INDEX('Policy Characteristics'!D:D,MATCH($C2060,'Policy Characteristics'!$C:$C,0))),"",INDEX('Policy Characteristics'!D:D,MATCH($C2060,'Policy Characteristics'!$C:$C,0)))</f>
        <v>N2O Abatement</v>
      </c>
      <c r="K2060" s="254" t="str">
        <f>IF(ISBLANK(INDEX('Policy Characteristics'!E:E,MATCH($C2060,'Policy Characteristics'!$C:$C,0))),"",INDEX('Policy Characteristics'!E:E,MATCH($C2060,'Policy Characteristics'!$C:$C,0)))</f>
        <v>indst N2O abatement</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1</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of potential achieved</v>
      </c>
      <c r="P2060" s="254" t="str">
        <f>IF(ISBLANK(INDEX('Policy Characteristics'!J:J,MATCH($C2060,'Policy Characteristics'!$C:$C,0))),"",INDEX('Policy Characteristics'!J:J,MATCH($C2060,'Policy Characteristics'!$C:$C,0)))</f>
        <v>**Description:** This policy reduces nitrous oxide (N2O) process emissions from the chemicals industry (primarily from the production of nitric acid and adipic acid) by destroying the N2O rather than venting it to the atmosphere. //</v>
      </c>
      <c r="Q2060" s="254" t="str">
        <f>IF(ISBLANK(INDEX('Policy Characteristics'!K:K,MATCH($C2060,'Policy Characteristics'!$C:$C,0))),"",INDEX('Policy Characteristics'!K:K,MATCH($C2060,'Policy Characteristics'!$C:$C,0)))</f>
        <v/>
      </c>
      <c r="R2060" s="254" t="str">
        <f>IF(ISBLANK(INDEX('Policy Characteristics'!L:L,MATCH($C2060,'Policy Characteristics'!$C:$C,0))),"",INDEX('Policy Characteristics'!L:L,MATCH($C2060,'Policy Characteristics'!$C:$C,0)))</f>
        <v/>
      </c>
    </row>
    <row r="2061" spans="1:18" x14ac:dyDescent="0.2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Non BAU Increase in Process Emissions</v>
      </c>
      <c r="C2061" t="s">
        <v>3833</v>
      </c>
      <c r="D2061" s="45" t="s">
        <v>3837</v>
      </c>
      <c r="E2061" s="45"/>
      <c r="F2061" s="45" t="s">
        <v>3838</v>
      </c>
      <c r="G2061" s="45"/>
      <c r="H2061" s="43">
        <v>3205</v>
      </c>
      <c r="I2061" s="324" t="s">
        <v>41</v>
      </c>
      <c r="J2061" s="255" t="str">
        <f>IF(ISBLANK(INDEX('Policy Characteristics'!D:D,MATCH($C2061,'Policy Characteristics'!$C:$C,0))),"",INDEX('Policy Characteristics'!D:D,MATCH($C2061,'Policy Characteristics'!$C:$C,0)))</f>
        <v>Process Emissions Increases</v>
      </c>
      <c r="K2061" s="254" t="str">
        <f>IF(ISBLANK(INDEX('Policy Characteristics'!E:E,MATCH($C2061,'Policy Characteristics'!$C:$C,0))),"",INDEX('Policy Characteristics'!E:E,MATCH($C2061,'Policy Characteristics'!$C:$C,0)))</f>
        <v>non BAU indst process emissions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1</v>
      </c>
      <c r="N2061" s="261">
        <f>IF(ISBLANK(INDEX('Policy Characteristics'!H:H,MATCH($C2061,'Policy Characteristics'!$C:$C,0))),"",INDEX('Policy Characteristics'!H:H,MATCH($C2061,'Policy Characteristics'!$C:$C,0)))</f>
        <v>1</v>
      </c>
      <c r="O2061" s="254" t="str">
        <f>IF(ISBLANK(INDEX('Policy Characteristics'!I:I,MATCH($C2061,'Policy Characteristics'!$C:$C,0))),"",INDEX('Policy Characteristics'!I:I,MATCH($C2061,'Policy Characteristics'!$C:$C,0)))</f>
        <v>on/off</v>
      </c>
      <c r="P2061" s="254" t="str">
        <f>IF(ISBLANK(INDEX('Policy Characteristics'!J:J,MATCH($C2061,'Policy Characteristics'!$C:$C,0))),"",INDEX('Policy Characteristics'!J:J,MATCH($C2061,'Policy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1" s="254" t="str">
        <f>IF(ISBLANK(INDEX('Policy Characteristics'!K:K,MATCH($C2061,'Policy Characteristics'!$C:$C,0))),"",INDEX('Policy Characteristics'!K:K,MATCH($C2061,'Policy Characteristics'!$C:$C,0)))</f>
        <v/>
      </c>
      <c r="R2061" s="254" t="str">
        <f>IF(ISBLANK(INDEX('Policy Characteristics'!L:L,MATCH($C2061,'Policy Characteristics'!$C:$C,0))),"",INDEX('Policy Characteristics'!L:L,MATCH($C2061,'Policy Characteristics'!$C:$C,0)))</f>
        <v/>
      </c>
    </row>
    <row r="2062" spans="1:18" x14ac:dyDescent="0.2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Non BAU Increase in Process Emissions</v>
      </c>
      <c r="C2062" s="254" t="str">
        <f>$C$2061</f>
        <v>Boolean Use Non BAU Process Emissions Additions</v>
      </c>
      <c r="D2062" s="45" t="s">
        <v>3839</v>
      </c>
      <c r="E2062" s="45"/>
      <c r="F2062" s="45" t="s">
        <v>3840</v>
      </c>
      <c r="G2062" s="45"/>
      <c r="H2062" s="43">
        <v>3206</v>
      </c>
      <c r="I2062" s="324" t="s">
        <v>40</v>
      </c>
      <c r="J2062" s="255" t="str">
        <f>IF(ISBLANK(INDEX('Policy Characteristics'!D:D,MATCH($C2062,'Policy Characteristics'!$C:$C,0))),"",INDEX('Policy Characteristics'!D:D,MATCH($C2062,'Policy Characteristics'!$C:$C,0)))</f>
        <v>Process Emissions Increases</v>
      </c>
      <c r="K2062" s="254" t="str">
        <f>IF(ISBLANK(INDEX('Policy Characteristics'!E:E,MATCH($C2062,'Policy Characteristics'!$C:$C,0))),"",INDEX('Policy Characteristics'!E:E,MATCH($C2062,'Policy Characteristics'!$C:$C,0)))</f>
        <v>non BAU indst process emissions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1</v>
      </c>
      <c r="N2062" s="261">
        <f>IF(ISBLANK(INDEX('Policy Characteristics'!H:H,MATCH($C2062,'Policy Characteristics'!$C:$C,0))),"",INDEX('Policy Characteristics'!H:H,MATCH($C2062,'Policy Characteristics'!$C:$C,0)))</f>
        <v>1</v>
      </c>
      <c r="O2062" s="254" t="str">
        <f>IF(ISBLANK(INDEX('Policy Characteristics'!I:I,MATCH($C2062,'Policy Characteristics'!$C:$C,0))),"",INDEX('Policy Characteristics'!I:I,MATCH($C2062,'Policy Characteristics'!$C:$C,0)))</f>
        <v>on/off</v>
      </c>
      <c r="P2062" s="254" t="str">
        <f>IF(ISBLANK(INDEX('Policy Characteristics'!J:J,MATCH($C2062,'Policy Characteristics'!$C:$C,0))),"",INDEX('Policy Characteristics'!J:J,MATCH($C2062,'Policy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2" s="254" t="str">
        <f>IF(ISBLANK(INDEX('Policy Characteristics'!K:K,MATCH($C2062,'Policy Characteristics'!$C:$C,0))),"",INDEX('Policy Characteristics'!K:K,MATCH($C2062,'Policy Characteristics'!$C:$C,0)))</f>
        <v/>
      </c>
      <c r="R2062" s="254" t="str">
        <f>IF(ISBLANK(INDEX('Policy Characteristics'!L:L,MATCH($C2062,'Policy Characteristics'!$C:$C,0))),"",INDEX('Policy Characteristics'!L:L,MATCH($C2062,'Policy Characteristics'!$C:$C,0)))</f>
        <v/>
      </c>
    </row>
    <row r="2063" spans="1:18" x14ac:dyDescent="0.2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Non BAU Increase in Process Emissions</v>
      </c>
      <c r="C2063" s="254" t="str">
        <f t="shared" ref="C2063:C2078" si="68">$C$2061</f>
        <v>Boolean Use Non BAU Process Emissions Additions</v>
      </c>
      <c r="D2063" s="45" t="s">
        <v>3841</v>
      </c>
      <c r="E2063" s="45"/>
      <c r="F2063" s="45" t="s">
        <v>3842</v>
      </c>
      <c r="G2063" s="45"/>
      <c r="H2063" s="43">
        <v>3207</v>
      </c>
      <c r="I2063" s="324" t="s">
        <v>40</v>
      </c>
      <c r="J2063" s="255" t="str">
        <f>IF(ISBLANK(INDEX('Policy Characteristics'!D:D,MATCH($C2063,'Policy Characteristics'!$C:$C,0))),"",INDEX('Policy Characteristics'!D:D,MATCH($C2063,'Policy Characteristics'!$C:$C,0)))</f>
        <v>Process Emissions Increases</v>
      </c>
      <c r="K2063" s="254" t="str">
        <f>IF(ISBLANK(INDEX('Policy Characteristics'!E:E,MATCH($C2063,'Policy Characteristics'!$C:$C,0))),"",INDEX('Policy Characteristics'!E:E,MATCH($C2063,'Policy Characteristics'!$C:$C,0)))</f>
        <v>non BAU indst process emissions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1</v>
      </c>
      <c r="N2063" s="261">
        <f>IF(ISBLANK(INDEX('Policy Characteristics'!H:H,MATCH($C2063,'Policy Characteristics'!$C:$C,0))),"",INDEX('Policy Characteristics'!H:H,MATCH($C2063,'Policy Characteristics'!$C:$C,0)))</f>
        <v>1</v>
      </c>
      <c r="O2063" s="254" t="str">
        <f>IF(ISBLANK(INDEX('Policy Characteristics'!I:I,MATCH($C2063,'Policy Characteristics'!$C:$C,0))),"",INDEX('Policy Characteristics'!I:I,MATCH($C2063,'Policy Characteristics'!$C:$C,0)))</f>
        <v>on/off</v>
      </c>
      <c r="P2063" s="254" t="str">
        <f>IF(ISBLANK(INDEX('Policy Characteristics'!J:J,MATCH($C2063,'Policy Characteristics'!$C:$C,0))),"",INDEX('Policy Characteristics'!J:J,MATCH($C2063,'Policy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3" s="254" t="str">
        <f>IF(ISBLANK(INDEX('Policy Characteristics'!K:K,MATCH($C2063,'Policy Characteristics'!$C:$C,0))),"",INDEX('Policy Characteristics'!K:K,MATCH($C2063,'Policy Characteristics'!$C:$C,0)))</f>
        <v/>
      </c>
      <c r="R2063" s="254" t="str">
        <f>IF(ISBLANK(INDEX('Policy Characteristics'!L:L,MATCH($C2063,'Policy Characteristics'!$C:$C,0))),"",INDEX('Policy Characteristics'!L:L,MATCH($C2063,'Policy Characteristics'!$C:$C,0)))</f>
        <v/>
      </c>
    </row>
    <row r="2064" spans="1:18" x14ac:dyDescent="0.2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Non BAU Increase in Process Emissions</v>
      </c>
      <c r="C2064" s="254" t="str">
        <f t="shared" si="68"/>
        <v>Boolean Use Non BAU Process Emissions Additions</v>
      </c>
      <c r="D2064" s="45" t="s">
        <v>3843</v>
      </c>
      <c r="E2064" s="45"/>
      <c r="F2064" s="45" t="s">
        <v>3844</v>
      </c>
      <c r="G2064" s="45"/>
      <c r="H2064" s="43">
        <v>3208</v>
      </c>
      <c r="I2064" s="324" t="s">
        <v>40</v>
      </c>
      <c r="J2064" s="255" t="str">
        <f>IF(ISBLANK(INDEX('Policy Characteristics'!D:D,MATCH($C2064,'Policy Characteristics'!$C:$C,0))),"",INDEX('Policy Characteristics'!D:D,MATCH($C2064,'Policy Characteristics'!$C:$C,0)))</f>
        <v>Process Emissions Increases</v>
      </c>
      <c r="K2064" s="254" t="str">
        <f>IF(ISBLANK(INDEX('Policy Characteristics'!E:E,MATCH($C2064,'Policy Characteristics'!$C:$C,0))),"",INDEX('Policy Characteristics'!E:E,MATCH($C2064,'Policy Characteristics'!$C:$C,0)))</f>
        <v>non BAU indst process emissions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1</v>
      </c>
      <c r="N2064" s="261">
        <f>IF(ISBLANK(INDEX('Policy Characteristics'!H:H,MATCH($C2064,'Policy Characteristics'!$C:$C,0))),"",INDEX('Policy Characteristics'!H:H,MATCH($C2064,'Policy Characteristics'!$C:$C,0)))</f>
        <v>1</v>
      </c>
      <c r="O2064" s="254" t="str">
        <f>IF(ISBLANK(INDEX('Policy Characteristics'!I:I,MATCH($C2064,'Policy Characteristics'!$C:$C,0))),"",INDEX('Policy Characteristics'!I:I,MATCH($C2064,'Policy Characteristics'!$C:$C,0)))</f>
        <v>on/off</v>
      </c>
      <c r="P2064" s="254" t="str">
        <f>IF(ISBLANK(INDEX('Policy Characteristics'!J:J,MATCH($C2064,'Policy Characteristics'!$C:$C,0))),"",INDEX('Policy Characteristics'!J:J,MATCH($C2064,'Policy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4" s="254" t="str">
        <f>IF(ISBLANK(INDEX('Policy Characteristics'!K:K,MATCH($C2064,'Policy Characteristics'!$C:$C,0))),"",INDEX('Policy Characteristics'!K:K,MATCH($C2064,'Policy Characteristics'!$C:$C,0)))</f>
        <v/>
      </c>
      <c r="R2064" s="254" t="str">
        <f>IF(ISBLANK(INDEX('Policy Characteristics'!L:L,MATCH($C2064,'Policy Characteristics'!$C:$C,0))),"",INDEX('Policy Characteristics'!L:L,MATCH($C2064,'Policy Characteristics'!$C:$C,0)))</f>
        <v/>
      </c>
    </row>
    <row r="2065" spans="1:18" x14ac:dyDescent="0.2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Non BAU Increase in Process Emissions</v>
      </c>
      <c r="C2065" s="254" t="str">
        <f t="shared" si="68"/>
        <v>Boolean Use Non BAU Process Emissions Additions</v>
      </c>
      <c r="D2065" s="45" t="s">
        <v>3845</v>
      </c>
      <c r="E2065" s="45"/>
      <c r="F2065" s="45" t="s">
        <v>3846</v>
      </c>
      <c r="G2065" s="45"/>
      <c r="H2065" s="43">
        <v>3209</v>
      </c>
      <c r="I2065" s="324" t="s">
        <v>40</v>
      </c>
      <c r="J2065" s="255" t="str">
        <f>IF(ISBLANK(INDEX('Policy Characteristics'!D:D,MATCH($C2065,'Policy Characteristics'!$C:$C,0))),"",INDEX('Policy Characteristics'!D:D,MATCH($C2065,'Policy Characteristics'!$C:$C,0)))</f>
        <v>Process Emissions Increases</v>
      </c>
      <c r="K2065" s="254" t="str">
        <f>IF(ISBLANK(INDEX('Policy Characteristics'!E:E,MATCH($C2065,'Policy Characteristics'!$C:$C,0))),"",INDEX('Policy Characteristics'!E:E,MATCH($C2065,'Policy Characteristics'!$C:$C,0)))</f>
        <v>non BAU indst process emissions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1</v>
      </c>
      <c r="N2065" s="261">
        <f>IF(ISBLANK(INDEX('Policy Characteristics'!H:H,MATCH($C2065,'Policy Characteristics'!$C:$C,0))),"",INDEX('Policy Characteristics'!H:H,MATCH($C2065,'Policy Characteristics'!$C:$C,0)))</f>
        <v>1</v>
      </c>
      <c r="O2065" s="254" t="str">
        <f>IF(ISBLANK(INDEX('Policy Characteristics'!I:I,MATCH($C2065,'Policy Characteristics'!$C:$C,0))),"",INDEX('Policy Characteristics'!I:I,MATCH($C2065,'Policy Characteristics'!$C:$C,0)))</f>
        <v>on/off</v>
      </c>
      <c r="P2065" s="254" t="str">
        <f>IF(ISBLANK(INDEX('Policy Characteristics'!J:J,MATCH($C2065,'Policy Characteristics'!$C:$C,0))),"",INDEX('Policy Characteristics'!J:J,MATCH($C2065,'Policy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5" s="254" t="str">
        <f>IF(ISBLANK(INDEX('Policy Characteristics'!K:K,MATCH($C2065,'Policy Characteristics'!$C:$C,0))),"",INDEX('Policy Characteristics'!K:K,MATCH($C2065,'Policy Characteristics'!$C:$C,0)))</f>
        <v/>
      </c>
      <c r="R2065" s="254" t="str">
        <f>IF(ISBLANK(INDEX('Policy Characteristics'!L:L,MATCH($C2065,'Policy Characteristics'!$C:$C,0))),"",INDEX('Policy Characteristics'!L:L,MATCH($C2065,'Policy Characteristics'!$C:$C,0)))</f>
        <v/>
      </c>
    </row>
    <row r="2066" spans="1:18" x14ac:dyDescent="0.2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Non BAU Increase in Process Emissions</v>
      </c>
      <c r="C2066" s="254" t="str">
        <f t="shared" si="68"/>
        <v>Boolean Use Non BAU Process Emissions Additions</v>
      </c>
      <c r="D2066" s="45" t="s">
        <v>3847</v>
      </c>
      <c r="E2066" s="45"/>
      <c r="F2066" s="45" t="s">
        <v>3848</v>
      </c>
      <c r="G2066" s="45"/>
      <c r="H2066" s="43">
        <v>3210</v>
      </c>
      <c r="I2066" s="324" t="s">
        <v>41</v>
      </c>
      <c r="J2066" s="255" t="str">
        <f>IF(ISBLANK(INDEX('Policy Characteristics'!D:D,MATCH($C2066,'Policy Characteristics'!$C:$C,0))),"",INDEX('Policy Characteristics'!D:D,MATCH($C2066,'Policy Characteristics'!$C:$C,0)))</f>
        <v>Process Emissions Increases</v>
      </c>
      <c r="K2066" s="254" t="str">
        <f>IF(ISBLANK(INDEX('Policy Characteristics'!E:E,MATCH($C2066,'Policy Characteristics'!$C:$C,0))),"",INDEX('Policy Characteristics'!E:E,MATCH($C2066,'Policy Characteristics'!$C:$C,0)))</f>
        <v>non BAU indst process emissions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1</v>
      </c>
      <c r="N2066" s="261">
        <f>IF(ISBLANK(INDEX('Policy Characteristics'!H:H,MATCH($C2066,'Policy Characteristics'!$C:$C,0))),"",INDEX('Policy Characteristics'!H:H,MATCH($C2066,'Policy Characteristics'!$C:$C,0)))</f>
        <v>1</v>
      </c>
      <c r="O2066" s="254" t="str">
        <f>IF(ISBLANK(INDEX('Policy Characteristics'!I:I,MATCH($C2066,'Policy Characteristics'!$C:$C,0))),"",INDEX('Policy Characteristics'!I:I,MATCH($C2066,'Policy Characteristics'!$C:$C,0)))</f>
        <v>on/off</v>
      </c>
      <c r="P2066" s="254" t="str">
        <f>IF(ISBLANK(INDEX('Policy Characteristics'!J:J,MATCH($C2066,'Policy Characteristics'!$C:$C,0))),"",INDEX('Policy Characteristics'!J:J,MATCH($C2066,'Policy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6" s="254" t="str">
        <f>IF(ISBLANK(INDEX('Policy Characteristics'!K:K,MATCH($C2066,'Policy Characteristics'!$C:$C,0))),"",INDEX('Policy Characteristics'!K:K,MATCH($C2066,'Policy Characteristics'!$C:$C,0)))</f>
        <v/>
      </c>
      <c r="R2066" s="254" t="str">
        <f>IF(ISBLANK(INDEX('Policy Characteristics'!L:L,MATCH($C2066,'Policy Characteristics'!$C:$C,0))),"",INDEX('Policy Characteristics'!L:L,MATCH($C2066,'Policy Characteristics'!$C:$C,0)))</f>
        <v/>
      </c>
    </row>
    <row r="2067" spans="1:18" x14ac:dyDescent="0.2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Non BAU Increase in Process Emissions</v>
      </c>
      <c r="C2067" s="254" t="str">
        <f t="shared" si="68"/>
        <v>Boolean Use Non BAU Process Emissions Additions</v>
      </c>
      <c r="D2067" s="45" t="s">
        <v>3849</v>
      </c>
      <c r="E2067" s="45"/>
      <c r="F2067" s="45" t="s">
        <v>3850</v>
      </c>
      <c r="G2067" s="45"/>
      <c r="H2067" s="43">
        <v>3211</v>
      </c>
      <c r="I2067" s="324" t="s">
        <v>41</v>
      </c>
      <c r="J2067" s="255" t="str">
        <f>IF(ISBLANK(INDEX('Policy Characteristics'!D:D,MATCH($C2067,'Policy Characteristics'!$C:$C,0))),"",INDEX('Policy Characteristics'!D:D,MATCH($C2067,'Policy Characteristics'!$C:$C,0)))</f>
        <v>Process Emissions Increases</v>
      </c>
      <c r="K2067" s="254" t="str">
        <f>IF(ISBLANK(INDEX('Policy Characteristics'!E:E,MATCH($C2067,'Policy Characteristics'!$C:$C,0))),"",INDEX('Policy Characteristics'!E:E,MATCH($C2067,'Policy Characteristics'!$C:$C,0)))</f>
        <v>non BAU indst process emissions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1</v>
      </c>
      <c r="N2067" s="261">
        <f>IF(ISBLANK(INDEX('Policy Characteristics'!H:H,MATCH($C2067,'Policy Characteristics'!$C:$C,0))),"",INDEX('Policy Characteristics'!H:H,MATCH($C2067,'Policy Characteristics'!$C:$C,0)))</f>
        <v>1</v>
      </c>
      <c r="O2067" s="254" t="str">
        <f>IF(ISBLANK(INDEX('Policy Characteristics'!I:I,MATCH($C2067,'Policy Characteristics'!$C:$C,0))),"",INDEX('Policy Characteristics'!I:I,MATCH($C2067,'Policy Characteristics'!$C:$C,0)))</f>
        <v>on/off</v>
      </c>
      <c r="P2067" s="254" t="str">
        <f>IF(ISBLANK(INDEX('Policy Characteristics'!J:J,MATCH($C2067,'Policy Characteristics'!$C:$C,0))),"",INDEX('Policy Characteristics'!J:J,MATCH($C2067,'Policy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7" s="254" t="str">
        <f>IF(ISBLANK(INDEX('Policy Characteristics'!K:K,MATCH($C2067,'Policy Characteristics'!$C:$C,0))),"",INDEX('Policy Characteristics'!K:K,MATCH($C2067,'Policy Characteristics'!$C:$C,0)))</f>
        <v/>
      </c>
      <c r="R2067" s="254" t="str">
        <f>IF(ISBLANK(INDEX('Policy Characteristics'!L:L,MATCH($C2067,'Policy Characteristics'!$C:$C,0))),"",INDEX('Policy Characteristics'!L:L,MATCH($C2067,'Policy Characteristics'!$C:$C,0)))</f>
        <v/>
      </c>
    </row>
    <row r="2068" spans="1:18" x14ac:dyDescent="0.2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Non BAU Increase in Process Emissions</v>
      </c>
      <c r="C2068" s="254" t="str">
        <f t="shared" si="68"/>
        <v>Boolean Use Non BAU Process Emissions Additions</v>
      </c>
      <c r="D2068" s="45" t="s">
        <v>3851</v>
      </c>
      <c r="E2068" s="45"/>
      <c r="F2068" s="45" t="s">
        <v>3852</v>
      </c>
      <c r="G2068" s="45"/>
      <c r="H2068" s="43">
        <v>3212</v>
      </c>
      <c r="I2068" s="324" t="s">
        <v>41</v>
      </c>
      <c r="J2068" s="255" t="str">
        <f>IF(ISBLANK(INDEX('Policy Characteristics'!D:D,MATCH($C2068,'Policy Characteristics'!$C:$C,0))),"",INDEX('Policy Characteristics'!D:D,MATCH($C2068,'Policy Characteristics'!$C:$C,0)))</f>
        <v>Process Emissions Increases</v>
      </c>
      <c r="K2068" s="254" t="str">
        <f>IF(ISBLANK(INDEX('Policy Characteristics'!E:E,MATCH($C2068,'Policy Characteristics'!$C:$C,0))),"",INDEX('Policy Characteristics'!E:E,MATCH($C2068,'Policy Characteristics'!$C:$C,0)))</f>
        <v>non BAU indst process emissions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1</v>
      </c>
      <c r="N2068" s="261">
        <f>IF(ISBLANK(INDEX('Policy Characteristics'!H:H,MATCH($C2068,'Policy Characteristics'!$C:$C,0))),"",INDEX('Policy Characteristics'!H:H,MATCH($C2068,'Policy Characteristics'!$C:$C,0)))</f>
        <v>1</v>
      </c>
      <c r="O2068" s="254" t="str">
        <f>IF(ISBLANK(INDEX('Policy Characteristics'!I:I,MATCH($C2068,'Policy Characteristics'!$C:$C,0))),"",INDEX('Policy Characteristics'!I:I,MATCH($C2068,'Policy Characteristics'!$C:$C,0)))</f>
        <v>on/off</v>
      </c>
      <c r="P2068" s="254" t="str">
        <f>IF(ISBLANK(INDEX('Policy Characteristics'!J:J,MATCH($C2068,'Policy Characteristics'!$C:$C,0))),"",INDEX('Policy Characteristics'!J:J,MATCH($C2068,'Policy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8" s="254" t="str">
        <f>IF(ISBLANK(INDEX('Policy Characteristics'!K:K,MATCH($C2068,'Policy Characteristics'!$C:$C,0))),"",INDEX('Policy Characteristics'!K:K,MATCH($C2068,'Policy Characteristics'!$C:$C,0)))</f>
        <v/>
      </c>
      <c r="R2068" s="254" t="str">
        <f>IF(ISBLANK(INDEX('Policy Characteristics'!L:L,MATCH($C2068,'Policy Characteristics'!$C:$C,0))),"",INDEX('Policy Characteristics'!L:L,MATCH($C2068,'Policy Characteristics'!$C:$C,0)))</f>
        <v/>
      </c>
    </row>
    <row r="2069" spans="1:18" ht="30" x14ac:dyDescent="0.2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Non BAU Increase in Process Emissions</v>
      </c>
      <c r="C2069" s="254" t="str">
        <f t="shared" si="68"/>
        <v>Boolean Use Non BAU Process Emissions Additions</v>
      </c>
      <c r="D2069" s="45" t="s">
        <v>3853</v>
      </c>
      <c r="E2069" s="45"/>
      <c r="F2069" s="45" t="s">
        <v>3854</v>
      </c>
      <c r="G2069" s="45"/>
      <c r="H2069" s="43">
        <v>3213</v>
      </c>
      <c r="I2069" s="324" t="s">
        <v>41</v>
      </c>
      <c r="J2069" s="255" t="str">
        <f>IF(ISBLANK(INDEX('Policy Characteristics'!D:D,MATCH($C2069,'Policy Characteristics'!$C:$C,0))),"",INDEX('Policy Characteristics'!D:D,MATCH($C2069,'Policy Characteristics'!$C:$C,0)))</f>
        <v>Process Emissions Increases</v>
      </c>
      <c r="K2069" s="254" t="str">
        <f>IF(ISBLANK(INDEX('Policy Characteristics'!E:E,MATCH($C2069,'Policy Characteristics'!$C:$C,0))),"",INDEX('Policy Characteristics'!E:E,MATCH($C2069,'Policy Characteristics'!$C:$C,0)))</f>
        <v>non BAU indst process emissions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1</v>
      </c>
      <c r="N2069" s="261">
        <f>IF(ISBLANK(INDEX('Policy Characteristics'!H:H,MATCH($C2069,'Policy Characteristics'!$C:$C,0))),"",INDEX('Policy Characteristics'!H:H,MATCH($C2069,'Policy Characteristics'!$C:$C,0)))</f>
        <v>1</v>
      </c>
      <c r="O2069" s="254" t="str">
        <f>IF(ISBLANK(INDEX('Policy Characteristics'!I:I,MATCH($C2069,'Policy Characteristics'!$C:$C,0))),"",INDEX('Policy Characteristics'!I:I,MATCH($C2069,'Policy Characteristics'!$C:$C,0)))</f>
        <v>on/off</v>
      </c>
      <c r="P2069" s="254" t="str">
        <f>IF(ISBLANK(INDEX('Policy Characteristics'!J:J,MATCH($C2069,'Policy Characteristics'!$C:$C,0))),"",INDEX('Policy Characteristics'!J:J,MATCH($C2069,'Policy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9" s="254" t="str">
        <f>IF(ISBLANK(INDEX('Policy Characteristics'!K:K,MATCH($C2069,'Policy Characteristics'!$C:$C,0))),"",INDEX('Policy Characteristics'!K:K,MATCH($C2069,'Policy Characteristics'!$C:$C,0)))</f>
        <v/>
      </c>
      <c r="R2069" s="254" t="str">
        <f>IF(ISBLANK(INDEX('Policy Characteristics'!L:L,MATCH($C2069,'Policy Characteristics'!$C:$C,0))),"",INDEX('Policy Characteristics'!L:L,MATCH($C2069,'Policy Characteristics'!$C:$C,0)))</f>
        <v/>
      </c>
    </row>
    <row r="2070" spans="1:18" x14ac:dyDescent="0.2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Non BAU Increase in Process Emissions</v>
      </c>
      <c r="C2070" s="254" t="str">
        <f t="shared" si="68"/>
        <v>Boolean Use Non BAU Process Emissions Additions</v>
      </c>
      <c r="D2070" s="45" t="s">
        <v>3855</v>
      </c>
      <c r="E2070" s="45"/>
      <c r="F2070" s="45" t="s">
        <v>3856</v>
      </c>
      <c r="G2070" s="45"/>
      <c r="H2070" s="43">
        <v>3214</v>
      </c>
      <c r="I2070" s="324" t="s">
        <v>41</v>
      </c>
      <c r="J2070" s="255" t="str">
        <f>IF(ISBLANK(INDEX('Policy Characteristics'!D:D,MATCH($C2070,'Policy Characteristics'!$C:$C,0))),"",INDEX('Policy Characteristics'!D:D,MATCH($C2070,'Policy Characteristics'!$C:$C,0)))</f>
        <v>Process Emissions Increases</v>
      </c>
      <c r="K2070" s="254" t="str">
        <f>IF(ISBLANK(INDEX('Policy Characteristics'!E:E,MATCH($C2070,'Policy Characteristics'!$C:$C,0))),"",INDEX('Policy Characteristics'!E:E,MATCH($C2070,'Policy Characteristics'!$C:$C,0)))</f>
        <v>non BAU indst process emissions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1</v>
      </c>
      <c r="N2070" s="261">
        <f>IF(ISBLANK(INDEX('Policy Characteristics'!H:H,MATCH($C2070,'Policy Characteristics'!$C:$C,0))),"",INDEX('Policy Characteristics'!H:H,MATCH($C2070,'Policy Characteristics'!$C:$C,0)))</f>
        <v>1</v>
      </c>
      <c r="O2070" s="254" t="str">
        <f>IF(ISBLANK(INDEX('Policy Characteristics'!I:I,MATCH($C2070,'Policy Characteristics'!$C:$C,0))),"",INDEX('Policy Characteristics'!I:I,MATCH($C2070,'Policy Characteristics'!$C:$C,0)))</f>
        <v>on/off</v>
      </c>
      <c r="P2070" s="254" t="str">
        <f>IF(ISBLANK(INDEX('Policy Characteristics'!J:J,MATCH($C2070,'Policy Characteristics'!$C:$C,0))),"",INDEX('Policy Characteristics'!J:J,MATCH($C2070,'Policy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0" s="254" t="str">
        <f>IF(ISBLANK(INDEX('Policy Characteristics'!K:K,MATCH($C2070,'Policy Characteristics'!$C:$C,0))),"",INDEX('Policy Characteristics'!K:K,MATCH($C2070,'Policy Characteristics'!$C:$C,0)))</f>
        <v/>
      </c>
      <c r="R2070" s="254" t="str">
        <f>IF(ISBLANK(INDEX('Policy Characteristics'!L:L,MATCH($C2070,'Policy Characteristics'!$C:$C,0))),"",INDEX('Policy Characteristics'!L:L,MATCH($C2070,'Policy Characteristics'!$C:$C,0)))</f>
        <v/>
      </c>
    </row>
    <row r="2071" spans="1:18" x14ac:dyDescent="0.2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Non BAU Increase in Process Emissions</v>
      </c>
      <c r="C2071" s="254" t="str">
        <f t="shared" si="68"/>
        <v>Boolean Use Non BAU Process Emissions Additions</v>
      </c>
      <c r="D2071" s="45" t="s">
        <v>3857</v>
      </c>
      <c r="E2071" s="45"/>
      <c r="F2071" s="45" t="s">
        <v>3858</v>
      </c>
      <c r="G2071" s="45"/>
      <c r="H2071" s="43">
        <v>3215</v>
      </c>
      <c r="I2071" s="324" t="s">
        <v>41</v>
      </c>
      <c r="J2071" s="255" t="str">
        <f>IF(ISBLANK(INDEX('Policy Characteristics'!D:D,MATCH($C2071,'Policy Characteristics'!$C:$C,0))),"",INDEX('Policy Characteristics'!D:D,MATCH($C2071,'Policy Characteristics'!$C:$C,0)))</f>
        <v>Process Emissions Increases</v>
      </c>
      <c r="K2071" s="254" t="str">
        <f>IF(ISBLANK(INDEX('Policy Characteristics'!E:E,MATCH($C2071,'Policy Characteristics'!$C:$C,0))),"",INDEX('Policy Characteristics'!E:E,MATCH($C2071,'Policy Characteristics'!$C:$C,0)))</f>
        <v>non BAU indst process emissions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1</v>
      </c>
      <c r="N2071" s="261">
        <f>IF(ISBLANK(INDEX('Policy Characteristics'!H:H,MATCH($C2071,'Policy Characteristics'!$C:$C,0))),"",INDEX('Policy Characteristics'!H:H,MATCH($C2071,'Policy Characteristics'!$C:$C,0)))</f>
        <v>1</v>
      </c>
      <c r="O2071" s="254" t="str">
        <f>IF(ISBLANK(INDEX('Policy Characteristics'!I:I,MATCH($C2071,'Policy Characteristics'!$C:$C,0))),"",INDEX('Policy Characteristics'!I:I,MATCH($C2071,'Policy Characteristics'!$C:$C,0)))</f>
        <v>on/off</v>
      </c>
      <c r="P2071" s="254" t="str">
        <f>IF(ISBLANK(INDEX('Policy Characteristics'!J:J,MATCH($C2071,'Policy Characteristics'!$C:$C,0))),"",INDEX('Policy Characteristics'!J:J,MATCH($C2071,'Policy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1" s="254" t="str">
        <f>IF(ISBLANK(INDEX('Policy Characteristics'!K:K,MATCH($C2071,'Policy Characteristics'!$C:$C,0))),"",INDEX('Policy Characteristics'!K:K,MATCH($C2071,'Policy Characteristics'!$C:$C,0)))</f>
        <v/>
      </c>
      <c r="R2071" s="254" t="str">
        <f>IF(ISBLANK(INDEX('Policy Characteristics'!L:L,MATCH($C2071,'Policy Characteristics'!$C:$C,0))),"",INDEX('Policy Characteristics'!L:L,MATCH($C2071,'Policy Characteristics'!$C:$C,0)))</f>
        <v/>
      </c>
    </row>
    <row r="2072" spans="1:18" x14ac:dyDescent="0.2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Non BAU Increase in Process Emissions</v>
      </c>
      <c r="C2072" s="254" t="str">
        <f t="shared" si="68"/>
        <v>Boolean Use Non BAU Process Emissions Additions</v>
      </c>
      <c r="D2072" s="45" t="s">
        <v>3859</v>
      </c>
      <c r="E2072" s="45"/>
      <c r="F2072" s="45" t="s">
        <v>3860</v>
      </c>
      <c r="G2072" s="45"/>
      <c r="H2072" s="43">
        <v>3216</v>
      </c>
      <c r="I2072" s="324" t="s">
        <v>41</v>
      </c>
      <c r="J2072" s="255" t="str">
        <f>IF(ISBLANK(INDEX('Policy Characteristics'!D:D,MATCH($C2072,'Policy Characteristics'!$C:$C,0))),"",INDEX('Policy Characteristics'!D:D,MATCH($C2072,'Policy Characteristics'!$C:$C,0)))</f>
        <v>Process Emissions Increases</v>
      </c>
      <c r="K2072" s="254" t="str">
        <f>IF(ISBLANK(INDEX('Policy Characteristics'!E:E,MATCH($C2072,'Policy Characteristics'!$C:$C,0))),"",INDEX('Policy Characteristics'!E:E,MATCH($C2072,'Policy Characteristics'!$C:$C,0)))</f>
        <v>non BAU indst process emissions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1</v>
      </c>
      <c r="N2072" s="261">
        <f>IF(ISBLANK(INDEX('Policy Characteristics'!H:H,MATCH($C2072,'Policy Characteristics'!$C:$C,0))),"",INDEX('Policy Characteristics'!H:H,MATCH($C2072,'Policy Characteristics'!$C:$C,0)))</f>
        <v>1</v>
      </c>
      <c r="O2072" s="254" t="str">
        <f>IF(ISBLANK(INDEX('Policy Characteristics'!I:I,MATCH($C2072,'Policy Characteristics'!$C:$C,0))),"",INDEX('Policy Characteristics'!I:I,MATCH($C2072,'Policy Characteristics'!$C:$C,0)))</f>
        <v>on/off</v>
      </c>
      <c r="P2072" s="254" t="str">
        <f>IF(ISBLANK(INDEX('Policy Characteristics'!J:J,MATCH($C2072,'Policy Characteristics'!$C:$C,0))),"",INDEX('Policy Characteristics'!J:J,MATCH($C2072,'Policy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2" s="254" t="str">
        <f>IF(ISBLANK(INDEX('Policy Characteristics'!K:K,MATCH($C2072,'Policy Characteristics'!$C:$C,0))),"",INDEX('Policy Characteristics'!K:K,MATCH($C2072,'Policy Characteristics'!$C:$C,0)))</f>
        <v/>
      </c>
      <c r="R2072" s="254" t="str">
        <f>IF(ISBLANK(INDEX('Policy Characteristics'!L:L,MATCH($C2072,'Policy Characteristics'!$C:$C,0))),"",INDEX('Policy Characteristics'!L:L,MATCH($C2072,'Policy Characteristics'!$C:$C,0)))</f>
        <v/>
      </c>
    </row>
    <row r="2073" spans="1:18" x14ac:dyDescent="0.2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Non BAU Increase in Process Emissions</v>
      </c>
      <c r="C2073" s="254" t="str">
        <f t="shared" si="68"/>
        <v>Boolean Use Non BAU Process Emissions Additions</v>
      </c>
      <c r="D2073" s="45" t="s">
        <v>3861</v>
      </c>
      <c r="E2073" s="45"/>
      <c r="F2073" s="45" t="s">
        <v>3862</v>
      </c>
      <c r="G2073" s="45"/>
      <c r="H2073" s="43">
        <v>3217</v>
      </c>
      <c r="I2073" s="324" t="s">
        <v>41</v>
      </c>
      <c r="J2073" s="255" t="str">
        <f>IF(ISBLANK(INDEX('Policy Characteristics'!D:D,MATCH($C2073,'Policy Characteristics'!$C:$C,0))),"",INDEX('Policy Characteristics'!D:D,MATCH($C2073,'Policy Characteristics'!$C:$C,0)))</f>
        <v>Process Emissions Increases</v>
      </c>
      <c r="K2073" s="254" t="str">
        <f>IF(ISBLANK(INDEX('Policy Characteristics'!E:E,MATCH($C2073,'Policy Characteristics'!$C:$C,0))),"",INDEX('Policy Characteristics'!E:E,MATCH($C2073,'Policy Characteristics'!$C:$C,0)))</f>
        <v>non BAU indst process emissions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1</v>
      </c>
      <c r="N2073" s="261">
        <f>IF(ISBLANK(INDEX('Policy Characteristics'!H:H,MATCH($C2073,'Policy Characteristics'!$C:$C,0))),"",INDEX('Policy Characteristics'!H:H,MATCH($C2073,'Policy Characteristics'!$C:$C,0)))</f>
        <v>1</v>
      </c>
      <c r="O2073" s="254" t="str">
        <f>IF(ISBLANK(INDEX('Policy Characteristics'!I:I,MATCH($C2073,'Policy Characteristics'!$C:$C,0))),"",INDEX('Policy Characteristics'!I:I,MATCH($C2073,'Policy Characteristics'!$C:$C,0)))</f>
        <v>on/off</v>
      </c>
      <c r="P2073" s="254" t="str">
        <f>IF(ISBLANK(INDEX('Policy Characteristics'!J:J,MATCH($C2073,'Policy Characteristics'!$C:$C,0))),"",INDEX('Policy Characteristics'!J:J,MATCH($C2073,'Policy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3" s="254" t="str">
        <f>IF(ISBLANK(INDEX('Policy Characteristics'!K:K,MATCH($C2073,'Policy Characteristics'!$C:$C,0))),"",INDEX('Policy Characteristics'!K:K,MATCH($C2073,'Policy Characteristics'!$C:$C,0)))</f>
        <v/>
      </c>
      <c r="R2073" s="254" t="str">
        <f>IF(ISBLANK(INDEX('Policy Characteristics'!L:L,MATCH($C2073,'Policy Characteristics'!$C:$C,0))),"",INDEX('Policy Characteristics'!L:L,MATCH($C2073,'Policy Characteristics'!$C:$C,0)))</f>
        <v/>
      </c>
    </row>
    <row r="2074" spans="1:18" x14ac:dyDescent="0.2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Non BAU Increase in Process Emissions</v>
      </c>
      <c r="C2074" s="254" t="str">
        <f t="shared" si="68"/>
        <v>Boolean Use Non BAU Process Emissions Additions</v>
      </c>
      <c r="D2074" s="45" t="s">
        <v>3863</v>
      </c>
      <c r="E2074" s="45"/>
      <c r="F2074" s="45" t="s">
        <v>2746</v>
      </c>
      <c r="G2074" s="45"/>
      <c r="H2074" s="43">
        <v>3218</v>
      </c>
      <c r="I2074" s="324" t="s">
        <v>40</v>
      </c>
      <c r="J2074" s="255" t="str">
        <f>IF(ISBLANK(INDEX('Policy Characteristics'!D:D,MATCH($C2074,'Policy Characteristics'!$C:$C,0))),"",INDEX('Policy Characteristics'!D:D,MATCH($C2074,'Policy Characteristics'!$C:$C,0)))</f>
        <v>Process Emissions Increases</v>
      </c>
      <c r="K2074" s="254" t="str">
        <f>IF(ISBLANK(INDEX('Policy Characteristics'!E:E,MATCH($C2074,'Policy Characteristics'!$C:$C,0))),"",INDEX('Policy Characteristics'!E:E,MATCH($C2074,'Policy Characteristics'!$C:$C,0)))</f>
        <v>non BAU indst process emissions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1</v>
      </c>
      <c r="N2074" s="261">
        <f>IF(ISBLANK(INDEX('Policy Characteristics'!H:H,MATCH($C2074,'Policy Characteristics'!$C:$C,0))),"",INDEX('Policy Characteristics'!H:H,MATCH($C2074,'Policy Characteristics'!$C:$C,0)))</f>
        <v>1</v>
      </c>
      <c r="O2074" s="254" t="str">
        <f>IF(ISBLANK(INDEX('Policy Characteristics'!I:I,MATCH($C2074,'Policy Characteristics'!$C:$C,0))),"",INDEX('Policy Characteristics'!I:I,MATCH($C2074,'Policy Characteristics'!$C:$C,0)))</f>
        <v>on/off</v>
      </c>
      <c r="P2074" s="254" t="str">
        <f>IF(ISBLANK(INDEX('Policy Characteristics'!J:J,MATCH($C2074,'Policy Characteristics'!$C:$C,0))),"",INDEX('Policy Characteristics'!J:J,MATCH($C2074,'Policy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4" s="254" t="str">
        <f>IF(ISBLANK(INDEX('Policy Characteristics'!K:K,MATCH($C2074,'Policy Characteristics'!$C:$C,0))),"",INDEX('Policy Characteristics'!K:K,MATCH($C2074,'Policy Characteristics'!$C:$C,0)))</f>
        <v/>
      </c>
      <c r="R2074" s="254" t="str">
        <f>IF(ISBLANK(INDEX('Policy Characteristics'!L:L,MATCH($C2074,'Policy Characteristics'!$C:$C,0))),"",INDEX('Policy Characteristics'!L:L,MATCH($C2074,'Policy Characteristics'!$C:$C,0)))</f>
        <v/>
      </c>
    </row>
    <row r="2075" spans="1:18" x14ac:dyDescent="0.2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Non BAU Increase in Process Emissions</v>
      </c>
      <c r="C2075" s="254" t="str">
        <f t="shared" si="68"/>
        <v>Boolean Use Non BAU Process Emissions Additions</v>
      </c>
      <c r="D2075" s="45" t="s">
        <v>3864</v>
      </c>
      <c r="E2075" s="45"/>
      <c r="F2075" s="45" t="s">
        <v>129</v>
      </c>
      <c r="G2075" s="45"/>
      <c r="H2075" s="43">
        <v>3219</v>
      </c>
      <c r="I2075" s="324" t="s">
        <v>40</v>
      </c>
      <c r="J2075" s="255" t="str">
        <f>IF(ISBLANK(INDEX('Policy Characteristics'!D:D,MATCH($C2075,'Policy Characteristics'!$C:$C,0))),"",INDEX('Policy Characteristics'!D:D,MATCH($C2075,'Policy Characteristics'!$C:$C,0)))</f>
        <v>Process Emissions Increases</v>
      </c>
      <c r="K2075" s="254" t="str">
        <f>IF(ISBLANK(INDEX('Policy Characteristics'!E:E,MATCH($C2075,'Policy Characteristics'!$C:$C,0))),"",INDEX('Policy Characteristics'!E:E,MATCH($C2075,'Policy Characteristics'!$C:$C,0)))</f>
        <v>non BAU indst process emissions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1</v>
      </c>
      <c r="N2075" s="261">
        <f>IF(ISBLANK(INDEX('Policy Characteristics'!H:H,MATCH($C2075,'Policy Characteristics'!$C:$C,0))),"",INDEX('Policy Characteristics'!H:H,MATCH($C2075,'Policy Characteristics'!$C:$C,0)))</f>
        <v>1</v>
      </c>
      <c r="O2075" s="254" t="str">
        <f>IF(ISBLANK(INDEX('Policy Characteristics'!I:I,MATCH($C2075,'Policy Characteristics'!$C:$C,0))),"",INDEX('Policy Characteristics'!I:I,MATCH($C2075,'Policy Characteristics'!$C:$C,0)))</f>
        <v>on/off</v>
      </c>
      <c r="P2075" s="254" t="str">
        <f>IF(ISBLANK(INDEX('Policy Characteristics'!J:J,MATCH($C2075,'Policy Characteristics'!$C:$C,0))),"",INDEX('Policy Characteristics'!J:J,MATCH($C2075,'Policy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5" s="254" t="str">
        <f>IF(ISBLANK(INDEX('Policy Characteristics'!K:K,MATCH($C2075,'Policy Characteristics'!$C:$C,0))),"",INDEX('Policy Characteristics'!K:K,MATCH($C2075,'Policy Characteristics'!$C:$C,0)))</f>
        <v/>
      </c>
      <c r="R2075" s="254" t="str">
        <f>IF(ISBLANK(INDEX('Policy Characteristics'!L:L,MATCH($C2075,'Policy Characteristics'!$C:$C,0))),"",INDEX('Policy Characteristics'!L:L,MATCH($C2075,'Policy Characteristics'!$C:$C,0)))</f>
        <v/>
      </c>
    </row>
    <row r="2076" spans="1:18" x14ac:dyDescent="0.2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Non BAU Increase in Process Emissions</v>
      </c>
      <c r="C2076" s="254" t="str">
        <f t="shared" si="68"/>
        <v>Boolean Use Non BAU Process Emissions Additions</v>
      </c>
      <c r="D2076" s="45" t="s">
        <v>3865</v>
      </c>
      <c r="E2076" s="45"/>
      <c r="F2076" s="45" t="s">
        <v>3866</v>
      </c>
      <c r="G2076" s="45"/>
      <c r="H2076" s="43">
        <v>3220</v>
      </c>
      <c r="I2076" s="324" t="s">
        <v>41</v>
      </c>
      <c r="J2076" s="255" t="str">
        <f>IF(ISBLANK(INDEX('Policy Characteristics'!D:D,MATCH($C2076,'Policy Characteristics'!$C:$C,0))),"",INDEX('Policy Characteristics'!D:D,MATCH($C2076,'Policy Characteristics'!$C:$C,0)))</f>
        <v>Process Emissions Increases</v>
      </c>
      <c r="K2076" s="254" t="str">
        <f>IF(ISBLANK(INDEX('Policy Characteristics'!E:E,MATCH($C2076,'Policy Characteristics'!$C:$C,0))),"",INDEX('Policy Characteristics'!E:E,MATCH($C2076,'Policy Characteristics'!$C:$C,0)))</f>
        <v>non BAU indst process emissions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1</v>
      </c>
      <c r="N2076" s="261">
        <f>IF(ISBLANK(INDEX('Policy Characteristics'!H:H,MATCH($C2076,'Policy Characteristics'!$C:$C,0))),"",INDEX('Policy Characteristics'!H:H,MATCH($C2076,'Policy Characteristics'!$C:$C,0)))</f>
        <v>1</v>
      </c>
      <c r="O2076" s="254" t="str">
        <f>IF(ISBLANK(INDEX('Policy Characteristics'!I:I,MATCH($C2076,'Policy Characteristics'!$C:$C,0))),"",INDEX('Policy Characteristics'!I:I,MATCH($C2076,'Policy Characteristics'!$C:$C,0)))</f>
        <v>on/off</v>
      </c>
      <c r="P2076" s="254" t="str">
        <f>IF(ISBLANK(INDEX('Policy Characteristics'!J:J,MATCH($C2076,'Policy Characteristics'!$C:$C,0))),"",INDEX('Policy Characteristics'!J:J,MATCH($C2076,'Policy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6" s="254" t="str">
        <f>IF(ISBLANK(INDEX('Policy Characteristics'!K:K,MATCH($C2076,'Policy Characteristics'!$C:$C,0))),"",INDEX('Policy Characteristics'!K:K,MATCH($C2076,'Policy Characteristics'!$C:$C,0)))</f>
        <v/>
      </c>
      <c r="R2076" s="254" t="str">
        <f>IF(ISBLANK(INDEX('Policy Characteristics'!L:L,MATCH($C2076,'Policy Characteristics'!$C:$C,0))),"",INDEX('Policy Characteristics'!L:L,MATCH($C2076,'Policy Characteristics'!$C:$C,0)))</f>
        <v/>
      </c>
    </row>
    <row r="2077" spans="1:18" x14ac:dyDescent="0.2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Non BAU Increase in Process Emissions</v>
      </c>
      <c r="C2077" s="254" t="str">
        <f t="shared" si="68"/>
        <v>Boolean Use Non BAU Process Emissions Additions</v>
      </c>
      <c r="D2077" s="45" t="s">
        <v>3867</v>
      </c>
      <c r="E2077" s="45"/>
      <c r="F2077" s="45" t="s">
        <v>3868</v>
      </c>
      <c r="G2077" s="45"/>
      <c r="H2077" s="43">
        <v>3221</v>
      </c>
      <c r="I2077" s="324" t="s">
        <v>41</v>
      </c>
      <c r="J2077" s="255" t="str">
        <f>IF(ISBLANK(INDEX('Policy Characteristics'!D:D,MATCH($C2077,'Policy Characteristics'!$C:$C,0))),"",INDEX('Policy Characteristics'!D:D,MATCH($C2077,'Policy Characteristics'!$C:$C,0)))</f>
        <v>Process Emissions Increases</v>
      </c>
      <c r="K2077" s="254" t="str">
        <f>IF(ISBLANK(INDEX('Policy Characteristics'!E:E,MATCH($C2077,'Policy Characteristics'!$C:$C,0))),"",INDEX('Policy Characteristics'!E:E,MATCH($C2077,'Policy Characteristics'!$C:$C,0)))</f>
        <v>non BAU indst process emissions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1</v>
      </c>
      <c r="N2077" s="261">
        <f>IF(ISBLANK(INDEX('Policy Characteristics'!H:H,MATCH($C2077,'Policy Characteristics'!$C:$C,0))),"",INDEX('Policy Characteristics'!H:H,MATCH($C2077,'Policy Characteristics'!$C:$C,0)))</f>
        <v>1</v>
      </c>
      <c r="O2077" s="254" t="str">
        <f>IF(ISBLANK(INDEX('Policy Characteristics'!I:I,MATCH($C2077,'Policy Characteristics'!$C:$C,0))),"",INDEX('Policy Characteristics'!I:I,MATCH($C2077,'Policy Characteristics'!$C:$C,0)))</f>
        <v>on/off</v>
      </c>
      <c r="P2077" s="254" t="str">
        <f>IF(ISBLANK(INDEX('Policy Characteristics'!J:J,MATCH($C2077,'Policy Characteristics'!$C:$C,0))),"",INDEX('Policy Characteristics'!J:J,MATCH($C2077,'Policy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7" s="254" t="str">
        <f>IF(ISBLANK(INDEX('Policy Characteristics'!K:K,MATCH($C2077,'Policy Characteristics'!$C:$C,0))),"",INDEX('Policy Characteristics'!K:K,MATCH($C2077,'Policy Characteristics'!$C:$C,0)))</f>
        <v/>
      </c>
      <c r="R2077" s="254" t="str">
        <f>IF(ISBLANK(INDEX('Policy Characteristics'!L:L,MATCH($C2077,'Policy Characteristics'!$C:$C,0))),"",INDEX('Policy Characteristics'!L:L,MATCH($C2077,'Policy Characteristics'!$C:$C,0)))</f>
        <v/>
      </c>
    </row>
    <row r="2078" spans="1:18" ht="30" x14ac:dyDescent="0.2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Non BAU Increase in Process Emissions</v>
      </c>
      <c r="C2078" s="254" t="str">
        <f t="shared" si="68"/>
        <v>Boolean Use Non BAU Process Emissions Additions</v>
      </c>
      <c r="D2078" s="45" t="s">
        <v>3869</v>
      </c>
      <c r="E2078" s="45"/>
      <c r="F2078" s="45" t="s">
        <v>3870</v>
      </c>
      <c r="G2078" s="45"/>
      <c r="H2078" s="43">
        <v>3222</v>
      </c>
      <c r="I2078" s="324" t="s">
        <v>41</v>
      </c>
      <c r="J2078" s="255" t="str">
        <f>IF(ISBLANK(INDEX('Policy Characteristics'!D:D,MATCH($C2078,'Policy Characteristics'!$C:$C,0))),"",INDEX('Policy Characteristics'!D:D,MATCH($C2078,'Policy Characteristics'!$C:$C,0)))</f>
        <v>Process Emissions Increases</v>
      </c>
      <c r="K2078" s="254" t="str">
        <f>IF(ISBLANK(INDEX('Policy Characteristics'!E:E,MATCH($C2078,'Policy Characteristics'!$C:$C,0))),"",INDEX('Policy Characteristics'!E:E,MATCH($C2078,'Policy Characteristics'!$C:$C,0)))</f>
        <v>non BAU indst process emissions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1</v>
      </c>
      <c r="N2078" s="261">
        <f>IF(ISBLANK(INDEX('Policy Characteristics'!H:H,MATCH($C2078,'Policy Characteristics'!$C:$C,0))),"",INDEX('Policy Characteristics'!H:H,MATCH($C2078,'Policy Characteristics'!$C:$C,0)))</f>
        <v>1</v>
      </c>
      <c r="O2078" s="254" t="str">
        <f>IF(ISBLANK(INDEX('Policy Characteristics'!I:I,MATCH($C2078,'Policy Characteristics'!$C:$C,0))),"",INDEX('Policy Characteristics'!I:I,MATCH($C2078,'Policy Characteristics'!$C:$C,0)))</f>
        <v>on/off</v>
      </c>
      <c r="P2078" s="254" t="str">
        <f>IF(ISBLANK(INDEX('Policy Characteristics'!J:J,MATCH($C2078,'Policy Characteristics'!$C:$C,0))),"",INDEX('Policy Characteristics'!J:J,MATCH($C2078,'Policy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8" s="254" t="str">
        <f>IF(ISBLANK(INDEX('Policy Characteristics'!K:K,MATCH($C2078,'Policy Characteristics'!$C:$C,0))),"",INDEX('Policy Characteristics'!K:K,MATCH($C2078,'Policy Characteristics'!$C:$C,0)))</f>
        <v/>
      </c>
      <c r="R2078" s="254" t="str">
        <f>IF(ISBLANK(INDEX('Policy Characteristics'!L:L,MATCH($C2078,'Policy Characteristics'!$C:$C,0))),"",INDEX('Policy Characteristics'!L:L,MATCH($C2078,'Policy Characteristics'!$C:$C,0)))</f>
        <v/>
      </c>
    </row>
    <row r="2079" spans="1:18" x14ac:dyDescent="0.2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Reduce Fossil Fuel Exports</v>
      </c>
      <c r="C2079" t="s">
        <v>2468</v>
      </c>
      <c r="D2079" s="6" t="s">
        <v>436</v>
      </c>
      <c r="E2079" s="45"/>
      <c r="F2079" s="6" t="s">
        <v>433</v>
      </c>
      <c r="G2079" s="45"/>
      <c r="H2079" s="43">
        <v>451</v>
      </c>
      <c r="I2079" s="324" t="s">
        <v>40</v>
      </c>
      <c r="J2079" s="255" t="str">
        <f>IF(ISBLANK(INDEX('Policy Characteristics'!D:D,MATCH($C2079,'Policy Characteristics'!$C:$C,0))),"",INDEX('Policy Characteristics'!D:D,MATCH($C2079,'Policy Characteristics'!$C:$C,0)))</f>
        <v>Percent Reduction in Fossil Fuel Exports</v>
      </c>
      <c r="K2079" s="254" t="str">
        <f>IF(ISBLANK(INDEX('Policy Characteristics'!E:E,MATCH($C2079,'Policy Characteristics'!$C:$C,0))),"",INDEX('Policy Characteristics'!E:E,MATCH($C2079,'Policy Characteristics'!$C:$C,0)))</f>
        <v>indst reduce fossil fuel exports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1</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exports</v>
      </c>
      <c r="P2079" s="254" t="str">
        <f>IF(ISBLANK(INDEX('Policy Characteristics'!J:J,MATCH($C2079,'Policy Characteristics'!$C:$C,0))),"",INDEX('Policy Characteristics'!J:J,MATCH($C2079,'Policy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79" s="254" t="str">
        <f>IF(ISBLANK(INDEX('Policy Characteristics'!K:K,MATCH($C2079,'Policy Characteristics'!$C:$C,0))),"",INDEX('Policy Characteristics'!K:K,MATCH($C2079,'Policy Characteristics'!$C:$C,0)))</f>
        <v/>
      </c>
      <c r="R2079" s="254" t="str">
        <f>IF(ISBLANK(INDEX('Policy Characteristics'!L:L,MATCH($C2079,'Policy Characteristics'!$C:$C,0))),"",INDEX('Policy Characteristics'!L:L,MATCH($C2079,'Policy Characteristics'!$C:$C,0)))</f>
        <v>reduce-fuel-exports.html</v>
      </c>
    </row>
    <row r="2080" spans="1:18" x14ac:dyDescent="0.2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Reduce Fossil Fuel Exports</v>
      </c>
      <c r="C2080" s="254" t="str">
        <f t="shared" ref="C2080:C2087" si="69">C$2079</f>
        <v>Percent Reduction in Fossil Fuel Exports</v>
      </c>
      <c r="D2080" s="6" t="s">
        <v>43</v>
      </c>
      <c r="E2080" s="45"/>
      <c r="F2080" s="6" t="s">
        <v>83</v>
      </c>
      <c r="G2080" s="45"/>
      <c r="H2080" s="43">
        <v>452</v>
      </c>
      <c r="I2080" s="324" t="s">
        <v>40</v>
      </c>
      <c r="J2080" s="255" t="str">
        <f>IF(ISBLANK(INDEX('Policy Characteristics'!D:D,MATCH($C2080,'Policy Characteristics'!$C:$C,0))),"",INDEX('Policy Characteristics'!D:D,MATCH($C2080,'Policy Characteristics'!$C:$C,0)))</f>
        <v>Percent Reduction in Fossil Fuel Exports</v>
      </c>
      <c r="K2080" s="254" t="str">
        <f>IF(ISBLANK(INDEX('Policy Characteristics'!E:E,MATCH($C2080,'Policy Characteristics'!$C:$C,0))),"",INDEX('Policy Characteristics'!E:E,MATCH($C2080,'Policy Characteristics'!$C:$C,0)))</f>
        <v>indst reduce fossil fuel exports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1</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exports</v>
      </c>
      <c r="P2080" s="254" t="str">
        <f>IF(ISBLANK(INDEX('Policy Characteristics'!J:J,MATCH($C2080,'Policy Characteristics'!$C:$C,0))),"",INDEX('Policy Characteristics'!J:J,MATCH($C2080,'Policy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0" s="254" t="str">
        <f>IF(ISBLANK(INDEX('Policy Characteristics'!K:K,MATCH($C2080,'Policy Characteristics'!$C:$C,0))),"",INDEX('Policy Characteristics'!K:K,MATCH($C2080,'Policy Characteristics'!$C:$C,0)))</f>
        <v/>
      </c>
      <c r="R2080" s="254" t="str">
        <f>IF(ISBLANK(INDEX('Policy Characteristics'!L:L,MATCH($C2080,'Policy Characteristics'!$C:$C,0))),"",INDEX('Policy Characteristics'!L:L,MATCH($C2080,'Policy Characteristics'!$C:$C,0)))</f>
        <v>reduce-fuel-exports.html</v>
      </c>
    </row>
    <row r="2081" spans="1:18" x14ac:dyDescent="0.2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Reduce Fossil Fuel Exports</v>
      </c>
      <c r="C2081" s="254" t="str">
        <f t="shared" si="69"/>
        <v>Percent Reduction in Fossil Fuel Exports</v>
      </c>
      <c r="D2081" s="6" t="s">
        <v>50</v>
      </c>
      <c r="E2081" s="45"/>
      <c r="F2081" s="6" t="s">
        <v>91</v>
      </c>
      <c r="G2081" s="45"/>
      <c r="H2081" s="43">
        <v>453</v>
      </c>
      <c r="I2081" s="324" t="s">
        <v>40</v>
      </c>
      <c r="J2081" s="255" t="str">
        <f>IF(ISBLANK(INDEX('Policy Characteristics'!D:D,MATCH($C2081,'Policy Characteristics'!$C:$C,0))),"",INDEX('Policy Characteristics'!D:D,MATCH($C2081,'Policy Characteristics'!$C:$C,0)))</f>
        <v>Percent Reduction in Fossil Fuel Exports</v>
      </c>
      <c r="K2081" s="254" t="str">
        <f>IF(ISBLANK(INDEX('Policy Characteristics'!E:E,MATCH($C2081,'Policy Characteristics'!$C:$C,0))),"",INDEX('Policy Characteristics'!E:E,MATCH($C2081,'Policy Characteristics'!$C:$C,0)))</f>
        <v>indst reduce fossil fuel exports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1</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exports</v>
      </c>
      <c r="P2081" s="254" t="str">
        <f>IF(ISBLANK(INDEX('Policy Characteristics'!J:J,MATCH($C2081,'Policy Characteristics'!$C:$C,0))),"",INDEX('Policy Characteristics'!J:J,MATCH($C2081,'Policy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1" s="254" t="str">
        <f>IF(ISBLANK(INDEX('Policy Characteristics'!K:K,MATCH($C2081,'Policy Characteristics'!$C:$C,0))),"",INDEX('Policy Characteristics'!K:K,MATCH($C2081,'Policy Characteristics'!$C:$C,0)))</f>
        <v/>
      </c>
      <c r="R2081" s="254" t="str">
        <f>IF(ISBLANK(INDEX('Policy Characteristics'!L:L,MATCH($C2081,'Policy Characteristics'!$C:$C,0))),"",INDEX('Policy Characteristics'!L:L,MATCH($C2081,'Policy Characteristics'!$C:$C,0)))</f>
        <v>reduce-fuel-exports.html</v>
      </c>
    </row>
    <row r="2082" spans="1:18" x14ac:dyDescent="0.2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Reduce Fossil Fuel Exports</v>
      </c>
      <c r="C2082" s="254" t="str">
        <f t="shared" si="69"/>
        <v>Percent Reduction in Fossil Fuel Exports</v>
      </c>
      <c r="D2082" s="6" t="s">
        <v>51</v>
      </c>
      <c r="E2082" s="45"/>
      <c r="F2082" s="6" t="s">
        <v>92</v>
      </c>
      <c r="G2082" s="45"/>
      <c r="H2082" s="43">
        <v>454</v>
      </c>
      <c r="I2082" s="324" t="s">
        <v>40</v>
      </c>
      <c r="J2082" s="255" t="str">
        <f>IF(ISBLANK(INDEX('Policy Characteristics'!D:D,MATCH($C2082,'Policy Characteristics'!$C:$C,0))),"",INDEX('Policy Characteristics'!D:D,MATCH($C2082,'Policy Characteristics'!$C:$C,0)))</f>
        <v>Percent Reduction in Fossil Fuel Exports</v>
      </c>
      <c r="K2082" s="254" t="str">
        <f>IF(ISBLANK(INDEX('Policy Characteristics'!E:E,MATCH($C2082,'Policy Characteristics'!$C:$C,0))),"",INDEX('Policy Characteristics'!E:E,MATCH($C2082,'Policy Characteristics'!$C:$C,0)))</f>
        <v>indst reduce fossil fuel exports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1</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exports</v>
      </c>
      <c r="P2082" s="254" t="str">
        <f>IF(ISBLANK(INDEX('Policy Characteristics'!J:J,MATCH($C2082,'Policy Characteristics'!$C:$C,0))),"",INDEX('Policy Characteristics'!J:J,MATCH($C2082,'Policy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2" s="254" t="str">
        <f>IF(ISBLANK(INDEX('Policy Characteristics'!K:K,MATCH($C2082,'Policy Characteristics'!$C:$C,0))),"",INDEX('Policy Characteristics'!K:K,MATCH($C2082,'Policy Characteristics'!$C:$C,0)))</f>
        <v/>
      </c>
      <c r="R2082" s="254" t="str">
        <f>IF(ISBLANK(INDEX('Policy Characteristics'!L:L,MATCH($C2082,'Policy Characteristics'!$C:$C,0))),"",INDEX('Policy Characteristics'!L:L,MATCH($C2082,'Policy Characteristics'!$C:$C,0)))</f>
        <v>reduce-fuel-exports.html</v>
      </c>
    </row>
    <row r="2083" spans="1:18" x14ac:dyDescent="0.2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Reduce Fossil Fuel Exports</v>
      </c>
      <c r="C2083" s="254" t="str">
        <f t="shared" si="69"/>
        <v>Percent Reduction in Fossil Fuel Exports</v>
      </c>
      <c r="D2083" s="6" t="s">
        <v>2452</v>
      </c>
      <c r="E2083" s="45"/>
      <c r="F2083" s="6" t="s">
        <v>2453</v>
      </c>
      <c r="G2083" s="45"/>
      <c r="H2083" s="43">
        <v>455</v>
      </c>
      <c r="I2083" s="324" t="s">
        <v>40</v>
      </c>
      <c r="J2083" s="255" t="str">
        <f>IF(ISBLANK(INDEX('Policy Characteristics'!D:D,MATCH($C2083,'Policy Characteristics'!$C:$C,0))),"",INDEX('Policy Characteristics'!D:D,MATCH($C2083,'Policy Characteristics'!$C:$C,0)))</f>
        <v>Percent Reduction in Fossil Fuel Exports</v>
      </c>
      <c r="K2083" s="254" t="str">
        <f>IF(ISBLANK(INDEX('Policy Characteristics'!E:E,MATCH($C2083,'Policy Characteristics'!$C:$C,0))),"",INDEX('Policy Characteristics'!E:E,MATCH($C2083,'Policy Characteristics'!$C:$C,0)))</f>
        <v>indst reduce fossil fuel exports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1</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exports</v>
      </c>
      <c r="P2083" s="254" t="str">
        <f>IF(ISBLANK(INDEX('Policy Characteristics'!J:J,MATCH($C2083,'Policy Characteristics'!$C:$C,0))),"",INDEX('Policy Characteristics'!J:J,MATCH($C2083,'Policy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3" s="254" t="str">
        <f>IF(ISBLANK(INDEX('Policy Characteristics'!K:K,MATCH($C2083,'Policy Characteristics'!$C:$C,0))),"",INDEX('Policy Characteristics'!K:K,MATCH($C2083,'Policy Characteristics'!$C:$C,0)))</f>
        <v/>
      </c>
      <c r="R2083" s="254" t="str">
        <f>IF(ISBLANK(INDEX('Policy Characteristics'!L:L,MATCH($C2083,'Policy Characteristics'!$C:$C,0))),"",INDEX('Policy Characteristics'!L:L,MATCH($C2083,'Policy Characteristics'!$C:$C,0)))</f>
        <v>reduce-fuel-exports.html</v>
      </c>
    </row>
    <row r="2084" spans="1:18" x14ac:dyDescent="0.2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Reduce Fossil Fuel Exports</v>
      </c>
      <c r="C2084" s="254" t="str">
        <f t="shared" si="69"/>
        <v>Percent Reduction in Fossil Fuel Exports</v>
      </c>
      <c r="D2084" s="6" t="s">
        <v>429</v>
      </c>
      <c r="E2084" s="45"/>
      <c r="F2084" s="6" t="s">
        <v>430</v>
      </c>
      <c r="G2084" s="45"/>
      <c r="H2084" s="43">
        <v>456</v>
      </c>
      <c r="I2084" s="325" t="s">
        <v>41</v>
      </c>
      <c r="J2084" s="255" t="str">
        <f>IF(ISBLANK(INDEX('Policy Characteristics'!D:D,MATCH($C2084,'Policy Characteristics'!$C:$C,0))),"",INDEX('Policy Characteristics'!D:D,MATCH($C2084,'Policy Characteristics'!$C:$C,0)))</f>
        <v>Percent Reduction in Fossil Fuel Exports</v>
      </c>
      <c r="K2084" s="254" t="str">
        <f>IF(ISBLANK(INDEX('Policy Characteristics'!E:E,MATCH($C2084,'Policy Characteristics'!$C:$C,0))),"",INDEX('Policy Characteristics'!E:E,MATCH($C2084,'Policy Characteristics'!$C:$C,0)))</f>
        <v>indst reduce fossil fuel exports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1</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exports</v>
      </c>
      <c r="P2084" s="254" t="str">
        <f>IF(ISBLANK(INDEX('Policy Characteristics'!J:J,MATCH($C2084,'Policy Characteristics'!$C:$C,0))),"",INDEX('Policy Characteristics'!J:J,MATCH($C2084,'Policy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4" s="254" t="str">
        <f>IF(ISBLANK(INDEX('Policy Characteristics'!K:K,MATCH($C2084,'Policy Characteristics'!$C:$C,0))),"",INDEX('Policy Characteristics'!K:K,MATCH($C2084,'Policy Characteristics'!$C:$C,0)))</f>
        <v/>
      </c>
      <c r="R2084" s="254" t="str">
        <f>IF(ISBLANK(INDEX('Policy Characteristics'!L:L,MATCH($C2084,'Policy Characteristics'!$C:$C,0))),"",INDEX('Policy Characteristics'!L:L,MATCH($C2084,'Policy Characteristics'!$C:$C,0)))</f>
        <v>reduce-fuel-exports.html</v>
      </c>
    </row>
    <row r="2085" spans="1:18" x14ac:dyDescent="0.2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Reduce Fossil Fuel Exports</v>
      </c>
      <c r="C2085" s="254" t="str">
        <f t="shared" si="69"/>
        <v>Percent Reduction in Fossil Fuel Exports</v>
      </c>
      <c r="D2085" s="6" t="s">
        <v>2444</v>
      </c>
      <c r="E2085" s="45"/>
      <c r="F2085" s="6" t="s">
        <v>2448</v>
      </c>
      <c r="G2085" s="45"/>
      <c r="H2085" s="43">
        <v>457</v>
      </c>
      <c r="I2085" s="324" t="s">
        <v>40</v>
      </c>
      <c r="J2085" s="255" t="str">
        <f>IF(ISBLANK(INDEX('Policy Characteristics'!D:D,MATCH($C2085,'Policy Characteristics'!$C:$C,0))),"",INDEX('Policy Characteristics'!D:D,MATCH($C2085,'Policy Characteristics'!$C:$C,0)))</f>
        <v>Percent Reduction in Fossil Fuel Exports</v>
      </c>
      <c r="K2085" s="254" t="str">
        <f>IF(ISBLANK(INDEX('Policy Characteristics'!E:E,MATCH($C2085,'Policy Characteristics'!$C:$C,0))),"",INDEX('Policy Characteristics'!E:E,MATCH($C2085,'Policy Characteristics'!$C:$C,0)))</f>
        <v>indst reduce fossil fuel exports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1</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exports</v>
      </c>
      <c r="P2085" s="254" t="str">
        <f>IF(ISBLANK(INDEX('Policy Characteristics'!J:J,MATCH($C2085,'Policy Characteristics'!$C:$C,0))),"",INDEX('Policy Characteristics'!J:J,MATCH($C2085,'Policy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5" s="254" t="str">
        <f>IF(ISBLANK(INDEX('Policy Characteristics'!K:K,MATCH($C2085,'Policy Characteristics'!$C:$C,0))),"",INDEX('Policy Characteristics'!K:K,MATCH($C2085,'Policy Characteristics'!$C:$C,0)))</f>
        <v/>
      </c>
      <c r="R2085" s="254" t="str">
        <f>IF(ISBLANK(INDEX('Policy Characteristics'!L:L,MATCH($C2085,'Policy Characteristics'!$C:$C,0))),"",INDEX('Policy Characteristics'!L:L,MATCH($C2085,'Policy Characteristics'!$C:$C,0)))</f>
        <v>reduce-fuel-exports.html</v>
      </c>
    </row>
    <row r="2086" spans="1:18" x14ac:dyDescent="0.2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Reduce Fossil Fuel Exports</v>
      </c>
      <c r="C2086" s="254" t="str">
        <f t="shared" si="69"/>
        <v>Percent Reduction in Fossil Fuel Exports</v>
      </c>
      <c r="D2086" s="6" t="s">
        <v>2454</v>
      </c>
      <c r="E2086" s="45"/>
      <c r="F2086" s="6" t="s">
        <v>2455</v>
      </c>
      <c r="G2086" s="45"/>
      <c r="H2086" s="43">
        <v>458</v>
      </c>
      <c r="I2086" s="324" t="s">
        <v>40</v>
      </c>
      <c r="J2086" s="255" t="str">
        <f>IF(ISBLANK(INDEX('Policy Characteristics'!D:D,MATCH($C2086,'Policy Characteristics'!$C:$C,0))),"",INDEX('Policy Characteristics'!D:D,MATCH($C2086,'Policy Characteristics'!$C:$C,0)))</f>
        <v>Percent Reduction in Fossil Fuel Exports</v>
      </c>
      <c r="K2086" s="254" t="str">
        <f>IF(ISBLANK(INDEX('Policy Characteristics'!E:E,MATCH($C2086,'Policy Characteristics'!$C:$C,0))),"",INDEX('Policy Characteristics'!E:E,MATCH($C2086,'Policy Characteristics'!$C:$C,0)))</f>
        <v>indst reduce fossil fuel exports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1</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exports</v>
      </c>
      <c r="P2086" s="254" t="str">
        <f>IF(ISBLANK(INDEX('Policy Characteristics'!J:J,MATCH($C2086,'Policy Characteristics'!$C:$C,0))),"",INDEX('Policy Characteristics'!J:J,MATCH($C2086,'Policy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6" s="254" t="str">
        <f>IF(ISBLANK(INDEX('Policy Characteristics'!K:K,MATCH($C2086,'Policy Characteristics'!$C:$C,0))),"",INDEX('Policy Characteristics'!K:K,MATCH($C2086,'Policy Characteristics'!$C:$C,0)))</f>
        <v/>
      </c>
      <c r="R2086" s="254" t="str">
        <f>IF(ISBLANK(INDEX('Policy Characteristics'!L:L,MATCH($C2086,'Policy Characteristics'!$C:$C,0))),"",INDEX('Policy Characteristics'!L:L,MATCH($C2086,'Policy Characteristics'!$C:$C,0)))</f>
        <v>reduce-fuel-exports.html</v>
      </c>
    </row>
    <row r="2087" spans="1:18" x14ac:dyDescent="0.25">
      <c r="A2087" s="254" t="str">
        <f>IF(ISBLANK(INDEX('Policy Characteristics'!A:A,MATCH($C2087,'Policy Characteristics'!$C:$C,0))),"",INDEX('Policy Characteristics'!A:A,MATCH($C2087,'Policy Characteristics'!$C:$C,0)))</f>
        <v>Industry</v>
      </c>
      <c r="B2087" s="262" t="str">
        <f>IF(ISBLANK(INDEX('Policy Characteristics'!B:B,MATCH($C2087,'Policy Characteristics'!$C:$C,0))),"",INDEX('Policy Characteristics'!B:B,MATCH($C2087,'Policy Characteristics'!$C:$C,0)))</f>
        <v>Reduce Fossil Fuel Exports</v>
      </c>
      <c r="C2087" s="254" t="str">
        <f t="shared" si="69"/>
        <v>Percent Reduction in Fossil Fuel Exports</v>
      </c>
      <c r="D2087" s="6" t="s">
        <v>2445</v>
      </c>
      <c r="E2087" s="45"/>
      <c r="F2087" s="6" t="s">
        <v>2449</v>
      </c>
      <c r="G2087" s="45"/>
      <c r="H2087" s="43">
        <v>459</v>
      </c>
      <c r="I2087" s="324" t="s">
        <v>40</v>
      </c>
      <c r="J2087" s="255" t="str">
        <f>IF(ISBLANK(INDEX('Policy Characteristics'!D:D,MATCH($C2087,'Policy Characteristics'!$C:$C,0))),"",INDEX('Policy Characteristics'!D:D,MATCH($C2087,'Policy Characteristics'!$C:$C,0)))</f>
        <v>Percent Reduction in Fossil Fuel Exports</v>
      </c>
      <c r="K2087" s="254" t="str">
        <f>IF(ISBLANK(INDEX('Policy Characteristics'!E:E,MATCH($C2087,'Policy Characteristics'!$C:$C,0))),"",INDEX('Policy Characteristics'!E:E,MATCH($C2087,'Policy Characteristics'!$C:$C,0)))</f>
        <v>indst reduce fossil fuel exports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1</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exports</v>
      </c>
      <c r="P2087" s="254" t="str">
        <f>IF(ISBLANK(INDEX('Policy Characteristics'!J:J,MATCH($C2087,'Policy Characteristics'!$C:$C,0))),"",INDEX('Policy Characteristics'!J:J,MATCH($C2087,'Policy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7" s="254" t="str">
        <f>IF(ISBLANK(INDEX('Policy Characteristics'!K:K,MATCH($C2087,'Policy Characteristics'!$C:$C,0))),"",INDEX('Policy Characteristics'!K:K,MATCH($C2087,'Policy Characteristics'!$C:$C,0)))</f>
        <v/>
      </c>
      <c r="R2087" s="254" t="str">
        <f>IF(ISBLANK(INDEX('Policy Characteristics'!L:L,MATCH($C2087,'Policy Characteristics'!$C:$C,0))),"",INDEX('Policy Characteristics'!L:L,MATCH($C2087,'Policy Characteristics'!$C:$C,0)))</f>
        <v>reduce-fuel-exports.html</v>
      </c>
    </row>
    <row r="2088" spans="1:18" x14ac:dyDescent="0.25">
      <c r="A2088" s="254" t="str">
        <f>IF(ISBLANK(INDEX('Policy Characteristics'!A:A,MATCH($C2088,'Policy Characteristics'!$C:$C,0))),"",INDEX('Policy Characteristics'!A:A,MATCH($C2088,'Policy Characteristics'!$C:$C,0)))</f>
        <v>Agriculture, Land Use, and Forestry</v>
      </c>
      <c r="B2088" s="262" t="str">
        <f>IF(ISBLANK(INDEX('Policy Characteristics'!B:B,MATCH($C2088,'Policy Characteristics'!$C:$C,0))),"",INDEX('Policy Characteristics'!B:B,MATCH($C2088,'Policy Characteristics'!$C:$C,0)))</f>
        <v>Afforestation and Reforestation</v>
      </c>
      <c r="C2088" t="s">
        <v>417</v>
      </c>
      <c r="D2088" s="45"/>
      <c r="E2088" s="45"/>
      <c r="F2088" s="45"/>
      <c r="G2088" s="45"/>
      <c r="H2088" s="43">
        <v>60</v>
      </c>
      <c r="I2088" s="324" t="s">
        <v>40</v>
      </c>
      <c r="J2088" s="255" t="str">
        <f>IF(ISBLANK(INDEX('Policy Characteristics'!D:D,MATCH($C2088,'Policy Characteristics'!$C:$C,0))),"",INDEX('Policy Characteristics'!D:D,MATCH($C2088,'Policy Characteristics'!$C:$C,0)))</f>
        <v>Afforestation and Reforestation</v>
      </c>
      <c r="K2088" s="254" t="str">
        <f>IF(ISBLANK(INDEX('Policy Characteristics'!E:E,MATCH($C2088,'Policy Characteristics'!$C:$C,0))),"",INDEX('Policy Characteristics'!E:E,MATCH($C2088,'Policy Characteristics'!$C:$C,0)))</f>
        <v>land afforestation and reforestation</v>
      </c>
      <c r="L2088" s="261">
        <f>IF(ISBLANK(INDEX('Policy Characteristics'!F:F,MATCH($C2088,'Policy Characteristics'!$C:$C,0))),"",INDEX('Policy Characteristics'!F:F,MATCH($C2088,'Policy Characteristics'!$C:$C,0)))</f>
        <v>-3</v>
      </c>
      <c r="M2088" s="261">
        <f>IF(ISBLANK(INDEX('Policy Characteristics'!G:G,MATCH($C2088,'Policy Characteristics'!$C:$C,0))),"",INDEX('Policy Characteristics'!G:G,MATCH($C2088,'Policy Characteristics'!$C:$C,0)))</f>
        <v>1</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of potential achieved</v>
      </c>
      <c r="P2088" s="254" t="str">
        <f>IF(ISBLANK(INDEX('Policy Characteristics'!J:J,MATCH($C2088,'Policy Characteristics'!$C:$C,0))),"",INDEX('Policy Characteristics'!J:J,MATCH($C2088,'Policy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afforestation and reforestation potential is roughly 175 MMT CO2e in 2050.</v>
      </c>
      <c r="Q2088" s="254" t="str">
        <f>IF(ISBLANK(INDEX('Policy Characteristics'!K:K,MATCH($C2088,'Policy Characteristics'!$C:$C,0))),"",INDEX('Policy Characteristics'!K:K,MATCH($C2088,'Policy Characteristics'!$C:$C,0)))</f>
        <v>lulucf.html#aff-ref</v>
      </c>
      <c r="R2088" s="254" t="str">
        <f>IF(ISBLANK(INDEX('Policy Characteristics'!L:L,MATCH($C2088,'Policy Characteristics'!$C:$C,0))),"",INDEX('Policy Characteristics'!L:L,MATCH($C2088,'Policy Characteristics'!$C:$C,0)))</f>
        <v>afforestation-and-reforestation.html</v>
      </c>
    </row>
    <row r="2089" spans="1:18" x14ac:dyDescent="0.25">
      <c r="A2089" s="254" t="str">
        <f>IF(ISBLANK(INDEX('Policy Characteristics'!A:A,MATCH($C2089,'Policy Characteristics'!$C:$C,0))),"",INDEX('Policy Characteristics'!A:A,MATCH($C2089,'Policy Characteristics'!$C:$C,0)))</f>
        <v>Agriculture, Land Use, and Forestry</v>
      </c>
      <c r="B2089" s="262" t="str">
        <f>IF(ISBLANK(INDEX('Policy Characteristics'!B:B,MATCH($C2089,'Policy Characteristics'!$C:$C,0))),"",INDEX('Policy Characteristics'!B:B,MATCH($C2089,'Policy Characteristics'!$C:$C,0)))</f>
        <v>Avoid Deforestation</v>
      </c>
      <c r="C2089" t="s">
        <v>424</v>
      </c>
      <c r="D2089" s="45"/>
      <c r="E2089" s="45"/>
      <c r="F2089" s="45"/>
      <c r="G2089" s="45"/>
      <c r="H2089" s="43">
        <v>705</v>
      </c>
      <c r="I2089" s="325" t="s">
        <v>41</v>
      </c>
      <c r="J2089" s="255" t="str">
        <f>IF(ISBLANK(INDEX('Policy Characteristics'!D:D,MATCH($C2089,'Policy Characteristics'!$C:$C,0))),"",INDEX('Policy Characteristics'!D:D,MATCH($C2089,'Policy Characteristics'!$C:$C,0)))</f>
        <v>Avoid Deforestation</v>
      </c>
      <c r="K2089" s="254" t="str">
        <f>IF(ISBLANK(INDEX('Policy Characteristics'!E:E,MATCH($C2089,'Policy Characteristics'!$C:$C,0))),"",INDEX('Policy Characteristics'!E:E,MATCH($C2089,'Policy Characteristics'!$C:$C,0)))</f>
        <v>land avoid deforestation</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1</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of potential achieved</v>
      </c>
      <c r="P2089" s="254" t="str">
        <f>IF(ISBLANK(INDEX('Policy Characteristics'!J:J,MATCH($C2089,'Policy Characteristics'!$C:$C,0))),"",INDEX('Policy Characteristics'!J:J,MATCH($C2089,'Policy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089" s="254" t="str">
        <f>IF(ISBLANK(INDEX('Policy Characteristics'!K:K,MATCH($C2089,'Policy Characteristics'!$C:$C,0))),"",INDEX('Policy Characteristics'!K:K,MATCH($C2089,'Policy Characteristics'!$C:$C,0)))</f>
        <v>lulucf.html#avoid-def</v>
      </c>
      <c r="R2089" s="254" t="str">
        <f>IF(ISBLANK(INDEX('Policy Characteristics'!L:L,MATCH($C2089,'Policy Characteristics'!$C:$C,0))),"",INDEX('Policy Characteristics'!L:L,MATCH($C2089,'Policy Characteristics'!$C:$C,0)))</f>
        <v>avoid-deforestation.html</v>
      </c>
    </row>
    <row r="2090" spans="1:18" x14ac:dyDescent="0.25">
      <c r="A2090" s="254" t="str">
        <f>IF(ISBLANK(INDEX('Policy Characteristics'!A:A,MATCH($C2090,'Policy Characteristics'!$C:$C,0))),"",INDEX('Policy Characteristics'!A:A,MATCH($C2090,'Policy Characteristics'!$C:$C,0)))</f>
        <v>Agriculture, Land Use, and Forestry</v>
      </c>
      <c r="B2090" s="262" t="str">
        <f>IF(ISBLANK(INDEX('Policy Characteristics'!B:B,MATCH($C2090,'Policy Characteristics'!$C:$C,0))),"",INDEX('Policy Characteristics'!B:B,MATCH($C2090,'Policy Characteristics'!$C:$C,0)))</f>
        <v>Grassland Restoration and Avoided Conversion</v>
      </c>
      <c r="C2090" t="s">
        <v>421</v>
      </c>
      <c r="D2090" s="45"/>
      <c r="E2090" s="45"/>
      <c r="F2090" s="45"/>
      <c r="G2090" s="45"/>
      <c r="H2090" s="43">
        <v>177</v>
      </c>
      <c r="I2090" s="325" t="s">
        <v>40</v>
      </c>
      <c r="J2090" s="255" t="str">
        <f>IF(ISBLANK(INDEX('Policy Characteristics'!D:D,MATCH($C2090,'Policy Characteristics'!$C:$C,0))),"",INDEX('Policy Characteristics'!D:D,MATCH($C2090,'Policy Characteristics'!$C:$C,0)))</f>
        <v>Grassland Restoration and Avoided Conversion</v>
      </c>
      <c r="K2090" s="254" t="str">
        <f>IF(ISBLANK(INDEX('Policy Characteristics'!E:E,MATCH($C2090,'Policy Characteristics'!$C:$C,0))),"",INDEX('Policy Characteristics'!E:E,MATCH($C2090,'Policy Characteristics'!$C:$C,0)))</f>
        <v>land forest restoration</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1</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of potential achieved</v>
      </c>
      <c r="P2090" s="254" t="str">
        <f>IF(ISBLANK(INDEX('Policy Characteristics'!J:J,MATCH($C2090,'Policy Characteristics'!$C:$C,0))),"",INDEX('Policy Characteristics'!J:J,MATCH($C2090,'Policy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090" s="254" t="str">
        <f>IF(ISBLANK(INDEX('Policy Characteristics'!K:K,MATCH($C2090,'Policy Characteristics'!$C:$C,0))),"",INDEX('Policy Characteristics'!K:K,MATCH($C2090,'Policy Characteristics'!$C:$C,0)))</f>
        <v/>
      </c>
      <c r="R2090" s="254" t="str">
        <f>IF(ISBLANK(INDEX('Policy Characteristics'!L:L,MATCH($C2090,'Policy Characteristics'!$C:$C,0))),"",INDEX('Policy Characteristics'!L:L,MATCH($C2090,'Policy Characteristics'!$C:$C,0)))</f>
        <v>forest-restoration.html</v>
      </c>
    </row>
    <row r="2091" spans="1:18" x14ac:dyDescent="0.25">
      <c r="A2091" s="254" t="str">
        <f>IF(ISBLANK(INDEX('Policy Characteristics'!A:A,MATCH($C2091,'Policy Characteristics'!$C:$C,0))),"",INDEX('Policy Characteristics'!A:A,MATCH($C2091,'Policy Characteristics'!$C:$C,0)))</f>
        <v>Agriculture, Land Use, and Forestry</v>
      </c>
      <c r="B2091" s="262" t="str">
        <f>IF(ISBLANK(INDEX('Policy Characteristics'!B:B,MATCH($C2091,'Policy Characteristics'!$C:$C,0))),"",INDEX('Policy Characteristics'!B:B,MATCH($C2091,'Policy Characteristics'!$C:$C,0)))</f>
        <v>Forest Set-Asides</v>
      </c>
      <c r="C2091" t="s">
        <v>418</v>
      </c>
      <c r="D2091" s="45"/>
      <c r="E2091" s="45"/>
      <c r="F2091" s="45"/>
      <c r="G2091" s="45"/>
      <c r="H2091" s="43">
        <v>61</v>
      </c>
      <c r="I2091" s="324" t="s">
        <v>41</v>
      </c>
      <c r="J2091" s="255" t="str">
        <f>IF(ISBLANK(INDEX('Policy Characteristics'!D:D,MATCH($C2091,'Policy Characteristics'!$C:$C,0))),"",INDEX('Policy Characteristics'!D:D,MATCH($C2091,'Policy Characteristics'!$C:$C,0)))</f>
        <v>Forest Set-Asides</v>
      </c>
      <c r="K2091" s="254" t="str">
        <f>IF(ISBLANK(INDEX('Policy Characteristics'!E:E,MATCH($C2091,'Policy Characteristics'!$C:$C,0))),"",INDEX('Policy Characteristics'!E:E,MATCH($C2091,'Policy Characteristics'!$C:$C,0)))</f>
        <v>land forest set asides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1</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of potential achieved</v>
      </c>
      <c r="P2091" s="254" t="str">
        <f>IF(ISBLANK(INDEX('Policy Characteristics'!J:J,MATCH($C2091,'Policy Characteristics'!$C:$C,0))),"",INDEX('Policy Characteristics'!J:J,MATCH($C2091,'Policy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091" s="254" t="str">
        <f>IF(ISBLANK(INDEX('Policy Characteristics'!K:K,MATCH($C2091,'Policy Characteristics'!$C:$C,0))),"",INDEX('Policy Characteristics'!K:K,MATCH($C2091,'Policy Characteristics'!$C:$C,0)))</f>
        <v>lulucf.html#set-asides</v>
      </c>
      <c r="R2091" s="254" t="str">
        <f>IF(ISBLANK(INDEX('Policy Characteristics'!L:L,MATCH($C2091,'Policy Characteristics'!$C:$C,0))),"",INDEX('Policy Characteristics'!L:L,MATCH($C2091,'Policy Characteristics'!$C:$C,0)))</f>
        <v>forest-set-asides.html</v>
      </c>
    </row>
    <row r="2092" spans="1:18" x14ac:dyDescent="0.25">
      <c r="A2092" s="254" t="str">
        <f>IF(ISBLANK(INDEX('Policy Characteristics'!A:A,MATCH($C2092,'Policy Characteristics'!$C:$C,0))),"",INDEX('Policy Characteristics'!A:A,MATCH($C2092,'Policy Characteristics'!$C:$C,0)))</f>
        <v>Agriculture, Land Use, and Forestry</v>
      </c>
      <c r="B2092" s="262" t="str">
        <f>IF(ISBLANK(INDEX('Policy Characteristics'!B:B,MATCH($C2092,'Policy Characteristics'!$C:$C,0))),"",INDEX('Policy Characteristics'!B:B,MATCH($C2092,'Policy Characteristics'!$C:$C,0)))</f>
        <v>Cropland and Rice Measures</v>
      </c>
      <c r="C2092" t="s">
        <v>2747</v>
      </c>
      <c r="D2092" s="45"/>
      <c r="E2092" s="45"/>
      <c r="F2092" s="45"/>
      <c r="G2092" s="45"/>
      <c r="H2092" s="43">
        <v>62</v>
      </c>
      <c r="I2092" s="324" t="s">
        <v>40</v>
      </c>
      <c r="J2092" s="255" t="str">
        <f>IF(ISBLANK(INDEX('Policy Characteristics'!D:D,MATCH($C2092,'Policy Characteristics'!$C:$C,0))),"",INDEX('Policy Characteristics'!D:D,MATCH($C2092,'Policy Characteristics'!$C:$C,0)))</f>
        <v>Cropland and Rice Measures</v>
      </c>
      <c r="K2092" s="254" t="str">
        <f>IF(ISBLANK(INDEX('Policy Characteristics'!E:E,MATCH($C2092,'Policy Characteristics'!$C:$C,0))),"",INDEX('Policy Characteristics'!E:E,MATCH($C2092,'Policy Characteristics'!$C:$C,0)))</f>
        <v>indst cropland and rice measures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1</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of potential achieved</v>
      </c>
      <c r="P2092" s="254" t="str">
        <f>IF(ISBLANK(INDEX('Policy Characteristics'!J:J,MATCH($C2092,'Policy Characteristics'!$C:$C,0))),"",INDEX('Policy Characteristics'!J:J,MATCH($C2092,'Policy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2092" s="254" t="str">
        <f>IF(ISBLANK(INDEX('Policy Characteristics'!K:K,MATCH($C2092,'Policy Characteristics'!$C:$C,0))),"",INDEX('Policy Characteristics'!K:K,MATCH($C2092,'Policy Characteristics'!$C:$C,0)))</f>
        <v>industry-ag-main.html#cropland</v>
      </c>
      <c r="R2092" s="254" t="str">
        <f>IF(ISBLANK(INDEX('Policy Characteristics'!L:L,MATCH($C2092,'Policy Characteristics'!$C:$C,0))),"",INDEX('Policy Characteristics'!L:L,MATCH($C2092,'Policy Characteristics'!$C:$C,0)))</f>
        <v>cropland-management.html</v>
      </c>
    </row>
    <row r="2093" spans="1:18" x14ac:dyDescent="0.25">
      <c r="A2093" s="254" t="str">
        <f>IF(ISBLANK(INDEX('Policy Characteristics'!A:A,MATCH($C2093,'Policy Characteristics'!$C:$C,0))),"",INDEX('Policy Characteristics'!A:A,MATCH($C2093,'Policy Characteristics'!$C:$C,0)))</f>
        <v>Agriculture, Land Use, and Forestry</v>
      </c>
      <c r="B2093" s="262" t="str">
        <f>IF(ISBLANK(INDEX('Policy Characteristics'!B:B,MATCH($C2093,'Policy Characteristics'!$C:$C,0))),"",INDEX('Policy Characteristics'!B:B,MATCH($C2093,'Policy Characteristics'!$C:$C,0)))</f>
        <v>Improved Soil Measures</v>
      </c>
      <c r="C2093" t="s">
        <v>3310</v>
      </c>
      <c r="D2093" s="45"/>
      <c r="E2093" s="45"/>
      <c r="F2093" s="45"/>
      <c r="G2093" s="45"/>
      <c r="H2093" s="43">
        <v>1654</v>
      </c>
      <c r="I2093" s="324" t="s">
        <v>41</v>
      </c>
      <c r="J2093" s="255" t="str">
        <f>IF(ISBLANK(INDEX('Policy Characteristics'!D:D,MATCH($C2093,'Policy Characteristics'!$C:$C,0))),"",INDEX('Policy Characteristics'!D:D,MATCH($C2093,'Policy Characteristics'!$C:$C,0)))</f>
        <v>Improved Soil Measures</v>
      </c>
      <c r="K2093" s="254" t="str">
        <f>IF(ISBLANK(INDEX('Policy Characteristics'!E:E,MATCH($C2093,'Policy Characteristics'!$C:$C,0))),"",INDEX('Policy Characteristics'!E:E,MATCH($C2093,'Policy Characteristics'!$C:$C,0)))</f>
        <v>indst tillage</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1</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of potential achieved</v>
      </c>
      <c r="P2093" s="254" t="str">
        <f>IF(ISBLANK(INDEX('Policy Characteristics'!J:J,MATCH($C2093,'Policy Characteristics'!$C:$C,0))),"",INDEX('Policy Characteristics'!J:J,MATCH($C2093,'Policy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093" s="254" t="str">
        <f>IF(ISBLANK(INDEX('Policy Characteristics'!K:K,MATCH($C2093,'Policy Characteristics'!$C:$C,0))),"",INDEX('Policy Characteristics'!K:K,MATCH($C2093,'Policy Characteristics'!$C:$C,0)))</f>
        <v/>
      </c>
      <c r="R2093" s="254" t="str">
        <f>IF(ISBLANK(INDEX('Policy Characteristics'!L:L,MATCH($C2093,'Policy Characteristics'!$C:$C,0))),"",INDEX('Policy Characteristics'!L:L,MATCH($C2093,'Policy Characteristics'!$C:$C,0)))</f>
        <v/>
      </c>
    </row>
    <row r="2094" spans="1:18" x14ac:dyDescent="0.25">
      <c r="A2094" s="254" t="str">
        <f>IF(ISBLANK(INDEX('Policy Characteristics'!A:A,MATCH($C2094,'Policy Characteristics'!$C:$C,0))),"",INDEX('Policy Characteristics'!A:A,MATCH($C2094,'Policy Characteristics'!$C:$C,0)))</f>
        <v>Agriculture, Land Use, and Forestry</v>
      </c>
      <c r="B2094" s="262" t="str">
        <f>IF(ISBLANK(INDEX('Policy Characteristics'!B:B,MATCH($C2094,'Policy Characteristics'!$C:$C,0))),"",INDEX('Policy Characteristics'!B:B,MATCH($C2094,'Policy Characteristics'!$C:$C,0)))</f>
        <v>Improved Forest Management</v>
      </c>
      <c r="C2094" t="s">
        <v>419</v>
      </c>
      <c r="D2094" s="45"/>
      <c r="E2094" s="45"/>
      <c r="F2094" s="45"/>
      <c r="G2094" s="45"/>
      <c r="H2094" s="43">
        <v>63</v>
      </c>
      <c r="I2094" s="324" t="s">
        <v>40</v>
      </c>
      <c r="J2094" s="255" t="str">
        <f>IF(ISBLANK(INDEX('Policy Characteristics'!D:D,MATCH($C2094,'Policy Characteristics'!$C:$C,0))),"",INDEX('Policy Characteristics'!D:D,MATCH($C2094,'Policy Characteristics'!$C:$C,0)))</f>
        <v>Improved Forest Management</v>
      </c>
      <c r="K2094" s="254" t="str">
        <f>IF(ISBLANK(INDEX('Policy Characteristics'!E:E,MATCH($C2094,'Policy Characteristics'!$C:$C,0))),"",INDEX('Policy Characteristics'!E:E,MATCH($C2094,'Policy Characteristics'!$C:$C,0)))</f>
        <v>land forest management</v>
      </c>
      <c r="L2094" s="261">
        <f>IF(ISBLANK(INDEX('Policy Characteristics'!F:F,MATCH($C2094,'Policy Characteristics'!$C:$C,0))),"",INDEX('Policy Characteristics'!F:F,MATCH($C2094,'Policy Characteristics'!$C:$C,0)))</f>
        <v>-1.5</v>
      </c>
      <c r="M2094" s="261">
        <f>IF(ISBLANK(INDEX('Policy Characteristics'!G:G,MATCH($C2094,'Policy Characteristics'!$C:$C,0))),"",INDEX('Policy Characteristics'!G:G,MATCH($C2094,'Policy Characteristics'!$C:$C,0)))</f>
        <v>1</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of potential achieved</v>
      </c>
      <c r="P2094" s="254" t="str">
        <f>IF(ISBLANK(INDEX('Policy Characteristics'!J:J,MATCH($C2094,'Policy Characteristics'!$C:$C,0))),"",INDEX('Policy Characteristics'!J:J,MATCH($C2094,'Policy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094" s="254" t="str">
        <f>IF(ISBLANK(INDEX('Policy Characteristics'!K:K,MATCH($C2094,'Policy Characteristics'!$C:$C,0))),"",INDEX('Policy Characteristics'!K:K,MATCH($C2094,'Policy Characteristics'!$C:$C,0)))</f>
        <v>lulucf.html#forest-mgmt</v>
      </c>
      <c r="R2094" s="254" t="str">
        <f>IF(ISBLANK(INDEX('Policy Characteristics'!L:L,MATCH($C2094,'Policy Characteristics'!$C:$C,0))),"",INDEX('Policy Characteristics'!L:L,MATCH($C2094,'Policy Characteristics'!$C:$C,0)))</f>
        <v>improved-forest-management.html</v>
      </c>
    </row>
    <row r="2095" spans="1:18" x14ac:dyDescent="0.25">
      <c r="A2095" s="254" t="str">
        <f>IF(ISBLANK(INDEX('Policy Characteristics'!A:A,MATCH($C2095,'Policy Characteristics'!$C:$C,0))),"",INDEX('Policy Characteristics'!A:A,MATCH($C2095,'Policy Characteristics'!$C:$C,0)))</f>
        <v>Agriculture, Land Use, and Forestry</v>
      </c>
      <c r="B2095" s="262" t="str">
        <f>IF(ISBLANK(INDEX('Policy Characteristics'!B:B,MATCH($C2095,'Policy Characteristics'!$C:$C,0))),"",INDEX('Policy Characteristics'!B:B,MATCH($C2095,'Policy Characteristics'!$C:$C,0)))</f>
        <v>Livestock Measures</v>
      </c>
      <c r="C2095" t="s">
        <v>2779</v>
      </c>
      <c r="D2095" s="45"/>
      <c r="E2095" s="45"/>
      <c r="F2095" s="45"/>
      <c r="G2095" s="45"/>
      <c r="H2095" s="43">
        <v>64</v>
      </c>
      <c r="I2095" s="324" t="s">
        <v>40</v>
      </c>
      <c r="J2095" s="255" t="str">
        <f>IF(ISBLANK(INDEX('Policy Characteristics'!D:D,MATCH($C2095,'Policy Characteristics'!$C:$C,0))),"",INDEX('Policy Characteristics'!D:D,MATCH($C2095,'Policy Characteristics'!$C:$C,0)))</f>
        <v>Livestock Measures</v>
      </c>
      <c r="K2095" s="254" t="str">
        <f>IF(ISBLANK(INDEX('Policy Characteristics'!E:E,MATCH($C2095,'Policy Characteristics'!$C:$C,0))),"",INDEX('Policy Characteristics'!E:E,MATCH($C2095,'Policy Characteristics'!$C:$C,0)))</f>
        <v>indst livestock measures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1</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of potential achieved</v>
      </c>
      <c r="P2095" s="254" t="str">
        <f>IF(ISBLANK(INDEX('Policy Characteristics'!J:J,MATCH($C2095,'Policy Characteristics'!$C:$C,0))),"",INDEX('Policy Characteristics'!J:J,MATCH($C2095,'Policy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095" s="254" t="str">
        <f>IF(ISBLANK(INDEX('Policy Characteristics'!K:K,MATCH($C2095,'Policy Characteristics'!$C:$C,0))),"",INDEX('Policy Characteristics'!K:K,MATCH($C2095,'Policy Characteristics'!$C:$C,0)))</f>
        <v>industry-ag-main.html#livestock</v>
      </c>
      <c r="R2095" s="254" t="str">
        <f>IF(ISBLANK(INDEX('Policy Characteristics'!L:L,MATCH($C2095,'Policy Characteristics'!$C:$C,0))),"",INDEX('Policy Characteristics'!L:L,MATCH($C2095,'Policy Characteristics'!$C:$C,0)))</f>
        <v>livestock-measures.html</v>
      </c>
    </row>
    <row r="2096" spans="1:18" x14ac:dyDescent="0.25">
      <c r="A2096" s="254" t="str">
        <f>IF(ISBLANK(INDEX('Policy Characteristics'!A:A,MATCH($C2096,'Policy Characteristics'!$C:$C,0))),"",INDEX('Policy Characteristics'!A:A,MATCH($C2096,'Policy Characteristics'!$C:$C,0)))</f>
        <v>Agriculture, Land Use, and Forestry</v>
      </c>
      <c r="B2096" s="262" t="str">
        <f>IF(ISBLANK(INDEX('Policy Characteristics'!B:B,MATCH($C2096,'Policy Characteristics'!$C:$C,0))),"",INDEX('Policy Characteristics'!B:B,MATCH($C2096,'Policy Characteristics'!$C:$C,0)))</f>
        <v>Wetland Restoration</v>
      </c>
      <c r="C2096" t="s">
        <v>420</v>
      </c>
      <c r="D2096" s="45"/>
      <c r="E2096" s="45"/>
      <c r="F2096" s="45"/>
      <c r="G2096" s="45"/>
      <c r="H2096" s="43">
        <v>178</v>
      </c>
      <c r="I2096" s="324" t="s">
        <v>40</v>
      </c>
      <c r="J2096" s="255" t="str">
        <f>IF(ISBLANK(INDEX('Policy Characteristics'!D:D,MATCH($C2096,'Policy Characteristics'!$C:$C,0))),"",INDEX('Policy Characteristics'!D:D,MATCH($C2096,'Policy Characteristics'!$C:$C,0)))</f>
        <v>Wetland Restoration</v>
      </c>
      <c r="K2096" s="254" t="str">
        <f>IF(ISBLANK(INDEX('Policy Characteristics'!E:E,MATCH($C2096,'Policy Characteristics'!$C:$C,0))),"",INDEX('Policy Characteristics'!E:E,MATCH($C2096,'Policy Characteristics'!$C:$C,0)))</f>
        <v>land peatland restoration</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1</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of potential achieved</v>
      </c>
      <c r="P2096" s="254" t="str">
        <f>IF(ISBLANK(INDEX('Policy Characteristics'!J:J,MATCH($C2096,'Policy Characteristics'!$C:$C,0))),"",INDEX('Policy Characteristics'!J:J,MATCH($C2096,'Policy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096" s="254" t="str">
        <f>IF(ISBLANK(INDEX('Policy Characteristics'!K:K,MATCH($C2096,'Policy Characteristics'!$C:$C,0))),"",INDEX('Policy Characteristics'!K:K,MATCH($C2096,'Policy Characteristics'!$C:$C,0)))</f>
        <v/>
      </c>
      <c r="R2096" s="254" t="str">
        <f>IF(ISBLANK(INDEX('Policy Characteristics'!L:L,MATCH($C2096,'Policy Characteristics'!$C:$C,0))),"",INDEX('Policy Characteristics'!L:L,MATCH($C2096,'Policy Characteristics'!$C:$C,0)))</f>
        <v>peatland-restoration.html</v>
      </c>
    </row>
    <row r="2097" spans="1:18" x14ac:dyDescent="0.25">
      <c r="A2097" s="254" t="str">
        <f>IF(ISBLANK(INDEX('Policy Characteristics'!A:A,MATCH($C2097,'Policy Characteristics'!$C:$C,0))),"",INDEX('Policy Characteristics'!A:A,MATCH($C2097,'Policy Characteristics'!$C:$C,0)))</f>
        <v>Agriculture, Land Use, and Forestry</v>
      </c>
      <c r="B2097" s="262" t="str">
        <f>IF(ISBLANK(INDEX('Policy Characteristics'!B:B,MATCH($C2097,'Policy Characteristics'!$C:$C,0))),"",INDEX('Policy Characteristics'!B:B,MATCH($C2097,'Policy Characteristics'!$C:$C,0)))</f>
        <v>Shift to Non-Animal Products</v>
      </c>
      <c r="C2097" t="s">
        <v>2422</v>
      </c>
      <c r="D2097" s="45"/>
      <c r="E2097" s="45"/>
      <c r="F2097" s="45"/>
      <c r="G2097" s="45"/>
      <c r="H2097" s="43">
        <v>434</v>
      </c>
      <c r="I2097" s="324" t="s">
        <v>40</v>
      </c>
      <c r="J2097" s="255" t="str">
        <f>IF(ISBLANK(INDEX('Policy Characteristics'!D:D,MATCH($C2097,'Policy Characteristics'!$C:$C,0))),"",INDEX('Policy Characteristics'!D:D,MATCH($C2097,'Policy Characteristics'!$C:$C,0)))</f>
        <v>Shift to Non-Animal Products</v>
      </c>
      <c r="K2097" s="254" t="str">
        <f>IF(ISBLANK(INDEX('Policy Characteristics'!E:E,MATCH($C2097,'Policy Characteristics'!$C:$C,0))),"",INDEX('Policy Characteristics'!E:E,MATCH($C2097,'Policy Characteristics'!$C:$C,0)))</f>
        <v>indst shift to nonanimal products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1</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animal products</v>
      </c>
      <c r="P2097" s="254" t="str">
        <f>IF(ISBLANK(INDEX('Policy Characteristics'!J:J,MATCH($C2097,'Policy Characteristics'!$C:$C,0))),"",INDEX('Policy Characteristics'!J:J,MATCH($C2097,'Policy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097" s="254" t="str">
        <f>IF(ISBLANK(INDEX('Policy Characteristics'!K:K,MATCH($C2097,'Policy Characteristics'!$C:$C,0))),"",INDEX('Policy Characteristics'!K:K,MATCH($C2097,'Policy Characteristics'!$C:$C,0)))</f>
        <v/>
      </c>
      <c r="R2097" s="254" t="str">
        <f>IF(ISBLANK(INDEX('Policy Characteristics'!L:L,MATCH($C2097,'Policy Characteristics'!$C:$C,0))),"",INDEX('Policy Characteristics'!L:L,MATCH($C2097,'Policy Characteristics'!$C:$C,0)))</f>
        <v>shift-to-non-animal-products.html</v>
      </c>
    </row>
    <row r="2098" spans="1:18" s="2" customFormat="1" x14ac:dyDescent="0.25">
      <c r="A2098" s="254" t="str">
        <f>IF(ISBLANK(INDEX('Policy Characteristics'!A:A,MATCH($C2098,'Policy Characteristics'!$C:$C,0))),"",INDEX('Policy Characteristics'!A:A,MATCH($C2098,'Policy Characteristics'!$C:$C,0)))</f>
        <v>District Heat and Hydrogen</v>
      </c>
      <c r="B2098" s="262" t="str">
        <f>IF(ISBLANK(INDEX('Policy Characteristics'!B:B,MATCH($C2098,'Policy Characteristics'!$C:$C,0))),"",INDEX('Policy Characteristics'!B:B,MATCH($C2098,'Policy Characteristics'!$C:$C,0)))</f>
        <v>Use CHP for District Heat</v>
      </c>
      <c r="C2098" s="317" t="s">
        <v>274</v>
      </c>
      <c r="D2098" s="6"/>
      <c r="E2098" s="6"/>
      <c r="F2098" s="6"/>
      <c r="G2098" s="6"/>
      <c r="H2098" s="43">
        <v>68</v>
      </c>
      <c r="I2098" s="325" t="s">
        <v>40</v>
      </c>
      <c r="J2098" s="255" t="str">
        <f>IF(ISBLANK(INDEX('Policy Characteristics'!D:D,MATCH($C2098,'Policy Characteristics'!$C:$C,0))),"",INDEX('Policy Characteristics'!D:D,MATCH($C2098,'Policy Characteristics'!$C:$C,0)))</f>
        <v>District Heat CHP</v>
      </c>
      <c r="K2098" s="254" t="str">
        <f>IF(ISBLANK(INDEX('Policy Characteristics'!E:E,MATCH($C2098,'Policy Characteristics'!$C:$C,0))),"",INDEX('Policy Characteristics'!E:E,MATCH($C2098,'Policy Characteristics'!$C:$C,0)))</f>
        <v>heat convert heat to CHP</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1</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non-CHP heat converted</v>
      </c>
      <c r="P2098" s="254" t="str">
        <f>IF(ISBLANK(INDEX('Policy Characteristics'!J:J,MATCH($C2098,'Policy Characteristics'!$C:$C,0))),"",INDEX('Policy Characteristics'!J:J,MATCH($C2098,'Policy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098" s="254" t="str">
        <f>IF(ISBLANK(INDEX('Policy Characteristics'!K:K,MATCH($C2098,'Policy Characteristics'!$C:$C,0))),"",INDEX('Policy Characteristics'!K:K,MATCH($C2098,'Policy Characteristics'!$C:$C,0)))</f>
        <v>district-heating.html#chp</v>
      </c>
      <c r="R2098" s="254" t="str">
        <f>IF(ISBLANK(INDEX('Policy Characteristics'!L:L,MATCH($C2098,'Policy Characteristics'!$C:$C,0))),"",INDEX('Policy Characteristics'!L:L,MATCH($C2098,'Policy Characteristics'!$C:$C,0)))</f>
        <v>convert-non-chp-heat-production.html</v>
      </c>
    </row>
    <row r="2099" spans="1:18" s="2" customFormat="1" x14ac:dyDescent="0.25">
      <c r="A2099" s="254" t="str">
        <f>IF(ISBLANK(INDEX('Policy Characteristics'!A:A,MATCH($C2099,'Policy Characteristics'!$C:$C,0))),"",INDEX('Policy Characteristics'!A:A,MATCH($C2099,'Policy Characteristics'!$C:$C,0)))</f>
        <v>District Heat and Hydrogen</v>
      </c>
      <c r="B2099" s="262" t="str">
        <f>IF(ISBLANK(INDEX('Policy Characteristics'!B:B,MATCH($C2099,'Policy Characteristics'!$C:$C,0))),"",INDEX('Policy Characteristics'!B:B,MATCH($C2099,'Policy Characteristics'!$C:$C,0)))</f>
        <v>Produce District Heat with Electricity</v>
      </c>
      <c r="C2099" s="317" t="s">
        <v>2715</v>
      </c>
      <c r="D2099" s="6"/>
      <c r="E2099" s="6"/>
      <c r="F2099" s="6"/>
      <c r="G2099" s="6"/>
      <c r="H2099" s="43">
        <v>176</v>
      </c>
      <c r="I2099" s="325" t="s">
        <v>40</v>
      </c>
      <c r="J2099" s="255" t="str">
        <f>IF(ISBLANK(INDEX('Policy Characteristics'!D:D,MATCH($C2099,'Policy Characteristics'!$C:$C,0))),"",INDEX('Policy Characteristics'!D:D,MATCH($C2099,'Policy Characteristics'!$C:$C,0)))</f>
        <v>District Heat Fuel Switching</v>
      </c>
      <c r="K2099" s="254" t="str">
        <f>IF(ISBLANK(INDEX('Policy Characteristics'!E:E,MATCH($C2099,'Policy Characteristics'!$C:$C,0))),"",INDEX('Policy Characteristics'!E:E,MATCH($C2099,'Policy Characteristics'!$C:$C,0)))</f>
        <v>heat fuel type shifting</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1</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of fuel use</v>
      </c>
      <c r="P2099" s="254" t="str">
        <f>IF(ISBLANK(INDEX('Policy Characteristics'!J:J,MATCH($C2099,'Policy Characteristics'!$C:$C,0))),"",INDEX('Policy Characteristics'!J:J,MATCH($C2099,'Policy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099" s="254" t="str">
        <f>IF(ISBLANK(INDEX('Policy Characteristics'!K:K,MATCH($C2099,'Policy Characteristics'!$C:$C,0))),"",INDEX('Policy Characteristics'!K:K,MATCH($C2099,'Policy Characteristics'!$C:$C,0)))</f>
        <v>district-heating.html#convert-coal</v>
      </c>
      <c r="R2099" s="254" t="str">
        <f>IF(ISBLANK(INDEX('Policy Characteristics'!L:L,MATCH($C2099,'Policy Characteristics'!$C:$C,0))),"",INDEX('Policy Characteristics'!L:L,MATCH($C2099,'Policy Characteristics'!$C:$C,0)))</f>
        <v>district-heat-fuel-switching.html</v>
      </c>
    </row>
    <row r="2100" spans="1:18" s="2" customFormat="1" x14ac:dyDescent="0.25">
      <c r="A2100" s="254" t="str">
        <f>IF(ISBLANK(INDEX('Policy Characteristics'!A:A,MATCH($C2100,'Policy Characteristics'!$C:$C,0))),"",INDEX('Policy Characteristics'!A:A,MATCH($C2100,'Policy Characteristics'!$C:$C,0)))</f>
        <v>District Heat and Hydrogen</v>
      </c>
      <c r="B2100" s="262" t="str">
        <f>IF(ISBLANK(INDEX('Policy Characteristics'!B:B,MATCH($C2100,'Policy Characteristics'!$C:$C,0))),"",INDEX('Policy Characteristics'!B:B,MATCH($C2100,'Policy Characteristics'!$C:$C,0)))</f>
        <v>Shift Hydrogen Production Pathways</v>
      </c>
      <c r="C2100" s="317" t="s">
        <v>2457</v>
      </c>
      <c r="D2100" s="6"/>
      <c r="E2100" s="6"/>
      <c r="F2100" s="6"/>
      <c r="G2100" s="6"/>
      <c r="H2100" s="43">
        <v>450</v>
      </c>
      <c r="I2100" s="325" t="s">
        <v>40</v>
      </c>
      <c r="J2100" s="255" t="str">
        <f>IF(ISBLANK(INDEX('Policy Characteristics'!D:D,MATCH($C2100,'Policy Characteristics'!$C:$C,0))),"",INDEX('Policy Characteristics'!D:D,MATCH($C2100,'Policy Characteristics'!$C:$C,0)))</f>
        <v>Shift Hydrogen Production Pathways</v>
      </c>
      <c r="K2100" s="254" t="str">
        <f>IF(ISBLANK(INDEX('Policy Characteristics'!E:E,MATCH($C2100,'Policy Characteristics'!$C:$C,0))),"",INDEX('Policy Characteristics'!E:E,MATCH($C2100,'Policy Characteristics'!$C:$C,0)))</f>
        <v>hydgn shift production pathways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1</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of hydrogen production</v>
      </c>
      <c r="P2100" s="254" t="str">
        <f>IF(ISBLANK(INDEX('Policy Characteristics'!J:J,MATCH($C2100,'Policy Characteristics'!$C:$C,0))),"",INDEX('Policy Characteristics'!J:J,MATCH($C2100,'Policy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2100" s="254" t="str">
        <f>IF(ISBLANK(INDEX('Policy Characteristics'!K:K,MATCH($C2100,'Policy Characteristics'!$C:$C,0))),"",INDEX('Policy Characteristics'!K:K,MATCH($C2100,'Policy Characteristics'!$C:$C,0)))</f>
        <v/>
      </c>
      <c r="R2100" s="254" t="str">
        <f>IF(ISBLANK(INDEX('Policy Characteristics'!L:L,MATCH($C2100,'Policy Characteristics'!$C:$C,0))),"",INDEX('Policy Characteristics'!L:L,MATCH($C2100,'Policy Characteristics'!$C:$C,0)))</f>
        <v>switch-hydrogen-production-pathway.html</v>
      </c>
    </row>
    <row r="2101" spans="1:18" s="2" customFormat="1" x14ac:dyDescent="0.25">
      <c r="A2101" s="254" t="str">
        <f>IF(ISBLANK(INDEX('Policy Characteristics'!A:A,MATCH($C2101,'Policy Characteristics'!$C:$C,0))),"",INDEX('Policy Characteristics'!A:A,MATCH($C2101,'Policy Characteristics'!$C:$C,0)))</f>
        <v>District Heat and Hydrogen</v>
      </c>
      <c r="B2101" s="262" t="str">
        <f>IF(ISBLANK(INDEX('Policy Characteristics'!B:B,MATCH($C2101,'Policy Characteristics'!$C:$C,0))),"",INDEX('Policy Characteristics'!B:B,MATCH($C2101,'Policy Characteristics'!$C:$C,0)))</f>
        <v>Non BAU Hydrogen Production Shifting</v>
      </c>
      <c r="C2101" t="s">
        <v>3802</v>
      </c>
      <c r="D2101" s="6"/>
      <c r="E2101" s="6"/>
      <c r="F2101" s="6"/>
      <c r="G2101" s="6"/>
      <c r="H2101" s="43">
        <v>2951</v>
      </c>
      <c r="I2101" s="325" t="s">
        <v>40</v>
      </c>
      <c r="J2101" s="255" t="str">
        <f>IF(ISBLANK(INDEX('Policy Characteristics'!D:D,MATCH($C2101,'Policy Characteristics'!$C:$C,0))),"",INDEX('Policy Characteristics'!D:D,MATCH($C2101,'Policy Characteristics'!$C:$C,0)))</f>
        <v>Hydrogen Steam Methane Reforming</v>
      </c>
      <c r="K2101" s="254" t="str">
        <f>IF(ISBLANK(INDEX('Policy Characteristics'!E:E,MATCH($C2101,'Policy Characteristics'!$C:$C,0))),"",INDEX('Policy Characteristics'!E:E,MATCH($C2101,'Policy Characteristics'!$C:$C,0)))</f>
        <v>hydgn non BAU shift</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1</v>
      </c>
      <c r="N2101" s="261">
        <f>IF(ISBLANK(INDEX('Policy Characteristics'!H:H,MATCH($C2101,'Policy Characteristics'!$C:$C,0))),"",INDEX('Policy Characteristics'!H:H,MATCH($C2101,'Policy Characteristics'!$C:$C,0)))</f>
        <v>1</v>
      </c>
      <c r="O2101" s="254" t="str">
        <f>IF(ISBLANK(INDEX('Policy Characteristics'!I:I,MATCH($C2101,'Policy Characteristics'!$C:$C,0))),"",INDEX('Policy Characteristics'!I:I,MATCH($C2101,'Policy Characteristics'!$C:$C,0)))</f>
        <v>on/off</v>
      </c>
      <c r="P2101" s="254" t="str">
        <f>IF(ISBLANK(INDEX('Policy Characteristics'!J:J,MATCH($C2101,'Policy Characteristics'!$C:$C,0))),"",INDEX('Policy Characteristics'!J:J,MATCH($C2101,'Policy Characteristics'!$C:$C,0)))</f>
        <v>**Description:**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2101" s="254" t="str">
        <f>IF(ISBLANK(INDEX('Policy Characteristics'!K:K,MATCH($C2101,'Policy Characteristics'!$C:$C,0))),"",INDEX('Policy Characteristics'!K:K,MATCH($C2101,'Policy Characteristics'!$C:$C,0)))</f>
        <v/>
      </c>
      <c r="R2101" s="254" t="str">
        <f>IF(ISBLANK(INDEX('Policy Characteristics'!L:L,MATCH($C2101,'Policy Characteristics'!$C:$C,0))),"",INDEX('Policy Characteristics'!L:L,MATCH($C2101,'Policy Characteristics'!$C:$C,0)))</f>
        <v>switch-hydrogen-production-pathway.html</v>
      </c>
    </row>
    <row r="2102" spans="1:18" s="2" customFormat="1" x14ac:dyDescent="0.25">
      <c r="A2102" s="254" t="str">
        <f>IF(ISBLANK(INDEX('Policy Characteristics'!A:A,MATCH($C2102,'Policy Characteristics'!$C:$C,0))),"",INDEX('Policy Characteristics'!A:A,MATCH($C2102,'Policy Characteristics'!$C:$C,0)))</f>
        <v>District Heat and Hydrogen</v>
      </c>
      <c r="B2102" s="262" t="str">
        <f>IF(ISBLANK(INDEX('Policy Characteristics'!B:B,MATCH($C2102,'Policy Characteristics'!$C:$C,0))),"",INDEX('Policy Characteristics'!B:B,MATCH($C2102,'Policy Characteristics'!$C:$C,0)))</f>
        <v>Hydrogen CCS Transport and Storage Subsidy</v>
      </c>
      <c r="C2102" t="s">
        <v>3888</v>
      </c>
      <c r="D2102" s="6"/>
      <c r="E2102" s="6"/>
      <c r="F2102" s="6"/>
      <c r="G2102" s="6"/>
      <c r="H2102" s="43">
        <v>3226</v>
      </c>
      <c r="I2102" s="325" t="s">
        <v>40</v>
      </c>
      <c r="J2102" s="255" t="str">
        <f>IF(ISBLANK(INDEX('Policy Characteristics'!D:D,MATCH($C2102,'Policy Characteristics'!$C:$C,0))),"",INDEX('Policy Characteristics'!D:D,MATCH($C2102,'Policy Characteristics'!$C:$C,0)))</f>
        <v>CCS Transport and Storage Subsidy</v>
      </c>
      <c r="K2102" s="254" t="str">
        <f>IF(ISBLANK(INDEX('Policy Characteristics'!E:E,MATCH($C2102,'Policy Characteristics'!$C:$C,0))),"",INDEX('Policy Characteristics'!E:E,MATCH($C2102,'Policy Characteristics'!$C:$C,0)))</f>
        <v>hydgn CCS tport storage subsidy</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1</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of unsubsidized cost</v>
      </c>
      <c r="P2102" s="254" t="str">
        <f>IF(ISBLANK(INDEX('Policy Characteristics'!J:J,MATCH($C2102,'Policy Characteristics'!$C:$C,0))),"",INDEX('Policy Characteristics'!J:J,MATCH($C2102,'Policy Characteristics'!$C:$C,0)))</f>
        <v>**Description:** This policy allows the government to cover the cost of CO2 transportation and storage.  // **Guidance for setting values:** The BAU cost for CCS transportation and storage is around $29 per tonne. A setting of 100% would cover the full cost.</v>
      </c>
      <c r="Q2102" s="254" t="str">
        <f>IF(ISBLANK(INDEX('Policy Characteristics'!K:K,MATCH($C2102,'Policy Characteristics'!$C:$C,0))),"",INDEX('Policy Characteristics'!K:K,MATCH($C2102,'Policy Characteristics'!$C:$C,0)))</f>
        <v/>
      </c>
      <c r="R2102" s="254" t="str">
        <f>IF(ISBLANK(INDEX('Policy Characteristics'!L:L,MATCH($C2102,'Policy Characteristics'!$C:$C,0))),"",INDEX('Policy Characteristics'!L:L,MATCH($C2102,'Policy Characteristics'!$C:$C,0)))</f>
        <v/>
      </c>
    </row>
    <row r="2103" spans="1:18" s="4" customFormat="1" x14ac:dyDescent="0.25">
      <c r="A2103" s="254" t="str">
        <f>IF(ISBLANK(INDEX('Policy Characteristics'!A:A,MATCH($C2103,'Policy Characteristics'!$C:$C,0))),"",INDEX('Policy Characteristics'!A:A,MATCH($C2103,'Policy Characteristics'!$C:$C,0)))</f>
        <v>Cross-Sector</v>
      </c>
      <c r="B2103" s="262" t="str">
        <f>IF(ISBLANK(INDEX('Policy Characteristics'!B:B,MATCH($C2103,'Policy Characteristics'!$C:$C,0))),"",INDEX('Policy Characteristics'!B:B,MATCH($C2103,'Policy Characteristics'!$C:$C,0)))</f>
        <v>Carbon Price</v>
      </c>
      <c r="C2103" t="s">
        <v>2393</v>
      </c>
      <c r="D2103" s="45" t="s">
        <v>319</v>
      </c>
      <c r="E2103" s="45"/>
      <c r="F2103" s="45" t="s">
        <v>323</v>
      </c>
      <c r="G2103" s="45"/>
      <c r="H2103" s="43">
        <v>171</v>
      </c>
      <c r="I2103" s="324" t="s">
        <v>40</v>
      </c>
      <c r="J2103" s="255" t="str">
        <f>IF(ISBLANK(INDEX('Policy Characteristics'!D:D,MATCH($C2103,'Policy Characteristics'!$C:$C,0))),"",INDEX('Policy Characteristics'!D:D,MATCH($C2103,'Policy Characteristics'!$C:$C,0)))</f>
        <v>Carbon Price</v>
      </c>
      <c r="K2103" s="254" t="str">
        <f>IF(ISBLANK(INDEX('Policy Characteristics'!E:E,MATCH($C2103,'Policy Characteristics'!$C:$C,0))),"",INDEX('Policy Characteristics'!E:E,MATCH($C2103,'Policy Characteristics'!$C:$C,0)))</f>
        <v>cross carbon tax</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300</v>
      </c>
      <c r="N2103" s="261">
        <f>IF(ISBLANK(INDEX('Policy Characteristics'!H:H,MATCH($C2103,'Policy Characteristics'!$C:$C,0))),"",INDEX('Policy Characteristics'!H:H,MATCH($C2103,'Policy Characteristics'!$C:$C,0)))</f>
        <v>5</v>
      </c>
      <c r="O2103" s="254" t="str">
        <f>IF(ISBLANK(INDEX('Policy Characteristics'!I:I,MATCH($C2103,'Policy Characteristics'!$C:$C,0))),"",INDEX('Policy Characteristics'!I:I,MATCH($C2103,'Policy Characteristics'!$C:$C,0)))</f>
        <v>$/metric ton CO2e</v>
      </c>
      <c r="P2103" s="254" t="str">
        <f>IF(ISBLANK(INDEX('Policy Characteristics'!J:J,MATCH($C2103,'Policy Characteristics'!$C:$C,0))),"",INDEX('Policy Characteristics'!J:J,MATCH($C2103,'Policy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3" s="254" t="str">
        <f>IF(ISBLANK(INDEX('Policy Characteristics'!K:K,MATCH($C2103,'Policy Characteristics'!$C:$C,0))),"",INDEX('Policy Characteristics'!K:K,MATCH($C2103,'Policy Characteristics'!$C:$C,0)))</f>
        <v>fuels.html#carbon-tax</v>
      </c>
      <c r="R2103" s="254" t="str">
        <f>IF(ISBLANK(INDEX('Policy Characteristics'!L:L,MATCH($C2103,'Policy Characteristics'!$C:$C,0))),"",INDEX('Policy Characteristics'!L:L,MATCH($C2103,'Policy Characteristics'!$C:$C,0)))</f>
        <v>carbon-tax.html</v>
      </c>
    </row>
    <row r="2104" spans="1:18" s="4" customFormat="1" x14ac:dyDescent="0.25">
      <c r="A2104" s="254" t="str">
        <f>IF(ISBLANK(INDEX('Policy Characteristics'!A:A,MATCH($C2104,'Policy Characteristics'!$C:$C,0))),"",INDEX('Policy Characteristics'!A:A,MATCH($C2104,'Policy Characteristics'!$C:$C,0)))</f>
        <v>Cross-Sector</v>
      </c>
      <c r="B2104" s="262" t="str">
        <f>IF(ISBLANK(INDEX('Policy Characteristics'!B:B,MATCH($C2104,'Policy Characteristics'!$C:$C,0))),"",INDEX('Policy Characteristics'!B:B,MATCH($C2104,'Policy Characteristics'!$C:$C,0)))</f>
        <v>Carbon Price</v>
      </c>
      <c r="C2104" s="254" t="str">
        <f t="shared" ref="C2104" si="70">C$2103</f>
        <v>Additional Carbon Tax Rate</v>
      </c>
      <c r="D2104" s="45" t="s">
        <v>327</v>
      </c>
      <c r="E2104" s="45"/>
      <c r="F2104" s="45" t="s">
        <v>328</v>
      </c>
      <c r="G2104" s="45"/>
      <c r="H2104" s="43">
        <v>172</v>
      </c>
      <c r="I2104" s="324" t="s">
        <v>40</v>
      </c>
      <c r="J2104" s="255" t="str">
        <f>IF(ISBLANK(INDEX('Policy Characteristics'!D:D,MATCH($C2104,'Policy Characteristics'!$C:$C,0))),"",INDEX('Policy Characteristics'!D:D,MATCH($C2104,'Policy Characteristics'!$C:$C,0)))</f>
        <v>Carbon Price</v>
      </c>
      <c r="K2104" s="254" t="str">
        <f>IF(ISBLANK(INDEX('Policy Characteristics'!E:E,MATCH($C2104,'Policy Characteristics'!$C:$C,0))),"",INDEX('Policy Characteristics'!E:E,MATCH($C2104,'Policy Characteristics'!$C:$C,0)))</f>
        <v>cross carbon tax</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300</v>
      </c>
      <c r="N2104" s="261">
        <f>IF(ISBLANK(INDEX('Policy Characteristics'!H:H,MATCH($C2104,'Policy Characteristics'!$C:$C,0))),"",INDEX('Policy Characteristics'!H:H,MATCH($C2104,'Policy Characteristics'!$C:$C,0)))</f>
        <v>5</v>
      </c>
      <c r="O2104" s="254" t="str">
        <f>IF(ISBLANK(INDEX('Policy Characteristics'!I:I,MATCH($C2104,'Policy Characteristics'!$C:$C,0))),"",INDEX('Policy Characteristics'!I:I,MATCH($C2104,'Policy Characteristics'!$C:$C,0)))</f>
        <v>$/metric ton CO2e</v>
      </c>
      <c r="P2104" s="254" t="str">
        <f>IF(ISBLANK(INDEX('Policy Characteristics'!J:J,MATCH($C2104,'Policy Characteristics'!$C:$C,0))),"",INDEX('Policy Characteristics'!J:J,MATCH($C2104,'Policy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4" s="254" t="str">
        <f>IF(ISBLANK(INDEX('Policy Characteristics'!K:K,MATCH($C2104,'Policy Characteristics'!$C:$C,0))),"",INDEX('Policy Characteristics'!K:K,MATCH($C2104,'Policy Characteristics'!$C:$C,0)))</f>
        <v>fuels.html#carbon-tax</v>
      </c>
      <c r="R2104" s="254" t="str">
        <f>IF(ISBLANK(INDEX('Policy Characteristics'!L:L,MATCH($C2104,'Policy Characteristics'!$C:$C,0))),"",INDEX('Policy Characteristics'!L:L,MATCH($C2104,'Policy Characteristics'!$C:$C,0)))</f>
        <v>carbon-tax.html</v>
      </c>
    </row>
    <row r="2105" spans="1:18" s="4" customFormat="1" x14ac:dyDescent="0.25">
      <c r="A2105" s="254" t="str">
        <f>IF(ISBLANK(INDEX('Policy Characteristics'!A:A,MATCH($C2105,'Policy Characteristics'!$C:$C,0))),"",INDEX('Policy Characteristics'!A:A,MATCH($C2105,'Policy Characteristics'!$C:$C,0)))</f>
        <v>Cross-Sector</v>
      </c>
      <c r="B2105" s="262" t="str">
        <f>IF(ISBLANK(INDEX('Policy Characteristics'!B:B,MATCH($C2105,'Policy Characteristics'!$C:$C,0))),"",INDEX('Policy Characteristics'!B:B,MATCH($C2105,'Policy Characteristics'!$C:$C,0)))</f>
        <v>Carbon Price</v>
      </c>
      <c r="C2105" s="254" t="str">
        <f t="shared" ref="C2105:C2108" si="71">C$2103</f>
        <v>Additional Carbon Tax Rate</v>
      </c>
      <c r="D2105" s="45" t="s">
        <v>321</v>
      </c>
      <c r="E2105" s="45"/>
      <c r="F2105" s="45" t="s">
        <v>325</v>
      </c>
      <c r="G2105" s="45"/>
      <c r="H2105" s="43">
        <v>173</v>
      </c>
      <c r="I2105" s="324" t="s">
        <v>40</v>
      </c>
      <c r="J2105" s="255" t="str">
        <f>IF(ISBLANK(INDEX('Policy Characteristics'!D:D,MATCH($C2105,'Policy Characteristics'!$C:$C,0))),"",INDEX('Policy Characteristics'!D:D,MATCH($C2105,'Policy Characteristics'!$C:$C,0)))</f>
        <v>Carbon Price</v>
      </c>
      <c r="K2105" s="254" t="str">
        <f>IF(ISBLANK(INDEX('Policy Characteristics'!E:E,MATCH($C2105,'Policy Characteristics'!$C:$C,0))),"",INDEX('Policy Characteristics'!E:E,MATCH($C2105,'Policy Characteristics'!$C:$C,0)))</f>
        <v>cross carbon tax</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300</v>
      </c>
      <c r="N2105" s="261">
        <f>IF(ISBLANK(INDEX('Policy Characteristics'!H:H,MATCH($C2105,'Policy Characteristics'!$C:$C,0))),"",INDEX('Policy Characteristics'!H:H,MATCH($C2105,'Policy Characteristics'!$C:$C,0)))</f>
        <v>5</v>
      </c>
      <c r="O2105" s="254" t="str">
        <f>IF(ISBLANK(INDEX('Policy Characteristics'!I:I,MATCH($C2105,'Policy Characteristics'!$C:$C,0))),"",INDEX('Policy Characteristics'!I:I,MATCH($C2105,'Policy Characteristics'!$C:$C,0)))</f>
        <v>$/metric ton CO2e</v>
      </c>
      <c r="P2105" s="254" t="str">
        <f>IF(ISBLANK(INDEX('Policy Characteristics'!J:J,MATCH($C2105,'Policy Characteristics'!$C:$C,0))),"",INDEX('Policy Characteristics'!J:J,MATCH($C2105,'Policy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5" s="254" t="str">
        <f>IF(ISBLANK(INDEX('Policy Characteristics'!K:K,MATCH($C2105,'Policy Characteristics'!$C:$C,0))),"",INDEX('Policy Characteristics'!K:K,MATCH($C2105,'Policy Characteristics'!$C:$C,0)))</f>
        <v>fuels.html#carbon-tax</v>
      </c>
      <c r="R2105" s="254" t="str">
        <f>IF(ISBLANK(INDEX('Policy Characteristics'!L:L,MATCH($C2105,'Policy Characteristics'!$C:$C,0))),"",INDEX('Policy Characteristics'!L:L,MATCH($C2105,'Policy Characteristics'!$C:$C,0)))</f>
        <v>carbon-tax.html</v>
      </c>
    </row>
    <row r="2106" spans="1:18" s="4" customFormat="1" x14ac:dyDescent="0.25">
      <c r="A2106" s="254" t="str">
        <f>IF(ISBLANK(INDEX('Policy Characteristics'!A:A,MATCH($C2106,'Policy Characteristics'!$C:$C,0))),"",INDEX('Policy Characteristics'!A:A,MATCH($C2106,'Policy Characteristics'!$C:$C,0)))</f>
        <v>Cross-Sector</v>
      </c>
      <c r="B2106" s="262" t="str">
        <f>IF(ISBLANK(INDEX('Policy Characteristics'!B:B,MATCH($C2106,'Policy Characteristics'!$C:$C,0))),"",INDEX('Policy Characteristics'!B:B,MATCH($C2106,'Policy Characteristics'!$C:$C,0)))</f>
        <v>Carbon Price</v>
      </c>
      <c r="C2106" s="254" t="str">
        <f t="shared" si="71"/>
        <v>Additional Carbon Tax Rate</v>
      </c>
      <c r="D2106" s="45" t="s">
        <v>322</v>
      </c>
      <c r="E2106" s="45"/>
      <c r="F2106" s="45" t="s">
        <v>326</v>
      </c>
      <c r="G2106" s="45"/>
      <c r="H2106" s="43">
        <v>174</v>
      </c>
      <c r="I2106" s="324" t="s">
        <v>40</v>
      </c>
      <c r="J2106" s="255" t="str">
        <f>IF(ISBLANK(INDEX('Policy Characteristics'!D:D,MATCH($C2106,'Policy Characteristics'!$C:$C,0))),"",INDEX('Policy Characteristics'!D:D,MATCH($C2106,'Policy Characteristics'!$C:$C,0)))</f>
        <v>Carbon Price</v>
      </c>
      <c r="K2106" s="254" t="str">
        <f>IF(ISBLANK(INDEX('Policy Characteristics'!E:E,MATCH($C2106,'Policy Characteristics'!$C:$C,0))),"",INDEX('Policy Characteristics'!E:E,MATCH($C2106,'Policy Characteristics'!$C:$C,0)))</f>
        <v>cross carbon tax</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300</v>
      </c>
      <c r="N2106" s="261">
        <f>IF(ISBLANK(INDEX('Policy Characteristics'!H:H,MATCH($C2106,'Policy Characteristics'!$C:$C,0))),"",INDEX('Policy Characteristics'!H:H,MATCH($C2106,'Policy Characteristics'!$C:$C,0)))</f>
        <v>5</v>
      </c>
      <c r="O2106" s="254" t="str">
        <f>IF(ISBLANK(INDEX('Policy Characteristics'!I:I,MATCH($C2106,'Policy Characteristics'!$C:$C,0))),"",INDEX('Policy Characteristics'!I:I,MATCH($C2106,'Policy Characteristics'!$C:$C,0)))</f>
        <v>$/metric ton CO2e</v>
      </c>
      <c r="P2106" s="254" t="str">
        <f>IF(ISBLANK(INDEX('Policy Characteristics'!J:J,MATCH($C2106,'Policy Characteristics'!$C:$C,0))),"",INDEX('Policy Characteristics'!J:J,MATCH($C2106,'Policy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6" s="254" t="str">
        <f>IF(ISBLANK(INDEX('Policy Characteristics'!K:K,MATCH($C2106,'Policy Characteristics'!$C:$C,0))),"",INDEX('Policy Characteristics'!K:K,MATCH($C2106,'Policy Characteristics'!$C:$C,0)))</f>
        <v>fuels.html#carbon-tax</v>
      </c>
      <c r="R2106" s="254" t="str">
        <f>IF(ISBLANK(INDEX('Policy Characteristics'!L:L,MATCH($C2106,'Policy Characteristics'!$C:$C,0))),"",INDEX('Policy Characteristics'!L:L,MATCH($C2106,'Policy Characteristics'!$C:$C,0)))</f>
        <v>carbon-tax.html</v>
      </c>
    </row>
    <row r="2107" spans="1:18" s="4" customFormat="1" x14ac:dyDescent="0.25">
      <c r="A2107" s="254" t="str">
        <f>IF(ISBLANK(INDEX('Policy Characteristics'!A:A,MATCH($C2107,'Policy Characteristics'!$C:$C,0))),"",INDEX('Policy Characteristics'!A:A,MATCH($C2107,'Policy Characteristics'!$C:$C,0)))</f>
        <v>Cross-Sector</v>
      </c>
      <c r="B2107" s="262" t="str">
        <f>IF(ISBLANK(INDEX('Policy Characteristics'!B:B,MATCH($C2107,'Policy Characteristics'!$C:$C,0))),"",INDEX('Policy Characteristics'!B:B,MATCH($C2107,'Policy Characteristics'!$C:$C,0)))</f>
        <v>Carbon Price</v>
      </c>
      <c r="C2107" s="254" t="str">
        <f t="shared" si="71"/>
        <v>Additional Carbon Tax Rate</v>
      </c>
      <c r="D2107" s="45" t="s">
        <v>320</v>
      </c>
      <c r="E2107" s="45"/>
      <c r="F2107" s="45" t="s">
        <v>324</v>
      </c>
      <c r="G2107" s="45"/>
      <c r="H2107" s="43">
        <v>175</v>
      </c>
      <c r="I2107" s="324" t="s">
        <v>40</v>
      </c>
      <c r="J2107" s="255" t="str">
        <f>IF(ISBLANK(INDEX('Policy Characteristics'!D:D,MATCH($C2107,'Policy Characteristics'!$C:$C,0))),"",INDEX('Policy Characteristics'!D:D,MATCH($C2107,'Policy Characteristics'!$C:$C,0)))</f>
        <v>Carbon Price</v>
      </c>
      <c r="K2107" s="254" t="str">
        <f>IF(ISBLANK(INDEX('Policy Characteristics'!E:E,MATCH($C2107,'Policy Characteristics'!$C:$C,0))),"",INDEX('Policy Characteristics'!E:E,MATCH($C2107,'Policy Characteristics'!$C:$C,0)))</f>
        <v>cross carbon tax</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300</v>
      </c>
      <c r="N2107" s="261">
        <f>IF(ISBLANK(INDEX('Policy Characteristics'!H:H,MATCH($C2107,'Policy Characteristics'!$C:$C,0))),"",INDEX('Policy Characteristics'!H:H,MATCH($C2107,'Policy Characteristics'!$C:$C,0)))</f>
        <v>5</v>
      </c>
      <c r="O2107" s="254" t="str">
        <f>IF(ISBLANK(INDEX('Policy Characteristics'!I:I,MATCH($C2107,'Policy Characteristics'!$C:$C,0))),"",INDEX('Policy Characteristics'!I:I,MATCH($C2107,'Policy Characteristics'!$C:$C,0)))</f>
        <v>$/metric ton CO2e</v>
      </c>
      <c r="P2107" s="254" t="str">
        <f>IF(ISBLANK(INDEX('Policy Characteristics'!J:J,MATCH($C2107,'Policy Characteristics'!$C:$C,0))),"",INDEX('Policy Characteristics'!J:J,MATCH($C2107,'Policy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7" s="254" t="str">
        <f>IF(ISBLANK(INDEX('Policy Characteristics'!K:K,MATCH($C2107,'Policy Characteristics'!$C:$C,0))),"",INDEX('Policy Characteristics'!K:K,MATCH($C2107,'Policy Characteristics'!$C:$C,0)))</f>
        <v>fuels.html#carbon-tax</v>
      </c>
      <c r="R2107" s="254" t="str">
        <f>IF(ISBLANK(INDEX('Policy Characteristics'!L:L,MATCH($C2107,'Policy Characteristics'!$C:$C,0))),"",INDEX('Policy Characteristics'!L:L,MATCH($C2107,'Policy Characteristics'!$C:$C,0)))</f>
        <v>carbon-tax.html</v>
      </c>
    </row>
    <row r="2108" spans="1:18" s="4" customFormat="1" x14ac:dyDescent="0.25">
      <c r="A2108" s="254" t="str">
        <f>IF(ISBLANK(INDEX('Policy Characteristics'!A:A,MATCH($C2108,'Policy Characteristics'!$C:$C,0))),"",INDEX('Policy Characteristics'!A:A,MATCH($C2108,'Policy Characteristics'!$C:$C,0)))</f>
        <v>Cross-Sector</v>
      </c>
      <c r="B2108" s="262" t="str">
        <f>IF(ISBLANK(INDEX('Policy Characteristics'!B:B,MATCH($C2108,'Policy Characteristics'!$C:$C,0))),"",INDEX('Policy Characteristics'!B:B,MATCH($C2108,'Policy Characteristics'!$C:$C,0)))</f>
        <v>Carbon Price</v>
      </c>
      <c r="C2108" s="254" t="str">
        <f t="shared" si="71"/>
        <v>Additional Carbon Tax Rate</v>
      </c>
      <c r="D2108" s="45" t="s">
        <v>2471</v>
      </c>
      <c r="E2108" s="45"/>
      <c r="F2108" s="45" t="s">
        <v>2853</v>
      </c>
      <c r="G2108" s="45"/>
      <c r="H2108" s="43">
        <v>544</v>
      </c>
      <c r="I2108" s="324" t="s">
        <v>40</v>
      </c>
      <c r="J2108" s="255" t="str">
        <f>IF(ISBLANK(INDEX('Policy Characteristics'!D:D,MATCH($C2108,'Policy Characteristics'!$C:$C,0))),"",INDEX('Policy Characteristics'!D:D,MATCH($C2108,'Policy Characteristics'!$C:$C,0)))</f>
        <v>Carbon Price</v>
      </c>
      <c r="K2108" s="254" t="str">
        <f>IF(ISBLANK(INDEX('Policy Characteristics'!E:E,MATCH($C2108,'Policy Characteristics'!$C:$C,0))),"",INDEX('Policy Characteristics'!E:E,MATCH($C2108,'Policy Characteristics'!$C:$C,0)))</f>
        <v>cross carbon tax</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300</v>
      </c>
      <c r="N2108" s="261">
        <f>IF(ISBLANK(INDEX('Policy Characteristics'!H:H,MATCH($C2108,'Policy Characteristics'!$C:$C,0))),"",INDEX('Policy Characteristics'!H:H,MATCH($C2108,'Policy Characteristics'!$C:$C,0)))</f>
        <v>5</v>
      </c>
      <c r="O2108" s="254" t="str">
        <f>IF(ISBLANK(INDEX('Policy Characteristics'!I:I,MATCH($C2108,'Policy Characteristics'!$C:$C,0))),"",INDEX('Policy Characteristics'!I:I,MATCH($C2108,'Policy Characteristics'!$C:$C,0)))</f>
        <v>$/metric ton CO2e</v>
      </c>
      <c r="P2108" s="254" t="str">
        <f>IF(ISBLANK(INDEX('Policy Characteristics'!J:J,MATCH($C2108,'Policy Characteristics'!$C:$C,0))),"",INDEX('Policy Characteristics'!J:J,MATCH($C2108,'Policy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8" s="254" t="str">
        <f>IF(ISBLANK(INDEX('Policy Characteristics'!K:K,MATCH($C2108,'Policy Characteristics'!$C:$C,0))),"",INDEX('Policy Characteristics'!K:K,MATCH($C2108,'Policy Characteristics'!$C:$C,0)))</f>
        <v>fuels.html#carbon-tax</v>
      </c>
      <c r="R2108" s="254" t="str">
        <f>IF(ISBLANK(INDEX('Policy Characteristics'!L:L,MATCH($C2108,'Policy Characteristics'!$C:$C,0))),"",INDEX('Policy Characteristics'!L:L,MATCH($C2108,'Policy Characteristics'!$C:$C,0)))</f>
        <v>carbon-tax.html</v>
      </c>
    </row>
    <row r="2109" spans="1:18" s="4" customFormat="1" x14ac:dyDescent="0.25">
      <c r="A2109" s="254" t="str">
        <f>IF(ISBLANK(INDEX('Policy Characteristics'!A:A,MATCH($C2109,'Policy Characteristics'!$C:$C,0))),"",INDEX('Policy Characteristics'!A:A,MATCH($C2109,'Policy Characteristics'!$C:$C,0)))</f>
        <v>Cross-Sector</v>
      </c>
      <c r="B2109" s="262" t="str">
        <f>IF(ISBLANK(INDEX('Policy Characteristics'!B:B,MATCH($C2109,'Policy Characteristics'!$C:$C,0))),"",INDEX('Policy Characteristics'!B:B,MATCH($C2109,'Policy Characteristics'!$C:$C,0)))</f>
        <v>End Existing Subsidies</v>
      </c>
      <c r="C2109" t="s">
        <v>134</v>
      </c>
      <c r="D2109" s="45" t="s">
        <v>49</v>
      </c>
      <c r="E2109" s="45"/>
      <c r="F2109" s="45" t="s">
        <v>89</v>
      </c>
      <c r="G2109" s="45"/>
      <c r="H2109" s="43">
        <v>706</v>
      </c>
      <c r="I2109" s="325" t="s">
        <v>41</v>
      </c>
      <c r="J2109" s="255" t="str">
        <f>IF(ISBLANK(INDEX('Policy Characteristics'!D:D,MATCH($C2109,'Policy Characteristics'!$C:$C,0))),"",INDEX('Policy Characteristics'!D:D,MATCH($C2109,'Policy Characteristics'!$C:$C,0)))</f>
        <v>End Existing Subsidies</v>
      </c>
      <c r="K2109" s="254" t="str">
        <f>IF(ISBLANK(INDEX('Policy Characteristics'!E:E,MATCH($C2109,'Policy Characteristics'!$C:$C,0))),"",INDEX('Policy Characteristics'!E:E,MATCH($C2109,'Policy Characteristics'!$C:$C,0)))</f>
        <v>cross reduce BAU subsidies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1</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BAU subsidies</v>
      </c>
      <c r="P2109" s="254" t="str">
        <f>IF(ISBLANK(INDEX('Policy Characteristics'!J:J,MATCH($C2109,'Policy Characteristics'!$C:$C,0))),"",INDEX('Policy Characteristics'!J:J,MATCH($C2109,'Policy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09" s="254" t="str">
        <f>IF(ISBLANK(INDEX('Policy Characteristics'!K:K,MATCH($C2109,'Policy Characteristics'!$C:$C,0))),"",INDEX('Policy Characteristics'!K:K,MATCH($C2109,'Policy Characteristics'!$C:$C,0)))</f>
        <v>fuels.html#end-subsidies</v>
      </c>
      <c r="R2109" s="254" t="str">
        <f>IF(ISBLANK(INDEX('Policy Characteristics'!L:L,MATCH($C2109,'Policy Characteristics'!$C:$C,0))),"",INDEX('Policy Characteristics'!L:L,MATCH($C2109,'Policy Characteristics'!$C:$C,0)))</f>
        <v>end-existing-subsidies.html</v>
      </c>
    </row>
    <row r="2110" spans="1:18" s="4" customFormat="1" x14ac:dyDescent="0.25">
      <c r="A2110" s="254" t="str">
        <f>IF(ISBLANK(INDEX('Policy Characteristics'!A:A,MATCH($C2110,'Policy Characteristics'!$C:$C,0))),"",INDEX('Policy Characteristics'!A:A,MATCH($C2110,'Policy Characteristics'!$C:$C,0)))</f>
        <v>Cross-Sector</v>
      </c>
      <c r="B2110" s="262" t="str">
        <f>IF(ISBLANK(INDEX('Policy Characteristics'!B:B,MATCH($C2110,'Policy Characteristics'!$C:$C,0))),"",INDEX('Policy Characteristics'!B:B,MATCH($C2110,'Policy Characteristics'!$C:$C,0)))</f>
        <v>End Existing Subsidies</v>
      </c>
      <c r="C2110" s="254" t="str">
        <f t="shared" ref="C2110:C2125" si="72">C$2109</f>
        <v>Percent Reduction in BAU Subsidies</v>
      </c>
      <c r="D2110" s="6" t="s">
        <v>436</v>
      </c>
      <c r="E2110" s="45"/>
      <c r="F2110" s="6" t="s">
        <v>433</v>
      </c>
      <c r="G2110" s="45"/>
      <c r="H2110" s="43">
        <v>69</v>
      </c>
      <c r="I2110" s="325" t="s">
        <v>40</v>
      </c>
      <c r="J2110" s="255" t="str">
        <f>IF(ISBLANK(INDEX('Policy Characteristics'!D:D,MATCH($C2110,'Policy Characteristics'!$C:$C,0))),"",INDEX('Policy Characteristics'!D:D,MATCH($C2110,'Policy Characteristics'!$C:$C,0)))</f>
        <v>End Existing Subsidies</v>
      </c>
      <c r="K2110" s="254" t="str">
        <f>IF(ISBLANK(INDEX('Policy Characteristics'!E:E,MATCH($C2110,'Policy Characteristics'!$C:$C,0))),"",INDEX('Policy Characteristics'!E:E,MATCH($C2110,'Policy Characteristics'!$C:$C,0)))</f>
        <v>cross reduce BAU subsidies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1</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BAU subsidies</v>
      </c>
      <c r="P2110" s="254" t="str">
        <f>IF(ISBLANK(INDEX('Policy Characteristics'!J:J,MATCH($C2110,'Policy Characteristics'!$C:$C,0))),"",INDEX('Policy Characteristics'!J:J,MATCH($C2110,'Policy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0" s="254" t="str">
        <f>IF(ISBLANK(INDEX('Policy Characteristics'!K:K,MATCH($C2110,'Policy Characteristics'!$C:$C,0))),"",INDEX('Policy Characteristics'!K:K,MATCH($C2110,'Policy Characteristics'!$C:$C,0)))</f>
        <v>fuels.html#end-subsidies</v>
      </c>
      <c r="R2110" s="254" t="str">
        <f>IF(ISBLANK(INDEX('Policy Characteristics'!L:L,MATCH($C2110,'Policy Characteristics'!$C:$C,0))),"",INDEX('Policy Characteristics'!L:L,MATCH($C2110,'Policy Characteristics'!$C:$C,0)))</f>
        <v>end-existing-subsidies.html</v>
      </c>
    </row>
    <row r="2111" spans="1:18" s="4" customFormat="1" x14ac:dyDescent="0.25">
      <c r="A2111" s="254" t="str">
        <f>IF(ISBLANK(INDEX('Policy Characteristics'!A:A,MATCH($C2111,'Policy Characteristics'!$C:$C,0))),"",INDEX('Policy Characteristics'!A:A,MATCH($C2111,'Policy Characteristics'!$C:$C,0)))</f>
        <v>Cross-Sector</v>
      </c>
      <c r="B2111" s="262" t="str">
        <f>IF(ISBLANK(INDEX('Policy Characteristics'!B:B,MATCH($C2111,'Policy Characteristics'!$C:$C,0))),"",INDEX('Policy Characteristics'!B:B,MATCH($C2111,'Policy Characteristics'!$C:$C,0)))</f>
        <v>End Existing Subsidies</v>
      </c>
      <c r="C2111" s="254" t="str">
        <f t="shared" si="72"/>
        <v>Percent Reduction in BAU Subsidies</v>
      </c>
      <c r="D2111" s="6" t="s">
        <v>43</v>
      </c>
      <c r="E2111" s="45"/>
      <c r="F2111" s="6" t="s">
        <v>83</v>
      </c>
      <c r="G2111" s="45"/>
      <c r="H2111" s="43">
        <v>70</v>
      </c>
      <c r="I2111" s="325" t="s">
        <v>40</v>
      </c>
      <c r="J2111" s="255" t="str">
        <f>IF(ISBLANK(INDEX('Policy Characteristics'!D:D,MATCH($C2111,'Policy Characteristics'!$C:$C,0))),"",INDEX('Policy Characteristics'!D:D,MATCH($C2111,'Policy Characteristics'!$C:$C,0)))</f>
        <v>End Existing Subsidies</v>
      </c>
      <c r="K2111" s="254" t="str">
        <f>IF(ISBLANK(INDEX('Policy Characteristics'!E:E,MATCH($C2111,'Policy Characteristics'!$C:$C,0))),"",INDEX('Policy Characteristics'!E:E,MATCH($C2111,'Policy Characteristics'!$C:$C,0)))</f>
        <v>cross reduce BAU subsidies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1</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BAU subsidies</v>
      </c>
      <c r="P2111" s="254" t="str">
        <f>IF(ISBLANK(INDEX('Policy Characteristics'!J:J,MATCH($C2111,'Policy Characteristics'!$C:$C,0))),"",INDEX('Policy Characteristics'!J:J,MATCH($C2111,'Policy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1" s="254" t="str">
        <f>IF(ISBLANK(INDEX('Policy Characteristics'!K:K,MATCH($C2111,'Policy Characteristics'!$C:$C,0))),"",INDEX('Policy Characteristics'!K:K,MATCH($C2111,'Policy Characteristics'!$C:$C,0)))</f>
        <v>fuels.html#end-subsidies</v>
      </c>
      <c r="R2111" s="254" t="str">
        <f>IF(ISBLANK(INDEX('Policy Characteristics'!L:L,MATCH($C2111,'Policy Characteristics'!$C:$C,0))),"",INDEX('Policy Characteristics'!L:L,MATCH($C2111,'Policy Characteristics'!$C:$C,0)))</f>
        <v>end-existing-subsidies.html</v>
      </c>
    </row>
    <row r="2112" spans="1:18" s="4" customFormat="1" x14ac:dyDescent="0.25">
      <c r="A2112" s="254" t="str">
        <f>IF(ISBLANK(INDEX('Policy Characteristics'!A:A,MATCH($C2112,'Policy Characteristics'!$C:$C,0))),"",INDEX('Policy Characteristics'!A:A,MATCH($C2112,'Policy Characteristics'!$C:$C,0)))</f>
        <v>Cross-Sector</v>
      </c>
      <c r="B2112" s="262" t="str">
        <f>IF(ISBLANK(INDEX('Policy Characteristics'!B:B,MATCH($C2112,'Policy Characteristics'!$C:$C,0))),"",INDEX('Policy Characteristics'!B:B,MATCH($C2112,'Policy Characteristics'!$C:$C,0)))</f>
        <v>End Existing Subsidies</v>
      </c>
      <c r="C2112" s="254" t="str">
        <f t="shared" si="72"/>
        <v>Percent Reduction in BAU Subsidies</v>
      </c>
      <c r="D2112" s="6" t="s">
        <v>44</v>
      </c>
      <c r="E2112" s="45"/>
      <c r="F2112" s="6" t="s">
        <v>84</v>
      </c>
      <c r="G2112" s="45"/>
      <c r="H2112" s="43">
        <v>71</v>
      </c>
      <c r="I2112" s="325" t="s">
        <v>40</v>
      </c>
      <c r="J2112" s="255" t="str">
        <f>IF(ISBLANK(INDEX('Policy Characteristics'!D:D,MATCH($C2112,'Policy Characteristics'!$C:$C,0))),"",INDEX('Policy Characteristics'!D:D,MATCH($C2112,'Policy Characteristics'!$C:$C,0)))</f>
        <v>End Existing Subsidies</v>
      </c>
      <c r="K2112" s="254" t="str">
        <f>IF(ISBLANK(INDEX('Policy Characteristics'!E:E,MATCH($C2112,'Policy Characteristics'!$C:$C,0))),"",INDEX('Policy Characteristics'!E:E,MATCH($C2112,'Policy Characteristics'!$C:$C,0)))</f>
        <v>cross reduce BAU subsidies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1</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BAU subsidies</v>
      </c>
      <c r="P2112" s="254" t="str">
        <f>IF(ISBLANK(INDEX('Policy Characteristics'!J:J,MATCH($C2112,'Policy Characteristics'!$C:$C,0))),"",INDEX('Policy Characteristics'!J:J,MATCH($C2112,'Policy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2" s="254" t="str">
        <f>IF(ISBLANK(INDEX('Policy Characteristics'!K:K,MATCH($C2112,'Policy Characteristics'!$C:$C,0))),"",INDEX('Policy Characteristics'!K:K,MATCH($C2112,'Policy Characteristics'!$C:$C,0)))</f>
        <v>fuels.html#end-subsidies</v>
      </c>
      <c r="R2112" s="254" t="str">
        <f>IF(ISBLANK(INDEX('Policy Characteristics'!L:L,MATCH($C2112,'Policy Characteristics'!$C:$C,0))),"",INDEX('Policy Characteristics'!L:L,MATCH($C2112,'Policy Characteristics'!$C:$C,0)))</f>
        <v>end-existing-subsidies.html</v>
      </c>
    </row>
    <row r="2113" spans="1:18" s="4" customFormat="1" x14ac:dyDescent="0.25">
      <c r="A2113" s="254" t="str">
        <f>IF(ISBLANK(INDEX('Policy Characteristics'!A:A,MATCH($C2113,'Policy Characteristics'!$C:$C,0))),"",INDEX('Policy Characteristics'!A:A,MATCH($C2113,'Policy Characteristics'!$C:$C,0)))</f>
        <v>Cross-Sector</v>
      </c>
      <c r="B2113" s="262" t="str">
        <f>IF(ISBLANK(INDEX('Policy Characteristics'!B:B,MATCH($C2113,'Policy Characteristics'!$C:$C,0))),"",INDEX('Policy Characteristics'!B:B,MATCH($C2113,'Policy Characteristics'!$C:$C,0)))</f>
        <v>End Existing Subsidies</v>
      </c>
      <c r="C2113" s="254" t="str">
        <f t="shared" si="72"/>
        <v>Percent Reduction in BAU Subsidies</v>
      </c>
      <c r="D2113" s="6" t="s">
        <v>45</v>
      </c>
      <c r="E2113" s="45"/>
      <c r="F2113" s="6" t="s">
        <v>85</v>
      </c>
      <c r="G2113" s="45"/>
      <c r="H2113" s="43">
        <v>72</v>
      </c>
      <c r="I2113" s="325" t="s">
        <v>41</v>
      </c>
      <c r="J2113" s="255" t="str">
        <f>IF(ISBLANK(INDEX('Policy Characteristics'!D:D,MATCH($C2113,'Policy Characteristics'!$C:$C,0))),"",INDEX('Policy Characteristics'!D:D,MATCH($C2113,'Policy Characteristics'!$C:$C,0)))</f>
        <v>End Existing Subsidies</v>
      </c>
      <c r="K2113" s="254" t="str">
        <f>IF(ISBLANK(INDEX('Policy Characteristics'!E:E,MATCH($C2113,'Policy Characteristics'!$C:$C,0))),"",INDEX('Policy Characteristics'!E:E,MATCH($C2113,'Policy Characteristics'!$C:$C,0)))</f>
        <v>cross reduce BAU subsidies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1</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BAU subsidies</v>
      </c>
      <c r="P2113" s="254" t="str">
        <f>IF(ISBLANK(INDEX('Policy Characteristics'!J:J,MATCH($C2113,'Policy Characteristics'!$C:$C,0))),"",INDEX('Policy Characteristics'!J:J,MATCH($C2113,'Policy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3" s="254" t="str">
        <f>IF(ISBLANK(INDEX('Policy Characteristics'!K:K,MATCH($C2113,'Policy Characteristics'!$C:$C,0))),"",INDEX('Policy Characteristics'!K:K,MATCH($C2113,'Policy Characteristics'!$C:$C,0)))</f>
        <v>fuels.html#end-subsidies</v>
      </c>
      <c r="R2113" s="254" t="str">
        <f>IF(ISBLANK(INDEX('Policy Characteristics'!L:L,MATCH($C2113,'Policy Characteristics'!$C:$C,0))),"",INDEX('Policy Characteristics'!L:L,MATCH($C2113,'Policy Characteristics'!$C:$C,0)))</f>
        <v>end-existing-subsidies.html</v>
      </c>
    </row>
    <row r="2114" spans="1:18" s="4" customFormat="1" x14ac:dyDescent="0.25">
      <c r="A2114" s="254" t="str">
        <f>IF(ISBLANK(INDEX('Policy Characteristics'!A:A,MATCH($C2114,'Policy Characteristics'!$C:$C,0))),"",INDEX('Policy Characteristics'!A:A,MATCH($C2114,'Policy Characteristics'!$C:$C,0)))</f>
        <v>Cross-Sector</v>
      </c>
      <c r="B2114" s="262" t="str">
        <f>IF(ISBLANK(INDEX('Policy Characteristics'!B:B,MATCH($C2114,'Policy Characteristics'!$C:$C,0))),"",INDEX('Policy Characteristics'!B:B,MATCH($C2114,'Policy Characteristics'!$C:$C,0)))</f>
        <v>End Existing Subsidies</v>
      </c>
      <c r="C2114" s="254" t="str">
        <f t="shared" si="72"/>
        <v>Percent Reduction in BAU Subsidies</v>
      </c>
      <c r="D2114" s="6" t="s">
        <v>46</v>
      </c>
      <c r="E2114" s="45"/>
      <c r="F2114" s="6" t="s">
        <v>438</v>
      </c>
      <c r="G2114" s="45"/>
      <c r="H2114" s="43">
        <v>73</v>
      </c>
      <c r="I2114" s="325" t="s">
        <v>40</v>
      </c>
      <c r="J2114" s="255" t="str">
        <f>IF(ISBLANK(INDEX('Policy Characteristics'!D:D,MATCH($C2114,'Policy Characteristics'!$C:$C,0))),"",INDEX('Policy Characteristics'!D:D,MATCH($C2114,'Policy Characteristics'!$C:$C,0)))</f>
        <v>End Existing Subsidies</v>
      </c>
      <c r="K2114" s="254" t="str">
        <f>IF(ISBLANK(INDEX('Policy Characteristics'!E:E,MATCH($C2114,'Policy Characteristics'!$C:$C,0))),"",INDEX('Policy Characteristics'!E:E,MATCH($C2114,'Policy Characteristics'!$C:$C,0)))</f>
        <v>cross reduce BAU subsidies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1</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BAU subsidies</v>
      </c>
      <c r="P2114" s="254" t="str">
        <f>IF(ISBLANK(INDEX('Policy Characteristics'!J:J,MATCH($C2114,'Policy Characteristics'!$C:$C,0))),"",INDEX('Policy Characteristics'!J:J,MATCH($C2114,'Policy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4" s="254" t="str">
        <f>IF(ISBLANK(INDEX('Policy Characteristics'!K:K,MATCH($C2114,'Policy Characteristics'!$C:$C,0))),"",INDEX('Policy Characteristics'!K:K,MATCH($C2114,'Policy Characteristics'!$C:$C,0)))</f>
        <v>fuels.html#end-subsidies</v>
      </c>
      <c r="R2114" s="254" t="str">
        <f>IF(ISBLANK(INDEX('Policy Characteristics'!L:L,MATCH($C2114,'Policy Characteristics'!$C:$C,0))),"",INDEX('Policy Characteristics'!L:L,MATCH($C2114,'Policy Characteristics'!$C:$C,0)))</f>
        <v>end-existing-subsidies.html</v>
      </c>
    </row>
    <row r="2115" spans="1:18" s="4" customFormat="1" x14ac:dyDescent="0.25">
      <c r="A2115" s="254" t="str">
        <f>IF(ISBLANK(INDEX('Policy Characteristics'!A:A,MATCH($C2115,'Policy Characteristics'!$C:$C,0))),"",INDEX('Policy Characteristics'!A:A,MATCH($C2115,'Policy Characteristics'!$C:$C,0)))</f>
        <v>Cross-Sector</v>
      </c>
      <c r="B2115" s="262" t="str">
        <f>IF(ISBLANK(INDEX('Policy Characteristics'!B:B,MATCH($C2115,'Policy Characteristics'!$C:$C,0))),"",INDEX('Policy Characteristics'!B:B,MATCH($C2115,'Policy Characteristics'!$C:$C,0)))</f>
        <v>End Existing Subsidies</v>
      </c>
      <c r="C2115" s="254" t="str">
        <f t="shared" si="72"/>
        <v>Percent Reduction in BAU Subsidies</v>
      </c>
      <c r="D2115" s="6" t="s">
        <v>47</v>
      </c>
      <c r="E2115" s="45"/>
      <c r="F2115" s="6" t="s">
        <v>90</v>
      </c>
      <c r="G2115" s="45"/>
      <c r="H2115" s="43">
        <v>74</v>
      </c>
      <c r="I2115" s="325" t="s">
        <v>40</v>
      </c>
      <c r="J2115" s="255" t="str">
        <f>IF(ISBLANK(INDEX('Policy Characteristics'!D:D,MATCH($C2115,'Policy Characteristics'!$C:$C,0))),"",INDEX('Policy Characteristics'!D:D,MATCH($C2115,'Policy Characteristics'!$C:$C,0)))</f>
        <v>End Existing Subsidies</v>
      </c>
      <c r="K2115" s="254" t="str">
        <f>IF(ISBLANK(INDEX('Policy Characteristics'!E:E,MATCH($C2115,'Policy Characteristics'!$C:$C,0))),"",INDEX('Policy Characteristics'!E:E,MATCH($C2115,'Policy Characteristics'!$C:$C,0)))</f>
        <v>cross reduce BAU subsidies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1</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BAU subsidies</v>
      </c>
      <c r="P2115" s="254" t="str">
        <f>IF(ISBLANK(INDEX('Policy Characteristics'!J:J,MATCH($C2115,'Policy Characteristics'!$C:$C,0))),"",INDEX('Policy Characteristics'!J:J,MATCH($C2115,'Policy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5" s="254" t="str">
        <f>IF(ISBLANK(INDEX('Policy Characteristics'!K:K,MATCH($C2115,'Policy Characteristics'!$C:$C,0))),"",INDEX('Policy Characteristics'!K:K,MATCH($C2115,'Policy Characteristics'!$C:$C,0)))</f>
        <v>fuels.html#end-subsidies</v>
      </c>
      <c r="R2115" s="254" t="str">
        <f>IF(ISBLANK(INDEX('Policy Characteristics'!L:L,MATCH($C2115,'Policy Characteristics'!$C:$C,0))),"",INDEX('Policy Characteristics'!L:L,MATCH($C2115,'Policy Characteristics'!$C:$C,0)))</f>
        <v>end-existing-subsidies.html</v>
      </c>
    </row>
    <row r="2116" spans="1:18" s="4" customFormat="1" x14ac:dyDescent="0.25">
      <c r="A2116" s="254" t="str">
        <f>IF(ISBLANK(INDEX('Policy Characteristics'!A:A,MATCH($C2116,'Policy Characteristics'!$C:$C,0))),"",INDEX('Policy Characteristics'!A:A,MATCH($C2116,'Policy Characteristics'!$C:$C,0)))</f>
        <v>Cross-Sector</v>
      </c>
      <c r="B2116" s="262" t="str">
        <f>IF(ISBLANK(INDEX('Policy Characteristics'!B:B,MATCH($C2116,'Policy Characteristics'!$C:$C,0))),"",INDEX('Policy Characteristics'!B:B,MATCH($C2116,'Policy Characteristics'!$C:$C,0)))</f>
        <v>End Existing Subsidies</v>
      </c>
      <c r="C2116" s="254" t="str">
        <f t="shared" si="72"/>
        <v>Percent Reduction in BAU Subsidies</v>
      </c>
      <c r="D2116" s="6" t="s">
        <v>48</v>
      </c>
      <c r="E2116" s="45"/>
      <c r="F2116" s="6" t="s">
        <v>88</v>
      </c>
      <c r="G2116" s="45"/>
      <c r="H2116" s="43">
        <v>707</v>
      </c>
      <c r="I2116" s="325" t="s">
        <v>41</v>
      </c>
      <c r="J2116" s="255" t="str">
        <f>IF(ISBLANK(INDEX('Policy Characteristics'!D:D,MATCH($C2116,'Policy Characteristics'!$C:$C,0))),"",INDEX('Policy Characteristics'!D:D,MATCH($C2116,'Policy Characteristics'!$C:$C,0)))</f>
        <v>End Existing Subsidies</v>
      </c>
      <c r="K2116" s="254" t="str">
        <f>IF(ISBLANK(INDEX('Policy Characteristics'!E:E,MATCH($C2116,'Policy Characteristics'!$C:$C,0))),"",INDEX('Policy Characteristics'!E:E,MATCH($C2116,'Policy Characteristics'!$C:$C,0)))</f>
        <v>cross reduce BAU subsidies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1</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BAU subsidies</v>
      </c>
      <c r="P2116" s="254" t="str">
        <f>IF(ISBLANK(INDEX('Policy Characteristics'!J:J,MATCH($C2116,'Policy Characteristics'!$C:$C,0))),"",INDEX('Policy Characteristics'!J:J,MATCH($C2116,'Policy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6" s="254" t="str">
        <f>IF(ISBLANK(INDEX('Policy Characteristics'!K:K,MATCH($C2116,'Policy Characteristics'!$C:$C,0))),"",INDEX('Policy Characteristics'!K:K,MATCH($C2116,'Policy Characteristics'!$C:$C,0)))</f>
        <v>fuels.html#end-subsidies</v>
      </c>
      <c r="R2116" s="254" t="str">
        <f>IF(ISBLANK(INDEX('Policy Characteristics'!L:L,MATCH($C2116,'Policy Characteristics'!$C:$C,0))),"",INDEX('Policy Characteristics'!L:L,MATCH($C2116,'Policy Characteristics'!$C:$C,0)))</f>
        <v>end-existing-subsidies.html</v>
      </c>
    </row>
    <row r="2117" spans="1:18" s="4" customFormat="1" x14ac:dyDescent="0.25">
      <c r="A2117" s="254" t="str">
        <f>IF(ISBLANK(INDEX('Policy Characteristics'!A:A,MATCH($C2117,'Policy Characteristics'!$C:$C,0))),"",INDEX('Policy Characteristics'!A:A,MATCH($C2117,'Policy Characteristics'!$C:$C,0)))</f>
        <v>Cross-Sector</v>
      </c>
      <c r="B2117" s="262" t="str">
        <f>IF(ISBLANK(INDEX('Policy Characteristics'!B:B,MATCH($C2117,'Policy Characteristics'!$C:$C,0))),"",INDEX('Policy Characteristics'!B:B,MATCH($C2117,'Policy Characteristics'!$C:$C,0)))</f>
        <v>End Existing Subsidies</v>
      </c>
      <c r="C2117" s="254" t="str">
        <f t="shared" si="72"/>
        <v>Percent Reduction in BAU Subsidies</v>
      </c>
      <c r="D2117" s="6" t="s">
        <v>50</v>
      </c>
      <c r="E2117" s="45"/>
      <c r="F2117" s="6" t="s">
        <v>91</v>
      </c>
      <c r="G2117" s="45"/>
      <c r="H2117" s="43">
        <v>75</v>
      </c>
      <c r="I2117" s="325" t="s">
        <v>40</v>
      </c>
      <c r="J2117" s="255" t="str">
        <f>IF(ISBLANK(INDEX('Policy Characteristics'!D:D,MATCH($C2117,'Policy Characteristics'!$C:$C,0))),"",INDEX('Policy Characteristics'!D:D,MATCH($C2117,'Policy Characteristics'!$C:$C,0)))</f>
        <v>End Existing Subsidies</v>
      </c>
      <c r="K2117" s="254" t="str">
        <f>IF(ISBLANK(INDEX('Policy Characteristics'!E:E,MATCH($C2117,'Policy Characteristics'!$C:$C,0))),"",INDEX('Policy Characteristics'!E:E,MATCH($C2117,'Policy Characteristics'!$C:$C,0)))</f>
        <v>cross reduce BAU subsidies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1</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BAU subsidies</v>
      </c>
      <c r="P2117" s="254" t="str">
        <f>IF(ISBLANK(INDEX('Policy Characteristics'!J:J,MATCH($C2117,'Policy Characteristics'!$C:$C,0))),"",INDEX('Policy Characteristics'!J:J,MATCH($C2117,'Policy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7" s="254" t="str">
        <f>IF(ISBLANK(INDEX('Policy Characteristics'!K:K,MATCH($C2117,'Policy Characteristics'!$C:$C,0))),"",INDEX('Policy Characteristics'!K:K,MATCH($C2117,'Policy Characteristics'!$C:$C,0)))</f>
        <v>fuels.html#end-subsidies</v>
      </c>
      <c r="R2117" s="254" t="str">
        <f>IF(ISBLANK(INDEX('Policy Characteristics'!L:L,MATCH($C2117,'Policy Characteristics'!$C:$C,0))),"",INDEX('Policy Characteristics'!L:L,MATCH($C2117,'Policy Characteristics'!$C:$C,0)))</f>
        <v>end-existing-subsidies.html</v>
      </c>
    </row>
    <row r="2118" spans="1:18" s="4" customFormat="1" x14ac:dyDescent="0.25">
      <c r="A2118" s="254" t="str">
        <f>IF(ISBLANK(INDEX('Policy Characteristics'!A:A,MATCH($C2118,'Policy Characteristics'!$C:$C,0))),"",INDEX('Policy Characteristics'!A:A,MATCH($C2118,'Policy Characteristics'!$C:$C,0)))</f>
        <v>Cross-Sector</v>
      </c>
      <c r="B2118" s="262" t="str">
        <f>IF(ISBLANK(INDEX('Policy Characteristics'!B:B,MATCH($C2118,'Policy Characteristics'!$C:$C,0))),"",INDEX('Policy Characteristics'!B:B,MATCH($C2118,'Policy Characteristics'!$C:$C,0)))</f>
        <v>End Existing Subsidies</v>
      </c>
      <c r="C2118" s="254" t="str">
        <f t="shared" si="72"/>
        <v>Percent Reduction in BAU Subsidies</v>
      </c>
      <c r="D2118" s="6" t="s">
        <v>51</v>
      </c>
      <c r="E2118" s="45"/>
      <c r="F2118" s="6" t="s">
        <v>92</v>
      </c>
      <c r="G2118" s="45"/>
      <c r="H2118" s="43">
        <v>76</v>
      </c>
      <c r="I2118" s="325" t="s">
        <v>40</v>
      </c>
      <c r="J2118" s="255" t="str">
        <f>IF(ISBLANK(INDEX('Policy Characteristics'!D:D,MATCH($C2118,'Policy Characteristics'!$C:$C,0))),"",INDEX('Policy Characteristics'!D:D,MATCH($C2118,'Policy Characteristics'!$C:$C,0)))</f>
        <v>End Existing Subsidies</v>
      </c>
      <c r="K2118" s="254" t="str">
        <f>IF(ISBLANK(INDEX('Policy Characteristics'!E:E,MATCH($C2118,'Policy Characteristics'!$C:$C,0))),"",INDEX('Policy Characteristics'!E:E,MATCH($C2118,'Policy Characteristics'!$C:$C,0)))</f>
        <v>cross reduce BAU subsidies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1</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BAU subsidies</v>
      </c>
      <c r="P2118" s="254" t="str">
        <f>IF(ISBLANK(INDEX('Policy Characteristics'!J:J,MATCH($C2118,'Policy Characteristics'!$C:$C,0))),"",INDEX('Policy Characteristics'!J:J,MATCH($C2118,'Policy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8" s="254" t="str">
        <f>IF(ISBLANK(INDEX('Policy Characteristics'!K:K,MATCH($C2118,'Policy Characteristics'!$C:$C,0))),"",INDEX('Policy Characteristics'!K:K,MATCH($C2118,'Policy Characteristics'!$C:$C,0)))</f>
        <v>fuels.html#end-subsidies</v>
      </c>
      <c r="R2118" s="254" t="str">
        <f>IF(ISBLANK(INDEX('Policy Characteristics'!L:L,MATCH($C2118,'Policy Characteristics'!$C:$C,0))),"",INDEX('Policy Characteristics'!L:L,MATCH($C2118,'Policy Characteristics'!$C:$C,0)))</f>
        <v>end-existing-subsidies.html</v>
      </c>
    </row>
    <row r="2119" spans="1:18" s="4" customFormat="1" x14ac:dyDescent="0.25">
      <c r="A2119" s="254" t="str">
        <f>IF(ISBLANK(INDEX('Policy Characteristics'!A:A,MATCH($C2119,'Policy Characteristics'!$C:$C,0))),"",INDEX('Policy Characteristics'!A:A,MATCH($C2119,'Policy Characteristics'!$C:$C,0)))</f>
        <v>Cross-Sector</v>
      </c>
      <c r="B2119" s="262" t="str">
        <f>IF(ISBLANK(INDEX('Policy Characteristics'!B:B,MATCH($C2119,'Policy Characteristics'!$C:$C,0))),"",INDEX('Policy Characteristics'!B:B,MATCH($C2119,'Policy Characteristics'!$C:$C,0)))</f>
        <v>End Existing Subsidies</v>
      </c>
      <c r="C2119" s="254" t="str">
        <f t="shared" si="72"/>
        <v>Percent Reduction in BAU Subsidies</v>
      </c>
      <c r="D2119" s="6" t="s">
        <v>52</v>
      </c>
      <c r="E2119" s="45"/>
      <c r="F2119" s="6" t="s">
        <v>93</v>
      </c>
      <c r="G2119" s="45"/>
      <c r="H2119" s="43">
        <v>708</v>
      </c>
      <c r="I2119" s="325" t="s">
        <v>41</v>
      </c>
      <c r="J2119" s="255" t="str">
        <f>IF(ISBLANK(INDEX('Policy Characteristics'!D:D,MATCH($C2119,'Policy Characteristics'!$C:$C,0))),"",INDEX('Policy Characteristics'!D:D,MATCH($C2119,'Policy Characteristics'!$C:$C,0)))</f>
        <v>End Existing Subsidies</v>
      </c>
      <c r="K2119" s="254" t="str">
        <f>IF(ISBLANK(INDEX('Policy Characteristics'!E:E,MATCH($C2119,'Policy Characteristics'!$C:$C,0))),"",INDEX('Policy Characteristics'!E:E,MATCH($C2119,'Policy Characteristics'!$C:$C,0)))</f>
        <v>cross reduce BAU subsidies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1</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BAU subsidies</v>
      </c>
      <c r="P2119" s="254" t="str">
        <f>IF(ISBLANK(INDEX('Policy Characteristics'!J:J,MATCH($C2119,'Policy Characteristics'!$C:$C,0))),"",INDEX('Policy Characteristics'!J:J,MATCH($C2119,'Policy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9" s="254" t="str">
        <f>IF(ISBLANK(INDEX('Policy Characteristics'!K:K,MATCH($C2119,'Policy Characteristics'!$C:$C,0))),"",INDEX('Policy Characteristics'!K:K,MATCH($C2119,'Policy Characteristics'!$C:$C,0)))</f>
        <v>fuels.html#end-subsidies</v>
      </c>
      <c r="R2119" s="254" t="str">
        <f>IF(ISBLANK(INDEX('Policy Characteristics'!L:L,MATCH($C2119,'Policy Characteristics'!$C:$C,0))),"",INDEX('Policy Characteristics'!L:L,MATCH($C2119,'Policy Characteristics'!$C:$C,0)))</f>
        <v>end-existing-subsidies.html</v>
      </c>
    </row>
    <row r="2120" spans="1:18" s="4" customFormat="1" x14ac:dyDescent="0.25">
      <c r="A2120" s="254" t="str">
        <f>IF(ISBLANK(INDEX('Policy Characteristics'!A:A,MATCH($C2120,'Policy Characteristics'!$C:$C,0))),"",INDEX('Policy Characteristics'!A:A,MATCH($C2120,'Policy Characteristics'!$C:$C,0)))</f>
        <v>Cross-Sector</v>
      </c>
      <c r="B2120" s="262" t="str">
        <f>IF(ISBLANK(INDEX('Policy Characteristics'!B:B,MATCH($C2120,'Policy Characteristics'!$C:$C,0))),"",INDEX('Policy Characteristics'!B:B,MATCH($C2120,'Policy Characteristics'!$C:$C,0)))</f>
        <v>End Existing Subsidies</v>
      </c>
      <c r="C2120" s="254" t="str">
        <f t="shared" si="72"/>
        <v>Percent Reduction in BAU Subsidies</v>
      </c>
      <c r="D2120" s="6" t="s">
        <v>53</v>
      </c>
      <c r="E2120" s="45"/>
      <c r="F2120" s="6" t="s">
        <v>94</v>
      </c>
      <c r="G2120" s="45"/>
      <c r="H2120" s="43">
        <v>709</v>
      </c>
      <c r="I2120" s="325" t="s">
        <v>41</v>
      </c>
      <c r="J2120" s="255" t="str">
        <f>IF(ISBLANK(INDEX('Policy Characteristics'!D:D,MATCH($C2120,'Policy Characteristics'!$C:$C,0))),"",INDEX('Policy Characteristics'!D:D,MATCH($C2120,'Policy Characteristics'!$C:$C,0)))</f>
        <v>End Existing Subsidies</v>
      </c>
      <c r="K2120" s="254" t="str">
        <f>IF(ISBLANK(INDEX('Policy Characteristics'!E:E,MATCH($C2120,'Policy Characteristics'!$C:$C,0))),"",INDEX('Policy Characteristics'!E:E,MATCH($C2120,'Policy Characteristics'!$C:$C,0)))</f>
        <v>cross reduce BAU subsidies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1</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BAU subsidies</v>
      </c>
      <c r="P2120" s="254" t="str">
        <f>IF(ISBLANK(INDEX('Policy Characteristics'!J:J,MATCH($C2120,'Policy Characteristics'!$C:$C,0))),"",INDEX('Policy Characteristics'!J:J,MATCH($C2120,'Policy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0" s="254" t="str">
        <f>IF(ISBLANK(INDEX('Policy Characteristics'!K:K,MATCH($C2120,'Policy Characteristics'!$C:$C,0))),"",INDEX('Policy Characteristics'!K:K,MATCH($C2120,'Policy Characteristics'!$C:$C,0)))</f>
        <v>fuels.html#end-subsidies</v>
      </c>
      <c r="R2120" s="254" t="str">
        <f>IF(ISBLANK(INDEX('Policy Characteristics'!L:L,MATCH($C2120,'Policy Characteristics'!$C:$C,0))),"",INDEX('Policy Characteristics'!L:L,MATCH($C2120,'Policy Characteristics'!$C:$C,0)))</f>
        <v>end-existing-subsidies.html</v>
      </c>
    </row>
    <row r="2121" spans="1:18" s="4" customFormat="1" x14ac:dyDescent="0.25">
      <c r="A2121" s="254" t="str">
        <f>IF(ISBLANK(INDEX('Policy Characteristics'!A:A,MATCH($C2121,'Policy Characteristics'!$C:$C,0))),"",INDEX('Policy Characteristics'!A:A,MATCH($C2121,'Policy Characteristics'!$C:$C,0)))</f>
        <v>Cross-Sector</v>
      </c>
      <c r="B2121" s="262" t="str">
        <f>IF(ISBLANK(INDEX('Policy Characteristics'!B:B,MATCH($C2121,'Policy Characteristics'!$C:$C,0))),"",INDEX('Policy Characteristics'!B:B,MATCH($C2121,'Policy Characteristics'!$C:$C,0)))</f>
        <v>End Existing Subsidies</v>
      </c>
      <c r="C2121" s="254" t="str">
        <f t="shared" si="72"/>
        <v>Percent Reduction in BAU Subsidies</v>
      </c>
      <c r="D2121" s="6" t="s">
        <v>2452</v>
      </c>
      <c r="E2121" s="45"/>
      <c r="F2121" s="6" t="s">
        <v>2453</v>
      </c>
      <c r="G2121" s="45"/>
      <c r="H2121" s="43">
        <v>710</v>
      </c>
      <c r="I2121" s="325" t="s">
        <v>41</v>
      </c>
      <c r="J2121" s="255" t="str">
        <f>IF(ISBLANK(INDEX('Policy Characteristics'!D:D,MATCH($C2121,'Policy Characteristics'!$C:$C,0))),"",INDEX('Policy Characteristics'!D:D,MATCH($C2121,'Policy Characteristics'!$C:$C,0)))</f>
        <v>End Existing Subsidies</v>
      </c>
      <c r="K2121" s="254" t="str">
        <f>IF(ISBLANK(INDEX('Policy Characteristics'!E:E,MATCH($C2121,'Policy Characteristics'!$C:$C,0))),"",INDEX('Policy Characteristics'!E:E,MATCH($C2121,'Policy Characteristics'!$C:$C,0)))</f>
        <v>cross reduce BAU subsidies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1</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BAU subsidies</v>
      </c>
      <c r="P2121" s="254" t="str">
        <f>IF(ISBLANK(INDEX('Policy Characteristics'!J:J,MATCH($C2121,'Policy Characteristics'!$C:$C,0))),"",INDEX('Policy Characteristics'!J:J,MATCH($C2121,'Policy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1" s="254" t="str">
        <f>IF(ISBLANK(INDEX('Policy Characteristics'!K:K,MATCH($C2121,'Policy Characteristics'!$C:$C,0))),"",INDEX('Policy Characteristics'!K:K,MATCH($C2121,'Policy Characteristics'!$C:$C,0)))</f>
        <v>fuels.html#end-subsidies</v>
      </c>
      <c r="R2121" s="254" t="str">
        <f>IF(ISBLANK(INDEX('Policy Characteristics'!L:L,MATCH($C2121,'Policy Characteristics'!$C:$C,0))),"",INDEX('Policy Characteristics'!L:L,MATCH($C2121,'Policy Characteristics'!$C:$C,0)))</f>
        <v>end-existing-subsidies.html</v>
      </c>
    </row>
    <row r="2122" spans="1:18" s="4" customFormat="1" x14ac:dyDescent="0.25">
      <c r="A2122" s="254" t="str">
        <f>IF(ISBLANK(INDEX('Policy Characteristics'!A:A,MATCH($C2122,'Policy Characteristics'!$C:$C,0))),"",INDEX('Policy Characteristics'!A:A,MATCH($C2122,'Policy Characteristics'!$C:$C,0)))</f>
        <v>Cross-Sector</v>
      </c>
      <c r="B2122" s="262" t="str">
        <f>IF(ISBLANK(INDEX('Policy Characteristics'!B:B,MATCH($C2122,'Policy Characteristics'!$C:$C,0))),"",INDEX('Policy Characteristics'!B:B,MATCH($C2122,'Policy Characteristics'!$C:$C,0)))</f>
        <v>End Existing Subsidies</v>
      </c>
      <c r="C2122" s="254" t="str">
        <f t="shared" si="72"/>
        <v>Percent Reduction in BAU Subsidies</v>
      </c>
      <c r="D2122" s="6" t="s">
        <v>71</v>
      </c>
      <c r="E2122" s="45"/>
      <c r="F2122" s="6" t="s">
        <v>95</v>
      </c>
      <c r="G2122" s="45"/>
      <c r="H2122" s="43">
        <v>711</v>
      </c>
      <c r="I2122" s="325" t="s">
        <v>41</v>
      </c>
      <c r="J2122" s="255" t="str">
        <f>IF(ISBLANK(INDEX('Policy Characteristics'!D:D,MATCH($C2122,'Policy Characteristics'!$C:$C,0))),"",INDEX('Policy Characteristics'!D:D,MATCH($C2122,'Policy Characteristics'!$C:$C,0)))</f>
        <v>End Existing Subsidies</v>
      </c>
      <c r="K2122" s="254" t="str">
        <f>IF(ISBLANK(INDEX('Policy Characteristics'!E:E,MATCH($C2122,'Policy Characteristics'!$C:$C,0))),"",INDEX('Policy Characteristics'!E:E,MATCH($C2122,'Policy Characteristics'!$C:$C,0)))</f>
        <v>cross reduce BAU subsidies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1</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BAU subsidies</v>
      </c>
      <c r="P2122" s="254" t="str">
        <f>IF(ISBLANK(INDEX('Policy Characteristics'!J:J,MATCH($C2122,'Policy Characteristics'!$C:$C,0))),"",INDEX('Policy Characteristics'!J:J,MATCH($C2122,'Policy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2" s="254" t="str">
        <f>IF(ISBLANK(INDEX('Policy Characteristics'!K:K,MATCH($C2122,'Policy Characteristics'!$C:$C,0))),"",INDEX('Policy Characteristics'!K:K,MATCH($C2122,'Policy Characteristics'!$C:$C,0)))</f>
        <v>fuels.html#end-subsidies</v>
      </c>
      <c r="R2122" s="254" t="str">
        <f>IF(ISBLANK(INDEX('Policy Characteristics'!L:L,MATCH($C2122,'Policy Characteristics'!$C:$C,0))),"",INDEX('Policy Characteristics'!L:L,MATCH($C2122,'Policy Characteristics'!$C:$C,0)))</f>
        <v>end-existing-subsidies.html</v>
      </c>
    </row>
    <row r="2123" spans="1:18" s="4" customFormat="1" x14ac:dyDescent="0.25">
      <c r="A2123" s="254" t="str">
        <f>IF(ISBLANK(INDEX('Policy Characteristics'!A:A,MATCH($C2123,'Policy Characteristics'!$C:$C,0))),"",INDEX('Policy Characteristics'!A:A,MATCH($C2123,'Policy Characteristics'!$C:$C,0)))</f>
        <v>Cross-Sector</v>
      </c>
      <c r="B2123" s="262" t="str">
        <f>IF(ISBLANK(INDEX('Policy Characteristics'!B:B,MATCH($C2123,'Policy Characteristics'!$C:$C,0))),"",INDEX('Policy Characteristics'!B:B,MATCH($C2123,'Policy Characteristics'!$C:$C,0)))</f>
        <v>End Existing Subsidies</v>
      </c>
      <c r="C2123" s="254" t="str">
        <f t="shared" si="72"/>
        <v>Percent Reduction in BAU Subsidies</v>
      </c>
      <c r="D2123" s="6" t="s">
        <v>422</v>
      </c>
      <c r="E2123" s="45"/>
      <c r="F2123" s="6" t="s">
        <v>423</v>
      </c>
      <c r="G2123" s="45"/>
      <c r="H2123" s="43">
        <v>712</v>
      </c>
      <c r="I2123" s="325" t="s">
        <v>40</v>
      </c>
      <c r="J2123" s="255" t="str">
        <f>IF(ISBLANK(INDEX('Policy Characteristics'!D:D,MATCH($C2123,'Policy Characteristics'!$C:$C,0))),"",INDEX('Policy Characteristics'!D:D,MATCH($C2123,'Policy Characteristics'!$C:$C,0)))</f>
        <v>End Existing Subsidies</v>
      </c>
      <c r="K2123" s="254" t="str">
        <f>IF(ISBLANK(INDEX('Policy Characteristics'!E:E,MATCH($C2123,'Policy Characteristics'!$C:$C,0))),"",INDEX('Policy Characteristics'!E:E,MATCH($C2123,'Policy Characteristics'!$C:$C,0)))</f>
        <v>cross reduce BAU subsidies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1</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BAU subsidies</v>
      </c>
      <c r="P2123" s="254" t="str">
        <f>IF(ISBLANK(INDEX('Policy Characteristics'!J:J,MATCH($C2123,'Policy Characteristics'!$C:$C,0))),"",INDEX('Policy Characteristics'!J:J,MATCH($C2123,'Policy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3" s="254" t="str">
        <f>IF(ISBLANK(INDEX('Policy Characteristics'!K:K,MATCH($C2123,'Policy Characteristics'!$C:$C,0))),"",INDEX('Policy Characteristics'!K:K,MATCH($C2123,'Policy Characteristics'!$C:$C,0)))</f>
        <v>fuels.html#end-subsidies</v>
      </c>
      <c r="R2123" s="254" t="str">
        <f>IF(ISBLANK(INDEX('Policy Characteristics'!L:L,MATCH($C2123,'Policy Characteristics'!$C:$C,0))),"",INDEX('Policy Characteristics'!L:L,MATCH($C2123,'Policy Characteristics'!$C:$C,0)))</f>
        <v>end-existing-subsidies.html</v>
      </c>
    </row>
    <row r="2124" spans="1:18" s="4" customFormat="1" x14ac:dyDescent="0.25">
      <c r="A2124" s="254" t="str">
        <f>IF(ISBLANK(INDEX('Policy Characteristics'!A:A,MATCH($C2124,'Policy Characteristics'!$C:$C,0))),"",INDEX('Policy Characteristics'!A:A,MATCH($C2124,'Policy Characteristics'!$C:$C,0)))</f>
        <v>Cross-Sector</v>
      </c>
      <c r="B2124" s="262" t="str">
        <f>IF(ISBLANK(INDEX('Policy Characteristics'!B:B,MATCH($C2124,'Policy Characteristics'!$C:$C,0))),"",INDEX('Policy Characteristics'!B:B,MATCH($C2124,'Policy Characteristics'!$C:$C,0)))</f>
        <v>End Existing Subsidies</v>
      </c>
      <c r="C2124" s="254" t="str">
        <f t="shared" si="72"/>
        <v>Percent Reduction in BAU Subsidies</v>
      </c>
      <c r="D2124" s="6" t="s">
        <v>429</v>
      </c>
      <c r="E2124" s="45"/>
      <c r="F2124" s="6" t="s">
        <v>430</v>
      </c>
      <c r="G2124" s="45"/>
      <c r="H2124" s="43">
        <v>713</v>
      </c>
      <c r="I2124" s="325" t="s">
        <v>41</v>
      </c>
      <c r="J2124" s="255" t="str">
        <f>IF(ISBLANK(INDEX('Policy Characteristics'!D:D,MATCH($C2124,'Policy Characteristics'!$C:$C,0))),"",INDEX('Policy Characteristics'!D:D,MATCH($C2124,'Policy Characteristics'!$C:$C,0)))</f>
        <v>End Existing Subsidies</v>
      </c>
      <c r="K2124" s="254" t="str">
        <f>IF(ISBLANK(INDEX('Policy Characteristics'!E:E,MATCH($C2124,'Policy Characteristics'!$C:$C,0))),"",INDEX('Policy Characteristics'!E:E,MATCH($C2124,'Policy Characteristics'!$C:$C,0)))</f>
        <v>cross reduce BAU subsidies</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1</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reduction in BAU subsidies</v>
      </c>
      <c r="P2124" s="254" t="str">
        <f>IF(ISBLANK(INDEX('Policy Characteristics'!J:J,MATCH($C2124,'Policy Characteristics'!$C:$C,0))),"",INDEX('Policy Characteristics'!J:J,MATCH($C2124,'Policy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4" s="254" t="str">
        <f>IF(ISBLANK(INDEX('Policy Characteristics'!K:K,MATCH($C2124,'Policy Characteristics'!$C:$C,0))),"",INDEX('Policy Characteristics'!K:K,MATCH($C2124,'Policy Characteristics'!$C:$C,0)))</f>
        <v>fuels.html#end-subsidies</v>
      </c>
      <c r="R2124" s="254" t="str">
        <f>IF(ISBLANK(INDEX('Policy Characteristics'!L:L,MATCH($C2124,'Policy Characteristics'!$C:$C,0))),"",INDEX('Policy Characteristics'!L:L,MATCH($C2124,'Policy Characteristics'!$C:$C,0)))</f>
        <v>end-existing-subsidies.html</v>
      </c>
    </row>
    <row r="2125" spans="1:18" s="4" customFormat="1" x14ac:dyDescent="0.25">
      <c r="A2125" s="254" t="str">
        <f>IF(ISBLANK(INDEX('Policy Characteristics'!A:A,MATCH($C2125,'Policy Characteristics'!$C:$C,0))),"",INDEX('Policy Characteristics'!A:A,MATCH($C2125,'Policy Characteristics'!$C:$C,0)))</f>
        <v>Cross-Sector</v>
      </c>
      <c r="B2125" s="262" t="str">
        <f>IF(ISBLANK(INDEX('Policy Characteristics'!B:B,MATCH($C2125,'Policy Characteristics'!$C:$C,0))),"",INDEX('Policy Characteristics'!B:B,MATCH($C2125,'Policy Characteristics'!$C:$C,0)))</f>
        <v>End Existing Subsidies</v>
      </c>
      <c r="C2125" s="254" t="str">
        <f t="shared" si="72"/>
        <v>Percent Reduction in BAU Subsidies</v>
      </c>
      <c r="D2125" s="6" t="s">
        <v>2444</v>
      </c>
      <c r="E2125" s="45"/>
      <c r="F2125" s="6" t="s">
        <v>2448</v>
      </c>
      <c r="G2125" s="45"/>
      <c r="H2125" s="43">
        <v>714</v>
      </c>
      <c r="I2125" s="325" t="s">
        <v>41</v>
      </c>
      <c r="J2125" s="255" t="str">
        <f>IF(ISBLANK(INDEX('Policy Characteristics'!D:D,MATCH($C2125,'Policy Characteristics'!$C:$C,0))),"",INDEX('Policy Characteristics'!D:D,MATCH($C2125,'Policy Characteristics'!$C:$C,0)))</f>
        <v>End Existing Subsidies</v>
      </c>
      <c r="K2125" s="254" t="str">
        <f>IF(ISBLANK(INDEX('Policy Characteristics'!E:E,MATCH($C2125,'Policy Characteristics'!$C:$C,0))),"",INDEX('Policy Characteristics'!E:E,MATCH($C2125,'Policy Characteristics'!$C:$C,0)))</f>
        <v>cross reduce BAU subsidies</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1</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reduction in BAU subsidies</v>
      </c>
      <c r="P2125" s="254" t="str">
        <f>IF(ISBLANK(INDEX('Policy Characteristics'!J:J,MATCH($C2125,'Policy Characteristics'!$C:$C,0))),"",INDEX('Policy Characteristics'!J:J,MATCH($C2125,'Policy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5" s="254" t="str">
        <f>IF(ISBLANK(INDEX('Policy Characteristics'!K:K,MATCH($C2125,'Policy Characteristics'!$C:$C,0))),"",INDEX('Policy Characteristics'!K:K,MATCH($C2125,'Policy Characteristics'!$C:$C,0)))</f>
        <v>fuels.html#end-subsidies</v>
      </c>
      <c r="R2125" s="254" t="str">
        <f>IF(ISBLANK(INDEX('Policy Characteristics'!L:L,MATCH($C2125,'Policy Characteristics'!$C:$C,0))),"",INDEX('Policy Characteristics'!L:L,MATCH($C2125,'Policy Characteristics'!$C:$C,0)))</f>
        <v>end-existing-subsidies.html</v>
      </c>
    </row>
    <row r="2126" spans="1:18" s="4" customFormat="1" x14ac:dyDescent="0.25">
      <c r="A2126" s="254" t="str">
        <f>IF(ISBLANK(INDEX('Policy Characteristics'!A:A,MATCH($C2126,'Policy Characteristics'!$C:$C,0))),"",INDEX('Policy Characteristics'!A:A,MATCH($C2126,'Policy Characteristics'!$C:$C,0)))</f>
        <v>Cross-Sector</v>
      </c>
      <c r="B2126" s="262" t="str">
        <f>IF(ISBLANK(INDEX('Policy Characteristics'!B:B,MATCH($C2126,'Policy Characteristics'!$C:$C,0))),"",INDEX('Policy Characteristics'!B:B,MATCH($C2126,'Policy Characteristics'!$C:$C,0)))</f>
        <v>End Existing Subsidies</v>
      </c>
      <c r="C2126" s="254" t="str">
        <f t="shared" ref="C2126" si="73">C$2109</f>
        <v>Percent Reduction in BAU Subsidies</v>
      </c>
      <c r="D2126" s="6" t="s">
        <v>2454</v>
      </c>
      <c r="E2126" s="45"/>
      <c r="F2126" s="6" t="s">
        <v>2455</v>
      </c>
      <c r="G2126" s="45"/>
      <c r="H2126" s="43">
        <v>715</v>
      </c>
      <c r="I2126" s="325" t="s">
        <v>41</v>
      </c>
      <c r="J2126" s="255" t="str">
        <f>IF(ISBLANK(INDEX('Policy Characteristics'!D:D,MATCH($C2126,'Policy Characteristics'!$C:$C,0))),"",INDEX('Policy Characteristics'!D:D,MATCH($C2126,'Policy Characteristics'!$C:$C,0)))</f>
        <v>End Existing Subsidies</v>
      </c>
      <c r="K2126" s="254" t="str">
        <f>IF(ISBLANK(INDEX('Policy Characteristics'!E:E,MATCH($C2126,'Policy Characteristics'!$C:$C,0))),"",INDEX('Policy Characteristics'!E:E,MATCH($C2126,'Policy Characteristics'!$C:$C,0)))</f>
        <v>cross reduce BAU subsidies</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1</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reduction in BAU subsidies</v>
      </c>
      <c r="P2126" s="254" t="str">
        <f>IF(ISBLANK(INDEX('Policy Characteristics'!J:J,MATCH($C2126,'Policy Characteristics'!$C:$C,0))),"",INDEX('Policy Characteristics'!J:J,MATCH($C2126,'Policy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6" s="254" t="str">
        <f>IF(ISBLANK(INDEX('Policy Characteristics'!K:K,MATCH($C2126,'Policy Characteristics'!$C:$C,0))),"",INDEX('Policy Characteristics'!K:K,MATCH($C2126,'Policy Characteristics'!$C:$C,0)))</f>
        <v>fuels.html#end-subsidies</v>
      </c>
      <c r="R2126" s="254" t="str">
        <f>IF(ISBLANK(INDEX('Policy Characteristics'!L:L,MATCH($C2126,'Policy Characteristics'!$C:$C,0))),"",INDEX('Policy Characteristics'!L:L,MATCH($C2126,'Policy Characteristics'!$C:$C,0)))</f>
        <v>end-existing-subsidies.html</v>
      </c>
    </row>
    <row r="2127" spans="1:18" s="4" customFormat="1" x14ac:dyDescent="0.25">
      <c r="A2127" s="254" t="str">
        <f>IF(ISBLANK(INDEX('Policy Characteristics'!A:A,MATCH($C2127,'Policy Characteristics'!$C:$C,0))),"",INDEX('Policy Characteristics'!A:A,MATCH($C2127,'Policy Characteristics'!$C:$C,0)))</f>
        <v>Cross-Sector</v>
      </c>
      <c r="B2127" s="262" t="str">
        <f>IF(ISBLANK(INDEX('Policy Characteristics'!B:B,MATCH($C2127,'Policy Characteristics'!$C:$C,0))),"",INDEX('Policy Characteristics'!B:B,MATCH($C2127,'Policy Characteristics'!$C:$C,0)))</f>
        <v>End Existing Subsidies</v>
      </c>
      <c r="C2127" s="254" t="str">
        <f t="shared" ref="C2127:C2129" si="74">C$2109</f>
        <v>Percent Reduction in BAU Subsidies</v>
      </c>
      <c r="D2127" s="6" t="s">
        <v>2445</v>
      </c>
      <c r="E2127" s="45"/>
      <c r="F2127" s="6" t="s">
        <v>2449</v>
      </c>
      <c r="G2127" s="45"/>
      <c r="H2127" s="43">
        <v>716</v>
      </c>
      <c r="I2127" s="325" t="s">
        <v>41</v>
      </c>
      <c r="J2127" s="255" t="str">
        <f>IF(ISBLANK(INDEX('Policy Characteristics'!D:D,MATCH($C2127,'Policy Characteristics'!$C:$C,0))),"",INDEX('Policy Characteristics'!D:D,MATCH($C2127,'Policy Characteristics'!$C:$C,0)))</f>
        <v>End Existing Subsidies</v>
      </c>
      <c r="K2127" s="254" t="str">
        <f>IF(ISBLANK(INDEX('Policy Characteristics'!E:E,MATCH($C2127,'Policy Characteristics'!$C:$C,0))),"",INDEX('Policy Characteristics'!E:E,MATCH($C2127,'Policy Characteristics'!$C:$C,0)))</f>
        <v>cross reduce BAU subsidies</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1</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reduction in BAU subsidies</v>
      </c>
      <c r="P2127" s="254" t="str">
        <f>IF(ISBLANK(INDEX('Policy Characteristics'!J:J,MATCH($C2127,'Policy Characteristics'!$C:$C,0))),"",INDEX('Policy Characteristics'!J:J,MATCH($C2127,'Policy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7" s="254" t="str">
        <f>IF(ISBLANK(INDEX('Policy Characteristics'!K:K,MATCH($C2127,'Policy Characteristics'!$C:$C,0))),"",INDEX('Policy Characteristics'!K:K,MATCH($C2127,'Policy Characteristics'!$C:$C,0)))</f>
        <v>fuels.html#end-subsidies</v>
      </c>
      <c r="R2127" s="254" t="str">
        <f>IF(ISBLANK(INDEX('Policy Characteristics'!L:L,MATCH($C2127,'Policy Characteristics'!$C:$C,0))),"",INDEX('Policy Characteristics'!L:L,MATCH($C2127,'Policy Characteristics'!$C:$C,0)))</f>
        <v>end-existing-subsidies.html</v>
      </c>
    </row>
    <row r="2128" spans="1:18" s="4" customFormat="1" x14ac:dyDescent="0.25">
      <c r="A2128" s="254" t="str">
        <f>IF(ISBLANK(INDEX('Policy Characteristics'!A:A,MATCH($C2128,'Policy Characteristics'!$C:$C,0))),"",INDEX('Policy Characteristics'!A:A,MATCH($C2128,'Policy Characteristics'!$C:$C,0)))</f>
        <v>Cross-Sector</v>
      </c>
      <c r="B2128" s="262" t="str">
        <f>IF(ISBLANK(INDEX('Policy Characteristics'!B:B,MATCH($C2128,'Policy Characteristics'!$C:$C,0))),"",INDEX('Policy Characteristics'!B:B,MATCH($C2128,'Policy Characteristics'!$C:$C,0)))</f>
        <v>End Existing Subsidies</v>
      </c>
      <c r="C2128" s="254" t="str">
        <f t="shared" si="74"/>
        <v>Percent Reduction in BAU Subsidies</v>
      </c>
      <c r="D2128" s="6" t="s">
        <v>2446</v>
      </c>
      <c r="E2128" s="45"/>
      <c r="F2128" s="6" t="s">
        <v>2450</v>
      </c>
      <c r="G2128" s="45"/>
      <c r="H2128" s="43">
        <v>717</v>
      </c>
      <c r="I2128" s="325" t="s">
        <v>41</v>
      </c>
      <c r="J2128" s="255" t="str">
        <f>IF(ISBLANK(INDEX('Policy Characteristics'!D:D,MATCH($C2128,'Policy Characteristics'!$C:$C,0))),"",INDEX('Policy Characteristics'!D:D,MATCH($C2128,'Policy Characteristics'!$C:$C,0)))</f>
        <v>End Existing Subsidies</v>
      </c>
      <c r="K2128" s="254" t="str">
        <f>IF(ISBLANK(INDEX('Policy Characteristics'!E:E,MATCH($C2128,'Policy Characteristics'!$C:$C,0))),"",INDEX('Policy Characteristics'!E:E,MATCH($C2128,'Policy Characteristics'!$C:$C,0)))</f>
        <v>cross reduce BAU subsidies</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1</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reduction in BAU subsidies</v>
      </c>
      <c r="P2128" s="254" t="str">
        <f>IF(ISBLANK(INDEX('Policy Characteristics'!J:J,MATCH($C2128,'Policy Characteristics'!$C:$C,0))),"",INDEX('Policy Characteristics'!J:J,MATCH($C2128,'Policy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8" s="254" t="str">
        <f>IF(ISBLANK(INDEX('Policy Characteristics'!K:K,MATCH($C2128,'Policy Characteristics'!$C:$C,0))),"",INDEX('Policy Characteristics'!K:K,MATCH($C2128,'Policy Characteristics'!$C:$C,0)))</f>
        <v>fuels.html#end-subsidies</v>
      </c>
      <c r="R2128" s="254" t="str">
        <f>IF(ISBLANK(INDEX('Policy Characteristics'!L:L,MATCH($C2128,'Policy Characteristics'!$C:$C,0))),"",INDEX('Policy Characteristics'!L:L,MATCH($C2128,'Policy Characteristics'!$C:$C,0)))</f>
        <v>end-existing-subsidies.html</v>
      </c>
    </row>
    <row r="2129" spans="1:18" s="4" customFormat="1" x14ac:dyDescent="0.25">
      <c r="A2129" s="254" t="str">
        <f>IF(ISBLANK(INDEX('Policy Characteristics'!A:A,MATCH($C2129,'Policy Characteristics'!$C:$C,0))),"",INDEX('Policy Characteristics'!A:A,MATCH($C2129,'Policy Characteristics'!$C:$C,0)))</f>
        <v>Cross-Sector</v>
      </c>
      <c r="B2129" s="262" t="str">
        <f>IF(ISBLANK(INDEX('Policy Characteristics'!B:B,MATCH($C2129,'Policy Characteristics'!$C:$C,0))),"",INDEX('Policy Characteristics'!B:B,MATCH($C2129,'Policy Characteristics'!$C:$C,0)))</f>
        <v>End Existing Subsidies</v>
      </c>
      <c r="C2129" s="254" t="str">
        <f t="shared" si="74"/>
        <v>Percent Reduction in BAU Subsidies</v>
      </c>
      <c r="D2129" s="6" t="s">
        <v>2447</v>
      </c>
      <c r="E2129" s="45"/>
      <c r="F2129" s="6" t="s">
        <v>2451</v>
      </c>
      <c r="G2129" s="45"/>
      <c r="H2129" s="43">
        <v>718</v>
      </c>
      <c r="I2129" s="325" t="s">
        <v>40</v>
      </c>
      <c r="J2129" s="255" t="str">
        <f>IF(ISBLANK(INDEX('Policy Characteristics'!D:D,MATCH($C2129,'Policy Characteristics'!$C:$C,0))),"",INDEX('Policy Characteristics'!D:D,MATCH($C2129,'Policy Characteristics'!$C:$C,0)))</f>
        <v>End Existing Subsidies</v>
      </c>
      <c r="K2129" s="254" t="str">
        <f>IF(ISBLANK(INDEX('Policy Characteristics'!E:E,MATCH($C2129,'Policy Characteristics'!$C:$C,0))),"",INDEX('Policy Characteristics'!E:E,MATCH($C2129,'Policy Characteristics'!$C:$C,0)))</f>
        <v>cross reduce BAU subsidies</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1</v>
      </c>
      <c r="N2129" s="261">
        <f>IF(ISBLANK(INDEX('Policy Characteristics'!H:H,MATCH($C2129,'Policy Characteristics'!$C:$C,0))),"",INDEX('Policy Characteristics'!H:H,MATCH($C2129,'Policy Characteristics'!$C:$C,0)))</f>
        <v>0.01</v>
      </c>
      <c r="O2129" s="254" t="str">
        <f>IF(ISBLANK(INDEX('Policy Characteristics'!I:I,MATCH($C2129,'Policy Characteristics'!$C:$C,0))),"",INDEX('Policy Characteristics'!I:I,MATCH($C2129,'Policy Characteristics'!$C:$C,0)))</f>
        <v>% reduction in BAU subsidies</v>
      </c>
      <c r="P2129" s="254" t="str">
        <f>IF(ISBLANK(INDEX('Policy Characteristics'!J:J,MATCH($C2129,'Policy Characteristics'!$C:$C,0))),"",INDEX('Policy Characteristics'!J:J,MATCH($C2129,'Policy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9" s="254" t="str">
        <f>IF(ISBLANK(INDEX('Policy Characteristics'!K:K,MATCH($C2129,'Policy Characteristics'!$C:$C,0))),"",INDEX('Policy Characteristics'!K:K,MATCH($C2129,'Policy Characteristics'!$C:$C,0)))</f>
        <v>fuels.html#end-subsidies</v>
      </c>
      <c r="R2129" s="254" t="str">
        <f>IF(ISBLANK(INDEX('Policy Characteristics'!L:L,MATCH($C2129,'Policy Characteristics'!$C:$C,0))),"",INDEX('Policy Characteristics'!L:L,MATCH($C2129,'Policy Characteristics'!$C:$C,0)))</f>
        <v>end-existing-subsidies.html</v>
      </c>
    </row>
    <row r="2130" spans="1:18" s="2" customFormat="1" x14ac:dyDescent="0.25">
      <c r="A2130" s="254" t="str">
        <f>IF(ISBLANK(INDEX('Policy Characteristics'!A:A,MATCH($C2130,'Policy Characteristics'!$C:$C,0))),"",INDEX('Policy Characteristics'!A:A,MATCH($C2130,'Policy Characteristics'!$C:$C,0)))</f>
        <v>Cross-Sector</v>
      </c>
      <c r="B2130" s="262" t="str">
        <f>IF(ISBLANK(INDEX('Policy Characteristics'!B:B,MATCH($C2130,'Policy Characteristics'!$C:$C,0))),"",INDEX('Policy Characteristics'!B:B,MATCH($C2130,'Policy Characteristics'!$C:$C,0)))</f>
        <v>Exempt Process Emissions from C Tax</v>
      </c>
      <c r="C2130" s="1" t="s">
        <v>3337</v>
      </c>
      <c r="D2130" s="45" t="s">
        <v>3033</v>
      </c>
      <c r="E2130" s="6"/>
      <c r="F2130" t="s">
        <v>3058</v>
      </c>
      <c r="G2130" s="6"/>
      <c r="H2130" s="47">
        <v>1628</v>
      </c>
      <c r="I2130" s="325" t="s">
        <v>40</v>
      </c>
      <c r="J2130" s="255" t="str">
        <f>IF(ISBLANK(INDEX('Policy Characteristics'!D:D,MATCH($C2130,'Policy Characteristics'!$C:$C,0))),"",INDEX('Policy Characteristics'!D:D,MATCH($C2130,'Policy Characteristics'!$C:$C,0)))</f>
        <v/>
      </c>
      <c r="K2130" s="254" t="str">
        <f>IF(ISBLANK(INDEX('Policy Characteristics'!E:E,MATCH($C2130,'Policy Characteristics'!$C:$C,0))),"",INDEX('Policy Characteristics'!E:E,MATCH($C2130,'Policy Characteristics'!$C:$C,0)))</f>
        <v>cross toggle whether carbon tax affects process emissions</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1</v>
      </c>
      <c r="N2130" s="261">
        <f>IF(ISBLANK(INDEX('Policy Characteristics'!H:H,MATCH($C2130,'Policy Characteristics'!$C:$C,0))),"",INDEX('Policy Characteristics'!H:H,MATCH($C2130,'Policy Characteristics'!$C:$C,0)))</f>
        <v>1</v>
      </c>
      <c r="O2130" s="254" t="str">
        <f>IF(ISBLANK(INDEX('Policy Characteristics'!I:I,MATCH($C2130,'Policy Characteristics'!$C:$C,0))),"",INDEX('Policy Characteristics'!I:I,MATCH($C2130,'Policy Characteristics'!$C:$C,0)))</f>
        <v>on/off</v>
      </c>
      <c r="P2130" s="254" t="str">
        <f>IF(ISBLANK(INDEX('Policy Characteristics'!J:J,MATCH($C2130,'Policy Characteristics'!$C:$C,0))),"",INDEX('Policy Characteristics'!J:J,MATCH($C2130,'Policy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0" s="254" t="str">
        <f>IF(ISBLANK(INDEX('Policy Characteristics'!K:K,MATCH($C2130,'Policy Characteristics'!$C:$C,0))),"",INDEX('Policy Characteristics'!K:K,MATCH($C2130,'Policy Characteristics'!$C:$C,0)))</f>
        <v>fuels.html#carbon-tax</v>
      </c>
      <c r="R2130" s="254" t="str">
        <f>IF(ISBLANK(INDEX('Policy Characteristics'!L:L,MATCH($C2130,'Policy Characteristics'!$C:$C,0))),"",INDEX('Policy Characteristics'!L:L,MATCH($C2130,'Policy Characteristics'!$C:$C,0)))</f>
        <v>carbon-tax.html</v>
      </c>
    </row>
    <row r="2131" spans="1:18" s="2" customFormat="1" x14ac:dyDescent="0.25">
      <c r="A2131" s="254" t="str">
        <f>IF(ISBLANK(INDEX('Policy Characteristics'!A:A,MATCH($C2131,'Policy Characteristics'!$C:$C,0))),"",INDEX('Policy Characteristics'!A:A,MATCH($C2131,'Policy Characteristics'!$C:$C,0)))</f>
        <v>Cross-Sector</v>
      </c>
      <c r="B2131" s="262" t="str">
        <f>IF(ISBLANK(INDEX('Policy Characteristics'!B:B,MATCH($C2131,'Policy Characteristics'!$C:$C,0))),"",INDEX('Policy Characteristics'!B:B,MATCH($C2131,'Policy Characteristics'!$C:$C,0)))</f>
        <v>Exempt Process Emissions from C Tax</v>
      </c>
      <c r="C2131" s="254" t="str">
        <f>C$2130</f>
        <v>BEPEfCT Boolean Exempt Process Emissions from Carbon Tax</v>
      </c>
      <c r="D2131" s="6" t="s">
        <v>3034</v>
      </c>
      <c r="E2131" s="6"/>
      <c r="F2131" t="s">
        <v>2735</v>
      </c>
      <c r="G2131" s="6"/>
      <c r="H2131" s="47">
        <v>1629</v>
      </c>
      <c r="I2131" s="325" t="s">
        <v>40</v>
      </c>
      <c r="J2131" s="255" t="str">
        <f>IF(ISBLANK(INDEX('Policy Characteristics'!D:D,MATCH($C2131,'Policy Characteristics'!$C:$C,0))),"",INDEX('Policy Characteristics'!D:D,MATCH($C2131,'Policy Characteristics'!$C:$C,0)))</f>
        <v/>
      </c>
      <c r="K2131" s="254" t="str">
        <f>IF(ISBLANK(INDEX('Policy Characteristics'!E:E,MATCH($C2131,'Policy Characteristics'!$C:$C,0))),"",INDEX('Policy Characteristics'!E:E,MATCH($C2131,'Policy Characteristics'!$C:$C,0)))</f>
        <v>cross toggle whether carbon tax affects process emissions</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1</v>
      </c>
      <c r="N2131" s="261">
        <f>IF(ISBLANK(INDEX('Policy Characteristics'!H:H,MATCH($C2131,'Policy Characteristics'!$C:$C,0))),"",INDEX('Policy Characteristics'!H:H,MATCH($C2131,'Policy Characteristics'!$C:$C,0)))</f>
        <v>1</v>
      </c>
      <c r="O2131" s="254" t="str">
        <f>IF(ISBLANK(INDEX('Policy Characteristics'!I:I,MATCH($C2131,'Policy Characteristics'!$C:$C,0))),"",INDEX('Policy Characteristics'!I:I,MATCH($C2131,'Policy Characteristics'!$C:$C,0)))</f>
        <v>on/off</v>
      </c>
      <c r="P2131" s="254" t="str">
        <f>IF(ISBLANK(INDEX('Policy Characteristics'!J:J,MATCH($C2131,'Policy Characteristics'!$C:$C,0))),"",INDEX('Policy Characteristics'!J:J,MATCH($C2131,'Policy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1" s="254" t="str">
        <f>IF(ISBLANK(INDEX('Policy Characteristics'!K:K,MATCH($C2131,'Policy Characteristics'!$C:$C,0))),"",INDEX('Policy Characteristics'!K:K,MATCH($C2131,'Policy Characteristics'!$C:$C,0)))</f>
        <v>fuels.html#carbon-tax</v>
      </c>
      <c r="R2131" s="254" t="str">
        <f>IF(ISBLANK(INDEX('Policy Characteristics'!L:L,MATCH($C2131,'Policy Characteristics'!$C:$C,0))),"",INDEX('Policy Characteristics'!L:L,MATCH($C2131,'Policy Characteristics'!$C:$C,0)))</f>
        <v>carbon-tax.html</v>
      </c>
    </row>
    <row r="2132" spans="1:18" s="2" customFormat="1" x14ac:dyDescent="0.25">
      <c r="A2132" s="254" t="str">
        <f>IF(ISBLANK(INDEX('Policy Characteristics'!A:A,MATCH($C2132,'Policy Characteristics'!$C:$C,0))),"",INDEX('Policy Characteristics'!A:A,MATCH($C2132,'Policy Characteristics'!$C:$C,0)))</f>
        <v>Cross-Sector</v>
      </c>
      <c r="B2132" s="262" t="str">
        <f>IF(ISBLANK(INDEX('Policy Characteristics'!B:B,MATCH($C2132,'Policy Characteristics'!$C:$C,0))),"",INDEX('Policy Characteristics'!B:B,MATCH($C2132,'Policy Characteristics'!$C:$C,0)))</f>
        <v>Exempt Process Emissions from C Tax</v>
      </c>
      <c r="C2132" s="254" t="str">
        <f t="shared" ref="C2132:C2154" si="75">C$2130</f>
        <v>BEPEfCT Boolean Exempt Process Emissions from Carbon Tax</v>
      </c>
      <c r="D2132" s="6" t="s">
        <v>3035</v>
      </c>
      <c r="E2132" s="6"/>
      <c r="F2132" t="s">
        <v>2999</v>
      </c>
      <c r="G2132" s="6"/>
      <c r="H2132" s="47">
        <v>1630</v>
      </c>
      <c r="I2132" s="325" t="s">
        <v>40</v>
      </c>
      <c r="J2132" s="255" t="str">
        <f>IF(ISBLANK(INDEX('Policy Characteristics'!D:D,MATCH($C2132,'Policy Characteristics'!$C:$C,0))),"",INDEX('Policy Characteristics'!D:D,MATCH($C2132,'Policy Characteristics'!$C:$C,0)))</f>
        <v/>
      </c>
      <c r="K2132" s="254" t="str">
        <f>IF(ISBLANK(INDEX('Policy Characteristics'!E:E,MATCH($C2132,'Policy Characteristics'!$C:$C,0))),"",INDEX('Policy Characteristics'!E:E,MATCH($C2132,'Policy Characteristics'!$C:$C,0)))</f>
        <v>cross toggle whether carbon tax affects process emissions</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1</v>
      </c>
      <c r="N2132" s="261">
        <f>IF(ISBLANK(INDEX('Policy Characteristics'!H:H,MATCH($C2132,'Policy Characteristics'!$C:$C,0))),"",INDEX('Policy Characteristics'!H:H,MATCH($C2132,'Policy Characteristics'!$C:$C,0)))</f>
        <v>1</v>
      </c>
      <c r="O2132" s="254" t="str">
        <f>IF(ISBLANK(INDEX('Policy Characteristics'!I:I,MATCH($C2132,'Policy Characteristics'!$C:$C,0))),"",INDEX('Policy Characteristics'!I:I,MATCH($C2132,'Policy Characteristics'!$C:$C,0)))</f>
        <v>on/off</v>
      </c>
      <c r="P2132" s="254" t="str">
        <f>IF(ISBLANK(INDEX('Policy Characteristics'!J:J,MATCH($C2132,'Policy Characteristics'!$C:$C,0))),"",INDEX('Policy Characteristics'!J:J,MATCH($C2132,'Policy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2" s="254" t="str">
        <f>IF(ISBLANK(INDEX('Policy Characteristics'!K:K,MATCH($C2132,'Policy Characteristics'!$C:$C,0))),"",INDEX('Policy Characteristics'!K:K,MATCH($C2132,'Policy Characteristics'!$C:$C,0)))</f>
        <v>fuels.html#carbon-tax</v>
      </c>
      <c r="R2132" s="254" t="str">
        <f>IF(ISBLANK(INDEX('Policy Characteristics'!L:L,MATCH($C2132,'Policy Characteristics'!$C:$C,0))),"",INDEX('Policy Characteristics'!L:L,MATCH($C2132,'Policy Characteristics'!$C:$C,0)))</f>
        <v>carbon-tax.html</v>
      </c>
    </row>
    <row r="2133" spans="1:18" s="2" customFormat="1" x14ac:dyDescent="0.25">
      <c r="A2133" s="254" t="str">
        <f>IF(ISBLANK(INDEX('Policy Characteristics'!A:A,MATCH($C2133,'Policy Characteristics'!$C:$C,0))),"",INDEX('Policy Characteristics'!A:A,MATCH($C2133,'Policy Characteristics'!$C:$C,0)))</f>
        <v>Cross-Sector</v>
      </c>
      <c r="B2133" s="262" t="str">
        <f>IF(ISBLANK(INDEX('Policy Characteristics'!B:B,MATCH($C2133,'Policy Characteristics'!$C:$C,0))),"",INDEX('Policy Characteristics'!B:B,MATCH($C2133,'Policy Characteristics'!$C:$C,0)))</f>
        <v>Exempt Process Emissions from C Tax</v>
      </c>
      <c r="C2133" s="254" t="str">
        <f t="shared" si="75"/>
        <v>BEPEfCT Boolean Exempt Process Emissions from Carbon Tax</v>
      </c>
      <c r="D2133" s="6" t="s">
        <v>3036</v>
      </c>
      <c r="E2133" s="6"/>
      <c r="F2133" t="s">
        <v>3000</v>
      </c>
      <c r="G2133" s="6"/>
      <c r="H2133" s="47">
        <v>1631</v>
      </c>
      <c r="I2133" s="325" t="s">
        <v>41</v>
      </c>
      <c r="J2133" s="255" t="str">
        <f>IF(ISBLANK(INDEX('Policy Characteristics'!D:D,MATCH($C2133,'Policy Characteristics'!$C:$C,0))),"",INDEX('Policy Characteristics'!D:D,MATCH($C2133,'Policy Characteristics'!$C:$C,0)))</f>
        <v/>
      </c>
      <c r="K2133" s="254" t="str">
        <f>IF(ISBLANK(INDEX('Policy Characteristics'!E:E,MATCH($C2133,'Policy Characteristics'!$C:$C,0))),"",INDEX('Policy Characteristics'!E:E,MATCH($C2133,'Policy Characteristics'!$C:$C,0)))</f>
        <v>cross toggle whether carbon tax affects process emissions</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1</v>
      </c>
      <c r="N2133" s="261">
        <f>IF(ISBLANK(INDEX('Policy Characteristics'!H:H,MATCH($C2133,'Policy Characteristics'!$C:$C,0))),"",INDEX('Policy Characteristics'!H:H,MATCH($C2133,'Policy Characteristics'!$C:$C,0)))</f>
        <v>1</v>
      </c>
      <c r="O2133" s="254" t="str">
        <f>IF(ISBLANK(INDEX('Policy Characteristics'!I:I,MATCH($C2133,'Policy Characteristics'!$C:$C,0))),"",INDEX('Policy Characteristics'!I:I,MATCH($C2133,'Policy Characteristics'!$C:$C,0)))</f>
        <v>on/off</v>
      </c>
      <c r="P2133" s="254" t="str">
        <f>IF(ISBLANK(INDEX('Policy Characteristics'!J:J,MATCH($C2133,'Policy Characteristics'!$C:$C,0))),"",INDEX('Policy Characteristics'!J:J,MATCH($C2133,'Policy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3" s="254" t="str">
        <f>IF(ISBLANK(INDEX('Policy Characteristics'!K:K,MATCH($C2133,'Policy Characteristics'!$C:$C,0))),"",INDEX('Policy Characteristics'!K:K,MATCH($C2133,'Policy Characteristics'!$C:$C,0)))</f>
        <v>fuels.html#carbon-tax</v>
      </c>
      <c r="R2133" s="254" t="str">
        <f>IF(ISBLANK(INDEX('Policy Characteristics'!L:L,MATCH($C2133,'Policy Characteristics'!$C:$C,0))),"",INDEX('Policy Characteristics'!L:L,MATCH($C2133,'Policy Characteristics'!$C:$C,0)))</f>
        <v>carbon-tax.html</v>
      </c>
    </row>
    <row r="2134" spans="1:18" s="2" customFormat="1" x14ac:dyDescent="0.25">
      <c r="A2134" s="254" t="str">
        <f>IF(ISBLANK(INDEX('Policy Characteristics'!A:A,MATCH($C2134,'Policy Characteristics'!$C:$C,0))),"",INDEX('Policy Characteristics'!A:A,MATCH($C2134,'Policy Characteristics'!$C:$C,0)))</f>
        <v>Cross-Sector</v>
      </c>
      <c r="B2134" s="262" t="str">
        <f>IF(ISBLANK(INDEX('Policy Characteristics'!B:B,MATCH($C2134,'Policy Characteristics'!$C:$C,0))),"",INDEX('Policy Characteristics'!B:B,MATCH($C2134,'Policy Characteristics'!$C:$C,0)))</f>
        <v>Exempt Process Emissions from C Tax</v>
      </c>
      <c r="C2134" s="254" t="str">
        <f t="shared" si="75"/>
        <v>BEPEfCT Boolean Exempt Process Emissions from Carbon Tax</v>
      </c>
      <c r="D2134" s="6" t="s">
        <v>3037</v>
      </c>
      <c r="E2134" s="6"/>
      <c r="F2134" t="s">
        <v>3001</v>
      </c>
      <c r="G2134" s="6"/>
      <c r="H2134" s="47">
        <v>1632</v>
      </c>
      <c r="I2134" s="325" t="s">
        <v>41</v>
      </c>
      <c r="J2134" s="255" t="str">
        <f>IF(ISBLANK(INDEX('Policy Characteristics'!D:D,MATCH($C2134,'Policy Characteristics'!$C:$C,0))),"",INDEX('Policy Characteristics'!D:D,MATCH($C2134,'Policy Characteristics'!$C:$C,0)))</f>
        <v/>
      </c>
      <c r="K2134" s="254" t="str">
        <f>IF(ISBLANK(INDEX('Policy Characteristics'!E:E,MATCH($C2134,'Policy Characteristics'!$C:$C,0))),"",INDEX('Policy Characteristics'!E:E,MATCH($C2134,'Policy Characteristics'!$C:$C,0)))</f>
        <v>cross toggle whether carbon tax affects process emissions</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1</v>
      </c>
      <c r="N2134" s="261">
        <f>IF(ISBLANK(INDEX('Policy Characteristics'!H:H,MATCH($C2134,'Policy Characteristics'!$C:$C,0))),"",INDEX('Policy Characteristics'!H:H,MATCH($C2134,'Policy Characteristics'!$C:$C,0)))</f>
        <v>1</v>
      </c>
      <c r="O2134" s="254" t="str">
        <f>IF(ISBLANK(INDEX('Policy Characteristics'!I:I,MATCH($C2134,'Policy Characteristics'!$C:$C,0))),"",INDEX('Policy Characteristics'!I:I,MATCH($C2134,'Policy Characteristics'!$C:$C,0)))</f>
        <v>on/off</v>
      </c>
      <c r="P2134" s="254" t="str">
        <f>IF(ISBLANK(INDEX('Policy Characteristics'!J:J,MATCH($C2134,'Policy Characteristics'!$C:$C,0))),"",INDEX('Policy Characteristics'!J:J,MATCH($C2134,'Policy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4" s="254" t="str">
        <f>IF(ISBLANK(INDEX('Policy Characteristics'!K:K,MATCH($C2134,'Policy Characteristics'!$C:$C,0))),"",INDEX('Policy Characteristics'!K:K,MATCH($C2134,'Policy Characteristics'!$C:$C,0)))</f>
        <v>fuels.html#carbon-tax</v>
      </c>
      <c r="R2134" s="254" t="str">
        <f>IF(ISBLANK(INDEX('Policy Characteristics'!L:L,MATCH($C2134,'Policy Characteristics'!$C:$C,0))),"",INDEX('Policy Characteristics'!L:L,MATCH($C2134,'Policy Characteristics'!$C:$C,0)))</f>
        <v>carbon-tax.html</v>
      </c>
    </row>
    <row r="2135" spans="1:18" s="2" customFormat="1" x14ac:dyDescent="0.25">
      <c r="A2135" s="254" t="str">
        <f>IF(ISBLANK(INDEX('Policy Characteristics'!A:A,MATCH($C2135,'Policy Characteristics'!$C:$C,0))),"",INDEX('Policy Characteristics'!A:A,MATCH($C2135,'Policy Characteristics'!$C:$C,0)))</f>
        <v>Cross-Sector</v>
      </c>
      <c r="B2135" s="262" t="str">
        <f>IF(ISBLANK(INDEX('Policy Characteristics'!B:B,MATCH($C2135,'Policy Characteristics'!$C:$C,0))),"",INDEX('Policy Characteristics'!B:B,MATCH($C2135,'Policy Characteristics'!$C:$C,0)))</f>
        <v>Exempt Process Emissions from C Tax</v>
      </c>
      <c r="C2135" s="254" t="str">
        <f t="shared" si="75"/>
        <v>BEPEfCT Boolean Exempt Process Emissions from Carbon Tax</v>
      </c>
      <c r="D2135" s="6" t="s">
        <v>3038</v>
      </c>
      <c r="E2135" s="6"/>
      <c r="F2135" t="s">
        <v>3002</v>
      </c>
      <c r="G2135" s="6"/>
      <c r="H2135" s="47">
        <v>1633</v>
      </c>
      <c r="I2135" s="325" t="s">
        <v>41</v>
      </c>
      <c r="J2135" s="255" t="str">
        <f>IF(ISBLANK(INDEX('Policy Characteristics'!D:D,MATCH($C2135,'Policy Characteristics'!$C:$C,0))),"",INDEX('Policy Characteristics'!D:D,MATCH($C2135,'Policy Characteristics'!$C:$C,0)))</f>
        <v/>
      </c>
      <c r="K2135" s="254" t="str">
        <f>IF(ISBLANK(INDEX('Policy Characteristics'!E:E,MATCH($C2135,'Policy Characteristics'!$C:$C,0))),"",INDEX('Policy Characteristics'!E:E,MATCH($C2135,'Policy Characteristics'!$C:$C,0)))</f>
        <v>cross toggle whether carbon tax affects process emissions</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1</v>
      </c>
      <c r="N2135" s="261">
        <f>IF(ISBLANK(INDEX('Policy Characteristics'!H:H,MATCH($C2135,'Policy Characteristics'!$C:$C,0))),"",INDEX('Policy Characteristics'!H:H,MATCH($C2135,'Policy Characteristics'!$C:$C,0)))</f>
        <v>1</v>
      </c>
      <c r="O2135" s="254" t="str">
        <f>IF(ISBLANK(INDEX('Policy Characteristics'!I:I,MATCH($C2135,'Policy Characteristics'!$C:$C,0))),"",INDEX('Policy Characteristics'!I:I,MATCH($C2135,'Policy Characteristics'!$C:$C,0)))</f>
        <v>on/off</v>
      </c>
      <c r="P2135" s="254" t="str">
        <f>IF(ISBLANK(INDEX('Policy Characteristics'!J:J,MATCH($C2135,'Policy Characteristics'!$C:$C,0))),"",INDEX('Policy Characteristics'!J:J,MATCH($C2135,'Policy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5" s="254" t="str">
        <f>IF(ISBLANK(INDEX('Policy Characteristics'!K:K,MATCH($C2135,'Policy Characteristics'!$C:$C,0))),"",INDEX('Policy Characteristics'!K:K,MATCH($C2135,'Policy Characteristics'!$C:$C,0)))</f>
        <v>fuels.html#carbon-tax</v>
      </c>
      <c r="R2135" s="254" t="str">
        <f>IF(ISBLANK(INDEX('Policy Characteristics'!L:L,MATCH($C2135,'Policy Characteristics'!$C:$C,0))),"",INDEX('Policy Characteristics'!L:L,MATCH($C2135,'Policy Characteristics'!$C:$C,0)))</f>
        <v>carbon-tax.html</v>
      </c>
    </row>
    <row r="2136" spans="1:18" s="2" customFormat="1" x14ac:dyDescent="0.25">
      <c r="A2136" s="254" t="str">
        <f>IF(ISBLANK(INDEX('Policy Characteristics'!A:A,MATCH($C2136,'Policy Characteristics'!$C:$C,0))),"",INDEX('Policy Characteristics'!A:A,MATCH($C2136,'Policy Characteristics'!$C:$C,0)))</f>
        <v>Cross-Sector</v>
      </c>
      <c r="B2136" s="262" t="str">
        <f>IF(ISBLANK(INDEX('Policy Characteristics'!B:B,MATCH($C2136,'Policy Characteristics'!$C:$C,0))),"",INDEX('Policy Characteristics'!B:B,MATCH($C2136,'Policy Characteristics'!$C:$C,0)))</f>
        <v>Exempt Process Emissions from C Tax</v>
      </c>
      <c r="C2136" s="254" t="str">
        <f t="shared" si="75"/>
        <v>BEPEfCT Boolean Exempt Process Emissions from Carbon Tax</v>
      </c>
      <c r="D2136" s="6" t="s">
        <v>3039</v>
      </c>
      <c r="E2136" s="6"/>
      <c r="F2136" t="s">
        <v>3003</v>
      </c>
      <c r="G2136" s="6"/>
      <c r="H2136" s="47">
        <v>1634</v>
      </c>
      <c r="I2136" s="325" t="s">
        <v>41</v>
      </c>
      <c r="J2136" s="255" t="str">
        <f>IF(ISBLANK(INDEX('Policy Characteristics'!D:D,MATCH($C2136,'Policy Characteristics'!$C:$C,0))),"",INDEX('Policy Characteristics'!D:D,MATCH($C2136,'Policy Characteristics'!$C:$C,0)))</f>
        <v/>
      </c>
      <c r="K2136" s="254" t="str">
        <f>IF(ISBLANK(INDEX('Policy Characteristics'!E:E,MATCH($C2136,'Policy Characteristics'!$C:$C,0))),"",INDEX('Policy Characteristics'!E:E,MATCH($C2136,'Policy Characteristics'!$C:$C,0)))</f>
        <v>cross toggle whether carbon tax affects process emissions</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1</v>
      </c>
      <c r="N2136" s="261">
        <f>IF(ISBLANK(INDEX('Policy Characteristics'!H:H,MATCH($C2136,'Policy Characteristics'!$C:$C,0))),"",INDEX('Policy Characteristics'!H:H,MATCH($C2136,'Policy Characteristics'!$C:$C,0)))</f>
        <v>1</v>
      </c>
      <c r="O2136" s="254" t="str">
        <f>IF(ISBLANK(INDEX('Policy Characteristics'!I:I,MATCH($C2136,'Policy Characteristics'!$C:$C,0))),"",INDEX('Policy Characteristics'!I:I,MATCH($C2136,'Policy Characteristics'!$C:$C,0)))</f>
        <v>on/off</v>
      </c>
      <c r="P2136" s="254" t="str">
        <f>IF(ISBLANK(INDEX('Policy Characteristics'!J:J,MATCH($C2136,'Policy Characteristics'!$C:$C,0))),"",INDEX('Policy Characteristics'!J:J,MATCH($C2136,'Policy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6" s="254" t="str">
        <f>IF(ISBLANK(INDEX('Policy Characteristics'!K:K,MATCH($C2136,'Policy Characteristics'!$C:$C,0))),"",INDEX('Policy Characteristics'!K:K,MATCH($C2136,'Policy Characteristics'!$C:$C,0)))</f>
        <v>fuels.html#carbon-tax</v>
      </c>
      <c r="R2136" s="254" t="str">
        <f>IF(ISBLANK(INDEX('Policy Characteristics'!L:L,MATCH($C2136,'Policy Characteristics'!$C:$C,0))),"",INDEX('Policy Characteristics'!L:L,MATCH($C2136,'Policy Characteristics'!$C:$C,0)))</f>
        <v>carbon-tax.html</v>
      </c>
    </row>
    <row r="2137" spans="1:18" s="2" customFormat="1" x14ac:dyDescent="0.25">
      <c r="A2137" s="254" t="str">
        <f>IF(ISBLANK(INDEX('Policy Characteristics'!A:A,MATCH($C2137,'Policy Characteristics'!$C:$C,0))),"",INDEX('Policy Characteristics'!A:A,MATCH($C2137,'Policy Characteristics'!$C:$C,0)))</f>
        <v>Cross-Sector</v>
      </c>
      <c r="B2137" s="262" t="str">
        <f>IF(ISBLANK(INDEX('Policy Characteristics'!B:B,MATCH($C2137,'Policy Characteristics'!$C:$C,0))),"",INDEX('Policy Characteristics'!B:B,MATCH($C2137,'Policy Characteristics'!$C:$C,0)))</f>
        <v>Exempt Process Emissions from C Tax</v>
      </c>
      <c r="C2137" s="254" t="str">
        <f t="shared" si="75"/>
        <v>BEPEfCT Boolean Exempt Process Emissions from Carbon Tax</v>
      </c>
      <c r="D2137" s="6" t="s">
        <v>3040</v>
      </c>
      <c r="E2137" s="6"/>
      <c r="F2137" t="s">
        <v>3004</v>
      </c>
      <c r="G2137" s="6"/>
      <c r="H2137" s="47">
        <v>1635</v>
      </c>
      <c r="I2137" s="325" t="s">
        <v>41</v>
      </c>
      <c r="J2137" s="255" t="str">
        <f>IF(ISBLANK(INDEX('Policy Characteristics'!D:D,MATCH($C2137,'Policy Characteristics'!$C:$C,0))),"",INDEX('Policy Characteristics'!D:D,MATCH($C2137,'Policy Characteristics'!$C:$C,0)))</f>
        <v/>
      </c>
      <c r="K2137" s="254" t="str">
        <f>IF(ISBLANK(INDEX('Policy Characteristics'!E:E,MATCH($C2137,'Policy Characteristics'!$C:$C,0))),"",INDEX('Policy Characteristics'!E:E,MATCH($C2137,'Policy Characteristics'!$C:$C,0)))</f>
        <v>cross toggle whether carbon tax affects process emissions</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1</v>
      </c>
      <c r="N2137" s="261">
        <f>IF(ISBLANK(INDEX('Policy Characteristics'!H:H,MATCH($C2137,'Policy Characteristics'!$C:$C,0))),"",INDEX('Policy Characteristics'!H:H,MATCH($C2137,'Policy Characteristics'!$C:$C,0)))</f>
        <v>1</v>
      </c>
      <c r="O2137" s="254" t="str">
        <f>IF(ISBLANK(INDEX('Policy Characteristics'!I:I,MATCH($C2137,'Policy Characteristics'!$C:$C,0))),"",INDEX('Policy Characteristics'!I:I,MATCH($C2137,'Policy Characteristics'!$C:$C,0)))</f>
        <v>on/off</v>
      </c>
      <c r="P2137" s="254" t="str">
        <f>IF(ISBLANK(INDEX('Policy Characteristics'!J:J,MATCH($C2137,'Policy Characteristics'!$C:$C,0))),"",INDEX('Policy Characteristics'!J:J,MATCH($C2137,'Policy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7" s="254" t="str">
        <f>IF(ISBLANK(INDEX('Policy Characteristics'!K:K,MATCH($C2137,'Policy Characteristics'!$C:$C,0))),"",INDEX('Policy Characteristics'!K:K,MATCH($C2137,'Policy Characteristics'!$C:$C,0)))</f>
        <v>fuels.html#carbon-tax</v>
      </c>
      <c r="R2137" s="254" t="str">
        <f>IF(ISBLANK(INDEX('Policy Characteristics'!L:L,MATCH($C2137,'Policy Characteristics'!$C:$C,0))),"",INDEX('Policy Characteristics'!L:L,MATCH($C2137,'Policy Characteristics'!$C:$C,0)))</f>
        <v>carbon-tax.html</v>
      </c>
    </row>
    <row r="2138" spans="1:18" s="2" customFormat="1" x14ac:dyDescent="0.25">
      <c r="A2138" s="254" t="str">
        <f>IF(ISBLANK(INDEX('Policy Characteristics'!A:A,MATCH($C2138,'Policy Characteristics'!$C:$C,0))),"",INDEX('Policy Characteristics'!A:A,MATCH($C2138,'Policy Characteristics'!$C:$C,0)))</f>
        <v>Cross-Sector</v>
      </c>
      <c r="B2138" s="262" t="str">
        <f>IF(ISBLANK(INDEX('Policy Characteristics'!B:B,MATCH($C2138,'Policy Characteristics'!$C:$C,0))),"",INDEX('Policy Characteristics'!B:B,MATCH($C2138,'Policy Characteristics'!$C:$C,0)))</f>
        <v>Exempt Process Emissions from C Tax</v>
      </c>
      <c r="C2138" s="254" t="str">
        <f t="shared" si="75"/>
        <v>BEPEfCT Boolean Exempt Process Emissions from Carbon Tax</v>
      </c>
      <c r="D2138" s="6" t="s">
        <v>3041</v>
      </c>
      <c r="E2138" s="6"/>
      <c r="F2138" t="s">
        <v>3005</v>
      </c>
      <c r="G2138" s="6"/>
      <c r="H2138" s="47">
        <v>1636</v>
      </c>
      <c r="I2138" s="325" t="s">
        <v>41</v>
      </c>
      <c r="J2138" s="255" t="str">
        <f>IF(ISBLANK(INDEX('Policy Characteristics'!D:D,MATCH($C2138,'Policy Characteristics'!$C:$C,0))),"",INDEX('Policy Characteristics'!D:D,MATCH($C2138,'Policy Characteristics'!$C:$C,0)))</f>
        <v/>
      </c>
      <c r="K2138" s="254" t="str">
        <f>IF(ISBLANK(INDEX('Policy Characteristics'!E:E,MATCH($C2138,'Policy Characteristics'!$C:$C,0))),"",INDEX('Policy Characteristics'!E:E,MATCH($C2138,'Policy Characteristics'!$C:$C,0)))</f>
        <v>cross toggle whether carbon tax affects process emissions</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1</v>
      </c>
      <c r="N2138" s="261">
        <f>IF(ISBLANK(INDEX('Policy Characteristics'!H:H,MATCH($C2138,'Policy Characteristics'!$C:$C,0))),"",INDEX('Policy Characteristics'!H:H,MATCH($C2138,'Policy Characteristics'!$C:$C,0)))</f>
        <v>1</v>
      </c>
      <c r="O2138" s="254" t="str">
        <f>IF(ISBLANK(INDEX('Policy Characteristics'!I:I,MATCH($C2138,'Policy Characteristics'!$C:$C,0))),"",INDEX('Policy Characteristics'!I:I,MATCH($C2138,'Policy Characteristics'!$C:$C,0)))</f>
        <v>on/off</v>
      </c>
      <c r="P2138" s="254" t="str">
        <f>IF(ISBLANK(INDEX('Policy Characteristics'!J:J,MATCH($C2138,'Policy Characteristics'!$C:$C,0))),"",INDEX('Policy Characteristics'!J:J,MATCH($C2138,'Policy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8" s="254" t="str">
        <f>IF(ISBLANK(INDEX('Policy Characteristics'!K:K,MATCH($C2138,'Policy Characteristics'!$C:$C,0))),"",INDEX('Policy Characteristics'!K:K,MATCH($C2138,'Policy Characteristics'!$C:$C,0)))</f>
        <v>fuels.html#carbon-tax</v>
      </c>
      <c r="R2138" s="254" t="str">
        <f>IF(ISBLANK(INDEX('Policy Characteristics'!L:L,MATCH($C2138,'Policy Characteristics'!$C:$C,0))),"",INDEX('Policy Characteristics'!L:L,MATCH($C2138,'Policy Characteristics'!$C:$C,0)))</f>
        <v>carbon-tax.html</v>
      </c>
    </row>
    <row r="2139" spans="1:18" s="2" customFormat="1" x14ac:dyDescent="0.25">
      <c r="A2139" s="254" t="str">
        <f>IF(ISBLANK(INDEX('Policy Characteristics'!A:A,MATCH($C2139,'Policy Characteristics'!$C:$C,0))),"",INDEX('Policy Characteristics'!A:A,MATCH($C2139,'Policy Characteristics'!$C:$C,0)))</f>
        <v>Cross-Sector</v>
      </c>
      <c r="B2139" s="262" t="str">
        <f>IF(ISBLANK(INDEX('Policy Characteristics'!B:B,MATCH($C2139,'Policy Characteristics'!$C:$C,0))),"",INDEX('Policy Characteristics'!B:B,MATCH($C2139,'Policy Characteristics'!$C:$C,0)))</f>
        <v>Exempt Process Emissions from C Tax</v>
      </c>
      <c r="C2139" s="254" t="str">
        <f t="shared" si="75"/>
        <v>BEPEfCT Boolean Exempt Process Emissions from Carbon Tax</v>
      </c>
      <c r="D2139" s="6" t="s">
        <v>3042</v>
      </c>
      <c r="E2139" s="6"/>
      <c r="F2139" t="s">
        <v>2555</v>
      </c>
      <c r="G2139" s="6"/>
      <c r="H2139" s="47">
        <v>1637</v>
      </c>
      <c r="I2139" s="325" t="s">
        <v>40</v>
      </c>
      <c r="J2139" s="255" t="str">
        <f>IF(ISBLANK(INDEX('Policy Characteristics'!D:D,MATCH($C2139,'Policy Characteristics'!$C:$C,0))),"",INDEX('Policy Characteristics'!D:D,MATCH($C2139,'Policy Characteristics'!$C:$C,0)))</f>
        <v/>
      </c>
      <c r="K2139" s="254" t="str">
        <f>IF(ISBLANK(INDEX('Policy Characteristics'!E:E,MATCH($C2139,'Policy Characteristics'!$C:$C,0))),"",INDEX('Policy Characteristics'!E:E,MATCH($C2139,'Policy Characteristics'!$C:$C,0)))</f>
        <v>cross toggle whether carbon tax affects process emissions</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1</v>
      </c>
      <c r="N2139" s="261">
        <f>IF(ISBLANK(INDEX('Policy Characteristics'!H:H,MATCH($C2139,'Policy Characteristics'!$C:$C,0))),"",INDEX('Policy Characteristics'!H:H,MATCH($C2139,'Policy Characteristics'!$C:$C,0)))</f>
        <v>1</v>
      </c>
      <c r="O2139" s="254" t="str">
        <f>IF(ISBLANK(INDEX('Policy Characteristics'!I:I,MATCH($C2139,'Policy Characteristics'!$C:$C,0))),"",INDEX('Policy Characteristics'!I:I,MATCH($C2139,'Policy Characteristics'!$C:$C,0)))</f>
        <v>on/off</v>
      </c>
      <c r="P2139" s="254" t="str">
        <f>IF(ISBLANK(INDEX('Policy Characteristics'!J:J,MATCH($C2139,'Policy Characteristics'!$C:$C,0))),"",INDEX('Policy Characteristics'!J:J,MATCH($C2139,'Policy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9" s="254" t="str">
        <f>IF(ISBLANK(INDEX('Policy Characteristics'!K:K,MATCH($C2139,'Policy Characteristics'!$C:$C,0))),"",INDEX('Policy Characteristics'!K:K,MATCH($C2139,'Policy Characteristics'!$C:$C,0)))</f>
        <v>fuels.html#carbon-tax</v>
      </c>
      <c r="R2139" s="254" t="str">
        <f>IF(ISBLANK(INDEX('Policy Characteristics'!L:L,MATCH($C2139,'Policy Characteristics'!$C:$C,0))),"",INDEX('Policy Characteristics'!L:L,MATCH($C2139,'Policy Characteristics'!$C:$C,0)))</f>
        <v>carbon-tax.html</v>
      </c>
    </row>
    <row r="2140" spans="1:18" s="2" customFormat="1" x14ac:dyDescent="0.25">
      <c r="A2140" s="254" t="str">
        <f>IF(ISBLANK(INDEX('Policy Characteristics'!A:A,MATCH($C2140,'Policy Characteristics'!$C:$C,0))),"",INDEX('Policy Characteristics'!A:A,MATCH($C2140,'Policy Characteristics'!$C:$C,0)))</f>
        <v>Cross-Sector</v>
      </c>
      <c r="B2140" s="262" t="str">
        <f>IF(ISBLANK(INDEX('Policy Characteristics'!B:B,MATCH($C2140,'Policy Characteristics'!$C:$C,0))),"",INDEX('Policy Characteristics'!B:B,MATCH($C2140,'Policy Characteristics'!$C:$C,0)))</f>
        <v>Exempt Process Emissions from C Tax</v>
      </c>
      <c r="C2140" s="254" t="str">
        <f t="shared" si="75"/>
        <v>BEPEfCT Boolean Exempt Process Emissions from Carbon Tax</v>
      </c>
      <c r="D2140" s="6" t="s">
        <v>3043</v>
      </c>
      <c r="E2140" s="6"/>
      <c r="F2140" t="s">
        <v>3006</v>
      </c>
      <c r="G2140" s="6"/>
      <c r="H2140" s="47">
        <v>1638</v>
      </c>
      <c r="I2140" s="325" t="s">
        <v>41</v>
      </c>
      <c r="J2140" s="255" t="str">
        <f>IF(ISBLANK(INDEX('Policy Characteristics'!D:D,MATCH($C2140,'Policy Characteristics'!$C:$C,0))),"",INDEX('Policy Characteristics'!D:D,MATCH($C2140,'Policy Characteristics'!$C:$C,0)))</f>
        <v/>
      </c>
      <c r="K2140" s="254" t="str">
        <f>IF(ISBLANK(INDEX('Policy Characteristics'!E:E,MATCH($C2140,'Policy Characteristics'!$C:$C,0))),"",INDEX('Policy Characteristics'!E:E,MATCH($C2140,'Policy Characteristics'!$C:$C,0)))</f>
        <v>cross toggle whether carbon tax affects process emissions</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1</v>
      </c>
      <c r="N2140" s="261">
        <f>IF(ISBLANK(INDEX('Policy Characteristics'!H:H,MATCH($C2140,'Policy Characteristics'!$C:$C,0))),"",INDEX('Policy Characteristics'!H:H,MATCH($C2140,'Policy Characteristics'!$C:$C,0)))</f>
        <v>1</v>
      </c>
      <c r="O2140" s="254" t="str">
        <f>IF(ISBLANK(INDEX('Policy Characteristics'!I:I,MATCH($C2140,'Policy Characteristics'!$C:$C,0))),"",INDEX('Policy Characteristics'!I:I,MATCH($C2140,'Policy Characteristics'!$C:$C,0)))</f>
        <v>on/off</v>
      </c>
      <c r="P2140" s="254" t="str">
        <f>IF(ISBLANK(INDEX('Policy Characteristics'!J:J,MATCH($C2140,'Policy Characteristics'!$C:$C,0))),"",INDEX('Policy Characteristics'!J:J,MATCH($C2140,'Policy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0" s="254" t="str">
        <f>IF(ISBLANK(INDEX('Policy Characteristics'!K:K,MATCH($C2140,'Policy Characteristics'!$C:$C,0))),"",INDEX('Policy Characteristics'!K:K,MATCH($C2140,'Policy Characteristics'!$C:$C,0)))</f>
        <v>fuels.html#carbon-tax</v>
      </c>
      <c r="R2140" s="254" t="str">
        <f>IF(ISBLANK(INDEX('Policy Characteristics'!L:L,MATCH($C2140,'Policy Characteristics'!$C:$C,0))),"",INDEX('Policy Characteristics'!L:L,MATCH($C2140,'Policy Characteristics'!$C:$C,0)))</f>
        <v>carbon-tax.html</v>
      </c>
    </row>
    <row r="2141" spans="1:18" s="2" customFormat="1" x14ac:dyDescent="0.25">
      <c r="A2141" s="254" t="str">
        <f>IF(ISBLANK(INDEX('Policy Characteristics'!A:A,MATCH($C2141,'Policy Characteristics'!$C:$C,0))),"",INDEX('Policy Characteristics'!A:A,MATCH($C2141,'Policy Characteristics'!$C:$C,0)))</f>
        <v>Cross-Sector</v>
      </c>
      <c r="B2141" s="262" t="str">
        <f>IF(ISBLANK(INDEX('Policy Characteristics'!B:B,MATCH($C2141,'Policy Characteristics'!$C:$C,0))),"",INDEX('Policy Characteristics'!B:B,MATCH($C2141,'Policy Characteristics'!$C:$C,0)))</f>
        <v>Exempt Process Emissions from C Tax</v>
      </c>
      <c r="C2141" s="254" t="str">
        <f t="shared" si="75"/>
        <v>BEPEfCT Boolean Exempt Process Emissions from Carbon Tax</v>
      </c>
      <c r="D2141" s="6" t="s">
        <v>3044</v>
      </c>
      <c r="E2141" s="6"/>
      <c r="F2141" t="s">
        <v>3007</v>
      </c>
      <c r="G2141" s="6"/>
      <c r="H2141" s="47">
        <v>1639</v>
      </c>
      <c r="I2141" s="325" t="s">
        <v>41</v>
      </c>
      <c r="J2141" s="255" t="str">
        <f>IF(ISBLANK(INDEX('Policy Characteristics'!D:D,MATCH($C2141,'Policy Characteristics'!$C:$C,0))),"",INDEX('Policy Characteristics'!D:D,MATCH($C2141,'Policy Characteristics'!$C:$C,0)))</f>
        <v/>
      </c>
      <c r="K2141" s="254" t="str">
        <f>IF(ISBLANK(INDEX('Policy Characteristics'!E:E,MATCH($C2141,'Policy Characteristics'!$C:$C,0))),"",INDEX('Policy Characteristics'!E:E,MATCH($C2141,'Policy Characteristics'!$C:$C,0)))</f>
        <v>cross toggle whether carbon tax affects process emissions</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1</v>
      </c>
      <c r="N2141" s="261">
        <f>IF(ISBLANK(INDEX('Policy Characteristics'!H:H,MATCH($C2141,'Policy Characteristics'!$C:$C,0))),"",INDEX('Policy Characteristics'!H:H,MATCH($C2141,'Policy Characteristics'!$C:$C,0)))</f>
        <v>1</v>
      </c>
      <c r="O2141" s="254" t="str">
        <f>IF(ISBLANK(INDEX('Policy Characteristics'!I:I,MATCH($C2141,'Policy Characteristics'!$C:$C,0))),"",INDEX('Policy Characteristics'!I:I,MATCH($C2141,'Policy Characteristics'!$C:$C,0)))</f>
        <v>on/off</v>
      </c>
      <c r="P2141" s="254" t="str">
        <f>IF(ISBLANK(INDEX('Policy Characteristics'!J:J,MATCH($C2141,'Policy Characteristics'!$C:$C,0))),"",INDEX('Policy Characteristics'!J:J,MATCH($C2141,'Policy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1" s="254" t="str">
        <f>IF(ISBLANK(INDEX('Policy Characteristics'!K:K,MATCH($C2141,'Policy Characteristics'!$C:$C,0))),"",INDEX('Policy Characteristics'!K:K,MATCH($C2141,'Policy Characteristics'!$C:$C,0)))</f>
        <v>fuels.html#carbon-tax</v>
      </c>
      <c r="R2141" s="254" t="str">
        <f>IF(ISBLANK(INDEX('Policy Characteristics'!L:L,MATCH($C2141,'Policy Characteristics'!$C:$C,0))),"",INDEX('Policy Characteristics'!L:L,MATCH($C2141,'Policy Characteristics'!$C:$C,0)))</f>
        <v>carbon-tax.html</v>
      </c>
    </row>
    <row r="2142" spans="1:18" s="2" customFormat="1" x14ac:dyDescent="0.25">
      <c r="A2142" s="254" t="str">
        <f>IF(ISBLANK(INDEX('Policy Characteristics'!A:A,MATCH($C2142,'Policy Characteristics'!$C:$C,0))),"",INDEX('Policy Characteristics'!A:A,MATCH($C2142,'Policy Characteristics'!$C:$C,0)))</f>
        <v>Cross-Sector</v>
      </c>
      <c r="B2142" s="262" t="str">
        <f>IF(ISBLANK(INDEX('Policy Characteristics'!B:B,MATCH($C2142,'Policy Characteristics'!$C:$C,0))),"",INDEX('Policy Characteristics'!B:B,MATCH($C2142,'Policy Characteristics'!$C:$C,0)))</f>
        <v>Exempt Process Emissions from C Tax</v>
      </c>
      <c r="C2142" s="254" t="str">
        <f t="shared" si="75"/>
        <v>BEPEfCT Boolean Exempt Process Emissions from Carbon Tax</v>
      </c>
      <c r="D2142" s="6" t="s">
        <v>3045</v>
      </c>
      <c r="E2142" s="6"/>
      <c r="F2142" t="s">
        <v>3008</v>
      </c>
      <c r="G2142" s="6"/>
      <c r="H2142" s="47">
        <v>1640</v>
      </c>
      <c r="I2142" s="325" t="s">
        <v>41</v>
      </c>
      <c r="J2142" s="255" t="str">
        <f>IF(ISBLANK(INDEX('Policy Characteristics'!D:D,MATCH($C2142,'Policy Characteristics'!$C:$C,0))),"",INDEX('Policy Characteristics'!D:D,MATCH($C2142,'Policy Characteristics'!$C:$C,0)))</f>
        <v/>
      </c>
      <c r="K2142" s="254" t="str">
        <f>IF(ISBLANK(INDEX('Policy Characteristics'!E:E,MATCH($C2142,'Policy Characteristics'!$C:$C,0))),"",INDEX('Policy Characteristics'!E:E,MATCH($C2142,'Policy Characteristics'!$C:$C,0)))</f>
        <v>cross toggle whether carbon tax affects process emissions</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1</v>
      </c>
      <c r="N2142" s="261">
        <f>IF(ISBLANK(INDEX('Policy Characteristics'!H:H,MATCH($C2142,'Policy Characteristics'!$C:$C,0))),"",INDEX('Policy Characteristics'!H:H,MATCH($C2142,'Policy Characteristics'!$C:$C,0)))</f>
        <v>1</v>
      </c>
      <c r="O2142" s="254" t="str">
        <f>IF(ISBLANK(INDEX('Policy Characteristics'!I:I,MATCH($C2142,'Policy Characteristics'!$C:$C,0))),"",INDEX('Policy Characteristics'!I:I,MATCH($C2142,'Policy Characteristics'!$C:$C,0)))</f>
        <v>on/off</v>
      </c>
      <c r="P2142" s="254" t="str">
        <f>IF(ISBLANK(INDEX('Policy Characteristics'!J:J,MATCH($C2142,'Policy Characteristics'!$C:$C,0))),"",INDEX('Policy Characteristics'!J:J,MATCH($C2142,'Policy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2" s="254" t="str">
        <f>IF(ISBLANK(INDEX('Policy Characteristics'!K:K,MATCH($C2142,'Policy Characteristics'!$C:$C,0))),"",INDEX('Policy Characteristics'!K:K,MATCH($C2142,'Policy Characteristics'!$C:$C,0)))</f>
        <v>fuels.html#carbon-tax</v>
      </c>
      <c r="R2142" s="254" t="str">
        <f>IF(ISBLANK(INDEX('Policy Characteristics'!L:L,MATCH($C2142,'Policy Characteristics'!$C:$C,0))),"",INDEX('Policy Characteristics'!L:L,MATCH($C2142,'Policy Characteristics'!$C:$C,0)))</f>
        <v>carbon-tax.html</v>
      </c>
    </row>
    <row r="2143" spans="1:18" s="2" customFormat="1" x14ac:dyDescent="0.25">
      <c r="A2143" s="254" t="str">
        <f>IF(ISBLANK(INDEX('Policy Characteristics'!A:A,MATCH($C2143,'Policy Characteristics'!$C:$C,0))),"",INDEX('Policy Characteristics'!A:A,MATCH($C2143,'Policy Characteristics'!$C:$C,0)))</f>
        <v>Cross-Sector</v>
      </c>
      <c r="B2143" s="262" t="str">
        <f>IF(ISBLANK(INDEX('Policy Characteristics'!B:B,MATCH($C2143,'Policy Characteristics'!$C:$C,0))),"",INDEX('Policy Characteristics'!B:B,MATCH($C2143,'Policy Characteristics'!$C:$C,0)))</f>
        <v>Exempt Process Emissions from C Tax</v>
      </c>
      <c r="C2143" s="254" t="str">
        <f t="shared" si="75"/>
        <v>BEPEfCT Boolean Exempt Process Emissions from Carbon Tax</v>
      </c>
      <c r="D2143" s="6" t="s">
        <v>3046</v>
      </c>
      <c r="E2143" s="6"/>
      <c r="F2143" t="s">
        <v>2556</v>
      </c>
      <c r="G2143" s="6"/>
      <c r="H2143" s="47">
        <v>1641</v>
      </c>
      <c r="I2143" s="325" t="s">
        <v>41</v>
      </c>
      <c r="J2143" s="255" t="str">
        <f>IF(ISBLANK(INDEX('Policy Characteristics'!D:D,MATCH($C2143,'Policy Characteristics'!$C:$C,0))),"",INDEX('Policy Characteristics'!D:D,MATCH($C2143,'Policy Characteristics'!$C:$C,0)))</f>
        <v/>
      </c>
      <c r="K2143" s="254" t="str">
        <f>IF(ISBLANK(INDEX('Policy Characteristics'!E:E,MATCH($C2143,'Policy Characteristics'!$C:$C,0))),"",INDEX('Policy Characteristics'!E:E,MATCH($C2143,'Policy Characteristics'!$C:$C,0)))</f>
        <v>cross toggle whether carbon tax affects process emissions</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1</v>
      </c>
      <c r="N2143" s="261">
        <f>IF(ISBLANK(INDEX('Policy Characteristics'!H:H,MATCH($C2143,'Policy Characteristics'!$C:$C,0))),"",INDEX('Policy Characteristics'!H:H,MATCH($C2143,'Policy Characteristics'!$C:$C,0)))</f>
        <v>1</v>
      </c>
      <c r="O2143" s="254" t="str">
        <f>IF(ISBLANK(INDEX('Policy Characteristics'!I:I,MATCH($C2143,'Policy Characteristics'!$C:$C,0))),"",INDEX('Policy Characteristics'!I:I,MATCH($C2143,'Policy Characteristics'!$C:$C,0)))</f>
        <v>on/off</v>
      </c>
      <c r="P2143" s="254" t="str">
        <f>IF(ISBLANK(INDEX('Policy Characteristics'!J:J,MATCH($C2143,'Policy Characteristics'!$C:$C,0))),"",INDEX('Policy Characteristics'!J:J,MATCH($C2143,'Policy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3" s="254" t="str">
        <f>IF(ISBLANK(INDEX('Policy Characteristics'!K:K,MATCH($C2143,'Policy Characteristics'!$C:$C,0))),"",INDEX('Policy Characteristics'!K:K,MATCH($C2143,'Policy Characteristics'!$C:$C,0)))</f>
        <v>fuels.html#carbon-tax</v>
      </c>
      <c r="R2143" s="254" t="str">
        <f>IF(ISBLANK(INDEX('Policy Characteristics'!L:L,MATCH($C2143,'Policy Characteristics'!$C:$C,0))),"",INDEX('Policy Characteristics'!L:L,MATCH($C2143,'Policy Characteristics'!$C:$C,0)))</f>
        <v>carbon-tax.html</v>
      </c>
    </row>
    <row r="2144" spans="1:18" s="2" customFormat="1" x14ac:dyDescent="0.25">
      <c r="A2144" s="254" t="str">
        <f>IF(ISBLANK(INDEX('Policy Characteristics'!A:A,MATCH($C2144,'Policy Characteristics'!$C:$C,0))),"",INDEX('Policy Characteristics'!A:A,MATCH($C2144,'Policy Characteristics'!$C:$C,0)))</f>
        <v>Cross-Sector</v>
      </c>
      <c r="B2144" s="262" t="str">
        <f>IF(ISBLANK(INDEX('Policy Characteristics'!B:B,MATCH($C2144,'Policy Characteristics'!$C:$C,0))),"",INDEX('Policy Characteristics'!B:B,MATCH($C2144,'Policy Characteristics'!$C:$C,0)))</f>
        <v>Exempt Process Emissions from C Tax</v>
      </c>
      <c r="C2144" s="254" t="str">
        <f t="shared" si="75"/>
        <v>BEPEfCT Boolean Exempt Process Emissions from Carbon Tax</v>
      </c>
      <c r="D2144" s="6" t="s">
        <v>3047</v>
      </c>
      <c r="E2144" s="6"/>
      <c r="F2144" t="s">
        <v>3009</v>
      </c>
      <c r="G2144" s="6"/>
      <c r="H2144" s="47">
        <v>1642</v>
      </c>
      <c r="I2144" s="325" t="s">
        <v>41</v>
      </c>
      <c r="J2144" s="255" t="str">
        <f>IF(ISBLANK(INDEX('Policy Characteristics'!D:D,MATCH($C2144,'Policy Characteristics'!$C:$C,0))),"",INDEX('Policy Characteristics'!D:D,MATCH($C2144,'Policy Characteristics'!$C:$C,0)))</f>
        <v/>
      </c>
      <c r="K2144" s="254" t="str">
        <f>IF(ISBLANK(INDEX('Policy Characteristics'!E:E,MATCH($C2144,'Policy Characteristics'!$C:$C,0))),"",INDEX('Policy Characteristics'!E:E,MATCH($C2144,'Policy Characteristics'!$C:$C,0)))</f>
        <v>cross toggle whether carbon tax affects process emissions</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1</v>
      </c>
      <c r="N2144" s="261">
        <f>IF(ISBLANK(INDEX('Policy Characteristics'!H:H,MATCH($C2144,'Policy Characteristics'!$C:$C,0))),"",INDEX('Policy Characteristics'!H:H,MATCH($C2144,'Policy Characteristics'!$C:$C,0)))</f>
        <v>1</v>
      </c>
      <c r="O2144" s="254" t="str">
        <f>IF(ISBLANK(INDEX('Policy Characteristics'!I:I,MATCH($C2144,'Policy Characteristics'!$C:$C,0))),"",INDEX('Policy Characteristics'!I:I,MATCH($C2144,'Policy Characteristics'!$C:$C,0)))</f>
        <v>on/off</v>
      </c>
      <c r="P2144" s="254" t="str">
        <f>IF(ISBLANK(INDEX('Policy Characteristics'!J:J,MATCH($C2144,'Policy Characteristics'!$C:$C,0))),"",INDEX('Policy Characteristics'!J:J,MATCH($C2144,'Policy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4" s="254" t="str">
        <f>IF(ISBLANK(INDEX('Policy Characteristics'!K:K,MATCH($C2144,'Policy Characteristics'!$C:$C,0))),"",INDEX('Policy Characteristics'!K:K,MATCH($C2144,'Policy Characteristics'!$C:$C,0)))</f>
        <v>fuels.html#carbon-tax</v>
      </c>
      <c r="R2144" s="254" t="str">
        <f>IF(ISBLANK(INDEX('Policy Characteristics'!L:L,MATCH($C2144,'Policy Characteristics'!$C:$C,0))),"",INDEX('Policy Characteristics'!L:L,MATCH($C2144,'Policy Characteristics'!$C:$C,0)))</f>
        <v>carbon-tax.html</v>
      </c>
    </row>
    <row r="2145" spans="1:18" s="2" customFormat="1" x14ac:dyDescent="0.25">
      <c r="A2145" s="254" t="str">
        <f>IF(ISBLANK(INDEX('Policy Characteristics'!A:A,MATCH($C2145,'Policy Characteristics'!$C:$C,0))),"",INDEX('Policy Characteristics'!A:A,MATCH($C2145,'Policy Characteristics'!$C:$C,0)))</f>
        <v>Cross-Sector</v>
      </c>
      <c r="B2145" s="262" t="str">
        <f>IF(ISBLANK(INDEX('Policy Characteristics'!B:B,MATCH($C2145,'Policy Characteristics'!$C:$C,0))),"",INDEX('Policy Characteristics'!B:B,MATCH($C2145,'Policy Characteristics'!$C:$C,0)))</f>
        <v>Exempt Process Emissions from C Tax</v>
      </c>
      <c r="C2145" s="254" t="str">
        <f t="shared" si="75"/>
        <v>BEPEfCT Boolean Exempt Process Emissions from Carbon Tax</v>
      </c>
      <c r="D2145" s="6" t="s">
        <v>3048</v>
      </c>
      <c r="E2145" s="6"/>
      <c r="F2145" t="s">
        <v>3010</v>
      </c>
      <c r="G2145" s="6"/>
      <c r="H2145" s="47">
        <v>1643</v>
      </c>
      <c r="I2145" s="325" t="s">
        <v>41</v>
      </c>
      <c r="J2145" s="255" t="str">
        <f>IF(ISBLANK(INDEX('Policy Characteristics'!D:D,MATCH($C2145,'Policy Characteristics'!$C:$C,0))),"",INDEX('Policy Characteristics'!D:D,MATCH($C2145,'Policy Characteristics'!$C:$C,0)))</f>
        <v/>
      </c>
      <c r="K2145" s="254" t="str">
        <f>IF(ISBLANK(INDEX('Policy Characteristics'!E:E,MATCH($C2145,'Policy Characteristics'!$C:$C,0))),"",INDEX('Policy Characteristics'!E:E,MATCH($C2145,'Policy Characteristics'!$C:$C,0)))</f>
        <v>cross toggle whether carbon tax affects process emissions</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1</v>
      </c>
      <c r="N2145" s="261">
        <f>IF(ISBLANK(INDEX('Policy Characteristics'!H:H,MATCH($C2145,'Policy Characteristics'!$C:$C,0))),"",INDEX('Policy Characteristics'!H:H,MATCH($C2145,'Policy Characteristics'!$C:$C,0)))</f>
        <v>1</v>
      </c>
      <c r="O2145" s="254" t="str">
        <f>IF(ISBLANK(INDEX('Policy Characteristics'!I:I,MATCH($C2145,'Policy Characteristics'!$C:$C,0))),"",INDEX('Policy Characteristics'!I:I,MATCH($C2145,'Policy Characteristics'!$C:$C,0)))</f>
        <v>on/off</v>
      </c>
      <c r="P2145" s="254" t="str">
        <f>IF(ISBLANK(INDEX('Policy Characteristics'!J:J,MATCH($C2145,'Policy Characteristics'!$C:$C,0))),"",INDEX('Policy Characteristics'!J:J,MATCH($C2145,'Policy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5" s="254" t="str">
        <f>IF(ISBLANK(INDEX('Policy Characteristics'!K:K,MATCH($C2145,'Policy Characteristics'!$C:$C,0))),"",INDEX('Policy Characteristics'!K:K,MATCH($C2145,'Policy Characteristics'!$C:$C,0)))</f>
        <v>fuels.html#carbon-tax</v>
      </c>
      <c r="R2145" s="254" t="str">
        <f>IF(ISBLANK(INDEX('Policy Characteristics'!L:L,MATCH($C2145,'Policy Characteristics'!$C:$C,0))),"",INDEX('Policy Characteristics'!L:L,MATCH($C2145,'Policy Characteristics'!$C:$C,0)))</f>
        <v>carbon-tax.html</v>
      </c>
    </row>
    <row r="2146" spans="1:18" s="2" customFormat="1" x14ac:dyDescent="0.25">
      <c r="A2146" s="254" t="str">
        <f>IF(ISBLANK(INDEX('Policy Characteristics'!A:A,MATCH($C2146,'Policy Characteristics'!$C:$C,0))),"",INDEX('Policy Characteristics'!A:A,MATCH($C2146,'Policy Characteristics'!$C:$C,0)))</f>
        <v>Cross-Sector</v>
      </c>
      <c r="B2146" s="262" t="str">
        <f>IF(ISBLANK(INDEX('Policy Characteristics'!B:B,MATCH($C2146,'Policy Characteristics'!$C:$C,0))),"",INDEX('Policy Characteristics'!B:B,MATCH($C2146,'Policy Characteristics'!$C:$C,0)))</f>
        <v>Exempt Process Emissions from C Tax</v>
      </c>
      <c r="C2146" s="254" t="str">
        <f t="shared" si="75"/>
        <v>BEPEfCT Boolean Exempt Process Emissions from Carbon Tax</v>
      </c>
      <c r="D2146" s="6" t="s">
        <v>3049</v>
      </c>
      <c r="E2146" s="6"/>
      <c r="F2146" t="s">
        <v>3011</v>
      </c>
      <c r="G2146" s="6"/>
      <c r="H2146" s="47">
        <v>1644</v>
      </c>
      <c r="I2146" s="325" t="s">
        <v>41</v>
      </c>
      <c r="J2146" s="255" t="str">
        <f>IF(ISBLANK(INDEX('Policy Characteristics'!D:D,MATCH($C2146,'Policy Characteristics'!$C:$C,0))),"",INDEX('Policy Characteristics'!D:D,MATCH($C2146,'Policy Characteristics'!$C:$C,0)))</f>
        <v/>
      </c>
      <c r="K2146" s="254" t="str">
        <f>IF(ISBLANK(INDEX('Policy Characteristics'!E:E,MATCH($C2146,'Policy Characteristics'!$C:$C,0))),"",INDEX('Policy Characteristics'!E:E,MATCH($C2146,'Policy Characteristics'!$C:$C,0)))</f>
        <v>cross toggle whether carbon tax affects process emissions</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1</v>
      </c>
      <c r="N2146" s="261">
        <f>IF(ISBLANK(INDEX('Policy Characteristics'!H:H,MATCH($C2146,'Policy Characteristics'!$C:$C,0))),"",INDEX('Policy Characteristics'!H:H,MATCH($C2146,'Policy Characteristics'!$C:$C,0)))</f>
        <v>1</v>
      </c>
      <c r="O2146" s="254" t="str">
        <f>IF(ISBLANK(INDEX('Policy Characteristics'!I:I,MATCH($C2146,'Policy Characteristics'!$C:$C,0))),"",INDEX('Policy Characteristics'!I:I,MATCH($C2146,'Policy Characteristics'!$C:$C,0)))</f>
        <v>on/off</v>
      </c>
      <c r="P2146" s="254" t="str">
        <f>IF(ISBLANK(INDEX('Policy Characteristics'!J:J,MATCH($C2146,'Policy Characteristics'!$C:$C,0))),"",INDEX('Policy Characteristics'!J:J,MATCH($C2146,'Policy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6" s="254" t="str">
        <f>IF(ISBLANK(INDEX('Policy Characteristics'!K:K,MATCH($C2146,'Policy Characteristics'!$C:$C,0))),"",INDEX('Policy Characteristics'!K:K,MATCH($C2146,'Policy Characteristics'!$C:$C,0)))</f>
        <v>fuels.html#carbon-tax</v>
      </c>
      <c r="R2146" s="254" t="str">
        <f>IF(ISBLANK(INDEX('Policy Characteristics'!L:L,MATCH($C2146,'Policy Characteristics'!$C:$C,0))),"",INDEX('Policy Characteristics'!L:L,MATCH($C2146,'Policy Characteristics'!$C:$C,0)))</f>
        <v>carbon-tax.html</v>
      </c>
    </row>
    <row r="2147" spans="1:18" s="2" customFormat="1" x14ac:dyDescent="0.25">
      <c r="A2147" s="254" t="str">
        <f>IF(ISBLANK(INDEX('Policy Characteristics'!A:A,MATCH($C2147,'Policy Characteristics'!$C:$C,0))),"",INDEX('Policy Characteristics'!A:A,MATCH($C2147,'Policy Characteristics'!$C:$C,0)))</f>
        <v>Cross-Sector</v>
      </c>
      <c r="B2147" s="262" t="str">
        <f>IF(ISBLANK(INDEX('Policy Characteristics'!B:B,MATCH($C2147,'Policy Characteristics'!$C:$C,0))),"",INDEX('Policy Characteristics'!B:B,MATCH($C2147,'Policy Characteristics'!$C:$C,0)))</f>
        <v>Exempt Process Emissions from C Tax</v>
      </c>
      <c r="C2147" s="254" t="str">
        <f t="shared" si="75"/>
        <v>BEPEfCT Boolean Exempt Process Emissions from Carbon Tax</v>
      </c>
      <c r="D2147" s="6" t="s">
        <v>3050</v>
      </c>
      <c r="E2147" s="6"/>
      <c r="F2147" t="s">
        <v>3012</v>
      </c>
      <c r="G2147" s="6"/>
      <c r="H2147" s="47">
        <v>1645</v>
      </c>
      <c r="I2147" s="325" t="s">
        <v>41</v>
      </c>
      <c r="J2147" s="255" t="str">
        <f>IF(ISBLANK(INDEX('Policy Characteristics'!D:D,MATCH($C2147,'Policy Characteristics'!$C:$C,0))),"",INDEX('Policy Characteristics'!D:D,MATCH($C2147,'Policy Characteristics'!$C:$C,0)))</f>
        <v/>
      </c>
      <c r="K2147" s="254" t="str">
        <f>IF(ISBLANK(INDEX('Policy Characteristics'!E:E,MATCH($C2147,'Policy Characteristics'!$C:$C,0))),"",INDEX('Policy Characteristics'!E:E,MATCH($C2147,'Policy Characteristics'!$C:$C,0)))</f>
        <v>cross toggle whether carbon tax affects process emissions</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1</v>
      </c>
      <c r="N2147" s="261">
        <f>IF(ISBLANK(INDEX('Policy Characteristics'!H:H,MATCH($C2147,'Policy Characteristics'!$C:$C,0))),"",INDEX('Policy Characteristics'!H:H,MATCH($C2147,'Policy Characteristics'!$C:$C,0)))</f>
        <v>1</v>
      </c>
      <c r="O2147" s="254" t="str">
        <f>IF(ISBLANK(INDEX('Policy Characteristics'!I:I,MATCH($C2147,'Policy Characteristics'!$C:$C,0))),"",INDEX('Policy Characteristics'!I:I,MATCH($C2147,'Policy Characteristics'!$C:$C,0)))</f>
        <v>on/off</v>
      </c>
      <c r="P2147" s="254" t="str">
        <f>IF(ISBLANK(INDEX('Policy Characteristics'!J:J,MATCH($C2147,'Policy Characteristics'!$C:$C,0))),"",INDEX('Policy Characteristics'!J:J,MATCH($C2147,'Policy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7" s="254" t="str">
        <f>IF(ISBLANK(INDEX('Policy Characteristics'!K:K,MATCH($C2147,'Policy Characteristics'!$C:$C,0))),"",INDEX('Policy Characteristics'!K:K,MATCH($C2147,'Policy Characteristics'!$C:$C,0)))</f>
        <v>fuels.html#carbon-tax</v>
      </c>
      <c r="R2147" s="254" t="str">
        <f>IF(ISBLANK(INDEX('Policy Characteristics'!L:L,MATCH($C2147,'Policy Characteristics'!$C:$C,0))),"",INDEX('Policy Characteristics'!L:L,MATCH($C2147,'Policy Characteristics'!$C:$C,0)))</f>
        <v>carbon-tax.html</v>
      </c>
    </row>
    <row r="2148" spans="1:18" s="2" customFormat="1" x14ac:dyDescent="0.25">
      <c r="A2148" s="254" t="str">
        <f>IF(ISBLANK(INDEX('Policy Characteristics'!A:A,MATCH($C2148,'Policy Characteristics'!$C:$C,0))),"",INDEX('Policy Characteristics'!A:A,MATCH($C2148,'Policy Characteristics'!$C:$C,0)))</f>
        <v>Cross-Sector</v>
      </c>
      <c r="B2148" s="262" t="str">
        <f>IF(ISBLANK(INDEX('Policy Characteristics'!B:B,MATCH($C2148,'Policy Characteristics'!$C:$C,0))),"",INDEX('Policy Characteristics'!B:B,MATCH($C2148,'Policy Characteristics'!$C:$C,0)))</f>
        <v>Exempt Process Emissions from C Tax</v>
      </c>
      <c r="C2148" s="254" t="str">
        <f t="shared" si="75"/>
        <v>BEPEfCT Boolean Exempt Process Emissions from Carbon Tax</v>
      </c>
      <c r="D2148" s="6" t="s">
        <v>3051</v>
      </c>
      <c r="E2148" s="6"/>
      <c r="F2148" t="s">
        <v>3013</v>
      </c>
      <c r="G2148" s="6"/>
      <c r="H2148" s="47">
        <v>1646</v>
      </c>
      <c r="I2148" s="325" t="s">
        <v>41</v>
      </c>
      <c r="J2148" s="255" t="str">
        <f>IF(ISBLANK(INDEX('Policy Characteristics'!D:D,MATCH($C2148,'Policy Characteristics'!$C:$C,0))),"",INDEX('Policy Characteristics'!D:D,MATCH($C2148,'Policy Characteristics'!$C:$C,0)))</f>
        <v/>
      </c>
      <c r="K2148" s="254" t="str">
        <f>IF(ISBLANK(INDEX('Policy Characteristics'!E:E,MATCH($C2148,'Policy Characteristics'!$C:$C,0))),"",INDEX('Policy Characteristics'!E:E,MATCH($C2148,'Policy Characteristics'!$C:$C,0)))</f>
        <v>cross toggle whether carbon tax affects process emissions</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1</v>
      </c>
      <c r="N2148" s="261">
        <f>IF(ISBLANK(INDEX('Policy Characteristics'!H:H,MATCH($C2148,'Policy Characteristics'!$C:$C,0))),"",INDEX('Policy Characteristics'!H:H,MATCH($C2148,'Policy Characteristics'!$C:$C,0)))</f>
        <v>1</v>
      </c>
      <c r="O2148" s="254" t="str">
        <f>IF(ISBLANK(INDEX('Policy Characteristics'!I:I,MATCH($C2148,'Policy Characteristics'!$C:$C,0))),"",INDEX('Policy Characteristics'!I:I,MATCH($C2148,'Policy Characteristics'!$C:$C,0)))</f>
        <v>on/off</v>
      </c>
      <c r="P2148" s="254" t="str">
        <f>IF(ISBLANK(INDEX('Policy Characteristics'!J:J,MATCH($C2148,'Policy Characteristics'!$C:$C,0))),"",INDEX('Policy Characteristics'!J:J,MATCH($C2148,'Policy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8" s="254" t="str">
        <f>IF(ISBLANK(INDEX('Policy Characteristics'!K:K,MATCH($C2148,'Policy Characteristics'!$C:$C,0))),"",INDEX('Policy Characteristics'!K:K,MATCH($C2148,'Policy Characteristics'!$C:$C,0)))</f>
        <v>fuels.html#carbon-tax</v>
      </c>
      <c r="R2148" s="254" t="str">
        <f>IF(ISBLANK(INDEX('Policy Characteristics'!L:L,MATCH($C2148,'Policy Characteristics'!$C:$C,0))),"",INDEX('Policy Characteristics'!L:L,MATCH($C2148,'Policy Characteristics'!$C:$C,0)))</f>
        <v>carbon-tax.html</v>
      </c>
    </row>
    <row r="2149" spans="1:18" s="2" customFormat="1" x14ac:dyDescent="0.25">
      <c r="A2149" s="254" t="str">
        <f>IF(ISBLANK(INDEX('Policy Characteristics'!A:A,MATCH($C2149,'Policy Characteristics'!$C:$C,0))),"",INDEX('Policy Characteristics'!A:A,MATCH($C2149,'Policy Characteristics'!$C:$C,0)))</f>
        <v>Cross-Sector</v>
      </c>
      <c r="B2149" s="262" t="str">
        <f>IF(ISBLANK(INDEX('Policy Characteristics'!B:B,MATCH($C2149,'Policy Characteristics'!$C:$C,0))),"",INDEX('Policy Characteristics'!B:B,MATCH($C2149,'Policy Characteristics'!$C:$C,0)))</f>
        <v>Exempt Process Emissions from C Tax</v>
      </c>
      <c r="C2149" s="254" t="str">
        <f t="shared" si="75"/>
        <v>BEPEfCT Boolean Exempt Process Emissions from Carbon Tax</v>
      </c>
      <c r="D2149" s="6" t="s">
        <v>3052</v>
      </c>
      <c r="E2149" s="6"/>
      <c r="F2149" t="s">
        <v>3014</v>
      </c>
      <c r="G2149" s="6"/>
      <c r="H2149" s="47">
        <v>1647</v>
      </c>
      <c r="I2149" s="325" t="s">
        <v>41</v>
      </c>
      <c r="J2149" s="255" t="str">
        <f>IF(ISBLANK(INDEX('Policy Characteristics'!D:D,MATCH($C2149,'Policy Characteristics'!$C:$C,0))),"",INDEX('Policy Characteristics'!D:D,MATCH($C2149,'Policy Characteristics'!$C:$C,0)))</f>
        <v/>
      </c>
      <c r="K2149" s="254" t="str">
        <f>IF(ISBLANK(INDEX('Policy Characteristics'!E:E,MATCH($C2149,'Policy Characteristics'!$C:$C,0))),"",INDEX('Policy Characteristics'!E:E,MATCH($C2149,'Policy Characteristics'!$C:$C,0)))</f>
        <v>cross toggle whether carbon tax affects process emissions</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1</v>
      </c>
      <c r="N2149" s="261">
        <f>IF(ISBLANK(INDEX('Policy Characteristics'!H:H,MATCH($C2149,'Policy Characteristics'!$C:$C,0))),"",INDEX('Policy Characteristics'!H:H,MATCH($C2149,'Policy Characteristics'!$C:$C,0)))</f>
        <v>1</v>
      </c>
      <c r="O2149" s="254" t="str">
        <f>IF(ISBLANK(INDEX('Policy Characteristics'!I:I,MATCH($C2149,'Policy Characteristics'!$C:$C,0))),"",INDEX('Policy Characteristics'!I:I,MATCH($C2149,'Policy Characteristics'!$C:$C,0)))</f>
        <v>on/off</v>
      </c>
      <c r="P2149" s="254" t="str">
        <f>IF(ISBLANK(INDEX('Policy Characteristics'!J:J,MATCH($C2149,'Policy Characteristics'!$C:$C,0))),"",INDEX('Policy Characteristics'!J:J,MATCH($C2149,'Policy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9" s="254" t="str">
        <f>IF(ISBLANK(INDEX('Policy Characteristics'!K:K,MATCH($C2149,'Policy Characteristics'!$C:$C,0))),"",INDEX('Policy Characteristics'!K:K,MATCH($C2149,'Policy Characteristics'!$C:$C,0)))</f>
        <v>fuels.html#carbon-tax</v>
      </c>
      <c r="R2149" s="254" t="str">
        <f>IF(ISBLANK(INDEX('Policy Characteristics'!L:L,MATCH($C2149,'Policy Characteristics'!$C:$C,0))),"",INDEX('Policy Characteristics'!L:L,MATCH($C2149,'Policy Characteristics'!$C:$C,0)))</f>
        <v>carbon-tax.html</v>
      </c>
    </row>
    <row r="2150" spans="1:18" s="2" customFormat="1" x14ac:dyDescent="0.25">
      <c r="A2150" s="254" t="str">
        <f>IF(ISBLANK(INDEX('Policy Characteristics'!A:A,MATCH($C2150,'Policy Characteristics'!$C:$C,0))),"",INDEX('Policy Characteristics'!A:A,MATCH($C2150,'Policy Characteristics'!$C:$C,0)))</f>
        <v>Cross-Sector</v>
      </c>
      <c r="B2150" s="262" t="str">
        <f>IF(ISBLANK(INDEX('Policy Characteristics'!B:B,MATCH($C2150,'Policy Characteristics'!$C:$C,0))),"",INDEX('Policy Characteristics'!B:B,MATCH($C2150,'Policy Characteristics'!$C:$C,0)))</f>
        <v>Exempt Process Emissions from C Tax</v>
      </c>
      <c r="C2150" s="254" t="str">
        <f t="shared" si="75"/>
        <v>BEPEfCT Boolean Exempt Process Emissions from Carbon Tax</v>
      </c>
      <c r="D2150" s="6" t="s">
        <v>3053</v>
      </c>
      <c r="E2150" s="6"/>
      <c r="F2150" t="s">
        <v>3015</v>
      </c>
      <c r="G2150" s="6"/>
      <c r="H2150" s="47">
        <v>1648</v>
      </c>
      <c r="I2150" s="325" t="s">
        <v>41</v>
      </c>
      <c r="J2150" s="255" t="str">
        <f>IF(ISBLANK(INDEX('Policy Characteristics'!D:D,MATCH($C2150,'Policy Characteristics'!$C:$C,0))),"",INDEX('Policy Characteristics'!D:D,MATCH($C2150,'Policy Characteristics'!$C:$C,0)))</f>
        <v/>
      </c>
      <c r="K2150" s="254" t="str">
        <f>IF(ISBLANK(INDEX('Policy Characteristics'!E:E,MATCH($C2150,'Policy Characteristics'!$C:$C,0))),"",INDEX('Policy Characteristics'!E:E,MATCH($C2150,'Policy Characteristics'!$C:$C,0)))</f>
        <v>cross toggle whether carbon tax affects process emissions</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1</v>
      </c>
      <c r="N2150" s="261">
        <f>IF(ISBLANK(INDEX('Policy Characteristics'!H:H,MATCH($C2150,'Policy Characteristics'!$C:$C,0))),"",INDEX('Policy Characteristics'!H:H,MATCH($C2150,'Policy Characteristics'!$C:$C,0)))</f>
        <v>1</v>
      </c>
      <c r="O2150" s="254" t="str">
        <f>IF(ISBLANK(INDEX('Policy Characteristics'!I:I,MATCH($C2150,'Policy Characteristics'!$C:$C,0))),"",INDEX('Policy Characteristics'!I:I,MATCH($C2150,'Policy Characteristics'!$C:$C,0)))</f>
        <v>on/off</v>
      </c>
      <c r="P2150" s="254" t="str">
        <f>IF(ISBLANK(INDEX('Policy Characteristics'!J:J,MATCH($C2150,'Policy Characteristics'!$C:$C,0))),"",INDEX('Policy Characteristics'!J:J,MATCH($C2150,'Policy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50" s="254" t="str">
        <f>IF(ISBLANK(INDEX('Policy Characteristics'!K:K,MATCH($C2150,'Policy Characteristics'!$C:$C,0))),"",INDEX('Policy Characteristics'!K:K,MATCH($C2150,'Policy Characteristics'!$C:$C,0)))</f>
        <v>fuels.html#carbon-tax</v>
      </c>
      <c r="R2150" s="254" t="str">
        <f>IF(ISBLANK(INDEX('Policy Characteristics'!L:L,MATCH($C2150,'Policy Characteristics'!$C:$C,0))),"",INDEX('Policy Characteristics'!L:L,MATCH($C2150,'Policy Characteristics'!$C:$C,0)))</f>
        <v>carbon-tax.html</v>
      </c>
    </row>
    <row r="2151" spans="1:18" s="2" customFormat="1" x14ac:dyDescent="0.25">
      <c r="A2151" s="254" t="str">
        <f>IF(ISBLANK(INDEX('Policy Characteristics'!A:A,MATCH($C2151,'Policy Characteristics'!$C:$C,0))),"",INDEX('Policy Characteristics'!A:A,MATCH($C2151,'Policy Characteristics'!$C:$C,0)))</f>
        <v>Cross-Sector</v>
      </c>
      <c r="B2151" s="262" t="str">
        <f>IF(ISBLANK(INDEX('Policy Characteristics'!B:B,MATCH($C2151,'Policy Characteristics'!$C:$C,0))),"",INDEX('Policy Characteristics'!B:B,MATCH($C2151,'Policy Characteristics'!$C:$C,0)))</f>
        <v>Exempt Process Emissions from C Tax</v>
      </c>
      <c r="C2151" s="254" t="str">
        <f t="shared" si="75"/>
        <v>BEPEfCT Boolean Exempt Process Emissions from Carbon Tax</v>
      </c>
      <c r="D2151" s="6" t="s">
        <v>3054</v>
      </c>
      <c r="E2151" s="6"/>
      <c r="F2151" t="s">
        <v>3016</v>
      </c>
      <c r="G2151" s="6"/>
      <c r="H2151" s="47">
        <v>1649</v>
      </c>
      <c r="I2151" s="325" t="s">
        <v>41</v>
      </c>
      <c r="J2151" s="255" t="str">
        <f>IF(ISBLANK(INDEX('Policy Characteristics'!D:D,MATCH($C2151,'Policy Characteristics'!$C:$C,0))),"",INDEX('Policy Characteristics'!D:D,MATCH($C2151,'Policy Characteristics'!$C:$C,0)))</f>
        <v/>
      </c>
      <c r="K2151" s="254" t="str">
        <f>IF(ISBLANK(INDEX('Policy Characteristics'!E:E,MATCH($C2151,'Policy Characteristics'!$C:$C,0))),"",INDEX('Policy Characteristics'!E:E,MATCH($C2151,'Policy Characteristics'!$C:$C,0)))</f>
        <v>cross toggle whether carbon tax affects process emissions</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1</v>
      </c>
      <c r="N2151" s="261">
        <f>IF(ISBLANK(INDEX('Policy Characteristics'!H:H,MATCH($C2151,'Policy Characteristics'!$C:$C,0))),"",INDEX('Policy Characteristics'!H:H,MATCH($C2151,'Policy Characteristics'!$C:$C,0)))</f>
        <v>1</v>
      </c>
      <c r="O2151" s="254" t="str">
        <f>IF(ISBLANK(INDEX('Policy Characteristics'!I:I,MATCH($C2151,'Policy Characteristics'!$C:$C,0))),"",INDEX('Policy Characteristics'!I:I,MATCH($C2151,'Policy Characteristics'!$C:$C,0)))</f>
        <v>on/off</v>
      </c>
      <c r="P2151" s="254" t="str">
        <f>IF(ISBLANK(INDEX('Policy Characteristics'!J:J,MATCH($C2151,'Policy Characteristics'!$C:$C,0))),"",INDEX('Policy Characteristics'!J:J,MATCH($C2151,'Policy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51" s="254" t="str">
        <f>IF(ISBLANK(INDEX('Policy Characteristics'!K:K,MATCH($C2151,'Policy Characteristics'!$C:$C,0))),"",INDEX('Policy Characteristics'!K:K,MATCH($C2151,'Policy Characteristics'!$C:$C,0)))</f>
        <v>fuels.html#carbon-tax</v>
      </c>
      <c r="R2151" s="254" t="str">
        <f>IF(ISBLANK(INDEX('Policy Characteristics'!L:L,MATCH($C2151,'Policy Characteristics'!$C:$C,0))),"",INDEX('Policy Characteristics'!L:L,MATCH($C2151,'Policy Characteristics'!$C:$C,0)))</f>
        <v>carbon-tax.html</v>
      </c>
    </row>
    <row r="2152" spans="1:18" s="2" customFormat="1" x14ac:dyDescent="0.25">
      <c r="A2152" s="254" t="str">
        <f>IF(ISBLANK(INDEX('Policy Characteristics'!A:A,MATCH($C2152,'Policy Characteristics'!$C:$C,0))),"",INDEX('Policy Characteristics'!A:A,MATCH($C2152,'Policy Characteristics'!$C:$C,0)))</f>
        <v>Cross-Sector</v>
      </c>
      <c r="B2152" s="262" t="str">
        <f>IF(ISBLANK(INDEX('Policy Characteristics'!B:B,MATCH($C2152,'Policy Characteristics'!$C:$C,0))),"",INDEX('Policy Characteristics'!B:B,MATCH($C2152,'Policy Characteristics'!$C:$C,0)))</f>
        <v>Exempt Process Emissions from C Tax</v>
      </c>
      <c r="C2152" s="254" t="str">
        <f t="shared" si="75"/>
        <v>BEPEfCT Boolean Exempt Process Emissions from Carbon Tax</v>
      </c>
      <c r="D2152" s="6" t="s">
        <v>3055</v>
      </c>
      <c r="E2152" s="6"/>
      <c r="F2152" t="s">
        <v>3017</v>
      </c>
      <c r="G2152" s="6"/>
      <c r="H2152" s="47">
        <v>1650</v>
      </c>
      <c r="I2152" s="325" t="s">
        <v>40</v>
      </c>
      <c r="J2152" s="255" t="str">
        <f>IF(ISBLANK(INDEX('Policy Characteristics'!D:D,MATCH($C2152,'Policy Characteristics'!$C:$C,0))),"",INDEX('Policy Characteristics'!D:D,MATCH($C2152,'Policy Characteristics'!$C:$C,0)))</f>
        <v/>
      </c>
      <c r="K2152" s="254" t="str">
        <f>IF(ISBLANK(INDEX('Policy Characteristics'!E:E,MATCH($C2152,'Policy Characteristics'!$C:$C,0))),"",INDEX('Policy Characteristics'!E:E,MATCH($C2152,'Policy Characteristics'!$C:$C,0)))</f>
        <v>cross toggle whether carbon tax affects process emissions</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1</v>
      </c>
      <c r="N2152" s="261">
        <f>IF(ISBLANK(INDEX('Policy Characteristics'!H:H,MATCH($C2152,'Policy Characteristics'!$C:$C,0))),"",INDEX('Policy Characteristics'!H:H,MATCH($C2152,'Policy Characteristics'!$C:$C,0)))</f>
        <v>1</v>
      </c>
      <c r="O2152" s="254" t="str">
        <f>IF(ISBLANK(INDEX('Policy Characteristics'!I:I,MATCH($C2152,'Policy Characteristics'!$C:$C,0))),"",INDEX('Policy Characteristics'!I:I,MATCH($C2152,'Policy Characteristics'!$C:$C,0)))</f>
        <v>on/off</v>
      </c>
      <c r="P2152" s="254" t="str">
        <f>IF(ISBLANK(INDEX('Policy Characteristics'!J:J,MATCH($C2152,'Policy Characteristics'!$C:$C,0))),"",INDEX('Policy Characteristics'!J:J,MATCH($C2152,'Policy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52" s="254" t="str">
        <f>IF(ISBLANK(INDEX('Policy Characteristics'!K:K,MATCH($C2152,'Policy Characteristics'!$C:$C,0))),"",INDEX('Policy Characteristics'!K:K,MATCH($C2152,'Policy Characteristics'!$C:$C,0)))</f>
        <v>fuels.html#carbon-tax</v>
      </c>
      <c r="R2152" s="254" t="str">
        <f>IF(ISBLANK(INDEX('Policy Characteristics'!L:L,MATCH($C2152,'Policy Characteristics'!$C:$C,0))),"",INDEX('Policy Characteristics'!L:L,MATCH($C2152,'Policy Characteristics'!$C:$C,0)))</f>
        <v>carbon-tax.html</v>
      </c>
    </row>
    <row r="2153" spans="1:18" s="2" customFormat="1" x14ac:dyDescent="0.25">
      <c r="A2153" s="254" t="str">
        <f>IF(ISBLANK(INDEX('Policy Characteristics'!A:A,MATCH($C2153,'Policy Characteristics'!$C:$C,0))),"",INDEX('Policy Characteristics'!A:A,MATCH($C2153,'Policy Characteristics'!$C:$C,0)))</f>
        <v>Cross-Sector</v>
      </c>
      <c r="B2153" s="262" t="str">
        <f>IF(ISBLANK(INDEX('Policy Characteristics'!B:B,MATCH($C2153,'Policy Characteristics'!$C:$C,0))),"",INDEX('Policy Characteristics'!B:B,MATCH($C2153,'Policy Characteristics'!$C:$C,0)))</f>
        <v>Exempt Process Emissions from C Tax</v>
      </c>
      <c r="C2153" s="254" t="str">
        <f t="shared" si="75"/>
        <v>BEPEfCT Boolean Exempt Process Emissions from Carbon Tax</v>
      </c>
      <c r="D2153" s="6" t="s">
        <v>3056</v>
      </c>
      <c r="E2153" s="6"/>
      <c r="F2153" t="s">
        <v>3059</v>
      </c>
      <c r="G2153" s="6"/>
      <c r="H2153" s="47">
        <v>1651</v>
      </c>
      <c r="I2153" s="325" t="s">
        <v>40</v>
      </c>
      <c r="J2153" s="255" t="str">
        <f>IF(ISBLANK(INDEX('Policy Characteristics'!D:D,MATCH($C2153,'Policy Characteristics'!$C:$C,0))),"",INDEX('Policy Characteristics'!D:D,MATCH($C2153,'Policy Characteristics'!$C:$C,0)))</f>
        <v/>
      </c>
      <c r="K2153" s="254" t="str">
        <f>IF(ISBLANK(INDEX('Policy Characteristics'!E:E,MATCH($C2153,'Policy Characteristics'!$C:$C,0))),"",INDEX('Policy Characteristics'!E:E,MATCH($C2153,'Policy Characteristics'!$C:$C,0)))</f>
        <v>cross toggle whether carbon tax affects process emissions</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1</v>
      </c>
      <c r="N2153" s="261">
        <f>IF(ISBLANK(INDEX('Policy Characteristics'!H:H,MATCH($C2153,'Policy Characteristics'!$C:$C,0))),"",INDEX('Policy Characteristics'!H:H,MATCH($C2153,'Policy Characteristics'!$C:$C,0)))</f>
        <v>1</v>
      </c>
      <c r="O2153" s="254" t="str">
        <f>IF(ISBLANK(INDEX('Policy Characteristics'!I:I,MATCH($C2153,'Policy Characteristics'!$C:$C,0))),"",INDEX('Policy Characteristics'!I:I,MATCH($C2153,'Policy Characteristics'!$C:$C,0)))</f>
        <v>on/off</v>
      </c>
      <c r="P2153" s="254" t="str">
        <f>IF(ISBLANK(INDEX('Policy Characteristics'!J:J,MATCH($C2153,'Policy Characteristics'!$C:$C,0))),"",INDEX('Policy Characteristics'!J:J,MATCH($C2153,'Policy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53" s="254" t="str">
        <f>IF(ISBLANK(INDEX('Policy Characteristics'!K:K,MATCH($C2153,'Policy Characteristics'!$C:$C,0))),"",INDEX('Policy Characteristics'!K:K,MATCH($C2153,'Policy Characteristics'!$C:$C,0)))</f>
        <v>fuels.html#carbon-tax</v>
      </c>
      <c r="R2153" s="254" t="str">
        <f>IF(ISBLANK(INDEX('Policy Characteristics'!L:L,MATCH($C2153,'Policy Characteristics'!$C:$C,0))),"",INDEX('Policy Characteristics'!L:L,MATCH($C2153,'Policy Characteristics'!$C:$C,0)))</f>
        <v>carbon-tax.html</v>
      </c>
    </row>
    <row r="2154" spans="1:18" s="2" customFormat="1" x14ac:dyDescent="0.25">
      <c r="A2154" s="254" t="str">
        <f>IF(ISBLANK(INDEX('Policy Characteristics'!A:A,MATCH($C2154,'Policy Characteristics'!$C:$C,0))),"",INDEX('Policy Characteristics'!A:A,MATCH($C2154,'Policy Characteristics'!$C:$C,0)))</f>
        <v>Cross-Sector</v>
      </c>
      <c r="B2154" s="262" t="str">
        <f>IF(ISBLANK(INDEX('Policy Characteristics'!B:B,MATCH($C2154,'Policy Characteristics'!$C:$C,0))),"",INDEX('Policy Characteristics'!B:B,MATCH($C2154,'Policy Characteristics'!$C:$C,0)))</f>
        <v>Exempt Process Emissions from C Tax</v>
      </c>
      <c r="C2154" s="254" t="str">
        <f t="shared" si="75"/>
        <v>BEPEfCT Boolean Exempt Process Emissions from Carbon Tax</v>
      </c>
      <c r="D2154" s="6" t="s">
        <v>3057</v>
      </c>
      <c r="E2154" s="6"/>
      <c r="F2154" t="s">
        <v>3018</v>
      </c>
      <c r="G2154" s="6"/>
      <c r="H2154" s="47">
        <v>1652</v>
      </c>
      <c r="I2154" s="325" t="s">
        <v>41</v>
      </c>
      <c r="J2154" s="255" t="str">
        <f>IF(ISBLANK(INDEX('Policy Characteristics'!D:D,MATCH($C2154,'Policy Characteristics'!$C:$C,0))),"",INDEX('Policy Characteristics'!D:D,MATCH($C2154,'Policy Characteristics'!$C:$C,0)))</f>
        <v/>
      </c>
      <c r="K2154" s="254" t="str">
        <f>IF(ISBLANK(INDEX('Policy Characteristics'!E:E,MATCH($C2154,'Policy Characteristics'!$C:$C,0))),"",INDEX('Policy Characteristics'!E:E,MATCH($C2154,'Policy Characteristics'!$C:$C,0)))</f>
        <v>cross toggle whether carbon tax affects process emissions</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1</v>
      </c>
      <c r="N2154" s="261">
        <f>IF(ISBLANK(INDEX('Policy Characteristics'!H:H,MATCH($C2154,'Policy Characteristics'!$C:$C,0))),"",INDEX('Policy Characteristics'!H:H,MATCH($C2154,'Policy Characteristics'!$C:$C,0)))</f>
        <v>1</v>
      </c>
      <c r="O2154" s="254" t="str">
        <f>IF(ISBLANK(INDEX('Policy Characteristics'!I:I,MATCH($C2154,'Policy Characteristics'!$C:$C,0))),"",INDEX('Policy Characteristics'!I:I,MATCH($C2154,'Policy Characteristics'!$C:$C,0)))</f>
        <v>on/off</v>
      </c>
      <c r="P2154" s="254" t="str">
        <f>IF(ISBLANK(INDEX('Policy Characteristics'!J:J,MATCH($C2154,'Policy Characteristics'!$C:$C,0))),"",INDEX('Policy Characteristics'!J:J,MATCH($C2154,'Policy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54" s="254" t="str">
        <f>IF(ISBLANK(INDEX('Policy Characteristics'!K:K,MATCH($C2154,'Policy Characteristics'!$C:$C,0))),"",INDEX('Policy Characteristics'!K:K,MATCH($C2154,'Policy Characteristics'!$C:$C,0)))</f>
        <v>fuels.html#carbon-tax</v>
      </c>
      <c r="R2154" s="254" t="str">
        <f>IF(ISBLANK(INDEX('Policy Characteristics'!L:L,MATCH($C2154,'Policy Characteristics'!$C:$C,0))),"",INDEX('Policy Characteristics'!L:L,MATCH($C2154,'Policy Characteristics'!$C:$C,0)))</f>
        <v>carbon-tax.html</v>
      </c>
    </row>
    <row r="2155" spans="1:18" s="2" customFormat="1" x14ac:dyDescent="0.25">
      <c r="A2155" s="254" t="str">
        <f>IF(ISBLANK(INDEX('Policy Characteristics'!A:A,MATCH($C2155,'Policy Characteristics'!$C:$C,0))),"",INDEX('Policy Characteristics'!A:A,MATCH($C2155,'Policy Characteristics'!$C:$C,0)))</f>
        <v>Cross-Sector</v>
      </c>
      <c r="B2155" s="262" t="str">
        <f>IF(ISBLANK(INDEX('Policy Characteristics'!B:B,MATCH($C2155,'Policy Characteristics'!$C:$C,0))),"",INDEX('Policy Characteristics'!B:B,MATCH($C2155,'Policy Characteristics'!$C:$C,0)))</f>
        <v>Toggle Carbon Tax Border Adjustment</v>
      </c>
      <c r="C2155" s="1" t="s">
        <v>3338</v>
      </c>
      <c r="D2155" s="6"/>
      <c r="E2155" s="6"/>
      <c r="F2155" s="6"/>
      <c r="G2155" s="6"/>
      <c r="H2155" s="47">
        <v>1627</v>
      </c>
      <c r="I2155" s="325" t="s">
        <v>40</v>
      </c>
      <c r="J2155" s="255" t="str">
        <f>IF(ISBLANK(INDEX('Policy Characteristics'!D:D,MATCH($C2155,'Policy Characteristics'!$C:$C,0))),"",INDEX('Policy Characteristics'!D:D,MATCH($C2155,'Policy Characteristics'!$C:$C,0)))</f>
        <v/>
      </c>
      <c r="K2155" s="254" t="str">
        <f>IF(ISBLANK(INDEX('Policy Characteristics'!E:E,MATCH($C2155,'Policy Characteristics'!$C:$C,0))),"",INDEX('Policy Characteristics'!E:E,MATCH($C2155,'Policy Characteristics'!$C:$C,0)))</f>
        <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1</v>
      </c>
      <c r="N2155" s="261">
        <f>IF(ISBLANK(INDEX('Policy Characteristics'!H:H,MATCH($C2155,'Policy Characteristics'!$C:$C,0))),"",INDEX('Policy Characteristics'!H:H,MATCH($C2155,'Policy Characteristics'!$C:$C,0)))</f>
        <v>1</v>
      </c>
      <c r="O2155" s="254" t="str">
        <f>IF(ISBLANK(INDEX('Policy Characteristics'!I:I,MATCH($C2155,'Policy Characteristics'!$C:$C,0))),"",INDEX('Policy Characteristics'!I:I,MATCH($C2155,'Policy Characteristics'!$C:$C,0)))</f>
        <v>on/off</v>
      </c>
      <c r="P2155" s="254" t="str">
        <f>IF(ISBLANK(INDEX('Policy Characteristics'!J:J,MATCH($C2155,'Policy Characteristics'!$C:$C,0))),"",INDEX('Policy Characteristics'!J:J,MATCH($C2155,'Policy Characteristics'!$C:$C,0)))</f>
        <v>**Description:** By default, carbon taxes apply to only domestically produced goods. If set to zero, this policy enables carbon tax border adjustments, meaning the carbon tax will apply to both domestically produced and imported goods.</v>
      </c>
      <c r="Q2155" s="254" t="str">
        <f>IF(ISBLANK(INDEX('Policy Characteristics'!K:K,MATCH($C2155,'Policy Characteristics'!$C:$C,0))),"",INDEX('Policy Characteristics'!K:K,MATCH($C2155,'Policy Characteristics'!$C:$C,0)))</f>
        <v>fuels.html#carbon-tax</v>
      </c>
      <c r="R2155" s="254" t="str">
        <f>IF(ISBLANK(INDEX('Policy Characteristics'!L:L,MATCH($C2155,'Policy Characteristics'!$C:$C,0))),"",INDEX('Policy Characteristics'!L:L,MATCH($C2155,'Policy Characteristics'!$C:$C,0)))</f>
        <v>carbon-tax.html</v>
      </c>
    </row>
    <row r="2156" spans="1:18" s="2" customFormat="1" x14ac:dyDescent="0.25">
      <c r="A2156" s="254" t="str">
        <f>IF(ISBLANK(INDEX('Policy Characteristics'!A:A,MATCH($C2156,'Policy Characteristics'!$C:$C,0))),"",INDEX('Policy Characteristics'!A:A,MATCH($C2156,'Policy Characteristics'!$C:$C,0)))</f>
        <v>Cross-Sector</v>
      </c>
      <c r="B2156" s="262" t="str">
        <f>IF(ISBLANK(INDEX('Policy Characteristics'!B:B,MATCH($C2156,'Policy Characteristics'!$C:$C,0))),"",INDEX('Policy Characteristics'!B:B,MATCH($C2156,'Policy Characteristics'!$C:$C,0)))</f>
        <v>Fixed Energy Prices</v>
      </c>
      <c r="C2156" s="317" t="s">
        <v>2689</v>
      </c>
      <c r="D2156" s="6" t="s">
        <v>49</v>
      </c>
      <c r="E2156" s="6"/>
      <c r="F2156" s="6" t="s">
        <v>89</v>
      </c>
      <c r="G2156" s="6"/>
      <c r="H2156" s="43">
        <v>720</v>
      </c>
      <c r="I2156" s="325" t="s">
        <v>41</v>
      </c>
      <c r="J2156" s="255" t="str">
        <f>IF(ISBLANK(INDEX('Policy Characteristics'!D:D,MATCH($C2156,'Policy Characteristics'!$C:$C,0))),"",INDEX('Policy Characteristics'!D:D,MATCH($C2156,'Policy Characteristics'!$C:$C,0)))</f>
        <v>Fixed Energy Prices</v>
      </c>
      <c r="K2156" s="254" t="str">
        <f>IF(ISBLANK(INDEX('Policy Characteristics'!E:E,MATCH($C2156,'Policy Characteristics'!$C:$C,0))),"",INDEX('Policy Characteristics'!E:E,MATCH($C2156,'Policy Characteristics'!$C:$C,0)))</f>
        <v>cross toggle whether policies affect energy prices</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1</v>
      </c>
      <c r="N2156" s="261">
        <f>IF(ISBLANK(INDEX('Policy Characteristics'!H:H,MATCH($C2156,'Policy Characteristics'!$C:$C,0))),"",INDEX('Policy Characteristics'!H:H,MATCH($C2156,'Policy Characteristics'!$C:$C,0)))</f>
        <v>1</v>
      </c>
      <c r="O2156" s="254" t="str">
        <f>IF(ISBLANK(INDEX('Policy Characteristics'!I:I,MATCH($C2156,'Policy Characteristics'!$C:$C,0))),"",INDEX('Policy Characteristics'!I:I,MATCH($C2156,'Policy Characteristics'!$C:$C,0)))</f>
        <v>on/off</v>
      </c>
      <c r="P2156" s="254" t="str">
        <f>IF(ISBLANK(INDEX('Policy Characteristics'!J:J,MATCH($C2156,'Policy Characteristics'!$C:$C,0))),"",INDEX('Policy Characteristics'!J:J,MATCH($C2156,'Policy Characteristics'!$C:$C,0)))</f>
        <v/>
      </c>
      <c r="Q2156" s="254" t="str">
        <f>IF(ISBLANK(INDEX('Policy Characteristics'!K:K,MATCH($C2156,'Policy Characteristics'!$C:$C,0))),"",INDEX('Policy Characteristics'!K:K,MATCH($C2156,'Policy Characteristics'!$C:$C,0)))</f>
        <v/>
      </c>
      <c r="R2156" s="254" t="str">
        <f>IF(ISBLANK(INDEX('Policy Characteristics'!L:L,MATCH($C2156,'Policy Characteristics'!$C:$C,0))),"",INDEX('Policy Characteristics'!L:L,MATCH($C2156,'Policy Characteristics'!$C:$C,0)))</f>
        <v/>
      </c>
    </row>
    <row r="2157" spans="1:18" s="2" customFormat="1" x14ac:dyDescent="0.25">
      <c r="A2157" s="254" t="str">
        <f>IF(ISBLANK(INDEX('Policy Characteristics'!A:A,MATCH($C2157,'Policy Characteristics'!$C:$C,0))),"",INDEX('Policy Characteristics'!A:A,MATCH($C2157,'Policy Characteristics'!$C:$C,0)))</f>
        <v>Cross-Sector</v>
      </c>
      <c r="B2157" s="262" t="str">
        <f>IF(ISBLANK(INDEX('Policy Characteristics'!B:B,MATCH($C2157,'Policy Characteristics'!$C:$C,0))),"",INDEX('Policy Characteristics'!B:B,MATCH($C2157,'Policy Characteristics'!$C:$C,0)))</f>
        <v>Fixed Energy Prices</v>
      </c>
      <c r="C2157" s="254" t="str">
        <f t="shared" ref="C2157:C2158" si="76">C$2156</f>
        <v>Toggle Whether Policies Affect Energy Prices</v>
      </c>
      <c r="D2157" s="6" t="s">
        <v>71</v>
      </c>
      <c r="E2157" s="6"/>
      <c r="F2157" s="6" t="s">
        <v>95</v>
      </c>
      <c r="G2157" s="6"/>
      <c r="H2157" s="43">
        <v>721</v>
      </c>
      <c r="I2157" s="325" t="s">
        <v>41</v>
      </c>
      <c r="J2157" s="255" t="str">
        <f>IF(ISBLANK(INDEX('Policy Characteristics'!D:D,MATCH($C2157,'Policy Characteristics'!$C:$C,0))),"",INDEX('Policy Characteristics'!D:D,MATCH($C2157,'Policy Characteristics'!$C:$C,0)))</f>
        <v>Fixed Energy Prices</v>
      </c>
      <c r="K2157" s="254" t="str">
        <f>IF(ISBLANK(INDEX('Policy Characteristics'!E:E,MATCH($C2157,'Policy Characteristics'!$C:$C,0))),"",INDEX('Policy Characteristics'!E:E,MATCH($C2157,'Policy Characteristics'!$C:$C,0)))</f>
        <v>cross toggle whether policies affect energy prices</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1</v>
      </c>
      <c r="N2157" s="261">
        <f>IF(ISBLANK(INDEX('Policy Characteristics'!H:H,MATCH($C2157,'Policy Characteristics'!$C:$C,0))),"",INDEX('Policy Characteristics'!H:H,MATCH($C2157,'Policy Characteristics'!$C:$C,0)))</f>
        <v>1</v>
      </c>
      <c r="O2157" s="254" t="str">
        <f>IF(ISBLANK(INDEX('Policy Characteristics'!I:I,MATCH($C2157,'Policy Characteristics'!$C:$C,0))),"",INDEX('Policy Characteristics'!I:I,MATCH($C2157,'Policy Characteristics'!$C:$C,0)))</f>
        <v>on/off</v>
      </c>
      <c r="P2157" s="254" t="str">
        <f>IF(ISBLANK(INDEX('Policy Characteristics'!J:J,MATCH($C2157,'Policy Characteristics'!$C:$C,0))),"",INDEX('Policy Characteristics'!J:J,MATCH($C2157,'Policy Characteristics'!$C:$C,0)))</f>
        <v/>
      </c>
      <c r="Q2157" s="254" t="str">
        <f>IF(ISBLANK(INDEX('Policy Characteristics'!K:K,MATCH($C2157,'Policy Characteristics'!$C:$C,0))),"",INDEX('Policy Characteristics'!K:K,MATCH($C2157,'Policy Characteristics'!$C:$C,0)))</f>
        <v/>
      </c>
      <c r="R2157" s="254" t="str">
        <f>IF(ISBLANK(INDEX('Policy Characteristics'!L:L,MATCH($C2157,'Policy Characteristics'!$C:$C,0))),"",INDEX('Policy Characteristics'!L:L,MATCH($C2157,'Policy Characteristics'!$C:$C,0)))</f>
        <v/>
      </c>
    </row>
    <row r="2158" spans="1:18" s="2" customFormat="1" x14ac:dyDescent="0.25">
      <c r="A2158" s="254" t="str">
        <f>IF(ISBLANK(INDEX('Policy Characteristics'!A:A,MATCH($C2158,'Policy Characteristics'!$C:$C,0))),"",INDEX('Policy Characteristics'!A:A,MATCH($C2158,'Policy Characteristics'!$C:$C,0)))</f>
        <v>Cross-Sector</v>
      </c>
      <c r="B2158" s="262" t="str">
        <f>IF(ISBLANK(INDEX('Policy Characteristics'!B:B,MATCH($C2158,'Policy Characteristics'!$C:$C,0))),"",INDEX('Policy Characteristics'!B:B,MATCH($C2158,'Policy Characteristics'!$C:$C,0)))</f>
        <v>Fixed Energy Prices</v>
      </c>
      <c r="C2158" s="254" t="str">
        <f t="shared" si="76"/>
        <v>Toggle Whether Policies Affect Energy Prices</v>
      </c>
      <c r="D2158" s="6" t="s">
        <v>2447</v>
      </c>
      <c r="E2158" s="6"/>
      <c r="F2158" s="6" t="s">
        <v>2451</v>
      </c>
      <c r="G2158" s="6"/>
      <c r="H2158" s="43">
        <v>722</v>
      </c>
      <c r="I2158" s="325" t="s">
        <v>41</v>
      </c>
      <c r="J2158" s="255" t="str">
        <f>IF(ISBLANK(INDEX('Policy Characteristics'!D:D,MATCH($C2158,'Policy Characteristics'!$C:$C,0))),"",INDEX('Policy Characteristics'!D:D,MATCH($C2158,'Policy Characteristics'!$C:$C,0)))</f>
        <v>Fixed Energy Prices</v>
      </c>
      <c r="K2158" s="254" t="str">
        <f>IF(ISBLANK(INDEX('Policy Characteristics'!E:E,MATCH($C2158,'Policy Characteristics'!$C:$C,0))),"",INDEX('Policy Characteristics'!E:E,MATCH($C2158,'Policy Characteristics'!$C:$C,0)))</f>
        <v>cross toggle whether policies affect energy prices</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1</v>
      </c>
      <c r="N2158" s="261">
        <f>IF(ISBLANK(INDEX('Policy Characteristics'!H:H,MATCH($C2158,'Policy Characteristics'!$C:$C,0))),"",INDEX('Policy Characteristics'!H:H,MATCH($C2158,'Policy Characteristics'!$C:$C,0)))</f>
        <v>1</v>
      </c>
      <c r="O2158" s="254" t="str">
        <f>IF(ISBLANK(INDEX('Policy Characteristics'!I:I,MATCH($C2158,'Policy Characteristics'!$C:$C,0))),"",INDEX('Policy Characteristics'!I:I,MATCH($C2158,'Policy Characteristics'!$C:$C,0)))</f>
        <v>on/off</v>
      </c>
      <c r="P2158" s="254" t="str">
        <f>IF(ISBLANK(INDEX('Policy Characteristics'!J:J,MATCH($C2158,'Policy Characteristics'!$C:$C,0))),"",INDEX('Policy Characteristics'!J:J,MATCH($C2158,'Policy Characteristics'!$C:$C,0)))</f>
        <v/>
      </c>
      <c r="Q2158" s="254" t="str">
        <f>IF(ISBLANK(INDEX('Policy Characteristics'!K:K,MATCH($C2158,'Policy Characteristics'!$C:$C,0))),"",INDEX('Policy Characteristics'!K:K,MATCH($C2158,'Policy Characteristics'!$C:$C,0)))</f>
        <v/>
      </c>
      <c r="R2158" s="254" t="str">
        <f>IF(ISBLANK(INDEX('Policy Characteristics'!L:L,MATCH($C2158,'Policy Characteristics'!$C:$C,0))),"",INDEX('Policy Characteristics'!L:L,MATCH($C2158,'Policy Characteristics'!$C:$C,0)))</f>
        <v/>
      </c>
    </row>
    <row r="2159" spans="1:18" s="2" customFormat="1" x14ac:dyDescent="0.25">
      <c r="A2159" s="254" t="str">
        <f>IF(ISBLANK(INDEX('Policy Characteristics'!A:A,MATCH($C2159,'Policy Characteristics'!$C:$C,0))),"",INDEX('Policy Characteristics'!A:A,MATCH($C2159,'Policy Characteristics'!$C:$C,0)))</f>
        <v>Cross-Sector</v>
      </c>
      <c r="B2159" s="262" t="str">
        <f>IF(ISBLANK(INDEX('Policy Characteristics'!B:B,MATCH($C2159,'Policy Characteristics'!$C:$C,0))),"",INDEX('Policy Characteristics'!B:B,MATCH($C2159,'Policy Characteristics'!$C:$C,0)))</f>
        <v>Fixed Energy Prices</v>
      </c>
      <c r="C2159" s="317" t="s">
        <v>2689</v>
      </c>
      <c r="D2159" s="6" t="s">
        <v>436</v>
      </c>
      <c r="E2159" s="45"/>
      <c r="F2159" s="6" t="s">
        <v>433</v>
      </c>
      <c r="G2159" s="6"/>
      <c r="H2159" s="47">
        <v>836</v>
      </c>
      <c r="I2159" s="325" t="s">
        <v>41</v>
      </c>
      <c r="J2159" s="255" t="str">
        <f>IF(ISBLANK(INDEX('Policy Characteristics'!D:D,MATCH($C2159,'Policy Characteristics'!$C:$C,0))),"",INDEX('Policy Characteristics'!D:D,MATCH($C2159,'Policy Characteristics'!$C:$C,0)))</f>
        <v>Fixed Energy Prices</v>
      </c>
      <c r="K2159" s="254" t="str">
        <f>IF(ISBLANK(INDEX('Policy Characteristics'!E:E,MATCH($C2159,'Policy Characteristics'!$C:$C,0))),"",INDEX('Policy Characteristics'!E:E,MATCH($C2159,'Policy Characteristics'!$C:$C,0)))</f>
        <v>cross toggle whether policies affect energy prices</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1</v>
      </c>
      <c r="N2159" s="261">
        <f>IF(ISBLANK(INDEX('Policy Characteristics'!H:H,MATCH($C2159,'Policy Characteristics'!$C:$C,0))),"",INDEX('Policy Characteristics'!H:H,MATCH($C2159,'Policy Characteristics'!$C:$C,0)))</f>
        <v>1</v>
      </c>
      <c r="O2159" s="254" t="str">
        <f>IF(ISBLANK(INDEX('Policy Characteristics'!I:I,MATCH($C2159,'Policy Characteristics'!$C:$C,0))),"",INDEX('Policy Characteristics'!I:I,MATCH($C2159,'Policy Characteristics'!$C:$C,0)))</f>
        <v>on/off</v>
      </c>
      <c r="P2159" s="254" t="str">
        <f>IF(ISBLANK(INDEX('Policy Characteristics'!J:J,MATCH($C2159,'Policy Characteristics'!$C:$C,0))),"",INDEX('Policy Characteristics'!J:J,MATCH($C2159,'Policy Characteristics'!$C:$C,0)))</f>
        <v/>
      </c>
      <c r="Q2159" s="254" t="str">
        <f>IF(ISBLANK(INDEX('Policy Characteristics'!K:K,MATCH($C2159,'Policy Characteristics'!$C:$C,0))),"",INDEX('Policy Characteristics'!K:K,MATCH($C2159,'Policy Characteristics'!$C:$C,0)))</f>
        <v/>
      </c>
      <c r="R2159" s="254" t="str">
        <f>IF(ISBLANK(INDEX('Policy Characteristics'!L:L,MATCH($C2159,'Policy Characteristics'!$C:$C,0))),"",INDEX('Policy Characteristics'!L:L,MATCH($C2159,'Policy Characteristics'!$C:$C,0)))</f>
        <v/>
      </c>
    </row>
    <row r="2160" spans="1:18" s="2" customFormat="1" x14ac:dyDescent="0.25">
      <c r="A2160" s="254" t="str">
        <f>IF(ISBLANK(INDEX('Policy Characteristics'!A:A,MATCH($C2160,'Policy Characteristics'!$C:$C,0))),"",INDEX('Policy Characteristics'!A:A,MATCH($C2160,'Policy Characteristics'!$C:$C,0)))</f>
        <v>Cross-Sector</v>
      </c>
      <c r="B2160" s="262" t="str">
        <f>IF(ISBLANK(INDEX('Policy Characteristics'!B:B,MATCH($C2160,'Policy Characteristics'!$C:$C,0))),"",INDEX('Policy Characteristics'!B:B,MATCH($C2160,'Policy Characteristics'!$C:$C,0)))</f>
        <v>Fixed Energy Prices</v>
      </c>
      <c r="C2160" s="254" t="str">
        <f t="shared" ref="C2160:C2170" si="77">C$2159</f>
        <v>Toggle Whether Policies Affect Energy Prices</v>
      </c>
      <c r="D2160" s="6" t="s">
        <v>43</v>
      </c>
      <c r="E2160" s="45"/>
      <c r="F2160" s="6" t="s">
        <v>83</v>
      </c>
      <c r="G2160" s="6"/>
      <c r="H2160" s="43">
        <v>837</v>
      </c>
      <c r="I2160" s="325" t="s">
        <v>41</v>
      </c>
      <c r="J2160" s="255" t="str">
        <f>IF(ISBLANK(INDEX('Policy Characteristics'!D:D,MATCH($C2160,'Policy Characteristics'!$C:$C,0))),"",INDEX('Policy Characteristics'!D:D,MATCH($C2160,'Policy Characteristics'!$C:$C,0)))</f>
        <v>Fixed Energy Prices</v>
      </c>
      <c r="K2160" s="254" t="str">
        <f>IF(ISBLANK(INDEX('Policy Characteristics'!E:E,MATCH($C2160,'Policy Characteristics'!$C:$C,0))),"",INDEX('Policy Characteristics'!E:E,MATCH($C2160,'Policy Characteristics'!$C:$C,0)))</f>
        <v>cross toggle whether policies affect energy prices</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1</v>
      </c>
      <c r="N2160" s="261">
        <f>IF(ISBLANK(INDEX('Policy Characteristics'!H:H,MATCH($C2160,'Policy Characteristics'!$C:$C,0))),"",INDEX('Policy Characteristics'!H:H,MATCH($C2160,'Policy Characteristics'!$C:$C,0)))</f>
        <v>1</v>
      </c>
      <c r="O2160" s="254" t="str">
        <f>IF(ISBLANK(INDEX('Policy Characteristics'!I:I,MATCH($C2160,'Policy Characteristics'!$C:$C,0))),"",INDEX('Policy Characteristics'!I:I,MATCH($C2160,'Policy Characteristics'!$C:$C,0)))</f>
        <v>on/off</v>
      </c>
      <c r="P2160" s="254" t="str">
        <f>IF(ISBLANK(INDEX('Policy Characteristics'!J:J,MATCH($C2160,'Policy Characteristics'!$C:$C,0))),"",INDEX('Policy Characteristics'!J:J,MATCH($C2160,'Policy Characteristics'!$C:$C,0)))</f>
        <v/>
      </c>
      <c r="Q2160" s="254" t="str">
        <f>IF(ISBLANK(INDEX('Policy Characteristics'!K:K,MATCH($C2160,'Policy Characteristics'!$C:$C,0))),"",INDEX('Policy Characteristics'!K:K,MATCH($C2160,'Policy Characteristics'!$C:$C,0)))</f>
        <v/>
      </c>
      <c r="R2160" s="254" t="str">
        <f>IF(ISBLANK(INDEX('Policy Characteristics'!L:L,MATCH($C2160,'Policy Characteristics'!$C:$C,0))),"",INDEX('Policy Characteristics'!L:L,MATCH($C2160,'Policy Characteristics'!$C:$C,0)))</f>
        <v/>
      </c>
    </row>
    <row r="2161" spans="1:18" s="2" customFormat="1" x14ac:dyDescent="0.25">
      <c r="A2161" s="254" t="str">
        <f>IF(ISBLANK(INDEX('Policy Characteristics'!A:A,MATCH($C2161,'Policy Characteristics'!$C:$C,0))),"",INDEX('Policy Characteristics'!A:A,MATCH($C2161,'Policy Characteristics'!$C:$C,0)))</f>
        <v>Cross-Sector</v>
      </c>
      <c r="B2161" s="262" t="str">
        <f>IF(ISBLANK(INDEX('Policy Characteristics'!B:B,MATCH($C2161,'Policy Characteristics'!$C:$C,0))),"",INDEX('Policy Characteristics'!B:B,MATCH($C2161,'Policy Characteristics'!$C:$C,0)))</f>
        <v>Fixed Energy Prices</v>
      </c>
      <c r="C2161" s="254" t="str">
        <f t="shared" si="77"/>
        <v>Toggle Whether Policies Affect Energy Prices</v>
      </c>
      <c r="D2161" s="6" t="s">
        <v>48</v>
      </c>
      <c r="E2161" s="45"/>
      <c r="F2161" s="6" t="s">
        <v>88</v>
      </c>
      <c r="G2161" s="6"/>
      <c r="H2161" s="47">
        <v>838</v>
      </c>
      <c r="I2161" s="325" t="s">
        <v>41</v>
      </c>
      <c r="J2161" s="255" t="str">
        <f>IF(ISBLANK(INDEX('Policy Characteristics'!D:D,MATCH($C2161,'Policy Characteristics'!$C:$C,0))),"",INDEX('Policy Characteristics'!D:D,MATCH($C2161,'Policy Characteristics'!$C:$C,0)))</f>
        <v>Fixed Energy Prices</v>
      </c>
      <c r="K2161" s="254" t="str">
        <f>IF(ISBLANK(INDEX('Policy Characteristics'!E:E,MATCH($C2161,'Policy Characteristics'!$C:$C,0))),"",INDEX('Policy Characteristics'!E:E,MATCH($C2161,'Policy Characteristics'!$C:$C,0)))</f>
        <v>cross toggle whether policies affect energy prices</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1</v>
      </c>
      <c r="N2161" s="261">
        <f>IF(ISBLANK(INDEX('Policy Characteristics'!H:H,MATCH($C2161,'Policy Characteristics'!$C:$C,0))),"",INDEX('Policy Characteristics'!H:H,MATCH($C2161,'Policy Characteristics'!$C:$C,0)))</f>
        <v>1</v>
      </c>
      <c r="O2161" s="254" t="str">
        <f>IF(ISBLANK(INDEX('Policy Characteristics'!I:I,MATCH($C2161,'Policy Characteristics'!$C:$C,0))),"",INDEX('Policy Characteristics'!I:I,MATCH($C2161,'Policy Characteristics'!$C:$C,0)))</f>
        <v>on/off</v>
      </c>
      <c r="P2161" s="254" t="str">
        <f>IF(ISBLANK(INDEX('Policy Characteristics'!J:J,MATCH($C2161,'Policy Characteristics'!$C:$C,0))),"",INDEX('Policy Characteristics'!J:J,MATCH($C2161,'Policy Characteristics'!$C:$C,0)))</f>
        <v/>
      </c>
      <c r="Q2161" s="254" t="str">
        <f>IF(ISBLANK(INDEX('Policy Characteristics'!K:K,MATCH($C2161,'Policy Characteristics'!$C:$C,0))),"",INDEX('Policy Characteristics'!K:K,MATCH($C2161,'Policy Characteristics'!$C:$C,0)))</f>
        <v/>
      </c>
      <c r="R2161" s="254" t="str">
        <f>IF(ISBLANK(INDEX('Policy Characteristics'!L:L,MATCH($C2161,'Policy Characteristics'!$C:$C,0))),"",INDEX('Policy Characteristics'!L:L,MATCH($C2161,'Policy Characteristics'!$C:$C,0)))</f>
        <v/>
      </c>
    </row>
    <row r="2162" spans="1:18" s="2" customFormat="1" x14ac:dyDescent="0.25">
      <c r="A2162" s="254" t="str">
        <f>IF(ISBLANK(INDEX('Policy Characteristics'!A:A,MATCH($C2162,'Policy Characteristics'!$C:$C,0))),"",INDEX('Policy Characteristics'!A:A,MATCH($C2162,'Policy Characteristics'!$C:$C,0)))</f>
        <v>Cross-Sector</v>
      </c>
      <c r="B2162" s="262" t="str">
        <f>IF(ISBLANK(INDEX('Policy Characteristics'!B:B,MATCH($C2162,'Policy Characteristics'!$C:$C,0))),"",INDEX('Policy Characteristics'!B:B,MATCH($C2162,'Policy Characteristics'!$C:$C,0)))</f>
        <v>Fixed Energy Prices</v>
      </c>
      <c r="C2162" s="254" t="str">
        <f t="shared" si="77"/>
        <v>Toggle Whether Policies Affect Energy Prices</v>
      </c>
      <c r="D2162" s="6" t="s">
        <v>50</v>
      </c>
      <c r="E2162" s="45"/>
      <c r="F2162" s="6" t="s">
        <v>91</v>
      </c>
      <c r="G2162" s="6"/>
      <c r="H2162" s="43">
        <v>839</v>
      </c>
      <c r="I2162" s="325" t="s">
        <v>41</v>
      </c>
      <c r="J2162" s="255" t="str">
        <f>IF(ISBLANK(INDEX('Policy Characteristics'!D:D,MATCH($C2162,'Policy Characteristics'!$C:$C,0))),"",INDEX('Policy Characteristics'!D:D,MATCH($C2162,'Policy Characteristics'!$C:$C,0)))</f>
        <v>Fixed Energy Prices</v>
      </c>
      <c r="K2162" s="254" t="str">
        <f>IF(ISBLANK(INDEX('Policy Characteristics'!E:E,MATCH($C2162,'Policy Characteristics'!$C:$C,0))),"",INDEX('Policy Characteristics'!E:E,MATCH($C2162,'Policy Characteristics'!$C:$C,0)))</f>
        <v>cross toggle whether policies affect energy prices</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1</v>
      </c>
      <c r="N2162" s="261">
        <f>IF(ISBLANK(INDEX('Policy Characteristics'!H:H,MATCH($C2162,'Policy Characteristics'!$C:$C,0))),"",INDEX('Policy Characteristics'!H:H,MATCH($C2162,'Policy Characteristics'!$C:$C,0)))</f>
        <v>1</v>
      </c>
      <c r="O2162" s="254" t="str">
        <f>IF(ISBLANK(INDEX('Policy Characteristics'!I:I,MATCH($C2162,'Policy Characteristics'!$C:$C,0))),"",INDEX('Policy Characteristics'!I:I,MATCH($C2162,'Policy Characteristics'!$C:$C,0)))</f>
        <v>on/off</v>
      </c>
      <c r="P2162" s="254" t="str">
        <f>IF(ISBLANK(INDEX('Policy Characteristics'!J:J,MATCH($C2162,'Policy Characteristics'!$C:$C,0))),"",INDEX('Policy Characteristics'!J:J,MATCH($C2162,'Policy Characteristics'!$C:$C,0)))</f>
        <v/>
      </c>
      <c r="Q2162" s="254" t="str">
        <f>IF(ISBLANK(INDEX('Policy Characteristics'!K:K,MATCH($C2162,'Policy Characteristics'!$C:$C,0))),"",INDEX('Policy Characteristics'!K:K,MATCH($C2162,'Policy Characteristics'!$C:$C,0)))</f>
        <v/>
      </c>
      <c r="R2162" s="254" t="str">
        <f>IF(ISBLANK(INDEX('Policy Characteristics'!L:L,MATCH($C2162,'Policy Characteristics'!$C:$C,0))),"",INDEX('Policy Characteristics'!L:L,MATCH($C2162,'Policy Characteristics'!$C:$C,0)))</f>
        <v/>
      </c>
    </row>
    <row r="2163" spans="1:18" s="2" customFormat="1" x14ac:dyDescent="0.25">
      <c r="A2163" s="254" t="str">
        <f>IF(ISBLANK(INDEX('Policy Characteristics'!A:A,MATCH($C2163,'Policy Characteristics'!$C:$C,0))),"",INDEX('Policy Characteristics'!A:A,MATCH($C2163,'Policy Characteristics'!$C:$C,0)))</f>
        <v>Cross-Sector</v>
      </c>
      <c r="B2163" s="262" t="str">
        <f>IF(ISBLANK(INDEX('Policy Characteristics'!B:B,MATCH($C2163,'Policy Characteristics'!$C:$C,0))),"",INDEX('Policy Characteristics'!B:B,MATCH($C2163,'Policy Characteristics'!$C:$C,0)))</f>
        <v>Fixed Energy Prices</v>
      </c>
      <c r="C2163" s="254" t="str">
        <f t="shared" si="77"/>
        <v>Toggle Whether Policies Affect Energy Prices</v>
      </c>
      <c r="D2163" s="6" t="s">
        <v>51</v>
      </c>
      <c r="E2163" s="45"/>
      <c r="F2163" s="6" t="s">
        <v>92</v>
      </c>
      <c r="G2163" s="6"/>
      <c r="H2163" s="47">
        <v>840</v>
      </c>
      <c r="I2163" s="325" t="s">
        <v>41</v>
      </c>
      <c r="J2163" s="255" t="str">
        <f>IF(ISBLANK(INDEX('Policy Characteristics'!D:D,MATCH($C2163,'Policy Characteristics'!$C:$C,0))),"",INDEX('Policy Characteristics'!D:D,MATCH($C2163,'Policy Characteristics'!$C:$C,0)))</f>
        <v>Fixed Energy Prices</v>
      </c>
      <c r="K2163" s="254" t="str">
        <f>IF(ISBLANK(INDEX('Policy Characteristics'!E:E,MATCH($C2163,'Policy Characteristics'!$C:$C,0))),"",INDEX('Policy Characteristics'!E:E,MATCH($C2163,'Policy Characteristics'!$C:$C,0)))</f>
        <v>cross toggle whether policies affect energy prices</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1</v>
      </c>
      <c r="N2163" s="261">
        <f>IF(ISBLANK(INDEX('Policy Characteristics'!H:H,MATCH($C2163,'Policy Characteristics'!$C:$C,0))),"",INDEX('Policy Characteristics'!H:H,MATCH($C2163,'Policy Characteristics'!$C:$C,0)))</f>
        <v>1</v>
      </c>
      <c r="O2163" s="254" t="str">
        <f>IF(ISBLANK(INDEX('Policy Characteristics'!I:I,MATCH($C2163,'Policy Characteristics'!$C:$C,0))),"",INDEX('Policy Characteristics'!I:I,MATCH($C2163,'Policy Characteristics'!$C:$C,0)))</f>
        <v>on/off</v>
      </c>
      <c r="P2163" s="254" t="str">
        <f>IF(ISBLANK(INDEX('Policy Characteristics'!J:J,MATCH($C2163,'Policy Characteristics'!$C:$C,0))),"",INDEX('Policy Characteristics'!J:J,MATCH($C2163,'Policy Characteristics'!$C:$C,0)))</f>
        <v/>
      </c>
      <c r="Q2163" s="254" t="str">
        <f>IF(ISBLANK(INDEX('Policy Characteristics'!K:K,MATCH($C2163,'Policy Characteristics'!$C:$C,0))),"",INDEX('Policy Characteristics'!K:K,MATCH($C2163,'Policy Characteristics'!$C:$C,0)))</f>
        <v/>
      </c>
      <c r="R2163" s="254" t="str">
        <f>IF(ISBLANK(INDEX('Policy Characteristics'!L:L,MATCH($C2163,'Policy Characteristics'!$C:$C,0))),"",INDEX('Policy Characteristics'!L:L,MATCH($C2163,'Policy Characteristics'!$C:$C,0)))</f>
        <v/>
      </c>
    </row>
    <row r="2164" spans="1:18" s="2" customFormat="1" x14ac:dyDescent="0.25">
      <c r="A2164" s="254" t="str">
        <f>IF(ISBLANK(INDEX('Policy Characteristics'!A:A,MATCH($C2164,'Policy Characteristics'!$C:$C,0))),"",INDEX('Policy Characteristics'!A:A,MATCH($C2164,'Policy Characteristics'!$C:$C,0)))</f>
        <v>Cross-Sector</v>
      </c>
      <c r="B2164" s="262" t="str">
        <f>IF(ISBLANK(INDEX('Policy Characteristics'!B:B,MATCH($C2164,'Policy Characteristics'!$C:$C,0))),"",INDEX('Policy Characteristics'!B:B,MATCH($C2164,'Policy Characteristics'!$C:$C,0)))</f>
        <v>Fixed Energy Prices</v>
      </c>
      <c r="C2164" s="254" t="str">
        <f t="shared" si="77"/>
        <v>Toggle Whether Policies Affect Energy Prices</v>
      </c>
      <c r="D2164" s="6" t="s">
        <v>52</v>
      </c>
      <c r="E2164" s="45"/>
      <c r="F2164" s="6" t="s">
        <v>93</v>
      </c>
      <c r="G2164" s="6"/>
      <c r="H2164" s="43">
        <v>841</v>
      </c>
      <c r="I2164" s="325" t="s">
        <v>41</v>
      </c>
      <c r="J2164" s="255" t="str">
        <f>IF(ISBLANK(INDEX('Policy Characteristics'!D:D,MATCH($C2164,'Policy Characteristics'!$C:$C,0))),"",INDEX('Policy Characteristics'!D:D,MATCH($C2164,'Policy Characteristics'!$C:$C,0)))</f>
        <v>Fixed Energy Prices</v>
      </c>
      <c r="K2164" s="254" t="str">
        <f>IF(ISBLANK(INDEX('Policy Characteristics'!E:E,MATCH($C2164,'Policy Characteristics'!$C:$C,0))),"",INDEX('Policy Characteristics'!E:E,MATCH($C2164,'Policy Characteristics'!$C:$C,0)))</f>
        <v>cross toggle whether policies affect energy prices</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1</v>
      </c>
      <c r="N2164" s="261">
        <f>IF(ISBLANK(INDEX('Policy Characteristics'!H:H,MATCH($C2164,'Policy Characteristics'!$C:$C,0))),"",INDEX('Policy Characteristics'!H:H,MATCH($C2164,'Policy Characteristics'!$C:$C,0)))</f>
        <v>1</v>
      </c>
      <c r="O2164" s="254" t="str">
        <f>IF(ISBLANK(INDEX('Policy Characteristics'!I:I,MATCH($C2164,'Policy Characteristics'!$C:$C,0))),"",INDEX('Policy Characteristics'!I:I,MATCH($C2164,'Policy Characteristics'!$C:$C,0)))</f>
        <v>on/off</v>
      </c>
      <c r="P2164" s="254" t="str">
        <f>IF(ISBLANK(INDEX('Policy Characteristics'!J:J,MATCH($C2164,'Policy Characteristics'!$C:$C,0))),"",INDEX('Policy Characteristics'!J:J,MATCH($C2164,'Policy Characteristics'!$C:$C,0)))</f>
        <v/>
      </c>
      <c r="Q2164" s="254" t="str">
        <f>IF(ISBLANK(INDEX('Policy Characteristics'!K:K,MATCH($C2164,'Policy Characteristics'!$C:$C,0))),"",INDEX('Policy Characteristics'!K:K,MATCH($C2164,'Policy Characteristics'!$C:$C,0)))</f>
        <v/>
      </c>
      <c r="R2164" s="254" t="str">
        <f>IF(ISBLANK(INDEX('Policy Characteristics'!L:L,MATCH($C2164,'Policy Characteristics'!$C:$C,0))),"",INDEX('Policy Characteristics'!L:L,MATCH($C2164,'Policy Characteristics'!$C:$C,0)))</f>
        <v/>
      </c>
    </row>
    <row r="2165" spans="1:18" s="2" customFormat="1" x14ac:dyDescent="0.25">
      <c r="A2165" s="254" t="str">
        <f>IF(ISBLANK(INDEX('Policy Characteristics'!A:A,MATCH($C2165,'Policy Characteristics'!$C:$C,0))),"",INDEX('Policy Characteristics'!A:A,MATCH($C2165,'Policy Characteristics'!$C:$C,0)))</f>
        <v>Cross-Sector</v>
      </c>
      <c r="B2165" s="262" t="str">
        <f>IF(ISBLANK(INDEX('Policy Characteristics'!B:B,MATCH($C2165,'Policy Characteristics'!$C:$C,0))),"",INDEX('Policy Characteristics'!B:B,MATCH($C2165,'Policy Characteristics'!$C:$C,0)))</f>
        <v>Fixed Energy Prices</v>
      </c>
      <c r="C2165" s="254" t="str">
        <f t="shared" si="77"/>
        <v>Toggle Whether Policies Affect Energy Prices</v>
      </c>
      <c r="D2165" s="6" t="s">
        <v>53</v>
      </c>
      <c r="E2165" s="45"/>
      <c r="F2165" s="6" t="s">
        <v>94</v>
      </c>
      <c r="G2165" s="6"/>
      <c r="H2165" s="47">
        <v>842</v>
      </c>
      <c r="I2165" s="325" t="s">
        <v>41</v>
      </c>
      <c r="J2165" s="255" t="str">
        <f>IF(ISBLANK(INDEX('Policy Characteristics'!D:D,MATCH($C2165,'Policy Characteristics'!$C:$C,0))),"",INDEX('Policy Characteristics'!D:D,MATCH($C2165,'Policy Characteristics'!$C:$C,0)))</f>
        <v>Fixed Energy Prices</v>
      </c>
      <c r="K2165" s="254" t="str">
        <f>IF(ISBLANK(INDEX('Policy Characteristics'!E:E,MATCH($C2165,'Policy Characteristics'!$C:$C,0))),"",INDEX('Policy Characteristics'!E:E,MATCH($C2165,'Policy Characteristics'!$C:$C,0)))</f>
        <v>cross toggle whether policies affect energy prices</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1</v>
      </c>
      <c r="N2165" s="261">
        <f>IF(ISBLANK(INDEX('Policy Characteristics'!H:H,MATCH($C2165,'Policy Characteristics'!$C:$C,0))),"",INDEX('Policy Characteristics'!H:H,MATCH($C2165,'Policy Characteristics'!$C:$C,0)))</f>
        <v>1</v>
      </c>
      <c r="O2165" s="254" t="str">
        <f>IF(ISBLANK(INDEX('Policy Characteristics'!I:I,MATCH($C2165,'Policy Characteristics'!$C:$C,0))),"",INDEX('Policy Characteristics'!I:I,MATCH($C2165,'Policy Characteristics'!$C:$C,0)))</f>
        <v>on/off</v>
      </c>
      <c r="P2165" s="254" t="str">
        <f>IF(ISBLANK(INDEX('Policy Characteristics'!J:J,MATCH($C2165,'Policy Characteristics'!$C:$C,0))),"",INDEX('Policy Characteristics'!J:J,MATCH($C2165,'Policy Characteristics'!$C:$C,0)))</f>
        <v/>
      </c>
      <c r="Q2165" s="254" t="str">
        <f>IF(ISBLANK(INDEX('Policy Characteristics'!K:K,MATCH($C2165,'Policy Characteristics'!$C:$C,0))),"",INDEX('Policy Characteristics'!K:K,MATCH($C2165,'Policy Characteristics'!$C:$C,0)))</f>
        <v/>
      </c>
      <c r="R2165" s="254" t="str">
        <f>IF(ISBLANK(INDEX('Policy Characteristics'!L:L,MATCH($C2165,'Policy Characteristics'!$C:$C,0))),"",INDEX('Policy Characteristics'!L:L,MATCH($C2165,'Policy Characteristics'!$C:$C,0)))</f>
        <v/>
      </c>
    </row>
    <row r="2166" spans="1:18" s="2" customFormat="1" x14ac:dyDescent="0.25">
      <c r="A2166" s="254" t="str">
        <f>IF(ISBLANK(INDEX('Policy Characteristics'!A:A,MATCH($C2166,'Policy Characteristics'!$C:$C,0))),"",INDEX('Policy Characteristics'!A:A,MATCH($C2166,'Policy Characteristics'!$C:$C,0)))</f>
        <v>Cross-Sector</v>
      </c>
      <c r="B2166" s="262" t="str">
        <f>IF(ISBLANK(INDEX('Policy Characteristics'!B:B,MATCH($C2166,'Policy Characteristics'!$C:$C,0))),"",INDEX('Policy Characteristics'!B:B,MATCH($C2166,'Policy Characteristics'!$C:$C,0)))</f>
        <v>Fixed Energy Prices</v>
      </c>
      <c r="C2166" s="254" t="str">
        <f t="shared" si="77"/>
        <v>Toggle Whether Policies Affect Energy Prices</v>
      </c>
      <c r="D2166" s="6" t="s">
        <v>2452</v>
      </c>
      <c r="E2166" s="45"/>
      <c r="F2166" s="6" t="s">
        <v>2453</v>
      </c>
      <c r="G2166" s="6"/>
      <c r="H2166" s="43">
        <v>843</v>
      </c>
      <c r="I2166" s="325" t="s">
        <v>41</v>
      </c>
      <c r="J2166" s="255" t="str">
        <f>IF(ISBLANK(INDEX('Policy Characteristics'!D:D,MATCH($C2166,'Policy Characteristics'!$C:$C,0))),"",INDEX('Policy Characteristics'!D:D,MATCH($C2166,'Policy Characteristics'!$C:$C,0)))</f>
        <v>Fixed Energy Prices</v>
      </c>
      <c r="K2166" s="254" t="str">
        <f>IF(ISBLANK(INDEX('Policy Characteristics'!E:E,MATCH($C2166,'Policy Characteristics'!$C:$C,0))),"",INDEX('Policy Characteristics'!E:E,MATCH($C2166,'Policy Characteristics'!$C:$C,0)))</f>
        <v>cross toggle whether policies affect energy prices</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1</v>
      </c>
      <c r="N2166" s="261">
        <f>IF(ISBLANK(INDEX('Policy Characteristics'!H:H,MATCH($C2166,'Policy Characteristics'!$C:$C,0))),"",INDEX('Policy Characteristics'!H:H,MATCH($C2166,'Policy Characteristics'!$C:$C,0)))</f>
        <v>1</v>
      </c>
      <c r="O2166" s="254" t="str">
        <f>IF(ISBLANK(INDEX('Policy Characteristics'!I:I,MATCH($C2166,'Policy Characteristics'!$C:$C,0))),"",INDEX('Policy Characteristics'!I:I,MATCH($C2166,'Policy Characteristics'!$C:$C,0)))</f>
        <v>on/off</v>
      </c>
      <c r="P2166" s="254" t="str">
        <f>IF(ISBLANK(INDEX('Policy Characteristics'!J:J,MATCH($C2166,'Policy Characteristics'!$C:$C,0))),"",INDEX('Policy Characteristics'!J:J,MATCH($C2166,'Policy Characteristics'!$C:$C,0)))</f>
        <v/>
      </c>
      <c r="Q2166" s="254" t="str">
        <f>IF(ISBLANK(INDEX('Policy Characteristics'!K:K,MATCH($C2166,'Policy Characteristics'!$C:$C,0))),"",INDEX('Policy Characteristics'!K:K,MATCH($C2166,'Policy Characteristics'!$C:$C,0)))</f>
        <v/>
      </c>
      <c r="R2166" s="254" t="str">
        <f>IF(ISBLANK(INDEX('Policy Characteristics'!L:L,MATCH($C2166,'Policy Characteristics'!$C:$C,0))),"",INDEX('Policy Characteristics'!L:L,MATCH($C2166,'Policy Characteristics'!$C:$C,0)))</f>
        <v/>
      </c>
    </row>
    <row r="2167" spans="1:18" s="2" customFormat="1" x14ac:dyDescent="0.25">
      <c r="A2167" s="254" t="str">
        <f>IF(ISBLANK(INDEX('Policy Characteristics'!A:A,MATCH($C2167,'Policy Characteristics'!$C:$C,0))),"",INDEX('Policy Characteristics'!A:A,MATCH($C2167,'Policy Characteristics'!$C:$C,0)))</f>
        <v>Cross-Sector</v>
      </c>
      <c r="B2167" s="262" t="str">
        <f>IF(ISBLANK(INDEX('Policy Characteristics'!B:B,MATCH($C2167,'Policy Characteristics'!$C:$C,0))),"",INDEX('Policy Characteristics'!B:B,MATCH($C2167,'Policy Characteristics'!$C:$C,0)))</f>
        <v>Fixed Energy Prices</v>
      </c>
      <c r="C2167" s="254" t="str">
        <f t="shared" si="77"/>
        <v>Toggle Whether Policies Affect Energy Prices</v>
      </c>
      <c r="D2167" s="6" t="s">
        <v>429</v>
      </c>
      <c r="E2167" s="45"/>
      <c r="F2167" s="6" t="s">
        <v>430</v>
      </c>
      <c r="G2167" s="6"/>
      <c r="H2167" s="47">
        <v>844</v>
      </c>
      <c r="I2167" s="325" t="s">
        <v>41</v>
      </c>
      <c r="J2167" s="255" t="str">
        <f>IF(ISBLANK(INDEX('Policy Characteristics'!D:D,MATCH($C2167,'Policy Characteristics'!$C:$C,0))),"",INDEX('Policy Characteristics'!D:D,MATCH($C2167,'Policy Characteristics'!$C:$C,0)))</f>
        <v>Fixed Energy Prices</v>
      </c>
      <c r="K2167" s="254" t="str">
        <f>IF(ISBLANK(INDEX('Policy Characteristics'!E:E,MATCH($C2167,'Policy Characteristics'!$C:$C,0))),"",INDEX('Policy Characteristics'!E:E,MATCH($C2167,'Policy Characteristics'!$C:$C,0)))</f>
        <v>cross toggle whether policies affect energy prices</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1</v>
      </c>
      <c r="N2167" s="261">
        <f>IF(ISBLANK(INDEX('Policy Characteristics'!H:H,MATCH($C2167,'Policy Characteristics'!$C:$C,0))),"",INDEX('Policy Characteristics'!H:H,MATCH($C2167,'Policy Characteristics'!$C:$C,0)))</f>
        <v>1</v>
      </c>
      <c r="O2167" s="254" t="str">
        <f>IF(ISBLANK(INDEX('Policy Characteristics'!I:I,MATCH($C2167,'Policy Characteristics'!$C:$C,0))),"",INDEX('Policy Characteristics'!I:I,MATCH($C2167,'Policy Characteristics'!$C:$C,0)))</f>
        <v>on/off</v>
      </c>
      <c r="P2167" s="254" t="str">
        <f>IF(ISBLANK(INDEX('Policy Characteristics'!J:J,MATCH($C2167,'Policy Characteristics'!$C:$C,0))),"",INDEX('Policy Characteristics'!J:J,MATCH($C2167,'Policy Characteristics'!$C:$C,0)))</f>
        <v/>
      </c>
      <c r="Q2167" s="254" t="str">
        <f>IF(ISBLANK(INDEX('Policy Characteristics'!K:K,MATCH($C2167,'Policy Characteristics'!$C:$C,0))),"",INDEX('Policy Characteristics'!K:K,MATCH($C2167,'Policy Characteristics'!$C:$C,0)))</f>
        <v/>
      </c>
      <c r="R2167" s="254" t="str">
        <f>IF(ISBLANK(INDEX('Policy Characteristics'!L:L,MATCH($C2167,'Policy Characteristics'!$C:$C,0))),"",INDEX('Policy Characteristics'!L:L,MATCH($C2167,'Policy Characteristics'!$C:$C,0)))</f>
        <v/>
      </c>
    </row>
    <row r="2168" spans="1:18" s="2" customFormat="1" x14ac:dyDescent="0.25">
      <c r="A2168" s="254" t="str">
        <f>IF(ISBLANK(INDEX('Policy Characteristics'!A:A,MATCH($C2168,'Policy Characteristics'!$C:$C,0))),"",INDEX('Policy Characteristics'!A:A,MATCH($C2168,'Policy Characteristics'!$C:$C,0)))</f>
        <v>Cross-Sector</v>
      </c>
      <c r="B2168" s="262" t="str">
        <f>IF(ISBLANK(INDEX('Policy Characteristics'!B:B,MATCH($C2168,'Policy Characteristics'!$C:$C,0))),"",INDEX('Policy Characteristics'!B:B,MATCH($C2168,'Policy Characteristics'!$C:$C,0)))</f>
        <v>Fixed Energy Prices</v>
      </c>
      <c r="C2168" s="254" t="str">
        <f t="shared" si="77"/>
        <v>Toggle Whether Policies Affect Energy Prices</v>
      </c>
      <c r="D2168" s="6" t="s">
        <v>2444</v>
      </c>
      <c r="E2168" s="45"/>
      <c r="F2168" s="6" t="s">
        <v>2448</v>
      </c>
      <c r="G2168" s="6"/>
      <c r="H2168" s="43">
        <v>845</v>
      </c>
      <c r="I2168" s="325" t="s">
        <v>41</v>
      </c>
      <c r="J2168" s="255" t="str">
        <f>IF(ISBLANK(INDEX('Policy Characteristics'!D:D,MATCH($C2168,'Policy Characteristics'!$C:$C,0))),"",INDEX('Policy Characteristics'!D:D,MATCH($C2168,'Policy Characteristics'!$C:$C,0)))</f>
        <v>Fixed Energy Prices</v>
      </c>
      <c r="K2168" s="254" t="str">
        <f>IF(ISBLANK(INDEX('Policy Characteristics'!E:E,MATCH($C2168,'Policy Characteristics'!$C:$C,0))),"",INDEX('Policy Characteristics'!E:E,MATCH($C2168,'Policy Characteristics'!$C:$C,0)))</f>
        <v>cross toggle whether policies affect energy prices</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1</v>
      </c>
      <c r="N2168" s="261">
        <f>IF(ISBLANK(INDEX('Policy Characteristics'!H:H,MATCH($C2168,'Policy Characteristics'!$C:$C,0))),"",INDEX('Policy Characteristics'!H:H,MATCH($C2168,'Policy Characteristics'!$C:$C,0)))</f>
        <v>1</v>
      </c>
      <c r="O2168" s="254" t="str">
        <f>IF(ISBLANK(INDEX('Policy Characteristics'!I:I,MATCH($C2168,'Policy Characteristics'!$C:$C,0))),"",INDEX('Policy Characteristics'!I:I,MATCH($C2168,'Policy Characteristics'!$C:$C,0)))</f>
        <v>on/off</v>
      </c>
      <c r="P2168" s="254" t="str">
        <f>IF(ISBLANK(INDEX('Policy Characteristics'!J:J,MATCH($C2168,'Policy Characteristics'!$C:$C,0))),"",INDEX('Policy Characteristics'!J:J,MATCH($C2168,'Policy Characteristics'!$C:$C,0)))</f>
        <v/>
      </c>
      <c r="Q2168" s="254" t="str">
        <f>IF(ISBLANK(INDEX('Policy Characteristics'!K:K,MATCH($C2168,'Policy Characteristics'!$C:$C,0))),"",INDEX('Policy Characteristics'!K:K,MATCH($C2168,'Policy Characteristics'!$C:$C,0)))</f>
        <v/>
      </c>
      <c r="R2168" s="254" t="str">
        <f>IF(ISBLANK(INDEX('Policy Characteristics'!L:L,MATCH($C2168,'Policy Characteristics'!$C:$C,0))),"",INDEX('Policy Characteristics'!L:L,MATCH($C2168,'Policy Characteristics'!$C:$C,0)))</f>
        <v/>
      </c>
    </row>
    <row r="2169" spans="1:18" s="2" customFormat="1" x14ac:dyDescent="0.25">
      <c r="A2169" s="254" t="str">
        <f>IF(ISBLANK(INDEX('Policy Characteristics'!A:A,MATCH($C2169,'Policy Characteristics'!$C:$C,0))),"",INDEX('Policy Characteristics'!A:A,MATCH($C2169,'Policy Characteristics'!$C:$C,0)))</f>
        <v>Cross-Sector</v>
      </c>
      <c r="B2169" s="262" t="str">
        <f>IF(ISBLANK(INDEX('Policy Characteristics'!B:B,MATCH($C2169,'Policy Characteristics'!$C:$C,0))),"",INDEX('Policy Characteristics'!B:B,MATCH($C2169,'Policy Characteristics'!$C:$C,0)))</f>
        <v>Fixed Energy Prices</v>
      </c>
      <c r="C2169" s="254" t="str">
        <f t="shared" si="77"/>
        <v>Toggle Whether Policies Affect Energy Prices</v>
      </c>
      <c r="D2169" s="6" t="s">
        <v>2454</v>
      </c>
      <c r="E2169" s="45"/>
      <c r="F2169" s="6" t="s">
        <v>2455</v>
      </c>
      <c r="G2169" s="6"/>
      <c r="H2169" s="47">
        <v>846</v>
      </c>
      <c r="I2169" s="325" t="s">
        <v>41</v>
      </c>
      <c r="J2169" s="255" t="str">
        <f>IF(ISBLANK(INDEX('Policy Characteristics'!D:D,MATCH($C2169,'Policy Characteristics'!$C:$C,0))),"",INDEX('Policy Characteristics'!D:D,MATCH($C2169,'Policy Characteristics'!$C:$C,0)))</f>
        <v>Fixed Energy Prices</v>
      </c>
      <c r="K2169" s="254" t="str">
        <f>IF(ISBLANK(INDEX('Policy Characteristics'!E:E,MATCH($C2169,'Policy Characteristics'!$C:$C,0))),"",INDEX('Policy Characteristics'!E:E,MATCH($C2169,'Policy Characteristics'!$C:$C,0)))</f>
        <v>cross toggle whether policies affect energy prices</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1</v>
      </c>
      <c r="N2169" s="261">
        <f>IF(ISBLANK(INDEX('Policy Characteristics'!H:H,MATCH($C2169,'Policy Characteristics'!$C:$C,0))),"",INDEX('Policy Characteristics'!H:H,MATCH($C2169,'Policy Characteristics'!$C:$C,0)))</f>
        <v>1</v>
      </c>
      <c r="O2169" s="254" t="str">
        <f>IF(ISBLANK(INDEX('Policy Characteristics'!I:I,MATCH($C2169,'Policy Characteristics'!$C:$C,0))),"",INDEX('Policy Characteristics'!I:I,MATCH($C2169,'Policy Characteristics'!$C:$C,0)))</f>
        <v>on/off</v>
      </c>
      <c r="P2169" s="254" t="str">
        <f>IF(ISBLANK(INDEX('Policy Characteristics'!J:J,MATCH($C2169,'Policy Characteristics'!$C:$C,0))),"",INDEX('Policy Characteristics'!J:J,MATCH($C2169,'Policy Characteristics'!$C:$C,0)))</f>
        <v/>
      </c>
      <c r="Q2169" s="254" t="str">
        <f>IF(ISBLANK(INDEX('Policy Characteristics'!K:K,MATCH($C2169,'Policy Characteristics'!$C:$C,0))),"",INDEX('Policy Characteristics'!K:K,MATCH($C2169,'Policy Characteristics'!$C:$C,0)))</f>
        <v/>
      </c>
      <c r="R2169" s="254" t="str">
        <f>IF(ISBLANK(INDEX('Policy Characteristics'!L:L,MATCH($C2169,'Policy Characteristics'!$C:$C,0))),"",INDEX('Policy Characteristics'!L:L,MATCH($C2169,'Policy Characteristics'!$C:$C,0)))</f>
        <v/>
      </c>
    </row>
    <row r="2170" spans="1:18" s="2" customFormat="1" x14ac:dyDescent="0.25">
      <c r="A2170" s="254" t="str">
        <f>IF(ISBLANK(INDEX('Policy Characteristics'!A:A,MATCH($C2170,'Policy Characteristics'!$C:$C,0))),"",INDEX('Policy Characteristics'!A:A,MATCH($C2170,'Policy Characteristics'!$C:$C,0)))</f>
        <v>Cross-Sector</v>
      </c>
      <c r="B2170" s="262" t="str">
        <f>IF(ISBLANK(INDEX('Policy Characteristics'!B:B,MATCH($C2170,'Policy Characteristics'!$C:$C,0))),"",INDEX('Policy Characteristics'!B:B,MATCH($C2170,'Policy Characteristics'!$C:$C,0)))</f>
        <v>Fixed Energy Prices</v>
      </c>
      <c r="C2170" s="254" t="str">
        <f t="shared" si="77"/>
        <v>Toggle Whether Policies Affect Energy Prices</v>
      </c>
      <c r="D2170" s="6" t="s">
        <v>2445</v>
      </c>
      <c r="E2170" s="45"/>
      <c r="F2170" s="6" t="s">
        <v>2449</v>
      </c>
      <c r="G2170" s="6"/>
      <c r="H2170" s="43">
        <v>847</v>
      </c>
      <c r="I2170" s="325" t="s">
        <v>41</v>
      </c>
      <c r="J2170" s="255" t="str">
        <f>IF(ISBLANK(INDEX('Policy Characteristics'!D:D,MATCH($C2170,'Policy Characteristics'!$C:$C,0))),"",INDEX('Policy Characteristics'!D:D,MATCH($C2170,'Policy Characteristics'!$C:$C,0)))</f>
        <v>Fixed Energy Prices</v>
      </c>
      <c r="K2170" s="254" t="str">
        <f>IF(ISBLANK(INDEX('Policy Characteristics'!E:E,MATCH($C2170,'Policy Characteristics'!$C:$C,0))),"",INDEX('Policy Characteristics'!E:E,MATCH($C2170,'Policy Characteristics'!$C:$C,0)))</f>
        <v>cross toggle whether policies affect energy prices</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1</v>
      </c>
      <c r="N2170" s="261">
        <f>IF(ISBLANK(INDEX('Policy Characteristics'!H:H,MATCH($C2170,'Policy Characteristics'!$C:$C,0))),"",INDEX('Policy Characteristics'!H:H,MATCH($C2170,'Policy Characteristics'!$C:$C,0)))</f>
        <v>1</v>
      </c>
      <c r="O2170" s="254" t="str">
        <f>IF(ISBLANK(INDEX('Policy Characteristics'!I:I,MATCH($C2170,'Policy Characteristics'!$C:$C,0))),"",INDEX('Policy Characteristics'!I:I,MATCH($C2170,'Policy Characteristics'!$C:$C,0)))</f>
        <v>on/off</v>
      </c>
      <c r="P2170" s="254" t="str">
        <f>IF(ISBLANK(INDEX('Policy Characteristics'!J:J,MATCH($C2170,'Policy Characteristics'!$C:$C,0))),"",INDEX('Policy Characteristics'!J:J,MATCH($C2170,'Policy Characteristics'!$C:$C,0)))</f>
        <v/>
      </c>
      <c r="Q2170" s="254" t="str">
        <f>IF(ISBLANK(INDEX('Policy Characteristics'!K:K,MATCH($C2170,'Policy Characteristics'!$C:$C,0))),"",INDEX('Policy Characteristics'!K:K,MATCH($C2170,'Policy Characteristics'!$C:$C,0)))</f>
        <v/>
      </c>
      <c r="R2170" s="254" t="str">
        <f>IF(ISBLANK(INDEX('Policy Characteristics'!L:L,MATCH($C2170,'Policy Characteristics'!$C:$C,0))),"",INDEX('Policy Characteristics'!L:L,MATCH($C2170,'Policy Characteristics'!$C:$C,0)))</f>
        <v/>
      </c>
    </row>
    <row r="2171" spans="1:18" s="2" customFormat="1" x14ac:dyDescent="0.25">
      <c r="A2171" s="254" t="str">
        <f>IF(ISBLANK(INDEX('Policy Characteristics'!A:A,MATCH($C2171,'Policy Characteristics'!$C:$C,0))),"",INDEX('Policy Characteristics'!A:A,MATCH($C2171,'Policy Characteristics'!$C:$C,0)))</f>
        <v>Cross-Sector</v>
      </c>
      <c r="B2171" s="262" t="str">
        <f>IF(ISBLANK(INDEX('Policy Characteristics'!B:B,MATCH($C2171,'Policy Characteristics'!$C:$C,0))),"",INDEX('Policy Characteristics'!B:B,MATCH($C2171,'Policy Characteristics'!$C:$C,0)))</f>
        <v>Fuel Price Deregulation</v>
      </c>
      <c r="C2171" s="317" t="s">
        <v>2732</v>
      </c>
      <c r="D2171" s="6" t="s">
        <v>436</v>
      </c>
      <c r="E2171" s="45"/>
      <c r="F2171" s="6" t="s">
        <v>433</v>
      </c>
      <c r="G2171" s="6"/>
      <c r="H2171" s="43">
        <v>723</v>
      </c>
      <c r="I2171" s="325" t="s">
        <v>41</v>
      </c>
      <c r="J2171" s="255" t="str">
        <f>IF(ISBLANK(INDEX('Policy Characteristics'!D:D,MATCH($C2171,'Policy Characteristics'!$C:$C,0))),"",INDEX('Policy Characteristics'!D:D,MATCH($C2171,'Policy Characteristics'!$C:$C,0)))</f>
        <v>Fuel Price Deregulation</v>
      </c>
      <c r="K2171" s="254" t="str">
        <f>IF(ISBLANK(INDEX('Policy Characteristics'!E:E,MATCH($C2171,'Policy Characteristics'!$C:$C,0))),"",INDEX('Policy Characteristics'!E:E,MATCH($C2171,'Policy Characteristics'!$C:$C,0)))</f>
        <v>cross fuel price deregulation</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1</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of price deregulated</v>
      </c>
      <c r="P2171" s="254" t="str">
        <f>IF(ISBLANK(INDEX('Policy Characteristics'!J:J,MATCH($C2171,'Policy Characteristics'!$C:$C,0))),"",INDEX('Policy Characteristics'!J:J,MATCH($C2171,'Policy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1" s="254" t="str">
        <f>IF(ISBLANK(INDEX('Policy Characteristics'!K:K,MATCH($C2171,'Policy Characteristics'!$C:$C,0))),"",INDEX('Policy Characteristics'!K:K,MATCH($C2171,'Policy Characteristics'!$C:$C,0)))</f>
        <v>fuels.html#fuel-price-deregulation</v>
      </c>
      <c r="R2171" s="254" t="str">
        <f>IF(ISBLANK(INDEX('Policy Characteristics'!L:L,MATCH($C2171,'Policy Characteristics'!$C:$C,0))),"",INDEX('Policy Characteristics'!L:L,MATCH($C2171,'Policy Characteristics'!$C:$C,0)))</f>
        <v/>
      </c>
    </row>
    <row r="2172" spans="1:18" s="2" customFormat="1" x14ac:dyDescent="0.25">
      <c r="A2172" s="254" t="str">
        <f>IF(ISBLANK(INDEX('Policy Characteristics'!A:A,MATCH($C2172,'Policy Characteristics'!$C:$C,0))),"",INDEX('Policy Characteristics'!A:A,MATCH($C2172,'Policy Characteristics'!$C:$C,0)))</f>
        <v>Cross-Sector</v>
      </c>
      <c r="B2172" s="262" t="str">
        <f>IF(ISBLANK(INDEX('Policy Characteristics'!B:B,MATCH($C2172,'Policy Characteristics'!$C:$C,0))),"",INDEX('Policy Characteristics'!B:B,MATCH($C2172,'Policy Characteristics'!$C:$C,0)))</f>
        <v>Fuel Price Deregulation</v>
      </c>
      <c r="C2172" s="254" t="str">
        <f t="shared" ref="C2172:C2185" si="78">C$2171</f>
        <v>Fuel Price Deregulation</v>
      </c>
      <c r="D2172" s="6" t="s">
        <v>43</v>
      </c>
      <c r="E2172" s="45"/>
      <c r="F2172" s="6" t="s">
        <v>83</v>
      </c>
      <c r="G2172" s="6"/>
      <c r="H2172" s="43">
        <v>724</v>
      </c>
      <c r="I2172" s="325" t="s">
        <v>41</v>
      </c>
      <c r="J2172" s="255" t="str">
        <f>IF(ISBLANK(INDEX('Policy Characteristics'!D:D,MATCH($C2172,'Policy Characteristics'!$C:$C,0))),"",INDEX('Policy Characteristics'!D:D,MATCH($C2172,'Policy Characteristics'!$C:$C,0)))</f>
        <v>Fuel Price Deregulation</v>
      </c>
      <c r="K2172" s="254" t="str">
        <f>IF(ISBLANK(INDEX('Policy Characteristics'!E:E,MATCH($C2172,'Policy Characteristics'!$C:$C,0))),"",INDEX('Policy Characteristics'!E:E,MATCH($C2172,'Policy Characteristics'!$C:$C,0)))</f>
        <v>cross fuel price deregulation</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1</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of price deregulated</v>
      </c>
      <c r="P2172" s="254" t="str">
        <f>IF(ISBLANK(INDEX('Policy Characteristics'!J:J,MATCH($C2172,'Policy Characteristics'!$C:$C,0))),"",INDEX('Policy Characteristics'!J:J,MATCH($C2172,'Policy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2" s="254" t="str">
        <f>IF(ISBLANK(INDEX('Policy Characteristics'!K:K,MATCH($C2172,'Policy Characteristics'!$C:$C,0))),"",INDEX('Policy Characteristics'!K:K,MATCH($C2172,'Policy Characteristics'!$C:$C,0)))</f>
        <v>fuels.html#fuel-price-deregulation</v>
      </c>
      <c r="R2172" s="254" t="str">
        <f>IF(ISBLANK(INDEX('Policy Characteristics'!L:L,MATCH($C2172,'Policy Characteristics'!$C:$C,0))),"",INDEX('Policy Characteristics'!L:L,MATCH($C2172,'Policy Characteristics'!$C:$C,0)))</f>
        <v/>
      </c>
    </row>
    <row r="2173" spans="1:18" s="2" customFormat="1" x14ac:dyDescent="0.25">
      <c r="A2173" s="254" t="str">
        <f>IF(ISBLANK(INDEX('Policy Characteristics'!A:A,MATCH($C2173,'Policy Characteristics'!$C:$C,0))),"",INDEX('Policy Characteristics'!A:A,MATCH($C2173,'Policy Characteristics'!$C:$C,0)))</f>
        <v>Cross-Sector</v>
      </c>
      <c r="B2173" s="262" t="str">
        <f>IF(ISBLANK(INDEX('Policy Characteristics'!B:B,MATCH($C2173,'Policy Characteristics'!$C:$C,0))),"",INDEX('Policy Characteristics'!B:B,MATCH($C2173,'Policy Characteristics'!$C:$C,0)))</f>
        <v>Fuel Price Deregulation</v>
      </c>
      <c r="C2173" s="254" t="str">
        <f t="shared" si="78"/>
        <v>Fuel Price Deregulation</v>
      </c>
      <c r="D2173" s="6" t="s">
        <v>44</v>
      </c>
      <c r="E2173" s="45"/>
      <c r="F2173" s="6" t="s">
        <v>84</v>
      </c>
      <c r="G2173" s="6"/>
      <c r="H2173" s="43">
        <v>725</v>
      </c>
      <c r="I2173" s="325" t="s">
        <v>41</v>
      </c>
      <c r="J2173" s="255" t="str">
        <f>IF(ISBLANK(INDEX('Policy Characteristics'!D:D,MATCH($C2173,'Policy Characteristics'!$C:$C,0))),"",INDEX('Policy Characteristics'!D:D,MATCH($C2173,'Policy Characteristics'!$C:$C,0)))</f>
        <v>Fuel Price Deregulation</v>
      </c>
      <c r="K2173" s="254" t="str">
        <f>IF(ISBLANK(INDEX('Policy Characteristics'!E:E,MATCH($C2173,'Policy Characteristics'!$C:$C,0))),"",INDEX('Policy Characteristics'!E:E,MATCH($C2173,'Policy Characteristics'!$C:$C,0)))</f>
        <v>cross fuel price deregulation</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1</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of price deregulated</v>
      </c>
      <c r="P2173" s="254" t="str">
        <f>IF(ISBLANK(INDEX('Policy Characteristics'!J:J,MATCH($C2173,'Policy Characteristics'!$C:$C,0))),"",INDEX('Policy Characteristics'!J:J,MATCH($C2173,'Policy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3" s="254" t="str">
        <f>IF(ISBLANK(INDEX('Policy Characteristics'!K:K,MATCH($C2173,'Policy Characteristics'!$C:$C,0))),"",INDEX('Policy Characteristics'!K:K,MATCH($C2173,'Policy Characteristics'!$C:$C,0)))</f>
        <v>fuels.html#fuel-price-deregulation</v>
      </c>
      <c r="R2173" s="254" t="str">
        <f>IF(ISBLANK(INDEX('Policy Characteristics'!L:L,MATCH($C2173,'Policy Characteristics'!$C:$C,0))),"",INDEX('Policy Characteristics'!L:L,MATCH($C2173,'Policy Characteristics'!$C:$C,0)))</f>
        <v/>
      </c>
    </row>
    <row r="2174" spans="1:18" s="2" customFormat="1" x14ac:dyDescent="0.25">
      <c r="A2174" s="254" t="str">
        <f>IF(ISBLANK(INDEX('Policy Characteristics'!A:A,MATCH($C2174,'Policy Characteristics'!$C:$C,0))),"",INDEX('Policy Characteristics'!A:A,MATCH($C2174,'Policy Characteristics'!$C:$C,0)))</f>
        <v>Cross-Sector</v>
      </c>
      <c r="B2174" s="262" t="str">
        <f>IF(ISBLANK(INDEX('Policy Characteristics'!B:B,MATCH($C2174,'Policy Characteristics'!$C:$C,0))),"",INDEX('Policy Characteristics'!B:B,MATCH($C2174,'Policy Characteristics'!$C:$C,0)))</f>
        <v>Fuel Price Deregulation</v>
      </c>
      <c r="C2174" s="254" t="str">
        <f t="shared" si="78"/>
        <v>Fuel Price Deregulation</v>
      </c>
      <c r="D2174" s="6" t="s">
        <v>48</v>
      </c>
      <c r="E2174" s="45"/>
      <c r="F2174" s="6" t="s">
        <v>88</v>
      </c>
      <c r="G2174" s="6"/>
      <c r="H2174" s="43">
        <v>726</v>
      </c>
      <c r="I2174" s="325" t="s">
        <v>41</v>
      </c>
      <c r="J2174" s="255" t="str">
        <f>IF(ISBLANK(INDEX('Policy Characteristics'!D:D,MATCH($C2174,'Policy Characteristics'!$C:$C,0))),"",INDEX('Policy Characteristics'!D:D,MATCH($C2174,'Policy Characteristics'!$C:$C,0)))</f>
        <v>Fuel Price Deregulation</v>
      </c>
      <c r="K2174" s="254" t="str">
        <f>IF(ISBLANK(INDEX('Policy Characteristics'!E:E,MATCH($C2174,'Policy Characteristics'!$C:$C,0))),"",INDEX('Policy Characteristics'!E:E,MATCH($C2174,'Policy Characteristics'!$C:$C,0)))</f>
        <v>cross fuel price deregulation</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1</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of price deregulated</v>
      </c>
      <c r="P2174" s="254" t="str">
        <f>IF(ISBLANK(INDEX('Policy Characteristics'!J:J,MATCH($C2174,'Policy Characteristics'!$C:$C,0))),"",INDEX('Policy Characteristics'!J:J,MATCH($C2174,'Policy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4" s="254" t="str">
        <f>IF(ISBLANK(INDEX('Policy Characteristics'!K:K,MATCH($C2174,'Policy Characteristics'!$C:$C,0))),"",INDEX('Policy Characteristics'!K:K,MATCH($C2174,'Policy Characteristics'!$C:$C,0)))</f>
        <v>fuels.html#fuel-price-deregulation</v>
      </c>
      <c r="R2174" s="254" t="str">
        <f>IF(ISBLANK(INDEX('Policy Characteristics'!L:L,MATCH($C2174,'Policy Characteristics'!$C:$C,0))),"",INDEX('Policy Characteristics'!L:L,MATCH($C2174,'Policy Characteristics'!$C:$C,0)))</f>
        <v/>
      </c>
    </row>
    <row r="2175" spans="1:18" s="2" customFormat="1" x14ac:dyDescent="0.25">
      <c r="A2175" s="254" t="str">
        <f>IF(ISBLANK(INDEX('Policy Characteristics'!A:A,MATCH($C2175,'Policy Characteristics'!$C:$C,0))),"",INDEX('Policy Characteristics'!A:A,MATCH($C2175,'Policy Characteristics'!$C:$C,0)))</f>
        <v>Cross-Sector</v>
      </c>
      <c r="B2175" s="262" t="str">
        <f>IF(ISBLANK(INDEX('Policy Characteristics'!B:B,MATCH($C2175,'Policy Characteristics'!$C:$C,0))),"",INDEX('Policy Characteristics'!B:B,MATCH($C2175,'Policy Characteristics'!$C:$C,0)))</f>
        <v>Fuel Price Deregulation</v>
      </c>
      <c r="C2175" s="254" t="str">
        <f t="shared" si="78"/>
        <v>Fuel Price Deregulation</v>
      </c>
      <c r="D2175" s="6" t="s">
        <v>50</v>
      </c>
      <c r="E2175" s="45"/>
      <c r="F2175" s="6" t="s">
        <v>91</v>
      </c>
      <c r="G2175" s="6"/>
      <c r="H2175" s="43">
        <v>727</v>
      </c>
      <c r="I2175" s="325" t="s">
        <v>41</v>
      </c>
      <c r="J2175" s="255" t="str">
        <f>IF(ISBLANK(INDEX('Policy Characteristics'!D:D,MATCH($C2175,'Policy Characteristics'!$C:$C,0))),"",INDEX('Policy Characteristics'!D:D,MATCH($C2175,'Policy Characteristics'!$C:$C,0)))</f>
        <v>Fuel Price Deregulation</v>
      </c>
      <c r="K2175" s="254" t="str">
        <f>IF(ISBLANK(INDEX('Policy Characteristics'!E:E,MATCH($C2175,'Policy Characteristics'!$C:$C,0))),"",INDEX('Policy Characteristics'!E:E,MATCH($C2175,'Policy Characteristics'!$C:$C,0)))</f>
        <v>cross fuel price deregulation</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1</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of price deregulated</v>
      </c>
      <c r="P2175" s="254" t="str">
        <f>IF(ISBLANK(INDEX('Policy Characteristics'!J:J,MATCH($C2175,'Policy Characteristics'!$C:$C,0))),"",INDEX('Policy Characteristics'!J:J,MATCH($C2175,'Policy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5" s="254" t="str">
        <f>IF(ISBLANK(INDEX('Policy Characteristics'!K:K,MATCH($C2175,'Policy Characteristics'!$C:$C,0))),"",INDEX('Policy Characteristics'!K:K,MATCH($C2175,'Policy Characteristics'!$C:$C,0)))</f>
        <v>fuels.html#fuel-price-deregulation</v>
      </c>
      <c r="R2175" s="254" t="str">
        <f>IF(ISBLANK(INDEX('Policy Characteristics'!L:L,MATCH($C2175,'Policy Characteristics'!$C:$C,0))),"",INDEX('Policy Characteristics'!L:L,MATCH($C2175,'Policy Characteristics'!$C:$C,0)))</f>
        <v/>
      </c>
    </row>
    <row r="2176" spans="1:18" s="2" customFormat="1" x14ac:dyDescent="0.25">
      <c r="A2176" s="254" t="str">
        <f>IF(ISBLANK(INDEX('Policy Characteristics'!A:A,MATCH($C2176,'Policy Characteristics'!$C:$C,0))),"",INDEX('Policy Characteristics'!A:A,MATCH($C2176,'Policy Characteristics'!$C:$C,0)))</f>
        <v>Cross-Sector</v>
      </c>
      <c r="B2176" s="262" t="str">
        <f>IF(ISBLANK(INDEX('Policy Characteristics'!B:B,MATCH($C2176,'Policy Characteristics'!$C:$C,0))),"",INDEX('Policy Characteristics'!B:B,MATCH($C2176,'Policy Characteristics'!$C:$C,0)))</f>
        <v>Fuel Price Deregulation</v>
      </c>
      <c r="C2176" s="254" t="str">
        <f t="shared" si="78"/>
        <v>Fuel Price Deregulation</v>
      </c>
      <c r="D2176" s="6" t="s">
        <v>51</v>
      </c>
      <c r="E2176" s="45"/>
      <c r="F2176" s="6" t="s">
        <v>92</v>
      </c>
      <c r="G2176" s="6"/>
      <c r="H2176" s="43">
        <v>728</v>
      </c>
      <c r="I2176" s="325" t="s">
        <v>41</v>
      </c>
      <c r="J2176" s="255" t="str">
        <f>IF(ISBLANK(INDEX('Policy Characteristics'!D:D,MATCH($C2176,'Policy Characteristics'!$C:$C,0))),"",INDEX('Policy Characteristics'!D:D,MATCH($C2176,'Policy Characteristics'!$C:$C,0)))</f>
        <v>Fuel Price Deregulation</v>
      </c>
      <c r="K2176" s="254" t="str">
        <f>IF(ISBLANK(INDEX('Policy Characteristics'!E:E,MATCH($C2176,'Policy Characteristics'!$C:$C,0))),"",INDEX('Policy Characteristics'!E:E,MATCH($C2176,'Policy Characteristics'!$C:$C,0)))</f>
        <v>cross fuel price deregulation</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1</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of price deregulated</v>
      </c>
      <c r="P2176" s="254" t="str">
        <f>IF(ISBLANK(INDEX('Policy Characteristics'!J:J,MATCH($C2176,'Policy Characteristics'!$C:$C,0))),"",INDEX('Policy Characteristics'!J:J,MATCH($C2176,'Policy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6" s="254" t="str">
        <f>IF(ISBLANK(INDEX('Policy Characteristics'!K:K,MATCH($C2176,'Policy Characteristics'!$C:$C,0))),"",INDEX('Policy Characteristics'!K:K,MATCH($C2176,'Policy Characteristics'!$C:$C,0)))</f>
        <v>fuels.html#fuel-price-deregulation</v>
      </c>
      <c r="R2176" s="254" t="str">
        <f>IF(ISBLANK(INDEX('Policy Characteristics'!L:L,MATCH($C2176,'Policy Characteristics'!$C:$C,0))),"",INDEX('Policy Characteristics'!L:L,MATCH($C2176,'Policy Characteristics'!$C:$C,0)))</f>
        <v/>
      </c>
    </row>
    <row r="2177" spans="1:18" s="2" customFormat="1" x14ac:dyDescent="0.25">
      <c r="A2177" s="254" t="str">
        <f>IF(ISBLANK(INDEX('Policy Characteristics'!A:A,MATCH($C2177,'Policy Characteristics'!$C:$C,0))),"",INDEX('Policy Characteristics'!A:A,MATCH($C2177,'Policy Characteristics'!$C:$C,0)))</f>
        <v>Cross-Sector</v>
      </c>
      <c r="B2177" s="262" t="str">
        <f>IF(ISBLANK(INDEX('Policy Characteristics'!B:B,MATCH($C2177,'Policy Characteristics'!$C:$C,0))),"",INDEX('Policy Characteristics'!B:B,MATCH($C2177,'Policy Characteristics'!$C:$C,0)))</f>
        <v>Fuel Price Deregulation</v>
      </c>
      <c r="C2177" s="254" t="str">
        <f t="shared" si="78"/>
        <v>Fuel Price Deregulation</v>
      </c>
      <c r="D2177" s="6" t="s">
        <v>52</v>
      </c>
      <c r="E2177" s="45"/>
      <c r="F2177" s="6" t="s">
        <v>93</v>
      </c>
      <c r="G2177" s="6"/>
      <c r="H2177" s="43">
        <v>729</v>
      </c>
      <c r="I2177" s="325" t="s">
        <v>41</v>
      </c>
      <c r="J2177" s="255" t="str">
        <f>IF(ISBLANK(INDEX('Policy Characteristics'!D:D,MATCH($C2177,'Policy Characteristics'!$C:$C,0))),"",INDEX('Policy Characteristics'!D:D,MATCH($C2177,'Policy Characteristics'!$C:$C,0)))</f>
        <v>Fuel Price Deregulation</v>
      </c>
      <c r="K2177" s="254" t="str">
        <f>IF(ISBLANK(INDEX('Policy Characteristics'!E:E,MATCH($C2177,'Policy Characteristics'!$C:$C,0))),"",INDEX('Policy Characteristics'!E:E,MATCH($C2177,'Policy Characteristics'!$C:$C,0)))</f>
        <v>cross fuel price deregulation</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1</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of price deregulated</v>
      </c>
      <c r="P2177" s="254" t="str">
        <f>IF(ISBLANK(INDEX('Policy Characteristics'!J:J,MATCH($C2177,'Policy Characteristics'!$C:$C,0))),"",INDEX('Policy Characteristics'!J:J,MATCH($C2177,'Policy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7" s="254" t="str">
        <f>IF(ISBLANK(INDEX('Policy Characteristics'!K:K,MATCH($C2177,'Policy Characteristics'!$C:$C,0))),"",INDEX('Policy Characteristics'!K:K,MATCH($C2177,'Policy Characteristics'!$C:$C,0)))</f>
        <v>fuels.html#fuel-price-deregulation</v>
      </c>
      <c r="R2177" s="254" t="str">
        <f>IF(ISBLANK(INDEX('Policy Characteristics'!L:L,MATCH($C2177,'Policy Characteristics'!$C:$C,0))),"",INDEX('Policy Characteristics'!L:L,MATCH($C2177,'Policy Characteristics'!$C:$C,0)))</f>
        <v/>
      </c>
    </row>
    <row r="2178" spans="1:18" s="2" customFormat="1" x14ac:dyDescent="0.25">
      <c r="A2178" s="254" t="str">
        <f>IF(ISBLANK(INDEX('Policy Characteristics'!A:A,MATCH($C2178,'Policy Characteristics'!$C:$C,0))),"",INDEX('Policy Characteristics'!A:A,MATCH($C2178,'Policy Characteristics'!$C:$C,0)))</f>
        <v>Cross-Sector</v>
      </c>
      <c r="B2178" s="262" t="str">
        <f>IF(ISBLANK(INDEX('Policy Characteristics'!B:B,MATCH($C2178,'Policy Characteristics'!$C:$C,0))),"",INDEX('Policy Characteristics'!B:B,MATCH($C2178,'Policy Characteristics'!$C:$C,0)))</f>
        <v>Fuel Price Deregulation</v>
      </c>
      <c r="C2178" s="254" t="str">
        <f t="shared" si="78"/>
        <v>Fuel Price Deregulation</v>
      </c>
      <c r="D2178" s="6" t="s">
        <v>53</v>
      </c>
      <c r="E2178" s="45"/>
      <c r="F2178" s="6" t="s">
        <v>94</v>
      </c>
      <c r="G2178" s="6"/>
      <c r="H2178" s="43">
        <v>730</v>
      </c>
      <c r="I2178" s="325" t="s">
        <v>41</v>
      </c>
      <c r="J2178" s="255" t="str">
        <f>IF(ISBLANK(INDEX('Policy Characteristics'!D:D,MATCH($C2178,'Policy Characteristics'!$C:$C,0))),"",INDEX('Policy Characteristics'!D:D,MATCH($C2178,'Policy Characteristics'!$C:$C,0)))</f>
        <v>Fuel Price Deregulation</v>
      </c>
      <c r="K2178" s="254" t="str">
        <f>IF(ISBLANK(INDEX('Policy Characteristics'!E:E,MATCH($C2178,'Policy Characteristics'!$C:$C,0))),"",INDEX('Policy Characteristics'!E:E,MATCH($C2178,'Policy Characteristics'!$C:$C,0)))</f>
        <v>cross fuel price deregulation</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1</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of price deregulated</v>
      </c>
      <c r="P2178" s="254" t="str">
        <f>IF(ISBLANK(INDEX('Policy Characteristics'!J:J,MATCH($C2178,'Policy Characteristics'!$C:$C,0))),"",INDEX('Policy Characteristics'!J:J,MATCH($C2178,'Policy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8" s="254" t="str">
        <f>IF(ISBLANK(INDEX('Policy Characteristics'!K:K,MATCH($C2178,'Policy Characteristics'!$C:$C,0))),"",INDEX('Policy Characteristics'!K:K,MATCH($C2178,'Policy Characteristics'!$C:$C,0)))</f>
        <v>fuels.html#fuel-price-deregulation</v>
      </c>
      <c r="R2178" s="254" t="str">
        <f>IF(ISBLANK(INDEX('Policy Characteristics'!L:L,MATCH($C2178,'Policy Characteristics'!$C:$C,0))),"",INDEX('Policy Characteristics'!L:L,MATCH($C2178,'Policy Characteristics'!$C:$C,0)))</f>
        <v/>
      </c>
    </row>
    <row r="2179" spans="1:18" s="2" customFormat="1" x14ac:dyDescent="0.25">
      <c r="A2179" s="254" t="str">
        <f>IF(ISBLANK(INDEX('Policy Characteristics'!A:A,MATCH($C2179,'Policy Characteristics'!$C:$C,0))),"",INDEX('Policy Characteristics'!A:A,MATCH($C2179,'Policy Characteristics'!$C:$C,0)))</f>
        <v>Cross-Sector</v>
      </c>
      <c r="B2179" s="262" t="str">
        <f>IF(ISBLANK(INDEX('Policy Characteristics'!B:B,MATCH($C2179,'Policy Characteristics'!$C:$C,0))),"",INDEX('Policy Characteristics'!B:B,MATCH($C2179,'Policy Characteristics'!$C:$C,0)))</f>
        <v>Fuel Price Deregulation</v>
      </c>
      <c r="C2179" s="254" t="str">
        <f t="shared" si="78"/>
        <v>Fuel Price Deregulation</v>
      </c>
      <c r="D2179" s="6" t="s">
        <v>2452</v>
      </c>
      <c r="E2179" s="45"/>
      <c r="F2179" s="6" t="s">
        <v>2453</v>
      </c>
      <c r="G2179" s="6"/>
      <c r="H2179" s="43">
        <v>731</v>
      </c>
      <c r="I2179" s="325" t="s">
        <v>41</v>
      </c>
      <c r="J2179" s="255" t="str">
        <f>IF(ISBLANK(INDEX('Policy Characteristics'!D:D,MATCH($C2179,'Policy Characteristics'!$C:$C,0))),"",INDEX('Policy Characteristics'!D:D,MATCH($C2179,'Policy Characteristics'!$C:$C,0)))</f>
        <v>Fuel Price Deregulation</v>
      </c>
      <c r="K2179" s="254" t="str">
        <f>IF(ISBLANK(INDEX('Policy Characteristics'!E:E,MATCH($C2179,'Policy Characteristics'!$C:$C,0))),"",INDEX('Policy Characteristics'!E:E,MATCH($C2179,'Policy Characteristics'!$C:$C,0)))</f>
        <v>cross fuel price deregulation</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1</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of price deregulated</v>
      </c>
      <c r="P2179" s="254" t="str">
        <f>IF(ISBLANK(INDEX('Policy Characteristics'!J:J,MATCH($C2179,'Policy Characteristics'!$C:$C,0))),"",INDEX('Policy Characteristics'!J:J,MATCH($C2179,'Policy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9" s="254" t="str">
        <f>IF(ISBLANK(INDEX('Policy Characteristics'!K:K,MATCH($C2179,'Policy Characteristics'!$C:$C,0))),"",INDEX('Policy Characteristics'!K:K,MATCH($C2179,'Policy Characteristics'!$C:$C,0)))</f>
        <v>fuels.html#fuel-price-deregulation</v>
      </c>
      <c r="R2179" s="254" t="str">
        <f>IF(ISBLANK(INDEX('Policy Characteristics'!L:L,MATCH($C2179,'Policy Characteristics'!$C:$C,0))),"",INDEX('Policy Characteristics'!L:L,MATCH($C2179,'Policy Characteristics'!$C:$C,0)))</f>
        <v/>
      </c>
    </row>
    <row r="2180" spans="1:18" s="2" customFormat="1" x14ac:dyDescent="0.25">
      <c r="A2180" s="254" t="str">
        <f>IF(ISBLANK(INDEX('Policy Characteristics'!A:A,MATCH($C2180,'Policy Characteristics'!$C:$C,0))),"",INDEX('Policy Characteristics'!A:A,MATCH($C2180,'Policy Characteristics'!$C:$C,0)))</f>
        <v>Cross-Sector</v>
      </c>
      <c r="B2180" s="262" t="str">
        <f>IF(ISBLANK(INDEX('Policy Characteristics'!B:B,MATCH($C2180,'Policy Characteristics'!$C:$C,0))),"",INDEX('Policy Characteristics'!B:B,MATCH($C2180,'Policy Characteristics'!$C:$C,0)))</f>
        <v>Fuel Price Deregulation</v>
      </c>
      <c r="C2180" s="254" t="str">
        <f t="shared" si="78"/>
        <v>Fuel Price Deregulation</v>
      </c>
      <c r="D2180" s="6" t="s">
        <v>429</v>
      </c>
      <c r="E2180" s="45"/>
      <c r="F2180" s="6" t="s">
        <v>430</v>
      </c>
      <c r="G2180" s="6"/>
      <c r="H2180" s="43">
        <v>732</v>
      </c>
      <c r="I2180" s="325" t="s">
        <v>41</v>
      </c>
      <c r="J2180" s="255" t="str">
        <f>IF(ISBLANK(INDEX('Policy Characteristics'!D:D,MATCH($C2180,'Policy Characteristics'!$C:$C,0))),"",INDEX('Policy Characteristics'!D:D,MATCH($C2180,'Policy Characteristics'!$C:$C,0)))</f>
        <v>Fuel Price Deregulation</v>
      </c>
      <c r="K2180" s="254" t="str">
        <f>IF(ISBLANK(INDEX('Policy Characteristics'!E:E,MATCH($C2180,'Policy Characteristics'!$C:$C,0))),"",INDEX('Policy Characteristics'!E:E,MATCH($C2180,'Policy Characteristics'!$C:$C,0)))</f>
        <v>cross fuel price deregulation</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1</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of price deregulated</v>
      </c>
      <c r="P2180" s="254" t="str">
        <f>IF(ISBLANK(INDEX('Policy Characteristics'!J:J,MATCH($C2180,'Policy Characteristics'!$C:$C,0))),"",INDEX('Policy Characteristics'!J:J,MATCH($C2180,'Policy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0" s="254" t="str">
        <f>IF(ISBLANK(INDEX('Policy Characteristics'!K:K,MATCH($C2180,'Policy Characteristics'!$C:$C,0))),"",INDEX('Policy Characteristics'!K:K,MATCH($C2180,'Policy Characteristics'!$C:$C,0)))</f>
        <v>fuels.html#fuel-price-deregulation</v>
      </c>
      <c r="R2180" s="254" t="str">
        <f>IF(ISBLANK(INDEX('Policy Characteristics'!L:L,MATCH($C2180,'Policy Characteristics'!$C:$C,0))),"",INDEX('Policy Characteristics'!L:L,MATCH($C2180,'Policy Characteristics'!$C:$C,0)))</f>
        <v/>
      </c>
    </row>
    <row r="2181" spans="1:18" s="2" customFormat="1" x14ac:dyDescent="0.25">
      <c r="A2181" s="254" t="str">
        <f>IF(ISBLANK(INDEX('Policy Characteristics'!A:A,MATCH($C2181,'Policy Characteristics'!$C:$C,0))),"",INDEX('Policy Characteristics'!A:A,MATCH($C2181,'Policy Characteristics'!$C:$C,0)))</f>
        <v>Cross-Sector</v>
      </c>
      <c r="B2181" s="262" t="str">
        <f>IF(ISBLANK(INDEX('Policy Characteristics'!B:B,MATCH($C2181,'Policy Characteristics'!$C:$C,0))),"",INDEX('Policy Characteristics'!B:B,MATCH($C2181,'Policy Characteristics'!$C:$C,0)))</f>
        <v>Fuel Price Deregulation</v>
      </c>
      <c r="C2181" s="254" t="str">
        <f t="shared" si="78"/>
        <v>Fuel Price Deregulation</v>
      </c>
      <c r="D2181" s="6" t="s">
        <v>2444</v>
      </c>
      <c r="E2181" s="45"/>
      <c r="F2181" s="6" t="s">
        <v>2448</v>
      </c>
      <c r="G2181" s="6"/>
      <c r="H2181" s="43">
        <v>733</v>
      </c>
      <c r="I2181" s="325" t="s">
        <v>41</v>
      </c>
      <c r="J2181" s="255" t="str">
        <f>IF(ISBLANK(INDEX('Policy Characteristics'!D:D,MATCH($C2181,'Policy Characteristics'!$C:$C,0))),"",INDEX('Policy Characteristics'!D:D,MATCH($C2181,'Policy Characteristics'!$C:$C,0)))</f>
        <v>Fuel Price Deregulation</v>
      </c>
      <c r="K2181" s="254" t="str">
        <f>IF(ISBLANK(INDEX('Policy Characteristics'!E:E,MATCH($C2181,'Policy Characteristics'!$C:$C,0))),"",INDEX('Policy Characteristics'!E:E,MATCH($C2181,'Policy Characteristics'!$C:$C,0)))</f>
        <v>cross fuel price deregulation</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1</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of price deregulated</v>
      </c>
      <c r="P2181" s="254" t="str">
        <f>IF(ISBLANK(INDEX('Policy Characteristics'!J:J,MATCH($C2181,'Policy Characteristics'!$C:$C,0))),"",INDEX('Policy Characteristics'!J:J,MATCH($C2181,'Policy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1" s="254" t="str">
        <f>IF(ISBLANK(INDEX('Policy Characteristics'!K:K,MATCH($C2181,'Policy Characteristics'!$C:$C,0))),"",INDEX('Policy Characteristics'!K:K,MATCH($C2181,'Policy Characteristics'!$C:$C,0)))</f>
        <v>fuels.html#fuel-price-deregulation</v>
      </c>
      <c r="R2181" s="254" t="str">
        <f>IF(ISBLANK(INDEX('Policy Characteristics'!L:L,MATCH($C2181,'Policy Characteristics'!$C:$C,0))),"",INDEX('Policy Characteristics'!L:L,MATCH($C2181,'Policy Characteristics'!$C:$C,0)))</f>
        <v/>
      </c>
    </row>
    <row r="2182" spans="1:18" s="2" customFormat="1" x14ac:dyDescent="0.25">
      <c r="A2182" s="254" t="str">
        <f>IF(ISBLANK(INDEX('Policy Characteristics'!A:A,MATCH($C2182,'Policy Characteristics'!$C:$C,0))),"",INDEX('Policy Characteristics'!A:A,MATCH($C2182,'Policy Characteristics'!$C:$C,0)))</f>
        <v>Cross-Sector</v>
      </c>
      <c r="B2182" s="262" t="str">
        <f>IF(ISBLANK(INDEX('Policy Characteristics'!B:B,MATCH($C2182,'Policy Characteristics'!$C:$C,0))),"",INDEX('Policy Characteristics'!B:B,MATCH($C2182,'Policy Characteristics'!$C:$C,0)))</f>
        <v>Fuel Price Deregulation</v>
      </c>
      <c r="C2182" s="254" t="str">
        <f t="shared" si="78"/>
        <v>Fuel Price Deregulation</v>
      </c>
      <c r="D2182" s="6" t="s">
        <v>2454</v>
      </c>
      <c r="E2182" s="45"/>
      <c r="F2182" s="6" t="s">
        <v>2455</v>
      </c>
      <c r="G2182" s="6"/>
      <c r="H2182" s="43">
        <v>734</v>
      </c>
      <c r="I2182" s="325" t="s">
        <v>41</v>
      </c>
      <c r="J2182" s="255" t="str">
        <f>IF(ISBLANK(INDEX('Policy Characteristics'!D:D,MATCH($C2182,'Policy Characteristics'!$C:$C,0))),"",INDEX('Policy Characteristics'!D:D,MATCH($C2182,'Policy Characteristics'!$C:$C,0)))</f>
        <v>Fuel Price Deregulation</v>
      </c>
      <c r="K2182" s="254" t="str">
        <f>IF(ISBLANK(INDEX('Policy Characteristics'!E:E,MATCH($C2182,'Policy Characteristics'!$C:$C,0))),"",INDEX('Policy Characteristics'!E:E,MATCH($C2182,'Policy Characteristics'!$C:$C,0)))</f>
        <v>cross fuel price deregulation</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1</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of price deregulated</v>
      </c>
      <c r="P2182" s="254" t="str">
        <f>IF(ISBLANK(INDEX('Policy Characteristics'!J:J,MATCH($C2182,'Policy Characteristics'!$C:$C,0))),"",INDEX('Policy Characteristics'!J:J,MATCH($C2182,'Policy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2" s="254" t="str">
        <f>IF(ISBLANK(INDEX('Policy Characteristics'!K:K,MATCH($C2182,'Policy Characteristics'!$C:$C,0))),"",INDEX('Policy Characteristics'!K:K,MATCH($C2182,'Policy Characteristics'!$C:$C,0)))</f>
        <v>fuels.html#fuel-price-deregulation</v>
      </c>
      <c r="R2182" s="254" t="str">
        <f>IF(ISBLANK(INDEX('Policy Characteristics'!L:L,MATCH($C2182,'Policy Characteristics'!$C:$C,0))),"",INDEX('Policy Characteristics'!L:L,MATCH($C2182,'Policy Characteristics'!$C:$C,0)))</f>
        <v/>
      </c>
    </row>
    <row r="2183" spans="1:18" s="2" customFormat="1" x14ac:dyDescent="0.25">
      <c r="A2183" s="254" t="str">
        <f>IF(ISBLANK(INDEX('Policy Characteristics'!A:A,MATCH($C2183,'Policy Characteristics'!$C:$C,0))),"",INDEX('Policy Characteristics'!A:A,MATCH($C2183,'Policy Characteristics'!$C:$C,0)))</f>
        <v>Cross-Sector</v>
      </c>
      <c r="B2183" s="262" t="str">
        <f>IF(ISBLANK(INDEX('Policy Characteristics'!B:B,MATCH($C2183,'Policy Characteristics'!$C:$C,0))),"",INDEX('Policy Characteristics'!B:B,MATCH($C2183,'Policy Characteristics'!$C:$C,0)))</f>
        <v>Fuel Price Deregulation</v>
      </c>
      <c r="C2183" s="254" t="str">
        <f t="shared" si="78"/>
        <v>Fuel Price Deregulation</v>
      </c>
      <c r="D2183" s="6" t="s">
        <v>2445</v>
      </c>
      <c r="E2183" s="45"/>
      <c r="F2183" s="6" t="s">
        <v>2449</v>
      </c>
      <c r="G2183" s="6"/>
      <c r="H2183" s="43">
        <v>735</v>
      </c>
      <c r="I2183" s="325" t="s">
        <v>41</v>
      </c>
      <c r="J2183" s="255" t="str">
        <f>IF(ISBLANK(INDEX('Policy Characteristics'!D:D,MATCH($C2183,'Policy Characteristics'!$C:$C,0))),"",INDEX('Policy Characteristics'!D:D,MATCH($C2183,'Policy Characteristics'!$C:$C,0)))</f>
        <v>Fuel Price Deregulation</v>
      </c>
      <c r="K2183" s="254" t="str">
        <f>IF(ISBLANK(INDEX('Policy Characteristics'!E:E,MATCH($C2183,'Policy Characteristics'!$C:$C,0))),"",INDEX('Policy Characteristics'!E:E,MATCH($C2183,'Policy Characteristics'!$C:$C,0)))</f>
        <v>cross fuel price deregulation</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1</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of price deregulated</v>
      </c>
      <c r="P2183" s="254" t="str">
        <f>IF(ISBLANK(INDEX('Policy Characteristics'!J:J,MATCH($C2183,'Policy Characteristics'!$C:$C,0))),"",INDEX('Policy Characteristics'!J:J,MATCH($C2183,'Policy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3" s="254" t="str">
        <f>IF(ISBLANK(INDEX('Policy Characteristics'!K:K,MATCH($C2183,'Policy Characteristics'!$C:$C,0))),"",INDEX('Policy Characteristics'!K:K,MATCH($C2183,'Policy Characteristics'!$C:$C,0)))</f>
        <v>fuels.html#fuel-price-deregulation</v>
      </c>
      <c r="R2183" s="254" t="str">
        <f>IF(ISBLANK(INDEX('Policy Characteristics'!L:L,MATCH($C2183,'Policy Characteristics'!$C:$C,0))),"",INDEX('Policy Characteristics'!L:L,MATCH($C2183,'Policy Characteristics'!$C:$C,0)))</f>
        <v/>
      </c>
    </row>
    <row r="2184" spans="1:18" s="2" customFormat="1" x14ac:dyDescent="0.25">
      <c r="A2184" s="254" t="str">
        <f>IF(ISBLANK(INDEX('Policy Characteristics'!A:A,MATCH($C2184,'Policy Characteristics'!$C:$C,0))),"",INDEX('Policy Characteristics'!A:A,MATCH($C2184,'Policy Characteristics'!$C:$C,0)))</f>
        <v>Cross-Sector</v>
      </c>
      <c r="B2184" s="262" t="str">
        <f>IF(ISBLANK(INDEX('Policy Characteristics'!B:B,MATCH($C2184,'Policy Characteristics'!$C:$C,0))),"",INDEX('Policy Characteristics'!B:B,MATCH($C2184,'Policy Characteristics'!$C:$C,0)))</f>
        <v>Fuel Price Deregulation</v>
      </c>
      <c r="C2184" s="254" t="str">
        <f t="shared" si="78"/>
        <v>Fuel Price Deregulation</v>
      </c>
      <c r="D2184" s="6" t="s">
        <v>2446</v>
      </c>
      <c r="E2184" s="45"/>
      <c r="F2184" s="6" t="s">
        <v>2450</v>
      </c>
      <c r="G2184" s="6"/>
      <c r="H2184" s="43">
        <v>736</v>
      </c>
      <c r="I2184" s="325" t="s">
        <v>41</v>
      </c>
      <c r="J2184" s="255" t="str">
        <f>IF(ISBLANK(INDEX('Policy Characteristics'!D:D,MATCH($C2184,'Policy Characteristics'!$C:$C,0))),"",INDEX('Policy Characteristics'!D:D,MATCH($C2184,'Policy Characteristics'!$C:$C,0)))</f>
        <v>Fuel Price Deregulation</v>
      </c>
      <c r="K2184" s="254" t="str">
        <f>IF(ISBLANK(INDEX('Policy Characteristics'!E:E,MATCH($C2184,'Policy Characteristics'!$C:$C,0))),"",INDEX('Policy Characteristics'!E:E,MATCH($C2184,'Policy Characteristics'!$C:$C,0)))</f>
        <v>cross fuel price deregulation</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1</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of price deregulated</v>
      </c>
      <c r="P2184" s="254" t="str">
        <f>IF(ISBLANK(INDEX('Policy Characteristics'!J:J,MATCH($C2184,'Policy Characteristics'!$C:$C,0))),"",INDEX('Policy Characteristics'!J:J,MATCH($C2184,'Policy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4" s="254" t="str">
        <f>IF(ISBLANK(INDEX('Policy Characteristics'!K:K,MATCH($C2184,'Policy Characteristics'!$C:$C,0))),"",INDEX('Policy Characteristics'!K:K,MATCH($C2184,'Policy Characteristics'!$C:$C,0)))</f>
        <v>fuels.html#fuel-price-deregulation</v>
      </c>
      <c r="R2184" s="254" t="str">
        <f>IF(ISBLANK(INDEX('Policy Characteristics'!L:L,MATCH($C2184,'Policy Characteristics'!$C:$C,0))),"",INDEX('Policy Characteristics'!L:L,MATCH($C2184,'Policy Characteristics'!$C:$C,0)))</f>
        <v/>
      </c>
    </row>
    <row r="2185" spans="1:18" s="2" customFormat="1" x14ac:dyDescent="0.25">
      <c r="A2185" s="254" t="str">
        <f>IF(ISBLANK(INDEX('Policy Characteristics'!A:A,MATCH($C2185,'Policy Characteristics'!$C:$C,0))),"",INDEX('Policy Characteristics'!A:A,MATCH($C2185,'Policy Characteristics'!$C:$C,0)))</f>
        <v>Cross-Sector</v>
      </c>
      <c r="B2185" s="262" t="str">
        <f>IF(ISBLANK(INDEX('Policy Characteristics'!B:B,MATCH($C2185,'Policy Characteristics'!$C:$C,0))),"",INDEX('Policy Characteristics'!B:B,MATCH($C2185,'Policy Characteristics'!$C:$C,0)))</f>
        <v>Fuel Price Deregulation</v>
      </c>
      <c r="C2185" s="254" t="str">
        <f t="shared" si="78"/>
        <v>Fuel Price Deregulation</v>
      </c>
      <c r="D2185" s="6" t="s">
        <v>2447</v>
      </c>
      <c r="E2185" s="45"/>
      <c r="F2185" s="6" t="s">
        <v>2451</v>
      </c>
      <c r="G2185" s="6"/>
      <c r="H2185" s="43">
        <v>737</v>
      </c>
      <c r="I2185" s="325" t="s">
        <v>41</v>
      </c>
      <c r="J2185" s="255" t="str">
        <f>IF(ISBLANK(INDEX('Policy Characteristics'!D:D,MATCH($C2185,'Policy Characteristics'!$C:$C,0))),"",INDEX('Policy Characteristics'!D:D,MATCH($C2185,'Policy Characteristics'!$C:$C,0)))</f>
        <v>Fuel Price Deregulation</v>
      </c>
      <c r="K2185" s="254" t="str">
        <f>IF(ISBLANK(INDEX('Policy Characteristics'!E:E,MATCH($C2185,'Policy Characteristics'!$C:$C,0))),"",INDEX('Policy Characteristics'!E:E,MATCH($C2185,'Policy Characteristics'!$C:$C,0)))</f>
        <v>cross fuel price deregulation</v>
      </c>
      <c r="L2185" s="261">
        <f>IF(ISBLANK(INDEX('Policy Characteristics'!F:F,MATCH($C2185,'Policy Characteristics'!$C:$C,0))),"",INDEX('Policy Characteristics'!F:F,MATCH($C2185,'Policy Characteristics'!$C:$C,0)))</f>
        <v>0</v>
      </c>
      <c r="M2185" s="261">
        <f>IF(ISBLANK(INDEX('Policy Characteristics'!G:G,MATCH($C2185,'Policy Characteristics'!$C:$C,0))),"",INDEX('Policy Characteristics'!G:G,MATCH($C2185,'Policy Characteristics'!$C:$C,0)))</f>
        <v>1</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of price deregulated</v>
      </c>
      <c r="P2185" s="254" t="str">
        <f>IF(ISBLANK(INDEX('Policy Characteristics'!J:J,MATCH($C2185,'Policy Characteristics'!$C:$C,0))),"",INDEX('Policy Characteristics'!J:J,MATCH($C2185,'Policy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5" s="254" t="str">
        <f>IF(ISBLANK(INDEX('Policy Characteristics'!K:K,MATCH($C2185,'Policy Characteristics'!$C:$C,0))),"",INDEX('Policy Characteristics'!K:K,MATCH($C2185,'Policy Characteristics'!$C:$C,0)))</f>
        <v>fuels.html#fuel-price-deregulation</v>
      </c>
      <c r="R2185" s="254" t="str">
        <f>IF(ISBLANK(INDEX('Policy Characteristics'!L:L,MATCH($C2185,'Policy Characteristics'!$C:$C,0))),"",INDEX('Policy Characteristics'!L:L,MATCH($C2185,'Policy Characteristics'!$C:$C,0)))</f>
        <v/>
      </c>
    </row>
    <row r="2186" spans="1:18" s="4" customFormat="1" x14ac:dyDescent="0.25">
      <c r="A2186" s="254" t="str">
        <f>IF(ISBLANK(INDEX('Policy Characteristics'!A:A,MATCH($C2186,'Policy Characteristics'!$C:$C,0))),"",INDEX('Policy Characteristics'!A:A,MATCH($C2186,'Policy Characteristics'!$C:$C,0)))</f>
        <v>Cross-Sector</v>
      </c>
      <c r="B2186" s="262" t="str">
        <f>IF(ISBLANK(INDEX('Policy Characteristics'!B:B,MATCH($C2186,'Policy Characteristics'!$C:$C,0))),"",INDEX('Policy Characteristics'!B:B,MATCH($C2186,'Policy Characteristics'!$C:$C,0)))</f>
        <v>Fuel Taxes or Subsidies</v>
      </c>
      <c r="C2186" t="s">
        <v>3241</v>
      </c>
      <c r="D2186" s="45" t="s">
        <v>49</v>
      </c>
      <c r="E2186" s="45" t="s">
        <v>319</v>
      </c>
      <c r="F2186" s="45" t="s">
        <v>89</v>
      </c>
      <c r="G2186" s="45" t="s">
        <v>4</v>
      </c>
      <c r="H2186" s="43">
        <v>78</v>
      </c>
      <c r="I2186" s="324" t="s">
        <v>40</v>
      </c>
      <c r="J2186" s="255" t="str">
        <f>IF(ISBLANK(INDEX('Policy Characteristics'!D:D,MATCH($C2186,'Policy Characteristics'!$C:$C,0))),"",INDEX('Policy Characteristics'!D:D,MATCH($C2186,'Policy Characteristics'!$C:$C,0)))</f>
        <v>Fuel Taxes or Subsidies</v>
      </c>
      <c r="K2186" s="254" t="str">
        <f>IF(ISBLANK(INDEX('Policy Characteristics'!E:E,MATCH($C2186,'Policy Characteristics'!$C:$C,0))),"",INDEX('Policy Characteristics'!E:E,MATCH($C2186,'Policy Characteristics'!$C:$C,0)))</f>
        <v>cross fuel tax</v>
      </c>
      <c r="L2186" s="261">
        <f>IF(ISBLANK(INDEX('Policy Characteristics'!F:F,MATCH($C2186,'Policy Characteristics'!$C:$C,0))),"",INDEX('Policy Characteristics'!F:F,MATCH($C2186,'Policy Characteristics'!$C:$C,0)))</f>
        <v>-0.9</v>
      </c>
      <c r="M2186" s="261">
        <f>IF(ISBLANK(INDEX('Policy Characteristics'!G:G,MATCH($C2186,'Policy Characteristics'!$C:$C,0))),"",INDEX('Policy Characteristics'!G:G,MATCH($C2186,'Policy Characteristics'!$C:$C,0)))</f>
        <v>0.9</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of BAU price</v>
      </c>
      <c r="P2186" s="254" t="str">
        <f>IF(ISBLANK(INDEX('Policy Characteristics'!J:J,MATCH($C2186,'Policy Characteristics'!$C:$C,0))),"",INDEX('Policy Characteristics'!J:J,MATCH($C2186,'Policy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6" s="254" t="str">
        <f>IF(ISBLANK(INDEX('Policy Characteristics'!K:K,MATCH($C2186,'Policy Characteristics'!$C:$C,0))),"",INDEX('Policy Characteristics'!K:K,MATCH($C2186,'Policy Characteristics'!$C:$C,0)))</f>
        <v>fuels.html#fuel-taxes</v>
      </c>
      <c r="R2186" s="254" t="str">
        <f>IF(ISBLANK(INDEX('Policy Characteristics'!L:L,MATCH($C2186,'Policy Characteristics'!$C:$C,0))),"",INDEX('Policy Characteristics'!L:L,MATCH($C2186,'Policy Characteristics'!$C:$C,0)))</f>
        <v>fuel-taxes.html</v>
      </c>
    </row>
    <row r="2187" spans="1:18" s="4" customFormat="1" x14ac:dyDescent="0.25">
      <c r="A2187" s="254" t="str">
        <f>IF(ISBLANK(INDEX('Policy Characteristics'!A:A,MATCH($C2187,'Policy Characteristics'!$C:$C,0))),"",INDEX('Policy Characteristics'!A:A,MATCH($C2187,'Policy Characteristics'!$C:$C,0)))</f>
        <v>Cross-Sector</v>
      </c>
      <c r="B2187" s="262" t="str">
        <f>IF(ISBLANK(INDEX('Policy Characteristics'!B:B,MATCH($C2187,'Policy Characteristics'!$C:$C,0))),"",INDEX('Policy Characteristics'!B:B,MATCH($C2187,'Policy Characteristics'!$C:$C,0)))</f>
        <v>Fuel Taxes or Subsidies</v>
      </c>
      <c r="C2187" s="320" t="str">
        <f t="shared" ref="C2187:C2250" si="79">C$2186</f>
        <v>Additional Fuel Tax or Subsidy Rate by Fuel</v>
      </c>
      <c r="D2187" s="6" t="s">
        <v>436</v>
      </c>
      <c r="E2187" s="45" t="s">
        <v>319</v>
      </c>
      <c r="F2187" s="6" t="s">
        <v>433</v>
      </c>
      <c r="G2187" s="45" t="s">
        <v>4</v>
      </c>
      <c r="H2187" s="43">
        <v>79</v>
      </c>
      <c r="I2187" s="325" t="s">
        <v>41</v>
      </c>
      <c r="J2187" s="255" t="str">
        <f>IF(ISBLANK(INDEX('Policy Characteristics'!D:D,MATCH($C2187,'Policy Characteristics'!$C:$C,0))),"",INDEX('Policy Characteristics'!D:D,MATCH($C2187,'Policy Characteristics'!$C:$C,0)))</f>
        <v>Fuel Taxes or Subsidies</v>
      </c>
      <c r="K2187" s="254" t="str">
        <f>IF(ISBLANK(INDEX('Policy Characteristics'!E:E,MATCH($C2187,'Policy Characteristics'!$C:$C,0))),"",INDEX('Policy Characteristics'!E:E,MATCH($C2187,'Policy Characteristics'!$C:$C,0)))</f>
        <v>cross fuel tax</v>
      </c>
      <c r="L2187" s="261">
        <f>IF(ISBLANK(INDEX('Policy Characteristics'!F:F,MATCH($C2187,'Policy Characteristics'!$C:$C,0))),"",INDEX('Policy Characteristics'!F:F,MATCH($C2187,'Policy Characteristics'!$C:$C,0)))</f>
        <v>-0.9</v>
      </c>
      <c r="M2187" s="261">
        <f>IF(ISBLANK(INDEX('Policy Characteristics'!G:G,MATCH($C2187,'Policy Characteristics'!$C:$C,0))),"",INDEX('Policy Characteristics'!G:G,MATCH($C2187,'Policy Characteristics'!$C:$C,0)))</f>
        <v>0.9</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of BAU price</v>
      </c>
      <c r="P2187" s="254" t="str">
        <f>IF(ISBLANK(INDEX('Policy Characteristics'!J:J,MATCH($C2187,'Policy Characteristics'!$C:$C,0))),"",INDEX('Policy Characteristics'!J:J,MATCH($C2187,'Policy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7" s="254" t="str">
        <f>IF(ISBLANK(INDEX('Policy Characteristics'!K:K,MATCH($C2187,'Policy Characteristics'!$C:$C,0))),"",INDEX('Policy Characteristics'!K:K,MATCH($C2187,'Policy Characteristics'!$C:$C,0)))</f>
        <v>fuels.html#fuel-taxes</v>
      </c>
      <c r="R2187" s="254" t="str">
        <f>IF(ISBLANK(INDEX('Policy Characteristics'!L:L,MATCH($C2187,'Policy Characteristics'!$C:$C,0))),"",INDEX('Policy Characteristics'!L:L,MATCH($C2187,'Policy Characteristics'!$C:$C,0)))</f>
        <v>fuel-taxes.html</v>
      </c>
    </row>
    <row r="2188" spans="1:18" s="4" customFormat="1" x14ac:dyDescent="0.25">
      <c r="A2188" s="254" t="str">
        <f>IF(ISBLANK(INDEX('Policy Characteristics'!A:A,MATCH($C2188,'Policy Characteristics'!$C:$C,0))),"",INDEX('Policy Characteristics'!A:A,MATCH($C2188,'Policy Characteristics'!$C:$C,0)))</f>
        <v>Cross-Sector</v>
      </c>
      <c r="B2188" s="262" t="str">
        <f>IF(ISBLANK(INDEX('Policy Characteristics'!B:B,MATCH($C2188,'Policy Characteristics'!$C:$C,0))),"",INDEX('Policy Characteristics'!B:B,MATCH($C2188,'Policy Characteristics'!$C:$C,0)))</f>
        <v>Fuel Taxes or Subsidies</v>
      </c>
      <c r="C2188" s="320" t="str">
        <f t="shared" si="79"/>
        <v>Additional Fuel Tax or Subsidy Rate by Fuel</v>
      </c>
      <c r="D2188" s="6" t="s">
        <v>43</v>
      </c>
      <c r="E2188" s="45" t="s">
        <v>319</v>
      </c>
      <c r="F2188" s="6" t="s">
        <v>83</v>
      </c>
      <c r="G2188" s="45" t="s">
        <v>4</v>
      </c>
      <c r="H2188" s="43">
        <v>80</v>
      </c>
      <c r="I2188" s="325" t="s">
        <v>40</v>
      </c>
      <c r="J2188" s="255" t="str">
        <f>IF(ISBLANK(INDEX('Policy Characteristics'!D:D,MATCH($C2188,'Policy Characteristics'!$C:$C,0))),"",INDEX('Policy Characteristics'!D:D,MATCH($C2188,'Policy Characteristics'!$C:$C,0)))</f>
        <v>Fuel Taxes or Subsidies</v>
      </c>
      <c r="K2188" s="254" t="str">
        <f>IF(ISBLANK(INDEX('Policy Characteristics'!E:E,MATCH($C2188,'Policy Characteristics'!$C:$C,0))),"",INDEX('Policy Characteristics'!E:E,MATCH($C2188,'Policy Characteristics'!$C:$C,0)))</f>
        <v>cross fuel tax</v>
      </c>
      <c r="L2188" s="261">
        <f>IF(ISBLANK(INDEX('Policy Characteristics'!F:F,MATCH($C2188,'Policy Characteristics'!$C:$C,0))),"",INDEX('Policy Characteristics'!F:F,MATCH($C2188,'Policy Characteristics'!$C:$C,0)))</f>
        <v>-0.9</v>
      </c>
      <c r="M2188" s="261">
        <f>IF(ISBLANK(INDEX('Policy Characteristics'!G:G,MATCH($C2188,'Policy Characteristics'!$C:$C,0))),"",INDEX('Policy Characteristics'!G:G,MATCH($C2188,'Policy Characteristics'!$C:$C,0)))</f>
        <v>0.9</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of BAU price</v>
      </c>
      <c r="P2188" s="254" t="str">
        <f>IF(ISBLANK(INDEX('Policy Characteristics'!J:J,MATCH($C2188,'Policy Characteristics'!$C:$C,0))),"",INDEX('Policy Characteristics'!J:J,MATCH($C2188,'Policy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8" s="254" t="str">
        <f>IF(ISBLANK(INDEX('Policy Characteristics'!K:K,MATCH($C2188,'Policy Characteristics'!$C:$C,0))),"",INDEX('Policy Characteristics'!K:K,MATCH($C2188,'Policy Characteristics'!$C:$C,0)))</f>
        <v>fuels.html#fuel-taxes</v>
      </c>
      <c r="R2188" s="254" t="str">
        <f>IF(ISBLANK(INDEX('Policy Characteristics'!L:L,MATCH($C2188,'Policy Characteristics'!$C:$C,0))),"",INDEX('Policy Characteristics'!L:L,MATCH($C2188,'Policy Characteristics'!$C:$C,0)))</f>
        <v>fuel-taxes.html</v>
      </c>
    </row>
    <row r="2189" spans="1:18" s="4" customFormat="1" x14ac:dyDescent="0.25">
      <c r="A2189" s="254" t="str">
        <f>IF(ISBLANK(INDEX('Policy Characteristics'!A:A,MATCH($C2189,'Policy Characteristics'!$C:$C,0))),"",INDEX('Policy Characteristics'!A:A,MATCH($C2189,'Policy Characteristics'!$C:$C,0)))</f>
        <v>Cross-Sector</v>
      </c>
      <c r="B2189" s="262" t="str">
        <f>IF(ISBLANK(INDEX('Policy Characteristics'!B:B,MATCH($C2189,'Policy Characteristics'!$C:$C,0))),"",INDEX('Policy Characteristics'!B:B,MATCH($C2189,'Policy Characteristics'!$C:$C,0)))</f>
        <v>Fuel Taxes or Subsidies</v>
      </c>
      <c r="C2189" s="320" t="str">
        <f t="shared" si="79"/>
        <v>Additional Fuel Tax or Subsidy Rate by Fuel</v>
      </c>
      <c r="D2189" s="6" t="s">
        <v>44</v>
      </c>
      <c r="E2189" s="45" t="s">
        <v>319</v>
      </c>
      <c r="F2189" s="6" t="s">
        <v>84</v>
      </c>
      <c r="G2189" s="45" t="s">
        <v>4</v>
      </c>
      <c r="H2189" s="43">
        <v>738</v>
      </c>
      <c r="I2189" s="325" t="s">
        <v>41</v>
      </c>
      <c r="J2189" s="255" t="str">
        <f>IF(ISBLANK(INDEX('Policy Characteristics'!D:D,MATCH($C2189,'Policy Characteristics'!$C:$C,0))),"",INDEX('Policy Characteristics'!D:D,MATCH($C2189,'Policy Characteristics'!$C:$C,0)))</f>
        <v>Fuel Taxes or Subsidies</v>
      </c>
      <c r="K2189" s="254" t="str">
        <f>IF(ISBLANK(INDEX('Policy Characteristics'!E:E,MATCH($C2189,'Policy Characteristics'!$C:$C,0))),"",INDEX('Policy Characteristics'!E:E,MATCH($C2189,'Policy Characteristics'!$C:$C,0)))</f>
        <v>cross fuel tax</v>
      </c>
      <c r="L2189" s="261">
        <f>IF(ISBLANK(INDEX('Policy Characteristics'!F:F,MATCH($C2189,'Policy Characteristics'!$C:$C,0))),"",INDEX('Policy Characteristics'!F:F,MATCH($C2189,'Policy Characteristics'!$C:$C,0)))</f>
        <v>-0.9</v>
      </c>
      <c r="M2189" s="261">
        <f>IF(ISBLANK(INDEX('Policy Characteristics'!G:G,MATCH($C2189,'Policy Characteristics'!$C:$C,0))),"",INDEX('Policy Characteristics'!G:G,MATCH($C2189,'Policy Characteristics'!$C:$C,0)))</f>
        <v>0.9</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of BAU price</v>
      </c>
      <c r="P2189" s="254" t="str">
        <f>IF(ISBLANK(INDEX('Policy Characteristics'!J:J,MATCH($C2189,'Policy Characteristics'!$C:$C,0))),"",INDEX('Policy Characteristics'!J:J,MATCH($C2189,'Policy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9" s="254" t="str">
        <f>IF(ISBLANK(INDEX('Policy Characteristics'!K:K,MATCH($C2189,'Policy Characteristics'!$C:$C,0))),"",INDEX('Policy Characteristics'!K:K,MATCH($C2189,'Policy Characteristics'!$C:$C,0)))</f>
        <v>fuels.html#fuel-taxes</v>
      </c>
      <c r="R2189" s="254" t="str">
        <f>IF(ISBLANK(INDEX('Policy Characteristics'!L:L,MATCH($C2189,'Policy Characteristics'!$C:$C,0))),"",INDEX('Policy Characteristics'!L:L,MATCH($C2189,'Policy Characteristics'!$C:$C,0)))</f>
        <v>fuel-taxes.html</v>
      </c>
    </row>
    <row r="2190" spans="1:18" s="4" customFormat="1" x14ac:dyDescent="0.25">
      <c r="A2190" s="254" t="str">
        <f>IF(ISBLANK(INDEX('Policy Characteristics'!A:A,MATCH($C2190,'Policy Characteristics'!$C:$C,0))),"",INDEX('Policy Characteristics'!A:A,MATCH($C2190,'Policy Characteristics'!$C:$C,0)))</f>
        <v>Cross-Sector</v>
      </c>
      <c r="B2190" s="262" t="str">
        <f>IF(ISBLANK(INDEX('Policy Characteristics'!B:B,MATCH($C2190,'Policy Characteristics'!$C:$C,0))),"",INDEX('Policy Characteristics'!B:B,MATCH($C2190,'Policy Characteristics'!$C:$C,0)))</f>
        <v>Fuel Taxes or Subsidies</v>
      </c>
      <c r="C2190" s="320" t="str">
        <f t="shared" si="79"/>
        <v>Additional Fuel Tax or Subsidy Rate by Fuel</v>
      </c>
      <c r="D2190" s="6" t="s">
        <v>48</v>
      </c>
      <c r="E2190" s="45" t="s">
        <v>319</v>
      </c>
      <c r="F2190" s="6" t="s">
        <v>88</v>
      </c>
      <c r="G2190" s="45" t="s">
        <v>4</v>
      </c>
      <c r="H2190" s="43">
        <v>739</v>
      </c>
      <c r="I2190" s="325" t="s">
        <v>41</v>
      </c>
      <c r="J2190" s="255" t="str">
        <f>IF(ISBLANK(INDEX('Policy Characteristics'!D:D,MATCH($C2190,'Policy Characteristics'!$C:$C,0))),"",INDEX('Policy Characteristics'!D:D,MATCH($C2190,'Policy Characteristics'!$C:$C,0)))</f>
        <v>Fuel Taxes or Subsidies</v>
      </c>
      <c r="K2190" s="254" t="str">
        <f>IF(ISBLANK(INDEX('Policy Characteristics'!E:E,MATCH($C2190,'Policy Characteristics'!$C:$C,0))),"",INDEX('Policy Characteristics'!E:E,MATCH($C2190,'Policy Characteristics'!$C:$C,0)))</f>
        <v>cross fuel tax</v>
      </c>
      <c r="L2190" s="261">
        <f>IF(ISBLANK(INDEX('Policy Characteristics'!F:F,MATCH($C2190,'Policy Characteristics'!$C:$C,0))),"",INDEX('Policy Characteristics'!F:F,MATCH($C2190,'Policy Characteristics'!$C:$C,0)))</f>
        <v>-0.9</v>
      </c>
      <c r="M2190" s="261">
        <f>IF(ISBLANK(INDEX('Policy Characteristics'!G:G,MATCH($C2190,'Policy Characteristics'!$C:$C,0))),"",INDEX('Policy Characteristics'!G:G,MATCH($C2190,'Policy Characteristics'!$C:$C,0)))</f>
        <v>0.9</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of BAU price</v>
      </c>
      <c r="P2190" s="254" t="str">
        <f>IF(ISBLANK(INDEX('Policy Characteristics'!J:J,MATCH($C2190,'Policy Characteristics'!$C:$C,0))),"",INDEX('Policy Characteristics'!J:J,MATCH($C2190,'Policy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0" s="254" t="str">
        <f>IF(ISBLANK(INDEX('Policy Characteristics'!K:K,MATCH($C2190,'Policy Characteristics'!$C:$C,0))),"",INDEX('Policy Characteristics'!K:K,MATCH($C2190,'Policy Characteristics'!$C:$C,0)))</f>
        <v>fuels.html#fuel-taxes</v>
      </c>
      <c r="R2190" s="254" t="str">
        <f>IF(ISBLANK(INDEX('Policy Characteristics'!L:L,MATCH($C2190,'Policy Characteristics'!$C:$C,0))),"",INDEX('Policy Characteristics'!L:L,MATCH($C2190,'Policy Characteristics'!$C:$C,0)))</f>
        <v>fuel-taxes.html</v>
      </c>
    </row>
    <row r="2191" spans="1:18" s="4" customFormat="1" x14ac:dyDescent="0.25">
      <c r="A2191" s="254" t="str">
        <f>IF(ISBLANK(INDEX('Policy Characteristics'!A:A,MATCH($C2191,'Policy Characteristics'!$C:$C,0))),"",INDEX('Policy Characteristics'!A:A,MATCH($C2191,'Policy Characteristics'!$C:$C,0)))</f>
        <v>Cross-Sector</v>
      </c>
      <c r="B2191" s="262" t="str">
        <f>IF(ISBLANK(INDEX('Policy Characteristics'!B:B,MATCH($C2191,'Policy Characteristics'!$C:$C,0))),"",INDEX('Policy Characteristics'!B:B,MATCH($C2191,'Policy Characteristics'!$C:$C,0)))</f>
        <v>Fuel Taxes or Subsidies</v>
      </c>
      <c r="C2191" s="320" t="str">
        <f t="shared" si="79"/>
        <v>Additional Fuel Tax or Subsidy Rate by Fuel</v>
      </c>
      <c r="D2191" s="6" t="s">
        <v>50</v>
      </c>
      <c r="E2191" s="45" t="s">
        <v>319</v>
      </c>
      <c r="F2191" s="6" t="s">
        <v>91</v>
      </c>
      <c r="G2191" s="45" t="s">
        <v>4</v>
      </c>
      <c r="H2191" s="43">
        <v>81</v>
      </c>
      <c r="I2191" s="325" t="s">
        <v>40</v>
      </c>
      <c r="J2191" s="255" t="str">
        <f>IF(ISBLANK(INDEX('Policy Characteristics'!D:D,MATCH($C2191,'Policy Characteristics'!$C:$C,0))),"",INDEX('Policy Characteristics'!D:D,MATCH($C2191,'Policy Characteristics'!$C:$C,0)))</f>
        <v>Fuel Taxes or Subsidies</v>
      </c>
      <c r="K2191" s="254" t="str">
        <f>IF(ISBLANK(INDEX('Policy Characteristics'!E:E,MATCH($C2191,'Policy Characteristics'!$C:$C,0))),"",INDEX('Policy Characteristics'!E:E,MATCH($C2191,'Policy Characteristics'!$C:$C,0)))</f>
        <v>cross fuel tax</v>
      </c>
      <c r="L2191" s="261">
        <f>IF(ISBLANK(INDEX('Policy Characteristics'!F:F,MATCH($C2191,'Policy Characteristics'!$C:$C,0))),"",INDEX('Policy Characteristics'!F:F,MATCH($C2191,'Policy Characteristics'!$C:$C,0)))</f>
        <v>-0.9</v>
      </c>
      <c r="M2191" s="261">
        <f>IF(ISBLANK(INDEX('Policy Characteristics'!G:G,MATCH($C2191,'Policy Characteristics'!$C:$C,0))),"",INDEX('Policy Characteristics'!G:G,MATCH($C2191,'Policy Characteristics'!$C:$C,0)))</f>
        <v>0.9</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of BAU price</v>
      </c>
      <c r="P2191" s="254" t="str">
        <f>IF(ISBLANK(INDEX('Policy Characteristics'!J:J,MATCH($C2191,'Policy Characteristics'!$C:$C,0))),"",INDEX('Policy Characteristics'!J:J,MATCH($C2191,'Policy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1" s="254" t="str">
        <f>IF(ISBLANK(INDEX('Policy Characteristics'!K:K,MATCH($C2191,'Policy Characteristics'!$C:$C,0))),"",INDEX('Policy Characteristics'!K:K,MATCH($C2191,'Policy Characteristics'!$C:$C,0)))</f>
        <v>fuels.html#fuel-taxes</v>
      </c>
      <c r="R2191" s="254" t="str">
        <f>IF(ISBLANK(INDEX('Policy Characteristics'!L:L,MATCH($C2191,'Policy Characteristics'!$C:$C,0))),"",INDEX('Policy Characteristics'!L:L,MATCH($C2191,'Policy Characteristics'!$C:$C,0)))</f>
        <v>fuel-taxes.html</v>
      </c>
    </row>
    <row r="2192" spans="1:18" s="4" customFormat="1" x14ac:dyDescent="0.25">
      <c r="A2192" s="254" t="str">
        <f>IF(ISBLANK(INDEX('Policy Characteristics'!A:A,MATCH($C2192,'Policy Characteristics'!$C:$C,0))),"",INDEX('Policy Characteristics'!A:A,MATCH($C2192,'Policy Characteristics'!$C:$C,0)))</f>
        <v>Cross-Sector</v>
      </c>
      <c r="B2192" s="262" t="str">
        <f>IF(ISBLANK(INDEX('Policy Characteristics'!B:B,MATCH($C2192,'Policy Characteristics'!$C:$C,0))),"",INDEX('Policy Characteristics'!B:B,MATCH($C2192,'Policy Characteristics'!$C:$C,0)))</f>
        <v>Fuel Taxes or Subsidies</v>
      </c>
      <c r="C2192" s="320" t="str">
        <f t="shared" si="79"/>
        <v>Additional Fuel Tax or Subsidy Rate by Fuel</v>
      </c>
      <c r="D2192" s="6" t="s">
        <v>51</v>
      </c>
      <c r="E2192" s="45" t="s">
        <v>319</v>
      </c>
      <c r="F2192" s="6" t="s">
        <v>92</v>
      </c>
      <c r="G2192" s="45" t="s">
        <v>4</v>
      </c>
      <c r="H2192" s="43">
        <v>82</v>
      </c>
      <c r="I2192" s="325" t="s">
        <v>40</v>
      </c>
      <c r="J2192" s="255" t="str">
        <f>IF(ISBLANK(INDEX('Policy Characteristics'!D:D,MATCH($C2192,'Policy Characteristics'!$C:$C,0))),"",INDEX('Policy Characteristics'!D:D,MATCH($C2192,'Policy Characteristics'!$C:$C,0)))</f>
        <v>Fuel Taxes or Subsidies</v>
      </c>
      <c r="K2192" s="254" t="str">
        <f>IF(ISBLANK(INDEX('Policy Characteristics'!E:E,MATCH($C2192,'Policy Characteristics'!$C:$C,0))),"",INDEX('Policy Characteristics'!E:E,MATCH($C2192,'Policy Characteristics'!$C:$C,0)))</f>
        <v>cross fuel tax</v>
      </c>
      <c r="L2192" s="261">
        <f>IF(ISBLANK(INDEX('Policy Characteristics'!F:F,MATCH($C2192,'Policy Characteristics'!$C:$C,0))),"",INDEX('Policy Characteristics'!F:F,MATCH($C2192,'Policy Characteristics'!$C:$C,0)))</f>
        <v>-0.9</v>
      </c>
      <c r="M2192" s="261">
        <f>IF(ISBLANK(INDEX('Policy Characteristics'!G:G,MATCH($C2192,'Policy Characteristics'!$C:$C,0))),"",INDEX('Policy Characteristics'!G:G,MATCH($C2192,'Policy Characteristics'!$C:$C,0)))</f>
        <v>0.9</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of BAU price</v>
      </c>
      <c r="P2192" s="254" t="str">
        <f>IF(ISBLANK(INDEX('Policy Characteristics'!J:J,MATCH($C2192,'Policy Characteristics'!$C:$C,0))),"",INDEX('Policy Characteristics'!J:J,MATCH($C2192,'Policy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2" s="254" t="str">
        <f>IF(ISBLANK(INDEX('Policy Characteristics'!K:K,MATCH($C2192,'Policy Characteristics'!$C:$C,0))),"",INDEX('Policy Characteristics'!K:K,MATCH($C2192,'Policy Characteristics'!$C:$C,0)))</f>
        <v>fuels.html#fuel-taxes</v>
      </c>
      <c r="R2192" s="254" t="str">
        <f>IF(ISBLANK(INDEX('Policy Characteristics'!L:L,MATCH($C2192,'Policy Characteristics'!$C:$C,0))),"",INDEX('Policy Characteristics'!L:L,MATCH($C2192,'Policy Characteristics'!$C:$C,0)))</f>
        <v>fuel-taxes.html</v>
      </c>
    </row>
    <row r="2193" spans="1:18" s="4" customFormat="1" x14ac:dyDescent="0.25">
      <c r="A2193" s="254" t="str">
        <f>IF(ISBLANK(INDEX('Policy Characteristics'!A:A,MATCH($C2193,'Policy Characteristics'!$C:$C,0))),"",INDEX('Policy Characteristics'!A:A,MATCH($C2193,'Policy Characteristics'!$C:$C,0)))</f>
        <v>Cross-Sector</v>
      </c>
      <c r="B2193" s="262" t="str">
        <f>IF(ISBLANK(INDEX('Policy Characteristics'!B:B,MATCH($C2193,'Policy Characteristics'!$C:$C,0))),"",INDEX('Policy Characteristics'!B:B,MATCH($C2193,'Policy Characteristics'!$C:$C,0)))</f>
        <v>Fuel Taxes or Subsidies</v>
      </c>
      <c r="C2193" s="320" t="str">
        <f t="shared" si="79"/>
        <v>Additional Fuel Tax or Subsidy Rate by Fuel</v>
      </c>
      <c r="D2193" s="6" t="s">
        <v>52</v>
      </c>
      <c r="E2193" s="45" t="s">
        <v>319</v>
      </c>
      <c r="F2193" s="6" t="s">
        <v>93</v>
      </c>
      <c r="G2193" s="45" t="s">
        <v>4</v>
      </c>
      <c r="H2193" s="43">
        <v>740</v>
      </c>
      <c r="I2193" s="325" t="s">
        <v>40</v>
      </c>
      <c r="J2193" s="255" t="str">
        <f>IF(ISBLANK(INDEX('Policy Characteristics'!D:D,MATCH($C2193,'Policy Characteristics'!$C:$C,0))),"",INDEX('Policy Characteristics'!D:D,MATCH($C2193,'Policy Characteristics'!$C:$C,0)))</f>
        <v>Fuel Taxes or Subsidies</v>
      </c>
      <c r="K2193" s="254" t="str">
        <f>IF(ISBLANK(INDEX('Policy Characteristics'!E:E,MATCH($C2193,'Policy Characteristics'!$C:$C,0))),"",INDEX('Policy Characteristics'!E:E,MATCH($C2193,'Policy Characteristics'!$C:$C,0)))</f>
        <v>cross fuel tax</v>
      </c>
      <c r="L2193" s="261">
        <f>IF(ISBLANK(INDEX('Policy Characteristics'!F:F,MATCH($C2193,'Policy Characteristics'!$C:$C,0))),"",INDEX('Policy Characteristics'!F:F,MATCH($C2193,'Policy Characteristics'!$C:$C,0)))</f>
        <v>-0.9</v>
      </c>
      <c r="M2193" s="261">
        <f>IF(ISBLANK(INDEX('Policy Characteristics'!G:G,MATCH($C2193,'Policy Characteristics'!$C:$C,0))),"",INDEX('Policy Characteristics'!G:G,MATCH($C2193,'Policy Characteristics'!$C:$C,0)))</f>
        <v>0.9</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of BAU price</v>
      </c>
      <c r="P2193" s="254" t="str">
        <f>IF(ISBLANK(INDEX('Policy Characteristics'!J:J,MATCH($C2193,'Policy Characteristics'!$C:$C,0))),"",INDEX('Policy Characteristics'!J:J,MATCH($C2193,'Policy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3" s="254" t="str">
        <f>IF(ISBLANK(INDEX('Policy Characteristics'!K:K,MATCH($C2193,'Policy Characteristics'!$C:$C,0))),"",INDEX('Policy Characteristics'!K:K,MATCH($C2193,'Policy Characteristics'!$C:$C,0)))</f>
        <v>fuels.html#fuel-taxes</v>
      </c>
      <c r="R2193" s="254" t="str">
        <f>IF(ISBLANK(INDEX('Policy Characteristics'!L:L,MATCH($C2193,'Policy Characteristics'!$C:$C,0))),"",INDEX('Policy Characteristics'!L:L,MATCH($C2193,'Policy Characteristics'!$C:$C,0)))</f>
        <v>fuel-taxes.html</v>
      </c>
    </row>
    <row r="2194" spans="1:18" s="4" customFormat="1" x14ac:dyDescent="0.25">
      <c r="A2194" s="254" t="str">
        <f>IF(ISBLANK(INDEX('Policy Characteristics'!A:A,MATCH($C2194,'Policy Characteristics'!$C:$C,0))),"",INDEX('Policy Characteristics'!A:A,MATCH($C2194,'Policy Characteristics'!$C:$C,0)))</f>
        <v>Cross-Sector</v>
      </c>
      <c r="B2194" s="262" t="str">
        <f>IF(ISBLANK(INDEX('Policy Characteristics'!B:B,MATCH($C2194,'Policy Characteristics'!$C:$C,0))),"",INDEX('Policy Characteristics'!B:B,MATCH($C2194,'Policy Characteristics'!$C:$C,0)))</f>
        <v>Fuel Taxes or Subsidies</v>
      </c>
      <c r="C2194" s="320" t="str">
        <f t="shared" si="79"/>
        <v>Additional Fuel Tax or Subsidy Rate by Fuel</v>
      </c>
      <c r="D2194" s="6" t="s">
        <v>53</v>
      </c>
      <c r="E2194" s="45" t="s">
        <v>319</v>
      </c>
      <c r="F2194" s="6" t="s">
        <v>94</v>
      </c>
      <c r="G2194" s="45" t="s">
        <v>4</v>
      </c>
      <c r="H2194" s="43">
        <v>741</v>
      </c>
      <c r="I2194" s="325" t="s">
        <v>40</v>
      </c>
      <c r="J2194" s="255" t="str">
        <f>IF(ISBLANK(INDEX('Policy Characteristics'!D:D,MATCH($C2194,'Policy Characteristics'!$C:$C,0))),"",INDEX('Policy Characteristics'!D:D,MATCH($C2194,'Policy Characteristics'!$C:$C,0)))</f>
        <v>Fuel Taxes or Subsidies</v>
      </c>
      <c r="K2194" s="254" t="str">
        <f>IF(ISBLANK(INDEX('Policy Characteristics'!E:E,MATCH($C2194,'Policy Characteristics'!$C:$C,0))),"",INDEX('Policy Characteristics'!E:E,MATCH($C2194,'Policy Characteristics'!$C:$C,0)))</f>
        <v>cross fuel tax</v>
      </c>
      <c r="L2194" s="261">
        <f>IF(ISBLANK(INDEX('Policy Characteristics'!F:F,MATCH($C2194,'Policy Characteristics'!$C:$C,0))),"",INDEX('Policy Characteristics'!F:F,MATCH($C2194,'Policy Characteristics'!$C:$C,0)))</f>
        <v>-0.9</v>
      </c>
      <c r="M2194" s="261">
        <f>IF(ISBLANK(INDEX('Policy Characteristics'!G:G,MATCH($C2194,'Policy Characteristics'!$C:$C,0))),"",INDEX('Policy Characteristics'!G:G,MATCH($C2194,'Policy Characteristics'!$C:$C,0)))</f>
        <v>0.9</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of BAU price</v>
      </c>
      <c r="P2194" s="254" t="str">
        <f>IF(ISBLANK(INDEX('Policy Characteristics'!J:J,MATCH($C2194,'Policy Characteristics'!$C:$C,0))),"",INDEX('Policy Characteristics'!J:J,MATCH($C2194,'Policy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4" s="254" t="str">
        <f>IF(ISBLANK(INDEX('Policy Characteristics'!K:K,MATCH($C2194,'Policy Characteristics'!$C:$C,0))),"",INDEX('Policy Characteristics'!K:K,MATCH($C2194,'Policy Characteristics'!$C:$C,0)))</f>
        <v>fuels.html#fuel-taxes</v>
      </c>
      <c r="R2194" s="254" t="str">
        <f>IF(ISBLANK(INDEX('Policy Characteristics'!L:L,MATCH($C2194,'Policy Characteristics'!$C:$C,0))),"",INDEX('Policy Characteristics'!L:L,MATCH($C2194,'Policy Characteristics'!$C:$C,0)))</f>
        <v>fuel-taxes.html</v>
      </c>
    </row>
    <row r="2195" spans="1:18" x14ac:dyDescent="0.25">
      <c r="A2195" s="254" t="str">
        <f>IF(ISBLANK(INDEX('Policy Characteristics'!A:A,MATCH($C2195,'Policy Characteristics'!$C:$C,0))),"",INDEX('Policy Characteristics'!A:A,MATCH($C2195,'Policy Characteristics'!$C:$C,0)))</f>
        <v>Cross-Sector</v>
      </c>
      <c r="B2195" s="262" t="str">
        <f>IF(ISBLANK(INDEX('Policy Characteristics'!B:B,MATCH($C2195,'Policy Characteristics'!$C:$C,0))),"",INDEX('Policy Characteristics'!B:B,MATCH($C2195,'Policy Characteristics'!$C:$C,0)))</f>
        <v>Fuel Taxes or Subsidies</v>
      </c>
      <c r="C2195" s="320" t="str">
        <f t="shared" si="79"/>
        <v>Additional Fuel Tax or Subsidy Rate by Fuel</v>
      </c>
      <c r="D2195" s="6" t="s">
        <v>2452</v>
      </c>
      <c r="E2195" s="45" t="s">
        <v>319</v>
      </c>
      <c r="F2195" s="6" t="s">
        <v>2453</v>
      </c>
      <c r="G2195" s="45" t="s">
        <v>4</v>
      </c>
      <c r="H2195" s="43">
        <v>742</v>
      </c>
      <c r="I2195" s="325" t="s">
        <v>40</v>
      </c>
      <c r="J2195" s="255" t="str">
        <f>IF(ISBLANK(INDEX('Policy Characteristics'!D:D,MATCH($C2195,'Policy Characteristics'!$C:$C,0))),"",INDEX('Policy Characteristics'!D:D,MATCH($C2195,'Policy Characteristics'!$C:$C,0)))</f>
        <v>Fuel Taxes or Subsidies</v>
      </c>
      <c r="K2195" s="254" t="str">
        <f>IF(ISBLANK(INDEX('Policy Characteristics'!E:E,MATCH($C2195,'Policy Characteristics'!$C:$C,0))),"",INDEX('Policy Characteristics'!E:E,MATCH($C2195,'Policy Characteristics'!$C:$C,0)))</f>
        <v>cross fuel tax</v>
      </c>
      <c r="L2195" s="261">
        <f>IF(ISBLANK(INDEX('Policy Characteristics'!F:F,MATCH($C2195,'Policy Characteristics'!$C:$C,0))),"",INDEX('Policy Characteristics'!F:F,MATCH($C2195,'Policy Characteristics'!$C:$C,0)))</f>
        <v>-0.9</v>
      </c>
      <c r="M2195" s="261">
        <f>IF(ISBLANK(INDEX('Policy Characteristics'!G:G,MATCH($C2195,'Policy Characteristics'!$C:$C,0))),"",INDEX('Policy Characteristics'!G:G,MATCH($C2195,'Policy Characteristics'!$C:$C,0)))</f>
        <v>0.9</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of BAU price</v>
      </c>
      <c r="P2195" s="254" t="str">
        <f>IF(ISBLANK(INDEX('Policy Characteristics'!J:J,MATCH($C2195,'Policy Characteristics'!$C:$C,0))),"",INDEX('Policy Characteristics'!J:J,MATCH($C2195,'Policy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5" s="254" t="str">
        <f>IF(ISBLANK(INDEX('Policy Characteristics'!K:K,MATCH($C2195,'Policy Characteristics'!$C:$C,0))),"",INDEX('Policy Characteristics'!K:K,MATCH($C2195,'Policy Characteristics'!$C:$C,0)))</f>
        <v>fuels.html#fuel-taxes</v>
      </c>
      <c r="R2195" s="254" t="str">
        <f>IF(ISBLANK(INDEX('Policy Characteristics'!L:L,MATCH($C2195,'Policy Characteristics'!$C:$C,0))),"",INDEX('Policy Characteristics'!L:L,MATCH($C2195,'Policy Characteristics'!$C:$C,0)))</f>
        <v>fuel-taxes.html</v>
      </c>
    </row>
    <row r="2196" spans="1:18" x14ac:dyDescent="0.25">
      <c r="A2196" s="254" t="str">
        <f>IF(ISBLANK(INDEX('Policy Characteristics'!A:A,MATCH($C2196,'Policy Characteristics'!$C:$C,0))),"",INDEX('Policy Characteristics'!A:A,MATCH($C2196,'Policy Characteristics'!$C:$C,0)))</f>
        <v>Cross-Sector</v>
      </c>
      <c r="B2196" s="262" t="str">
        <f>IF(ISBLANK(INDEX('Policy Characteristics'!B:B,MATCH($C2196,'Policy Characteristics'!$C:$C,0))),"",INDEX('Policy Characteristics'!B:B,MATCH($C2196,'Policy Characteristics'!$C:$C,0)))</f>
        <v>Fuel Taxes or Subsidies</v>
      </c>
      <c r="C2196" s="320" t="str">
        <f t="shared" si="79"/>
        <v>Additional Fuel Tax or Subsidy Rate by Fuel</v>
      </c>
      <c r="D2196" s="6" t="s">
        <v>71</v>
      </c>
      <c r="E2196" s="45" t="s">
        <v>319</v>
      </c>
      <c r="F2196" s="6" t="s">
        <v>95</v>
      </c>
      <c r="G2196" s="45" t="s">
        <v>4</v>
      </c>
      <c r="H2196" s="43">
        <v>743</v>
      </c>
      <c r="I2196" s="325" t="s">
        <v>41</v>
      </c>
      <c r="J2196" s="255" t="str">
        <f>IF(ISBLANK(INDEX('Policy Characteristics'!D:D,MATCH($C2196,'Policy Characteristics'!$C:$C,0))),"",INDEX('Policy Characteristics'!D:D,MATCH($C2196,'Policy Characteristics'!$C:$C,0)))</f>
        <v>Fuel Taxes or Subsidies</v>
      </c>
      <c r="K2196" s="254" t="str">
        <f>IF(ISBLANK(INDEX('Policy Characteristics'!E:E,MATCH($C2196,'Policy Characteristics'!$C:$C,0))),"",INDEX('Policy Characteristics'!E:E,MATCH($C2196,'Policy Characteristics'!$C:$C,0)))</f>
        <v>cross fuel tax</v>
      </c>
      <c r="L2196" s="261">
        <f>IF(ISBLANK(INDEX('Policy Characteristics'!F:F,MATCH($C2196,'Policy Characteristics'!$C:$C,0))),"",INDEX('Policy Characteristics'!F:F,MATCH($C2196,'Policy Characteristics'!$C:$C,0)))</f>
        <v>-0.9</v>
      </c>
      <c r="M2196" s="261">
        <f>IF(ISBLANK(INDEX('Policy Characteristics'!G:G,MATCH($C2196,'Policy Characteristics'!$C:$C,0))),"",INDEX('Policy Characteristics'!G:G,MATCH($C2196,'Policy Characteristics'!$C:$C,0)))</f>
        <v>0.9</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of BAU price</v>
      </c>
      <c r="P2196" s="254" t="str">
        <f>IF(ISBLANK(INDEX('Policy Characteristics'!J:J,MATCH($C2196,'Policy Characteristics'!$C:$C,0))),"",INDEX('Policy Characteristics'!J:J,MATCH($C2196,'Policy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6" s="254" t="str">
        <f>IF(ISBLANK(INDEX('Policy Characteristics'!K:K,MATCH($C2196,'Policy Characteristics'!$C:$C,0))),"",INDEX('Policy Characteristics'!K:K,MATCH($C2196,'Policy Characteristics'!$C:$C,0)))</f>
        <v>fuels.html#fuel-taxes</v>
      </c>
      <c r="R2196" s="254" t="str">
        <f>IF(ISBLANK(INDEX('Policy Characteristics'!L:L,MATCH($C2196,'Policy Characteristics'!$C:$C,0))),"",INDEX('Policy Characteristics'!L:L,MATCH($C2196,'Policy Characteristics'!$C:$C,0)))</f>
        <v>fuel-taxes.html</v>
      </c>
    </row>
    <row r="2197" spans="1:18" x14ac:dyDescent="0.25">
      <c r="A2197" s="254" t="str">
        <f>IF(ISBLANK(INDEX('Policy Characteristics'!A:A,MATCH($C2197,'Policy Characteristics'!$C:$C,0))),"",INDEX('Policy Characteristics'!A:A,MATCH($C2197,'Policy Characteristics'!$C:$C,0)))</f>
        <v>Cross-Sector</v>
      </c>
      <c r="B2197" s="262" t="str">
        <f>IF(ISBLANK(INDEX('Policy Characteristics'!B:B,MATCH($C2197,'Policy Characteristics'!$C:$C,0))),"",INDEX('Policy Characteristics'!B:B,MATCH($C2197,'Policy Characteristics'!$C:$C,0)))</f>
        <v>Fuel Taxes or Subsidies</v>
      </c>
      <c r="C2197" s="320" t="str">
        <f t="shared" si="79"/>
        <v>Additional Fuel Tax or Subsidy Rate by Fuel</v>
      </c>
      <c r="D2197" s="6" t="s">
        <v>429</v>
      </c>
      <c r="E2197" s="45" t="s">
        <v>319</v>
      </c>
      <c r="F2197" s="6" t="s">
        <v>430</v>
      </c>
      <c r="G2197" s="45" t="s">
        <v>4</v>
      </c>
      <c r="H2197" s="43">
        <v>744</v>
      </c>
      <c r="I2197" s="325" t="s">
        <v>41</v>
      </c>
      <c r="J2197" s="255" t="str">
        <f>IF(ISBLANK(INDEX('Policy Characteristics'!D:D,MATCH($C2197,'Policy Characteristics'!$C:$C,0))),"",INDEX('Policy Characteristics'!D:D,MATCH($C2197,'Policy Characteristics'!$C:$C,0)))</f>
        <v>Fuel Taxes or Subsidies</v>
      </c>
      <c r="K2197" s="254" t="str">
        <f>IF(ISBLANK(INDEX('Policy Characteristics'!E:E,MATCH($C2197,'Policy Characteristics'!$C:$C,0))),"",INDEX('Policy Characteristics'!E:E,MATCH($C2197,'Policy Characteristics'!$C:$C,0)))</f>
        <v>cross fuel tax</v>
      </c>
      <c r="L2197" s="261">
        <f>IF(ISBLANK(INDEX('Policy Characteristics'!F:F,MATCH($C2197,'Policy Characteristics'!$C:$C,0))),"",INDEX('Policy Characteristics'!F:F,MATCH($C2197,'Policy Characteristics'!$C:$C,0)))</f>
        <v>-0.9</v>
      </c>
      <c r="M2197" s="261">
        <f>IF(ISBLANK(INDEX('Policy Characteristics'!G:G,MATCH($C2197,'Policy Characteristics'!$C:$C,0))),"",INDEX('Policy Characteristics'!G:G,MATCH($C2197,'Policy Characteristics'!$C:$C,0)))</f>
        <v>0.9</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of BAU price</v>
      </c>
      <c r="P2197" s="254" t="str">
        <f>IF(ISBLANK(INDEX('Policy Characteristics'!J:J,MATCH($C2197,'Policy Characteristics'!$C:$C,0))),"",INDEX('Policy Characteristics'!J:J,MATCH($C2197,'Policy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7" s="254" t="str">
        <f>IF(ISBLANK(INDEX('Policy Characteristics'!K:K,MATCH($C2197,'Policy Characteristics'!$C:$C,0))),"",INDEX('Policy Characteristics'!K:K,MATCH($C2197,'Policy Characteristics'!$C:$C,0)))</f>
        <v>fuels.html#fuel-taxes</v>
      </c>
      <c r="R2197" s="254" t="str">
        <f>IF(ISBLANK(INDEX('Policy Characteristics'!L:L,MATCH($C2197,'Policy Characteristics'!$C:$C,0))),"",INDEX('Policy Characteristics'!L:L,MATCH($C2197,'Policy Characteristics'!$C:$C,0)))</f>
        <v>fuel-taxes.html</v>
      </c>
    </row>
    <row r="2198" spans="1:18" x14ac:dyDescent="0.25">
      <c r="A2198" s="254" t="str">
        <f>IF(ISBLANK(INDEX('Policy Characteristics'!A:A,MATCH($C2198,'Policy Characteristics'!$C:$C,0))),"",INDEX('Policy Characteristics'!A:A,MATCH($C2198,'Policy Characteristics'!$C:$C,0)))</f>
        <v>Cross-Sector</v>
      </c>
      <c r="B2198" s="262" t="str">
        <f>IF(ISBLANK(INDEX('Policy Characteristics'!B:B,MATCH($C2198,'Policy Characteristics'!$C:$C,0))),"",INDEX('Policy Characteristics'!B:B,MATCH($C2198,'Policy Characteristics'!$C:$C,0)))</f>
        <v>Fuel Taxes or Subsidies</v>
      </c>
      <c r="C2198" s="320" t="str">
        <f t="shared" si="79"/>
        <v>Additional Fuel Tax or Subsidy Rate by Fuel</v>
      </c>
      <c r="D2198" s="6" t="s">
        <v>2444</v>
      </c>
      <c r="E2198" s="45" t="s">
        <v>319</v>
      </c>
      <c r="F2198" s="6" t="s">
        <v>2448</v>
      </c>
      <c r="G2198" s="45" t="s">
        <v>4</v>
      </c>
      <c r="H2198" s="43">
        <v>745</v>
      </c>
      <c r="I2198" s="325" t="s">
        <v>41</v>
      </c>
      <c r="J2198" s="255" t="str">
        <f>IF(ISBLANK(INDEX('Policy Characteristics'!D:D,MATCH($C2198,'Policy Characteristics'!$C:$C,0))),"",INDEX('Policy Characteristics'!D:D,MATCH($C2198,'Policy Characteristics'!$C:$C,0)))</f>
        <v>Fuel Taxes or Subsidies</v>
      </c>
      <c r="K2198" s="254" t="str">
        <f>IF(ISBLANK(INDEX('Policy Characteristics'!E:E,MATCH($C2198,'Policy Characteristics'!$C:$C,0))),"",INDEX('Policy Characteristics'!E:E,MATCH($C2198,'Policy Characteristics'!$C:$C,0)))</f>
        <v>cross fuel tax</v>
      </c>
      <c r="L2198" s="261">
        <f>IF(ISBLANK(INDEX('Policy Characteristics'!F:F,MATCH($C2198,'Policy Characteristics'!$C:$C,0))),"",INDEX('Policy Characteristics'!F:F,MATCH($C2198,'Policy Characteristics'!$C:$C,0)))</f>
        <v>-0.9</v>
      </c>
      <c r="M2198" s="261">
        <f>IF(ISBLANK(INDEX('Policy Characteristics'!G:G,MATCH($C2198,'Policy Characteristics'!$C:$C,0))),"",INDEX('Policy Characteristics'!G:G,MATCH($C2198,'Policy Characteristics'!$C:$C,0)))</f>
        <v>0.9</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of BAU price</v>
      </c>
      <c r="P2198" s="254" t="str">
        <f>IF(ISBLANK(INDEX('Policy Characteristics'!J:J,MATCH($C2198,'Policy Characteristics'!$C:$C,0))),"",INDEX('Policy Characteristics'!J:J,MATCH($C2198,'Policy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8" s="254" t="str">
        <f>IF(ISBLANK(INDEX('Policy Characteristics'!K:K,MATCH($C2198,'Policy Characteristics'!$C:$C,0))),"",INDEX('Policy Characteristics'!K:K,MATCH($C2198,'Policy Characteristics'!$C:$C,0)))</f>
        <v>fuels.html#fuel-taxes</v>
      </c>
      <c r="R2198" s="254" t="str">
        <f>IF(ISBLANK(INDEX('Policy Characteristics'!L:L,MATCH($C2198,'Policy Characteristics'!$C:$C,0))),"",INDEX('Policy Characteristics'!L:L,MATCH($C2198,'Policy Characteristics'!$C:$C,0)))</f>
        <v>fuel-taxes.html</v>
      </c>
    </row>
    <row r="2199" spans="1:18" x14ac:dyDescent="0.25">
      <c r="A2199" s="254" t="str">
        <f>IF(ISBLANK(INDEX('Policy Characteristics'!A:A,MATCH($C2199,'Policy Characteristics'!$C:$C,0))),"",INDEX('Policy Characteristics'!A:A,MATCH($C2199,'Policy Characteristics'!$C:$C,0)))</f>
        <v>Cross-Sector</v>
      </c>
      <c r="B2199" s="262" t="str">
        <f>IF(ISBLANK(INDEX('Policy Characteristics'!B:B,MATCH($C2199,'Policy Characteristics'!$C:$C,0))),"",INDEX('Policy Characteristics'!B:B,MATCH($C2199,'Policy Characteristics'!$C:$C,0)))</f>
        <v>Fuel Taxes or Subsidies</v>
      </c>
      <c r="C2199" s="320" t="str">
        <f t="shared" si="79"/>
        <v>Additional Fuel Tax or Subsidy Rate by Fuel</v>
      </c>
      <c r="D2199" s="6" t="s">
        <v>2454</v>
      </c>
      <c r="E2199" s="45" t="s">
        <v>319</v>
      </c>
      <c r="F2199" s="6" t="s">
        <v>2455</v>
      </c>
      <c r="G2199" s="45" t="s">
        <v>4</v>
      </c>
      <c r="H2199" s="43">
        <v>746</v>
      </c>
      <c r="I2199" s="325" t="s">
        <v>41</v>
      </c>
      <c r="J2199" s="255" t="str">
        <f>IF(ISBLANK(INDEX('Policy Characteristics'!D:D,MATCH($C2199,'Policy Characteristics'!$C:$C,0))),"",INDEX('Policy Characteristics'!D:D,MATCH($C2199,'Policy Characteristics'!$C:$C,0)))</f>
        <v>Fuel Taxes or Subsidies</v>
      </c>
      <c r="K2199" s="254" t="str">
        <f>IF(ISBLANK(INDEX('Policy Characteristics'!E:E,MATCH($C2199,'Policy Characteristics'!$C:$C,0))),"",INDEX('Policy Characteristics'!E:E,MATCH($C2199,'Policy Characteristics'!$C:$C,0)))</f>
        <v>cross fuel tax</v>
      </c>
      <c r="L2199" s="261">
        <f>IF(ISBLANK(INDEX('Policy Characteristics'!F:F,MATCH($C2199,'Policy Characteristics'!$C:$C,0))),"",INDEX('Policy Characteristics'!F:F,MATCH($C2199,'Policy Characteristics'!$C:$C,0)))</f>
        <v>-0.9</v>
      </c>
      <c r="M2199" s="261">
        <f>IF(ISBLANK(INDEX('Policy Characteristics'!G:G,MATCH($C2199,'Policy Characteristics'!$C:$C,0))),"",INDEX('Policy Characteristics'!G:G,MATCH($C2199,'Policy Characteristics'!$C:$C,0)))</f>
        <v>0.9</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of BAU price</v>
      </c>
      <c r="P2199" s="254" t="str">
        <f>IF(ISBLANK(INDEX('Policy Characteristics'!J:J,MATCH($C2199,'Policy Characteristics'!$C:$C,0))),"",INDEX('Policy Characteristics'!J:J,MATCH($C2199,'Policy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9" s="254" t="str">
        <f>IF(ISBLANK(INDEX('Policy Characteristics'!K:K,MATCH($C2199,'Policy Characteristics'!$C:$C,0))),"",INDEX('Policy Characteristics'!K:K,MATCH($C2199,'Policy Characteristics'!$C:$C,0)))</f>
        <v>fuels.html#fuel-taxes</v>
      </c>
      <c r="R2199" s="254" t="str">
        <f>IF(ISBLANK(INDEX('Policy Characteristics'!L:L,MATCH($C2199,'Policy Characteristics'!$C:$C,0))),"",INDEX('Policy Characteristics'!L:L,MATCH($C2199,'Policy Characteristics'!$C:$C,0)))</f>
        <v>fuel-taxes.html</v>
      </c>
    </row>
    <row r="2200" spans="1:18" x14ac:dyDescent="0.25">
      <c r="A2200" s="254" t="str">
        <f>IF(ISBLANK(INDEX('Policy Characteristics'!A:A,MATCH($C2200,'Policy Characteristics'!$C:$C,0))),"",INDEX('Policy Characteristics'!A:A,MATCH($C2200,'Policy Characteristics'!$C:$C,0)))</f>
        <v>Cross-Sector</v>
      </c>
      <c r="B2200" s="262" t="str">
        <f>IF(ISBLANK(INDEX('Policy Characteristics'!B:B,MATCH($C2200,'Policy Characteristics'!$C:$C,0))),"",INDEX('Policy Characteristics'!B:B,MATCH($C2200,'Policy Characteristics'!$C:$C,0)))</f>
        <v>Fuel Taxes or Subsidies</v>
      </c>
      <c r="C2200" s="320" t="str">
        <f t="shared" si="79"/>
        <v>Additional Fuel Tax or Subsidy Rate by Fuel</v>
      </c>
      <c r="D2200" s="6" t="s">
        <v>2445</v>
      </c>
      <c r="E2200" s="45" t="s">
        <v>319</v>
      </c>
      <c r="F2200" s="6" t="s">
        <v>2449</v>
      </c>
      <c r="G2200" s="45" t="s">
        <v>4</v>
      </c>
      <c r="H2200" s="43">
        <v>747</v>
      </c>
      <c r="I2200" s="325" t="s">
        <v>41</v>
      </c>
      <c r="J2200" s="255" t="str">
        <f>IF(ISBLANK(INDEX('Policy Characteristics'!D:D,MATCH($C2200,'Policy Characteristics'!$C:$C,0))),"",INDEX('Policy Characteristics'!D:D,MATCH($C2200,'Policy Characteristics'!$C:$C,0)))</f>
        <v>Fuel Taxes or Subsidies</v>
      </c>
      <c r="K2200" s="254" t="str">
        <f>IF(ISBLANK(INDEX('Policy Characteristics'!E:E,MATCH($C2200,'Policy Characteristics'!$C:$C,0))),"",INDEX('Policy Characteristics'!E:E,MATCH($C2200,'Policy Characteristics'!$C:$C,0)))</f>
        <v>cross fuel tax</v>
      </c>
      <c r="L2200" s="261">
        <f>IF(ISBLANK(INDEX('Policy Characteristics'!F:F,MATCH($C2200,'Policy Characteristics'!$C:$C,0))),"",INDEX('Policy Characteristics'!F:F,MATCH($C2200,'Policy Characteristics'!$C:$C,0)))</f>
        <v>-0.9</v>
      </c>
      <c r="M2200" s="261">
        <f>IF(ISBLANK(INDEX('Policy Characteristics'!G:G,MATCH($C2200,'Policy Characteristics'!$C:$C,0))),"",INDEX('Policy Characteristics'!G:G,MATCH($C2200,'Policy Characteristics'!$C:$C,0)))</f>
        <v>0.9</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of BAU price</v>
      </c>
      <c r="P2200" s="254" t="str">
        <f>IF(ISBLANK(INDEX('Policy Characteristics'!J:J,MATCH($C2200,'Policy Characteristics'!$C:$C,0))),"",INDEX('Policy Characteristics'!J:J,MATCH($C2200,'Policy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0" s="254" t="str">
        <f>IF(ISBLANK(INDEX('Policy Characteristics'!K:K,MATCH($C2200,'Policy Characteristics'!$C:$C,0))),"",INDEX('Policy Characteristics'!K:K,MATCH($C2200,'Policy Characteristics'!$C:$C,0)))</f>
        <v>fuels.html#fuel-taxes</v>
      </c>
      <c r="R2200" s="254" t="str">
        <f>IF(ISBLANK(INDEX('Policy Characteristics'!L:L,MATCH($C2200,'Policy Characteristics'!$C:$C,0))),"",INDEX('Policy Characteristics'!L:L,MATCH($C2200,'Policy Characteristics'!$C:$C,0)))</f>
        <v>fuel-taxes.html</v>
      </c>
    </row>
    <row r="2201" spans="1:18" x14ac:dyDescent="0.25">
      <c r="A2201" s="254" t="str">
        <f>IF(ISBLANK(INDEX('Policy Characteristics'!A:A,MATCH($C2201,'Policy Characteristics'!$C:$C,0))),"",INDEX('Policy Characteristics'!A:A,MATCH($C2201,'Policy Characteristics'!$C:$C,0)))</f>
        <v>Cross-Sector</v>
      </c>
      <c r="B2201" s="262" t="str">
        <f>IF(ISBLANK(INDEX('Policy Characteristics'!B:B,MATCH($C2201,'Policy Characteristics'!$C:$C,0))),"",INDEX('Policy Characteristics'!B:B,MATCH($C2201,'Policy Characteristics'!$C:$C,0)))</f>
        <v>Fuel Taxes or Subsidies</v>
      </c>
      <c r="C2201" s="320" t="str">
        <f t="shared" si="79"/>
        <v>Additional Fuel Tax or Subsidy Rate by Fuel</v>
      </c>
      <c r="D2201" s="6" t="s">
        <v>2446</v>
      </c>
      <c r="E2201" s="45" t="s">
        <v>319</v>
      </c>
      <c r="F2201" s="6" t="s">
        <v>2450</v>
      </c>
      <c r="G2201" s="45" t="s">
        <v>4</v>
      </c>
      <c r="H2201" s="43">
        <v>748</v>
      </c>
      <c r="I2201" s="325" t="s">
        <v>41</v>
      </c>
      <c r="J2201" s="255" t="str">
        <f>IF(ISBLANK(INDEX('Policy Characteristics'!D:D,MATCH($C2201,'Policy Characteristics'!$C:$C,0))),"",INDEX('Policy Characteristics'!D:D,MATCH($C2201,'Policy Characteristics'!$C:$C,0)))</f>
        <v>Fuel Taxes or Subsidies</v>
      </c>
      <c r="K2201" s="254" t="str">
        <f>IF(ISBLANK(INDEX('Policy Characteristics'!E:E,MATCH($C2201,'Policy Characteristics'!$C:$C,0))),"",INDEX('Policy Characteristics'!E:E,MATCH($C2201,'Policy Characteristics'!$C:$C,0)))</f>
        <v>cross fuel tax</v>
      </c>
      <c r="L2201" s="261">
        <f>IF(ISBLANK(INDEX('Policy Characteristics'!F:F,MATCH($C2201,'Policy Characteristics'!$C:$C,0))),"",INDEX('Policy Characteristics'!F:F,MATCH($C2201,'Policy Characteristics'!$C:$C,0)))</f>
        <v>-0.9</v>
      </c>
      <c r="M2201" s="261">
        <f>IF(ISBLANK(INDEX('Policy Characteristics'!G:G,MATCH($C2201,'Policy Characteristics'!$C:$C,0))),"",INDEX('Policy Characteristics'!G:G,MATCH($C2201,'Policy Characteristics'!$C:$C,0)))</f>
        <v>0.9</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of BAU price</v>
      </c>
      <c r="P2201" s="254" t="str">
        <f>IF(ISBLANK(INDEX('Policy Characteristics'!J:J,MATCH($C2201,'Policy Characteristics'!$C:$C,0))),"",INDEX('Policy Characteristics'!J:J,MATCH($C2201,'Policy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1" s="254" t="str">
        <f>IF(ISBLANK(INDEX('Policy Characteristics'!K:K,MATCH($C2201,'Policy Characteristics'!$C:$C,0))),"",INDEX('Policy Characteristics'!K:K,MATCH($C2201,'Policy Characteristics'!$C:$C,0)))</f>
        <v>fuels.html#fuel-taxes</v>
      </c>
      <c r="R2201" s="254" t="str">
        <f>IF(ISBLANK(INDEX('Policy Characteristics'!L:L,MATCH($C2201,'Policy Characteristics'!$C:$C,0))),"",INDEX('Policy Characteristics'!L:L,MATCH($C2201,'Policy Characteristics'!$C:$C,0)))</f>
        <v>fuel-taxes.html</v>
      </c>
    </row>
    <row r="2202" spans="1:18" x14ac:dyDescent="0.25">
      <c r="A2202" s="254" t="str">
        <f>IF(ISBLANK(INDEX('Policy Characteristics'!A:A,MATCH($C2202,'Policy Characteristics'!$C:$C,0))),"",INDEX('Policy Characteristics'!A:A,MATCH($C2202,'Policy Characteristics'!$C:$C,0)))</f>
        <v>Cross-Sector</v>
      </c>
      <c r="B2202" s="262" t="str">
        <f>IF(ISBLANK(INDEX('Policy Characteristics'!B:B,MATCH($C2202,'Policy Characteristics'!$C:$C,0))),"",INDEX('Policy Characteristics'!B:B,MATCH($C2202,'Policy Characteristics'!$C:$C,0)))</f>
        <v>Fuel Taxes or Subsidies</v>
      </c>
      <c r="C2202" s="320" t="str">
        <f t="shared" si="79"/>
        <v>Additional Fuel Tax or Subsidy Rate by Fuel</v>
      </c>
      <c r="D2202" s="6" t="s">
        <v>2447</v>
      </c>
      <c r="E2202" s="45" t="s">
        <v>319</v>
      </c>
      <c r="F2202" s="6" t="s">
        <v>2451</v>
      </c>
      <c r="G2202" s="45" t="s">
        <v>4</v>
      </c>
      <c r="H2202" s="43">
        <v>749</v>
      </c>
      <c r="I2202" s="325" t="s">
        <v>40</v>
      </c>
      <c r="J2202" s="255" t="str">
        <f>IF(ISBLANK(INDEX('Policy Characteristics'!D:D,MATCH($C2202,'Policy Characteristics'!$C:$C,0))),"",INDEX('Policy Characteristics'!D:D,MATCH($C2202,'Policy Characteristics'!$C:$C,0)))</f>
        <v>Fuel Taxes or Subsidies</v>
      </c>
      <c r="K2202" s="254" t="str">
        <f>IF(ISBLANK(INDEX('Policy Characteristics'!E:E,MATCH($C2202,'Policy Characteristics'!$C:$C,0))),"",INDEX('Policy Characteristics'!E:E,MATCH($C2202,'Policy Characteristics'!$C:$C,0)))</f>
        <v>cross fuel tax</v>
      </c>
      <c r="L2202" s="261">
        <f>IF(ISBLANK(INDEX('Policy Characteristics'!F:F,MATCH($C2202,'Policy Characteristics'!$C:$C,0))),"",INDEX('Policy Characteristics'!F:F,MATCH($C2202,'Policy Characteristics'!$C:$C,0)))</f>
        <v>-0.9</v>
      </c>
      <c r="M2202" s="261">
        <f>IF(ISBLANK(INDEX('Policy Characteristics'!G:G,MATCH($C2202,'Policy Characteristics'!$C:$C,0))),"",INDEX('Policy Characteristics'!G:G,MATCH($C2202,'Policy Characteristics'!$C:$C,0)))</f>
        <v>0.9</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of BAU price</v>
      </c>
      <c r="P2202" s="254" t="str">
        <f>IF(ISBLANK(INDEX('Policy Characteristics'!J:J,MATCH($C2202,'Policy Characteristics'!$C:$C,0))),"",INDEX('Policy Characteristics'!J:J,MATCH($C2202,'Policy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2" s="254" t="str">
        <f>IF(ISBLANK(INDEX('Policy Characteristics'!K:K,MATCH($C2202,'Policy Characteristics'!$C:$C,0))),"",INDEX('Policy Characteristics'!K:K,MATCH($C2202,'Policy Characteristics'!$C:$C,0)))</f>
        <v>fuels.html#fuel-taxes</v>
      </c>
      <c r="R2202" s="254" t="str">
        <f>IF(ISBLANK(INDEX('Policy Characteristics'!L:L,MATCH($C2202,'Policy Characteristics'!$C:$C,0))),"",INDEX('Policy Characteristics'!L:L,MATCH($C2202,'Policy Characteristics'!$C:$C,0)))</f>
        <v>fuel-taxes.html</v>
      </c>
    </row>
    <row r="2203" spans="1:18" s="4" customFormat="1" x14ac:dyDescent="0.25">
      <c r="A2203" s="254" t="str">
        <f>IF(ISBLANK(INDEX('Policy Characteristics'!A:A,MATCH($C2203,'Policy Characteristics'!$C:$C,0))),"",INDEX('Policy Characteristics'!A:A,MATCH($C2203,'Policy Characteristics'!$C:$C,0)))</f>
        <v>Cross-Sector</v>
      </c>
      <c r="B2203" s="262" t="str">
        <f>IF(ISBLANK(INDEX('Policy Characteristics'!B:B,MATCH($C2203,'Policy Characteristics'!$C:$C,0))),"",INDEX('Policy Characteristics'!B:B,MATCH($C2203,'Policy Characteristics'!$C:$C,0)))</f>
        <v>Fuel Taxes or Subsidies</v>
      </c>
      <c r="C2203" s="320" t="str">
        <f t="shared" si="79"/>
        <v>Additional Fuel Tax or Subsidy Rate by Fuel</v>
      </c>
      <c r="D2203" s="45" t="s">
        <v>49</v>
      </c>
      <c r="E2203" s="45" t="s">
        <v>327</v>
      </c>
      <c r="F2203" s="45" t="s">
        <v>89</v>
      </c>
      <c r="G2203" s="45" t="s">
        <v>89</v>
      </c>
      <c r="H2203" s="43">
        <v>2314</v>
      </c>
      <c r="I2203" s="324" t="s">
        <v>41</v>
      </c>
      <c r="J2203" s="255" t="str">
        <f>IF(ISBLANK(INDEX('Policy Characteristics'!D:D,MATCH($C2203,'Policy Characteristics'!$C:$C,0))),"",INDEX('Policy Characteristics'!D:D,MATCH($C2203,'Policy Characteristics'!$C:$C,0)))</f>
        <v>Fuel Taxes or Subsidies</v>
      </c>
      <c r="K2203" s="254" t="str">
        <f>IF(ISBLANK(INDEX('Policy Characteristics'!E:E,MATCH($C2203,'Policy Characteristics'!$C:$C,0))),"",INDEX('Policy Characteristics'!E:E,MATCH($C2203,'Policy Characteristics'!$C:$C,0)))</f>
        <v>cross fuel tax</v>
      </c>
      <c r="L2203" s="261">
        <f>IF(ISBLANK(INDEX('Policy Characteristics'!F:F,MATCH($C2203,'Policy Characteristics'!$C:$C,0))),"",INDEX('Policy Characteristics'!F:F,MATCH($C2203,'Policy Characteristics'!$C:$C,0)))</f>
        <v>-0.9</v>
      </c>
      <c r="M2203" s="261">
        <f>IF(ISBLANK(INDEX('Policy Characteristics'!G:G,MATCH($C2203,'Policy Characteristics'!$C:$C,0))),"",INDEX('Policy Characteristics'!G:G,MATCH($C2203,'Policy Characteristics'!$C:$C,0)))</f>
        <v>0.9</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of BAU price</v>
      </c>
      <c r="P2203" s="254" t="str">
        <f>IF(ISBLANK(INDEX('Policy Characteristics'!J:J,MATCH($C2203,'Policy Characteristics'!$C:$C,0))),"",INDEX('Policy Characteristics'!J:J,MATCH($C2203,'Policy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3" s="254" t="str">
        <f>IF(ISBLANK(INDEX('Policy Characteristics'!K:K,MATCH($C2203,'Policy Characteristics'!$C:$C,0))),"",INDEX('Policy Characteristics'!K:K,MATCH($C2203,'Policy Characteristics'!$C:$C,0)))</f>
        <v>fuels.html#fuel-taxes</v>
      </c>
      <c r="R2203" s="254" t="str">
        <f>IF(ISBLANK(INDEX('Policy Characteristics'!L:L,MATCH($C2203,'Policy Characteristics'!$C:$C,0))),"",INDEX('Policy Characteristics'!L:L,MATCH($C2203,'Policy Characteristics'!$C:$C,0)))</f>
        <v>fuel-taxes.html</v>
      </c>
    </row>
    <row r="2204" spans="1:18" s="4" customFormat="1" x14ac:dyDescent="0.25">
      <c r="A2204" s="254" t="str">
        <f>IF(ISBLANK(INDEX('Policy Characteristics'!A:A,MATCH($C2204,'Policy Characteristics'!$C:$C,0))),"",INDEX('Policy Characteristics'!A:A,MATCH($C2204,'Policy Characteristics'!$C:$C,0)))</f>
        <v>Cross-Sector</v>
      </c>
      <c r="B2204" s="262" t="str">
        <f>IF(ISBLANK(INDEX('Policy Characteristics'!B:B,MATCH($C2204,'Policy Characteristics'!$C:$C,0))),"",INDEX('Policy Characteristics'!B:B,MATCH($C2204,'Policy Characteristics'!$C:$C,0)))</f>
        <v>Fuel Taxes or Subsidies</v>
      </c>
      <c r="C2204" s="320" t="str">
        <f t="shared" si="79"/>
        <v>Additional Fuel Tax or Subsidy Rate by Fuel</v>
      </c>
      <c r="D2204" s="6" t="s">
        <v>436</v>
      </c>
      <c r="E2204" s="45" t="s">
        <v>327</v>
      </c>
      <c r="F2204" s="6" t="s">
        <v>433</v>
      </c>
      <c r="G2204" s="45" t="s">
        <v>89</v>
      </c>
      <c r="H2204" s="43">
        <v>2315</v>
      </c>
      <c r="I2204" s="325" t="s">
        <v>40</v>
      </c>
      <c r="J2204" s="255" t="str">
        <f>IF(ISBLANK(INDEX('Policy Characteristics'!D:D,MATCH($C2204,'Policy Characteristics'!$C:$C,0))),"",INDEX('Policy Characteristics'!D:D,MATCH($C2204,'Policy Characteristics'!$C:$C,0)))</f>
        <v>Fuel Taxes or Subsidies</v>
      </c>
      <c r="K2204" s="254" t="str">
        <f>IF(ISBLANK(INDEX('Policy Characteristics'!E:E,MATCH($C2204,'Policy Characteristics'!$C:$C,0))),"",INDEX('Policy Characteristics'!E:E,MATCH($C2204,'Policy Characteristics'!$C:$C,0)))</f>
        <v>cross fuel tax</v>
      </c>
      <c r="L2204" s="261">
        <f>IF(ISBLANK(INDEX('Policy Characteristics'!F:F,MATCH($C2204,'Policy Characteristics'!$C:$C,0))),"",INDEX('Policy Characteristics'!F:F,MATCH($C2204,'Policy Characteristics'!$C:$C,0)))</f>
        <v>-0.9</v>
      </c>
      <c r="M2204" s="261">
        <f>IF(ISBLANK(INDEX('Policy Characteristics'!G:G,MATCH($C2204,'Policy Characteristics'!$C:$C,0))),"",INDEX('Policy Characteristics'!G:G,MATCH($C2204,'Policy Characteristics'!$C:$C,0)))</f>
        <v>0.9</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of BAU price</v>
      </c>
      <c r="P2204" s="254" t="str">
        <f>IF(ISBLANK(INDEX('Policy Characteristics'!J:J,MATCH($C2204,'Policy Characteristics'!$C:$C,0))),"",INDEX('Policy Characteristics'!J:J,MATCH($C2204,'Policy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4" s="254" t="str">
        <f>IF(ISBLANK(INDEX('Policy Characteristics'!K:K,MATCH($C2204,'Policy Characteristics'!$C:$C,0))),"",INDEX('Policy Characteristics'!K:K,MATCH($C2204,'Policy Characteristics'!$C:$C,0)))</f>
        <v>fuels.html#fuel-taxes</v>
      </c>
      <c r="R2204" s="254" t="str">
        <f>IF(ISBLANK(INDEX('Policy Characteristics'!L:L,MATCH($C2204,'Policy Characteristics'!$C:$C,0))),"",INDEX('Policy Characteristics'!L:L,MATCH($C2204,'Policy Characteristics'!$C:$C,0)))</f>
        <v>fuel-taxes.html</v>
      </c>
    </row>
    <row r="2205" spans="1:18" s="4" customFormat="1" x14ac:dyDescent="0.25">
      <c r="A2205" s="254" t="str">
        <f>IF(ISBLANK(INDEX('Policy Characteristics'!A:A,MATCH($C2205,'Policy Characteristics'!$C:$C,0))),"",INDEX('Policy Characteristics'!A:A,MATCH($C2205,'Policy Characteristics'!$C:$C,0)))</f>
        <v>Cross-Sector</v>
      </c>
      <c r="B2205" s="262" t="str">
        <f>IF(ISBLANK(INDEX('Policy Characteristics'!B:B,MATCH($C2205,'Policy Characteristics'!$C:$C,0))),"",INDEX('Policy Characteristics'!B:B,MATCH($C2205,'Policy Characteristics'!$C:$C,0)))</f>
        <v>Fuel Taxes or Subsidies</v>
      </c>
      <c r="C2205" s="320" t="str">
        <f t="shared" si="79"/>
        <v>Additional Fuel Tax or Subsidy Rate by Fuel</v>
      </c>
      <c r="D2205" s="6" t="s">
        <v>43</v>
      </c>
      <c r="E2205" s="45" t="s">
        <v>327</v>
      </c>
      <c r="F2205" s="6" t="s">
        <v>83</v>
      </c>
      <c r="G2205" s="45" t="s">
        <v>89</v>
      </c>
      <c r="H2205" s="43">
        <v>2316</v>
      </c>
      <c r="I2205" s="325" t="s">
        <v>40</v>
      </c>
      <c r="J2205" s="255" t="str">
        <f>IF(ISBLANK(INDEX('Policy Characteristics'!D:D,MATCH($C2205,'Policy Characteristics'!$C:$C,0))),"",INDEX('Policy Characteristics'!D:D,MATCH($C2205,'Policy Characteristics'!$C:$C,0)))</f>
        <v>Fuel Taxes or Subsidies</v>
      </c>
      <c r="K2205" s="254" t="str">
        <f>IF(ISBLANK(INDEX('Policy Characteristics'!E:E,MATCH($C2205,'Policy Characteristics'!$C:$C,0))),"",INDEX('Policy Characteristics'!E:E,MATCH($C2205,'Policy Characteristics'!$C:$C,0)))</f>
        <v>cross fuel tax</v>
      </c>
      <c r="L2205" s="261">
        <f>IF(ISBLANK(INDEX('Policy Characteristics'!F:F,MATCH($C2205,'Policy Characteristics'!$C:$C,0))),"",INDEX('Policy Characteristics'!F:F,MATCH($C2205,'Policy Characteristics'!$C:$C,0)))</f>
        <v>-0.9</v>
      </c>
      <c r="M2205" s="261">
        <f>IF(ISBLANK(INDEX('Policy Characteristics'!G:G,MATCH($C2205,'Policy Characteristics'!$C:$C,0))),"",INDEX('Policy Characteristics'!G:G,MATCH($C2205,'Policy Characteristics'!$C:$C,0)))</f>
        <v>0.9</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of BAU price</v>
      </c>
      <c r="P2205" s="254" t="str">
        <f>IF(ISBLANK(INDEX('Policy Characteristics'!J:J,MATCH($C2205,'Policy Characteristics'!$C:$C,0))),"",INDEX('Policy Characteristics'!J:J,MATCH($C2205,'Policy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5" s="254" t="str">
        <f>IF(ISBLANK(INDEX('Policy Characteristics'!K:K,MATCH($C2205,'Policy Characteristics'!$C:$C,0))),"",INDEX('Policy Characteristics'!K:K,MATCH($C2205,'Policy Characteristics'!$C:$C,0)))</f>
        <v>fuels.html#fuel-taxes</v>
      </c>
      <c r="R2205" s="254" t="str">
        <f>IF(ISBLANK(INDEX('Policy Characteristics'!L:L,MATCH($C2205,'Policy Characteristics'!$C:$C,0))),"",INDEX('Policy Characteristics'!L:L,MATCH($C2205,'Policy Characteristics'!$C:$C,0)))</f>
        <v>fuel-taxes.html</v>
      </c>
    </row>
    <row r="2206" spans="1:18" s="4" customFormat="1" x14ac:dyDescent="0.25">
      <c r="A2206" s="254" t="str">
        <f>IF(ISBLANK(INDEX('Policy Characteristics'!A:A,MATCH($C2206,'Policy Characteristics'!$C:$C,0))),"",INDEX('Policy Characteristics'!A:A,MATCH($C2206,'Policy Characteristics'!$C:$C,0)))</f>
        <v>Cross-Sector</v>
      </c>
      <c r="B2206" s="262" t="str">
        <f>IF(ISBLANK(INDEX('Policy Characteristics'!B:B,MATCH($C2206,'Policy Characteristics'!$C:$C,0))),"",INDEX('Policy Characteristics'!B:B,MATCH($C2206,'Policy Characteristics'!$C:$C,0)))</f>
        <v>Fuel Taxes or Subsidies</v>
      </c>
      <c r="C2206" s="320" t="str">
        <f t="shared" si="79"/>
        <v>Additional Fuel Tax or Subsidy Rate by Fuel</v>
      </c>
      <c r="D2206" s="6" t="s">
        <v>44</v>
      </c>
      <c r="E2206" s="45" t="s">
        <v>327</v>
      </c>
      <c r="F2206" s="6" t="s">
        <v>84</v>
      </c>
      <c r="G2206" s="45" t="s">
        <v>89</v>
      </c>
      <c r="H2206" s="43">
        <v>2317</v>
      </c>
      <c r="I2206" s="325" t="s">
        <v>41</v>
      </c>
      <c r="J2206" s="255" t="str">
        <f>IF(ISBLANK(INDEX('Policy Characteristics'!D:D,MATCH($C2206,'Policy Characteristics'!$C:$C,0))),"",INDEX('Policy Characteristics'!D:D,MATCH($C2206,'Policy Characteristics'!$C:$C,0)))</f>
        <v>Fuel Taxes or Subsidies</v>
      </c>
      <c r="K2206" s="254" t="str">
        <f>IF(ISBLANK(INDEX('Policy Characteristics'!E:E,MATCH($C2206,'Policy Characteristics'!$C:$C,0))),"",INDEX('Policy Characteristics'!E:E,MATCH($C2206,'Policy Characteristics'!$C:$C,0)))</f>
        <v>cross fuel tax</v>
      </c>
      <c r="L2206" s="261">
        <f>IF(ISBLANK(INDEX('Policy Characteristics'!F:F,MATCH($C2206,'Policy Characteristics'!$C:$C,0))),"",INDEX('Policy Characteristics'!F:F,MATCH($C2206,'Policy Characteristics'!$C:$C,0)))</f>
        <v>-0.9</v>
      </c>
      <c r="M2206" s="261">
        <f>IF(ISBLANK(INDEX('Policy Characteristics'!G:G,MATCH($C2206,'Policy Characteristics'!$C:$C,0))),"",INDEX('Policy Characteristics'!G:G,MATCH($C2206,'Policy Characteristics'!$C:$C,0)))</f>
        <v>0.9</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of BAU price</v>
      </c>
      <c r="P2206" s="254" t="str">
        <f>IF(ISBLANK(INDEX('Policy Characteristics'!J:J,MATCH($C2206,'Policy Characteristics'!$C:$C,0))),"",INDEX('Policy Characteristics'!J:J,MATCH($C2206,'Policy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6" s="254" t="str">
        <f>IF(ISBLANK(INDEX('Policy Characteristics'!K:K,MATCH($C2206,'Policy Characteristics'!$C:$C,0))),"",INDEX('Policy Characteristics'!K:K,MATCH($C2206,'Policy Characteristics'!$C:$C,0)))</f>
        <v>fuels.html#fuel-taxes</v>
      </c>
      <c r="R2206" s="254" t="str">
        <f>IF(ISBLANK(INDEX('Policy Characteristics'!L:L,MATCH($C2206,'Policy Characteristics'!$C:$C,0))),"",INDEX('Policy Characteristics'!L:L,MATCH($C2206,'Policy Characteristics'!$C:$C,0)))</f>
        <v>fuel-taxes.html</v>
      </c>
    </row>
    <row r="2207" spans="1:18" s="4" customFormat="1" x14ac:dyDescent="0.25">
      <c r="A2207" s="254" t="str">
        <f>IF(ISBLANK(INDEX('Policy Characteristics'!A:A,MATCH($C2207,'Policy Characteristics'!$C:$C,0))),"",INDEX('Policy Characteristics'!A:A,MATCH($C2207,'Policy Characteristics'!$C:$C,0)))</f>
        <v>Cross-Sector</v>
      </c>
      <c r="B2207" s="262" t="str">
        <f>IF(ISBLANK(INDEX('Policy Characteristics'!B:B,MATCH($C2207,'Policy Characteristics'!$C:$C,0))),"",INDEX('Policy Characteristics'!B:B,MATCH($C2207,'Policy Characteristics'!$C:$C,0)))</f>
        <v>Fuel Taxes or Subsidies</v>
      </c>
      <c r="C2207" s="320" t="str">
        <f t="shared" si="79"/>
        <v>Additional Fuel Tax or Subsidy Rate by Fuel</v>
      </c>
      <c r="D2207" s="6" t="s">
        <v>48</v>
      </c>
      <c r="E2207" s="45" t="s">
        <v>327</v>
      </c>
      <c r="F2207" s="6" t="s">
        <v>88</v>
      </c>
      <c r="G2207" s="45" t="s">
        <v>89</v>
      </c>
      <c r="H2207" s="43">
        <v>2318</v>
      </c>
      <c r="I2207" s="325" t="s">
        <v>41</v>
      </c>
      <c r="J2207" s="255" t="str">
        <f>IF(ISBLANK(INDEX('Policy Characteristics'!D:D,MATCH($C2207,'Policy Characteristics'!$C:$C,0))),"",INDEX('Policy Characteristics'!D:D,MATCH($C2207,'Policy Characteristics'!$C:$C,0)))</f>
        <v>Fuel Taxes or Subsidies</v>
      </c>
      <c r="K2207" s="254" t="str">
        <f>IF(ISBLANK(INDEX('Policy Characteristics'!E:E,MATCH($C2207,'Policy Characteristics'!$C:$C,0))),"",INDEX('Policy Characteristics'!E:E,MATCH($C2207,'Policy Characteristics'!$C:$C,0)))</f>
        <v>cross fuel tax</v>
      </c>
      <c r="L2207" s="261">
        <f>IF(ISBLANK(INDEX('Policy Characteristics'!F:F,MATCH($C2207,'Policy Characteristics'!$C:$C,0))),"",INDEX('Policy Characteristics'!F:F,MATCH($C2207,'Policy Characteristics'!$C:$C,0)))</f>
        <v>-0.9</v>
      </c>
      <c r="M2207" s="261">
        <f>IF(ISBLANK(INDEX('Policy Characteristics'!G:G,MATCH($C2207,'Policy Characteristics'!$C:$C,0))),"",INDEX('Policy Characteristics'!G:G,MATCH($C2207,'Policy Characteristics'!$C:$C,0)))</f>
        <v>0.9</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of BAU price</v>
      </c>
      <c r="P2207" s="254" t="str">
        <f>IF(ISBLANK(INDEX('Policy Characteristics'!J:J,MATCH($C2207,'Policy Characteristics'!$C:$C,0))),"",INDEX('Policy Characteristics'!J:J,MATCH($C2207,'Policy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7" s="254" t="str">
        <f>IF(ISBLANK(INDEX('Policy Characteristics'!K:K,MATCH($C2207,'Policy Characteristics'!$C:$C,0))),"",INDEX('Policy Characteristics'!K:K,MATCH($C2207,'Policy Characteristics'!$C:$C,0)))</f>
        <v>fuels.html#fuel-taxes</v>
      </c>
      <c r="R2207" s="254" t="str">
        <f>IF(ISBLANK(INDEX('Policy Characteristics'!L:L,MATCH($C2207,'Policy Characteristics'!$C:$C,0))),"",INDEX('Policy Characteristics'!L:L,MATCH($C2207,'Policy Characteristics'!$C:$C,0)))</f>
        <v>fuel-taxes.html</v>
      </c>
    </row>
    <row r="2208" spans="1:18" s="4" customFormat="1" x14ac:dyDescent="0.25">
      <c r="A2208" s="254" t="str">
        <f>IF(ISBLANK(INDEX('Policy Characteristics'!A:A,MATCH($C2208,'Policy Characteristics'!$C:$C,0))),"",INDEX('Policy Characteristics'!A:A,MATCH($C2208,'Policy Characteristics'!$C:$C,0)))</f>
        <v>Cross-Sector</v>
      </c>
      <c r="B2208" s="262" t="str">
        <f>IF(ISBLANK(INDEX('Policy Characteristics'!B:B,MATCH($C2208,'Policy Characteristics'!$C:$C,0))),"",INDEX('Policy Characteristics'!B:B,MATCH($C2208,'Policy Characteristics'!$C:$C,0)))</f>
        <v>Fuel Taxes or Subsidies</v>
      </c>
      <c r="C2208" s="320" t="str">
        <f t="shared" si="79"/>
        <v>Additional Fuel Tax or Subsidy Rate by Fuel</v>
      </c>
      <c r="D2208" s="6" t="s">
        <v>50</v>
      </c>
      <c r="E2208" s="45" t="s">
        <v>327</v>
      </c>
      <c r="F2208" s="6" t="s">
        <v>91</v>
      </c>
      <c r="G2208" s="45" t="s">
        <v>89</v>
      </c>
      <c r="H2208" s="43">
        <v>2319</v>
      </c>
      <c r="I2208" s="325" t="s">
        <v>41</v>
      </c>
      <c r="J2208" s="255" t="str">
        <f>IF(ISBLANK(INDEX('Policy Characteristics'!D:D,MATCH($C2208,'Policy Characteristics'!$C:$C,0))),"",INDEX('Policy Characteristics'!D:D,MATCH($C2208,'Policy Characteristics'!$C:$C,0)))</f>
        <v>Fuel Taxes or Subsidies</v>
      </c>
      <c r="K2208" s="254" t="str">
        <f>IF(ISBLANK(INDEX('Policy Characteristics'!E:E,MATCH($C2208,'Policy Characteristics'!$C:$C,0))),"",INDEX('Policy Characteristics'!E:E,MATCH($C2208,'Policy Characteristics'!$C:$C,0)))</f>
        <v>cross fuel tax</v>
      </c>
      <c r="L2208" s="261">
        <f>IF(ISBLANK(INDEX('Policy Characteristics'!F:F,MATCH($C2208,'Policy Characteristics'!$C:$C,0))),"",INDEX('Policy Characteristics'!F:F,MATCH($C2208,'Policy Characteristics'!$C:$C,0)))</f>
        <v>-0.9</v>
      </c>
      <c r="M2208" s="261">
        <f>IF(ISBLANK(INDEX('Policy Characteristics'!G:G,MATCH($C2208,'Policy Characteristics'!$C:$C,0))),"",INDEX('Policy Characteristics'!G:G,MATCH($C2208,'Policy Characteristics'!$C:$C,0)))</f>
        <v>0.9</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of BAU price</v>
      </c>
      <c r="P2208" s="254" t="str">
        <f>IF(ISBLANK(INDEX('Policy Characteristics'!J:J,MATCH($C2208,'Policy Characteristics'!$C:$C,0))),"",INDEX('Policy Characteristics'!J:J,MATCH($C2208,'Policy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8" s="254" t="str">
        <f>IF(ISBLANK(INDEX('Policy Characteristics'!K:K,MATCH($C2208,'Policy Characteristics'!$C:$C,0))),"",INDEX('Policy Characteristics'!K:K,MATCH($C2208,'Policy Characteristics'!$C:$C,0)))</f>
        <v>fuels.html#fuel-taxes</v>
      </c>
      <c r="R2208" s="254" t="str">
        <f>IF(ISBLANK(INDEX('Policy Characteristics'!L:L,MATCH($C2208,'Policy Characteristics'!$C:$C,0))),"",INDEX('Policy Characteristics'!L:L,MATCH($C2208,'Policy Characteristics'!$C:$C,0)))</f>
        <v>fuel-taxes.html</v>
      </c>
    </row>
    <row r="2209" spans="1:18" s="4" customFormat="1" x14ac:dyDescent="0.25">
      <c r="A2209" s="254" t="str">
        <f>IF(ISBLANK(INDEX('Policy Characteristics'!A:A,MATCH($C2209,'Policy Characteristics'!$C:$C,0))),"",INDEX('Policy Characteristics'!A:A,MATCH($C2209,'Policy Characteristics'!$C:$C,0)))</f>
        <v>Cross-Sector</v>
      </c>
      <c r="B2209" s="262" t="str">
        <f>IF(ISBLANK(INDEX('Policy Characteristics'!B:B,MATCH($C2209,'Policy Characteristics'!$C:$C,0))),"",INDEX('Policy Characteristics'!B:B,MATCH($C2209,'Policy Characteristics'!$C:$C,0)))</f>
        <v>Fuel Taxes or Subsidies</v>
      </c>
      <c r="C2209" s="320" t="str">
        <f t="shared" si="79"/>
        <v>Additional Fuel Tax or Subsidy Rate by Fuel</v>
      </c>
      <c r="D2209" s="6" t="s">
        <v>51</v>
      </c>
      <c r="E2209" s="45" t="s">
        <v>327</v>
      </c>
      <c r="F2209" s="6" t="s">
        <v>92</v>
      </c>
      <c r="G2209" s="45" t="s">
        <v>89</v>
      </c>
      <c r="H2209" s="43">
        <v>2320</v>
      </c>
      <c r="I2209" s="325" t="s">
        <v>41</v>
      </c>
      <c r="J2209" s="255" t="str">
        <f>IF(ISBLANK(INDEX('Policy Characteristics'!D:D,MATCH($C2209,'Policy Characteristics'!$C:$C,0))),"",INDEX('Policy Characteristics'!D:D,MATCH($C2209,'Policy Characteristics'!$C:$C,0)))</f>
        <v>Fuel Taxes or Subsidies</v>
      </c>
      <c r="K2209" s="254" t="str">
        <f>IF(ISBLANK(INDEX('Policy Characteristics'!E:E,MATCH($C2209,'Policy Characteristics'!$C:$C,0))),"",INDEX('Policy Characteristics'!E:E,MATCH($C2209,'Policy Characteristics'!$C:$C,0)))</f>
        <v>cross fuel tax</v>
      </c>
      <c r="L2209" s="261">
        <f>IF(ISBLANK(INDEX('Policy Characteristics'!F:F,MATCH($C2209,'Policy Characteristics'!$C:$C,0))),"",INDEX('Policy Characteristics'!F:F,MATCH($C2209,'Policy Characteristics'!$C:$C,0)))</f>
        <v>-0.9</v>
      </c>
      <c r="M2209" s="261">
        <f>IF(ISBLANK(INDEX('Policy Characteristics'!G:G,MATCH($C2209,'Policy Characteristics'!$C:$C,0))),"",INDEX('Policy Characteristics'!G:G,MATCH($C2209,'Policy Characteristics'!$C:$C,0)))</f>
        <v>0.9</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of BAU price</v>
      </c>
      <c r="P2209" s="254" t="str">
        <f>IF(ISBLANK(INDEX('Policy Characteristics'!J:J,MATCH($C2209,'Policy Characteristics'!$C:$C,0))),"",INDEX('Policy Characteristics'!J:J,MATCH($C2209,'Policy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9" s="254" t="str">
        <f>IF(ISBLANK(INDEX('Policy Characteristics'!K:K,MATCH($C2209,'Policy Characteristics'!$C:$C,0))),"",INDEX('Policy Characteristics'!K:K,MATCH($C2209,'Policy Characteristics'!$C:$C,0)))</f>
        <v>fuels.html#fuel-taxes</v>
      </c>
      <c r="R2209" s="254" t="str">
        <f>IF(ISBLANK(INDEX('Policy Characteristics'!L:L,MATCH($C2209,'Policy Characteristics'!$C:$C,0))),"",INDEX('Policy Characteristics'!L:L,MATCH($C2209,'Policy Characteristics'!$C:$C,0)))</f>
        <v>fuel-taxes.html</v>
      </c>
    </row>
    <row r="2210" spans="1:18" s="4" customFormat="1" x14ac:dyDescent="0.25">
      <c r="A2210" s="254" t="str">
        <f>IF(ISBLANK(INDEX('Policy Characteristics'!A:A,MATCH($C2210,'Policy Characteristics'!$C:$C,0))),"",INDEX('Policy Characteristics'!A:A,MATCH($C2210,'Policy Characteristics'!$C:$C,0)))</f>
        <v>Cross-Sector</v>
      </c>
      <c r="B2210" s="262" t="str">
        <f>IF(ISBLANK(INDEX('Policy Characteristics'!B:B,MATCH($C2210,'Policy Characteristics'!$C:$C,0))),"",INDEX('Policy Characteristics'!B:B,MATCH($C2210,'Policy Characteristics'!$C:$C,0)))</f>
        <v>Fuel Taxes or Subsidies</v>
      </c>
      <c r="C2210" s="320" t="str">
        <f t="shared" si="79"/>
        <v>Additional Fuel Tax or Subsidy Rate by Fuel</v>
      </c>
      <c r="D2210" s="6" t="s">
        <v>52</v>
      </c>
      <c r="E2210" s="45" t="s">
        <v>327</v>
      </c>
      <c r="F2210" s="6" t="s">
        <v>93</v>
      </c>
      <c r="G2210" s="45" t="s">
        <v>89</v>
      </c>
      <c r="H2210" s="43">
        <v>2321</v>
      </c>
      <c r="I2210" s="325" t="s">
        <v>41</v>
      </c>
      <c r="J2210" s="255" t="str">
        <f>IF(ISBLANK(INDEX('Policy Characteristics'!D:D,MATCH($C2210,'Policy Characteristics'!$C:$C,0))),"",INDEX('Policy Characteristics'!D:D,MATCH($C2210,'Policy Characteristics'!$C:$C,0)))</f>
        <v>Fuel Taxes or Subsidies</v>
      </c>
      <c r="K2210" s="254" t="str">
        <f>IF(ISBLANK(INDEX('Policy Characteristics'!E:E,MATCH($C2210,'Policy Characteristics'!$C:$C,0))),"",INDEX('Policy Characteristics'!E:E,MATCH($C2210,'Policy Characteristics'!$C:$C,0)))</f>
        <v>cross fuel tax</v>
      </c>
      <c r="L2210" s="261">
        <f>IF(ISBLANK(INDEX('Policy Characteristics'!F:F,MATCH($C2210,'Policy Characteristics'!$C:$C,0))),"",INDEX('Policy Characteristics'!F:F,MATCH($C2210,'Policy Characteristics'!$C:$C,0)))</f>
        <v>-0.9</v>
      </c>
      <c r="M2210" s="261">
        <f>IF(ISBLANK(INDEX('Policy Characteristics'!G:G,MATCH($C2210,'Policy Characteristics'!$C:$C,0))),"",INDEX('Policy Characteristics'!G:G,MATCH($C2210,'Policy Characteristics'!$C:$C,0)))</f>
        <v>0.9</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of BAU price</v>
      </c>
      <c r="P2210" s="254" t="str">
        <f>IF(ISBLANK(INDEX('Policy Characteristics'!J:J,MATCH($C2210,'Policy Characteristics'!$C:$C,0))),"",INDEX('Policy Characteristics'!J:J,MATCH($C2210,'Policy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0" s="254" t="str">
        <f>IF(ISBLANK(INDEX('Policy Characteristics'!K:K,MATCH($C2210,'Policy Characteristics'!$C:$C,0))),"",INDEX('Policy Characteristics'!K:K,MATCH($C2210,'Policy Characteristics'!$C:$C,0)))</f>
        <v>fuels.html#fuel-taxes</v>
      </c>
      <c r="R2210" s="254" t="str">
        <f>IF(ISBLANK(INDEX('Policy Characteristics'!L:L,MATCH($C2210,'Policy Characteristics'!$C:$C,0))),"",INDEX('Policy Characteristics'!L:L,MATCH($C2210,'Policy Characteristics'!$C:$C,0)))</f>
        <v>fuel-taxes.html</v>
      </c>
    </row>
    <row r="2211" spans="1:18" s="4" customFormat="1" x14ac:dyDescent="0.25">
      <c r="A2211" s="254" t="str">
        <f>IF(ISBLANK(INDEX('Policy Characteristics'!A:A,MATCH($C2211,'Policy Characteristics'!$C:$C,0))),"",INDEX('Policy Characteristics'!A:A,MATCH($C2211,'Policy Characteristics'!$C:$C,0)))</f>
        <v>Cross-Sector</v>
      </c>
      <c r="B2211" s="262" t="str">
        <f>IF(ISBLANK(INDEX('Policy Characteristics'!B:B,MATCH($C2211,'Policy Characteristics'!$C:$C,0))),"",INDEX('Policy Characteristics'!B:B,MATCH($C2211,'Policy Characteristics'!$C:$C,0)))</f>
        <v>Fuel Taxes or Subsidies</v>
      </c>
      <c r="C2211" s="320" t="str">
        <f t="shared" si="79"/>
        <v>Additional Fuel Tax or Subsidy Rate by Fuel</v>
      </c>
      <c r="D2211" s="6" t="s">
        <v>53</v>
      </c>
      <c r="E2211" s="45" t="s">
        <v>327</v>
      </c>
      <c r="F2211" s="6" t="s">
        <v>94</v>
      </c>
      <c r="G2211" s="45" t="s">
        <v>89</v>
      </c>
      <c r="H2211" s="43">
        <v>2322</v>
      </c>
      <c r="I2211" s="325" t="s">
        <v>41</v>
      </c>
      <c r="J2211" s="255" t="str">
        <f>IF(ISBLANK(INDEX('Policy Characteristics'!D:D,MATCH($C2211,'Policy Characteristics'!$C:$C,0))),"",INDEX('Policy Characteristics'!D:D,MATCH($C2211,'Policy Characteristics'!$C:$C,0)))</f>
        <v>Fuel Taxes or Subsidies</v>
      </c>
      <c r="K2211" s="254" t="str">
        <f>IF(ISBLANK(INDEX('Policy Characteristics'!E:E,MATCH($C2211,'Policy Characteristics'!$C:$C,0))),"",INDEX('Policy Characteristics'!E:E,MATCH($C2211,'Policy Characteristics'!$C:$C,0)))</f>
        <v>cross fuel tax</v>
      </c>
      <c r="L2211" s="261">
        <f>IF(ISBLANK(INDEX('Policy Characteristics'!F:F,MATCH($C2211,'Policy Characteristics'!$C:$C,0))),"",INDEX('Policy Characteristics'!F:F,MATCH($C2211,'Policy Characteristics'!$C:$C,0)))</f>
        <v>-0.9</v>
      </c>
      <c r="M2211" s="261">
        <f>IF(ISBLANK(INDEX('Policy Characteristics'!G:G,MATCH($C2211,'Policy Characteristics'!$C:$C,0))),"",INDEX('Policy Characteristics'!G:G,MATCH($C2211,'Policy Characteristics'!$C:$C,0)))</f>
        <v>0.9</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of BAU price</v>
      </c>
      <c r="P2211" s="254" t="str">
        <f>IF(ISBLANK(INDEX('Policy Characteristics'!J:J,MATCH($C2211,'Policy Characteristics'!$C:$C,0))),"",INDEX('Policy Characteristics'!J:J,MATCH($C2211,'Policy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1" s="254" t="str">
        <f>IF(ISBLANK(INDEX('Policy Characteristics'!K:K,MATCH($C2211,'Policy Characteristics'!$C:$C,0))),"",INDEX('Policy Characteristics'!K:K,MATCH($C2211,'Policy Characteristics'!$C:$C,0)))</f>
        <v>fuels.html#fuel-taxes</v>
      </c>
      <c r="R2211" s="254" t="str">
        <f>IF(ISBLANK(INDEX('Policy Characteristics'!L:L,MATCH($C2211,'Policy Characteristics'!$C:$C,0))),"",INDEX('Policy Characteristics'!L:L,MATCH($C2211,'Policy Characteristics'!$C:$C,0)))</f>
        <v>fuel-taxes.html</v>
      </c>
    </row>
    <row r="2212" spans="1:18" x14ac:dyDescent="0.25">
      <c r="A2212" s="254" t="str">
        <f>IF(ISBLANK(INDEX('Policy Characteristics'!A:A,MATCH($C2212,'Policy Characteristics'!$C:$C,0))),"",INDEX('Policy Characteristics'!A:A,MATCH($C2212,'Policy Characteristics'!$C:$C,0)))</f>
        <v>Cross-Sector</v>
      </c>
      <c r="B2212" s="262" t="str">
        <f>IF(ISBLANK(INDEX('Policy Characteristics'!B:B,MATCH($C2212,'Policy Characteristics'!$C:$C,0))),"",INDEX('Policy Characteristics'!B:B,MATCH($C2212,'Policy Characteristics'!$C:$C,0)))</f>
        <v>Fuel Taxes or Subsidies</v>
      </c>
      <c r="C2212" s="320" t="str">
        <f t="shared" si="79"/>
        <v>Additional Fuel Tax or Subsidy Rate by Fuel</v>
      </c>
      <c r="D2212" s="6" t="s">
        <v>2452</v>
      </c>
      <c r="E2212" s="45" t="s">
        <v>327</v>
      </c>
      <c r="F2212" s="6" t="s">
        <v>2453</v>
      </c>
      <c r="G2212" s="45" t="s">
        <v>89</v>
      </c>
      <c r="H2212" s="43">
        <v>2323</v>
      </c>
      <c r="I2212" s="325" t="s">
        <v>41</v>
      </c>
      <c r="J2212" s="255" t="str">
        <f>IF(ISBLANK(INDEX('Policy Characteristics'!D:D,MATCH($C2212,'Policy Characteristics'!$C:$C,0))),"",INDEX('Policy Characteristics'!D:D,MATCH($C2212,'Policy Characteristics'!$C:$C,0)))</f>
        <v>Fuel Taxes or Subsidies</v>
      </c>
      <c r="K2212" s="254" t="str">
        <f>IF(ISBLANK(INDEX('Policy Characteristics'!E:E,MATCH($C2212,'Policy Characteristics'!$C:$C,0))),"",INDEX('Policy Characteristics'!E:E,MATCH($C2212,'Policy Characteristics'!$C:$C,0)))</f>
        <v>cross fuel tax</v>
      </c>
      <c r="L2212" s="261">
        <f>IF(ISBLANK(INDEX('Policy Characteristics'!F:F,MATCH($C2212,'Policy Characteristics'!$C:$C,0))),"",INDEX('Policy Characteristics'!F:F,MATCH($C2212,'Policy Characteristics'!$C:$C,0)))</f>
        <v>-0.9</v>
      </c>
      <c r="M2212" s="261">
        <f>IF(ISBLANK(INDEX('Policy Characteristics'!G:G,MATCH($C2212,'Policy Characteristics'!$C:$C,0))),"",INDEX('Policy Characteristics'!G:G,MATCH($C2212,'Policy Characteristics'!$C:$C,0)))</f>
        <v>0.9</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of BAU price</v>
      </c>
      <c r="P2212" s="254" t="str">
        <f>IF(ISBLANK(INDEX('Policy Characteristics'!J:J,MATCH($C2212,'Policy Characteristics'!$C:$C,0))),"",INDEX('Policy Characteristics'!J:J,MATCH($C2212,'Policy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2" s="254" t="str">
        <f>IF(ISBLANK(INDEX('Policy Characteristics'!K:K,MATCH($C2212,'Policy Characteristics'!$C:$C,0))),"",INDEX('Policy Characteristics'!K:K,MATCH($C2212,'Policy Characteristics'!$C:$C,0)))</f>
        <v>fuels.html#fuel-taxes</v>
      </c>
      <c r="R2212" s="254" t="str">
        <f>IF(ISBLANK(INDEX('Policy Characteristics'!L:L,MATCH($C2212,'Policy Characteristics'!$C:$C,0))),"",INDEX('Policy Characteristics'!L:L,MATCH($C2212,'Policy Characteristics'!$C:$C,0)))</f>
        <v>fuel-taxes.html</v>
      </c>
    </row>
    <row r="2213" spans="1:18" x14ac:dyDescent="0.25">
      <c r="A2213" s="254" t="str">
        <f>IF(ISBLANK(INDEX('Policy Characteristics'!A:A,MATCH($C2213,'Policy Characteristics'!$C:$C,0))),"",INDEX('Policy Characteristics'!A:A,MATCH($C2213,'Policy Characteristics'!$C:$C,0)))</f>
        <v>Cross-Sector</v>
      </c>
      <c r="B2213" s="262" t="str">
        <f>IF(ISBLANK(INDEX('Policy Characteristics'!B:B,MATCH($C2213,'Policy Characteristics'!$C:$C,0))),"",INDEX('Policy Characteristics'!B:B,MATCH($C2213,'Policy Characteristics'!$C:$C,0)))</f>
        <v>Fuel Taxes or Subsidies</v>
      </c>
      <c r="C2213" s="320" t="str">
        <f t="shared" si="79"/>
        <v>Additional Fuel Tax or Subsidy Rate by Fuel</v>
      </c>
      <c r="D2213" s="6" t="s">
        <v>71</v>
      </c>
      <c r="E2213" s="45" t="s">
        <v>327</v>
      </c>
      <c r="F2213" s="6" t="s">
        <v>95</v>
      </c>
      <c r="G2213" s="45" t="s">
        <v>89</v>
      </c>
      <c r="H2213" s="43">
        <v>2324</v>
      </c>
      <c r="I2213" s="325" t="s">
        <v>41</v>
      </c>
      <c r="J2213" s="255" t="str">
        <f>IF(ISBLANK(INDEX('Policy Characteristics'!D:D,MATCH($C2213,'Policy Characteristics'!$C:$C,0))),"",INDEX('Policy Characteristics'!D:D,MATCH($C2213,'Policy Characteristics'!$C:$C,0)))</f>
        <v>Fuel Taxes or Subsidies</v>
      </c>
      <c r="K2213" s="254" t="str">
        <f>IF(ISBLANK(INDEX('Policy Characteristics'!E:E,MATCH($C2213,'Policy Characteristics'!$C:$C,0))),"",INDEX('Policy Characteristics'!E:E,MATCH($C2213,'Policy Characteristics'!$C:$C,0)))</f>
        <v>cross fuel tax</v>
      </c>
      <c r="L2213" s="261">
        <f>IF(ISBLANK(INDEX('Policy Characteristics'!F:F,MATCH($C2213,'Policy Characteristics'!$C:$C,0))),"",INDEX('Policy Characteristics'!F:F,MATCH($C2213,'Policy Characteristics'!$C:$C,0)))</f>
        <v>-0.9</v>
      </c>
      <c r="M2213" s="261">
        <f>IF(ISBLANK(INDEX('Policy Characteristics'!G:G,MATCH($C2213,'Policy Characteristics'!$C:$C,0))),"",INDEX('Policy Characteristics'!G:G,MATCH($C2213,'Policy Characteristics'!$C:$C,0)))</f>
        <v>0.9</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of BAU price</v>
      </c>
      <c r="P2213" s="254" t="str">
        <f>IF(ISBLANK(INDEX('Policy Characteristics'!J:J,MATCH($C2213,'Policy Characteristics'!$C:$C,0))),"",INDEX('Policy Characteristics'!J:J,MATCH($C2213,'Policy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3" s="254" t="str">
        <f>IF(ISBLANK(INDEX('Policy Characteristics'!K:K,MATCH($C2213,'Policy Characteristics'!$C:$C,0))),"",INDEX('Policy Characteristics'!K:K,MATCH($C2213,'Policy Characteristics'!$C:$C,0)))</f>
        <v>fuels.html#fuel-taxes</v>
      </c>
      <c r="R2213" s="254" t="str">
        <f>IF(ISBLANK(INDEX('Policy Characteristics'!L:L,MATCH($C2213,'Policy Characteristics'!$C:$C,0))),"",INDEX('Policy Characteristics'!L:L,MATCH($C2213,'Policy Characteristics'!$C:$C,0)))</f>
        <v>fuel-taxes.html</v>
      </c>
    </row>
    <row r="2214" spans="1:18" x14ac:dyDescent="0.25">
      <c r="A2214" s="254" t="str">
        <f>IF(ISBLANK(INDEX('Policy Characteristics'!A:A,MATCH($C2214,'Policy Characteristics'!$C:$C,0))),"",INDEX('Policy Characteristics'!A:A,MATCH($C2214,'Policy Characteristics'!$C:$C,0)))</f>
        <v>Cross-Sector</v>
      </c>
      <c r="B2214" s="262" t="str">
        <f>IF(ISBLANK(INDEX('Policy Characteristics'!B:B,MATCH($C2214,'Policy Characteristics'!$C:$C,0))),"",INDEX('Policy Characteristics'!B:B,MATCH($C2214,'Policy Characteristics'!$C:$C,0)))</f>
        <v>Fuel Taxes or Subsidies</v>
      </c>
      <c r="C2214" s="320" t="str">
        <f t="shared" si="79"/>
        <v>Additional Fuel Tax or Subsidy Rate by Fuel</v>
      </c>
      <c r="D2214" s="6" t="s">
        <v>429</v>
      </c>
      <c r="E2214" s="45" t="s">
        <v>327</v>
      </c>
      <c r="F2214" s="6" t="s">
        <v>430</v>
      </c>
      <c r="G2214" s="45" t="s">
        <v>89</v>
      </c>
      <c r="H2214" s="43">
        <v>2325</v>
      </c>
      <c r="I2214" s="325" t="s">
        <v>41</v>
      </c>
      <c r="J2214" s="255" t="str">
        <f>IF(ISBLANK(INDEX('Policy Characteristics'!D:D,MATCH($C2214,'Policy Characteristics'!$C:$C,0))),"",INDEX('Policy Characteristics'!D:D,MATCH($C2214,'Policy Characteristics'!$C:$C,0)))</f>
        <v>Fuel Taxes or Subsidies</v>
      </c>
      <c r="K2214" s="254" t="str">
        <f>IF(ISBLANK(INDEX('Policy Characteristics'!E:E,MATCH($C2214,'Policy Characteristics'!$C:$C,0))),"",INDEX('Policy Characteristics'!E:E,MATCH($C2214,'Policy Characteristics'!$C:$C,0)))</f>
        <v>cross fuel tax</v>
      </c>
      <c r="L2214" s="261">
        <f>IF(ISBLANK(INDEX('Policy Characteristics'!F:F,MATCH($C2214,'Policy Characteristics'!$C:$C,0))),"",INDEX('Policy Characteristics'!F:F,MATCH($C2214,'Policy Characteristics'!$C:$C,0)))</f>
        <v>-0.9</v>
      </c>
      <c r="M2214" s="261">
        <f>IF(ISBLANK(INDEX('Policy Characteristics'!G:G,MATCH($C2214,'Policy Characteristics'!$C:$C,0))),"",INDEX('Policy Characteristics'!G:G,MATCH($C2214,'Policy Characteristics'!$C:$C,0)))</f>
        <v>0.9</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of BAU price</v>
      </c>
      <c r="P2214" s="254" t="str">
        <f>IF(ISBLANK(INDEX('Policy Characteristics'!J:J,MATCH($C2214,'Policy Characteristics'!$C:$C,0))),"",INDEX('Policy Characteristics'!J:J,MATCH($C2214,'Policy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4" s="254" t="str">
        <f>IF(ISBLANK(INDEX('Policy Characteristics'!K:K,MATCH($C2214,'Policy Characteristics'!$C:$C,0))),"",INDEX('Policy Characteristics'!K:K,MATCH($C2214,'Policy Characteristics'!$C:$C,0)))</f>
        <v>fuels.html#fuel-taxes</v>
      </c>
      <c r="R2214" s="254" t="str">
        <f>IF(ISBLANK(INDEX('Policy Characteristics'!L:L,MATCH($C2214,'Policy Characteristics'!$C:$C,0))),"",INDEX('Policy Characteristics'!L:L,MATCH($C2214,'Policy Characteristics'!$C:$C,0)))</f>
        <v>fuel-taxes.html</v>
      </c>
    </row>
    <row r="2215" spans="1:18" x14ac:dyDescent="0.25">
      <c r="A2215" s="254" t="str">
        <f>IF(ISBLANK(INDEX('Policy Characteristics'!A:A,MATCH($C2215,'Policy Characteristics'!$C:$C,0))),"",INDEX('Policy Characteristics'!A:A,MATCH($C2215,'Policy Characteristics'!$C:$C,0)))</f>
        <v>Cross-Sector</v>
      </c>
      <c r="B2215" s="262" t="str">
        <f>IF(ISBLANK(INDEX('Policy Characteristics'!B:B,MATCH($C2215,'Policy Characteristics'!$C:$C,0))),"",INDEX('Policy Characteristics'!B:B,MATCH($C2215,'Policy Characteristics'!$C:$C,0)))</f>
        <v>Fuel Taxes or Subsidies</v>
      </c>
      <c r="C2215" s="320" t="str">
        <f t="shared" si="79"/>
        <v>Additional Fuel Tax or Subsidy Rate by Fuel</v>
      </c>
      <c r="D2215" s="6" t="s">
        <v>2444</v>
      </c>
      <c r="E2215" s="45" t="s">
        <v>327</v>
      </c>
      <c r="F2215" s="6" t="s">
        <v>2448</v>
      </c>
      <c r="G2215" s="45" t="s">
        <v>89</v>
      </c>
      <c r="H2215" s="43">
        <v>2326</v>
      </c>
      <c r="I2215" s="325" t="s">
        <v>41</v>
      </c>
      <c r="J2215" s="255" t="str">
        <f>IF(ISBLANK(INDEX('Policy Characteristics'!D:D,MATCH($C2215,'Policy Characteristics'!$C:$C,0))),"",INDEX('Policy Characteristics'!D:D,MATCH($C2215,'Policy Characteristics'!$C:$C,0)))</f>
        <v>Fuel Taxes or Subsidies</v>
      </c>
      <c r="K2215" s="254" t="str">
        <f>IF(ISBLANK(INDEX('Policy Characteristics'!E:E,MATCH($C2215,'Policy Characteristics'!$C:$C,0))),"",INDEX('Policy Characteristics'!E:E,MATCH($C2215,'Policy Characteristics'!$C:$C,0)))</f>
        <v>cross fuel tax</v>
      </c>
      <c r="L2215" s="261">
        <f>IF(ISBLANK(INDEX('Policy Characteristics'!F:F,MATCH($C2215,'Policy Characteristics'!$C:$C,0))),"",INDEX('Policy Characteristics'!F:F,MATCH($C2215,'Policy Characteristics'!$C:$C,0)))</f>
        <v>-0.9</v>
      </c>
      <c r="M2215" s="261">
        <f>IF(ISBLANK(INDEX('Policy Characteristics'!G:G,MATCH($C2215,'Policy Characteristics'!$C:$C,0))),"",INDEX('Policy Characteristics'!G:G,MATCH($C2215,'Policy Characteristics'!$C:$C,0)))</f>
        <v>0.9</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of BAU price</v>
      </c>
      <c r="P2215" s="254" t="str">
        <f>IF(ISBLANK(INDEX('Policy Characteristics'!J:J,MATCH($C2215,'Policy Characteristics'!$C:$C,0))),"",INDEX('Policy Characteristics'!J:J,MATCH($C2215,'Policy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5" s="254" t="str">
        <f>IF(ISBLANK(INDEX('Policy Characteristics'!K:K,MATCH($C2215,'Policy Characteristics'!$C:$C,0))),"",INDEX('Policy Characteristics'!K:K,MATCH($C2215,'Policy Characteristics'!$C:$C,0)))</f>
        <v>fuels.html#fuel-taxes</v>
      </c>
      <c r="R2215" s="254" t="str">
        <f>IF(ISBLANK(INDEX('Policy Characteristics'!L:L,MATCH($C2215,'Policy Characteristics'!$C:$C,0))),"",INDEX('Policy Characteristics'!L:L,MATCH($C2215,'Policy Characteristics'!$C:$C,0)))</f>
        <v>fuel-taxes.html</v>
      </c>
    </row>
    <row r="2216" spans="1:18" x14ac:dyDescent="0.25">
      <c r="A2216" s="254" t="str">
        <f>IF(ISBLANK(INDEX('Policy Characteristics'!A:A,MATCH($C2216,'Policy Characteristics'!$C:$C,0))),"",INDEX('Policy Characteristics'!A:A,MATCH($C2216,'Policy Characteristics'!$C:$C,0)))</f>
        <v>Cross-Sector</v>
      </c>
      <c r="B2216" s="262" t="str">
        <f>IF(ISBLANK(INDEX('Policy Characteristics'!B:B,MATCH($C2216,'Policy Characteristics'!$C:$C,0))),"",INDEX('Policy Characteristics'!B:B,MATCH($C2216,'Policy Characteristics'!$C:$C,0)))</f>
        <v>Fuel Taxes or Subsidies</v>
      </c>
      <c r="C2216" s="320" t="str">
        <f t="shared" si="79"/>
        <v>Additional Fuel Tax or Subsidy Rate by Fuel</v>
      </c>
      <c r="D2216" s="6" t="s">
        <v>2454</v>
      </c>
      <c r="E2216" s="45" t="s">
        <v>327</v>
      </c>
      <c r="F2216" s="6" t="s">
        <v>2455</v>
      </c>
      <c r="G2216" s="45" t="s">
        <v>89</v>
      </c>
      <c r="H2216" s="43">
        <v>2327</v>
      </c>
      <c r="I2216" s="325" t="s">
        <v>41</v>
      </c>
      <c r="J2216" s="255" t="str">
        <f>IF(ISBLANK(INDEX('Policy Characteristics'!D:D,MATCH($C2216,'Policy Characteristics'!$C:$C,0))),"",INDEX('Policy Characteristics'!D:D,MATCH($C2216,'Policy Characteristics'!$C:$C,0)))</f>
        <v>Fuel Taxes or Subsidies</v>
      </c>
      <c r="K2216" s="254" t="str">
        <f>IF(ISBLANK(INDEX('Policy Characteristics'!E:E,MATCH($C2216,'Policy Characteristics'!$C:$C,0))),"",INDEX('Policy Characteristics'!E:E,MATCH($C2216,'Policy Characteristics'!$C:$C,0)))</f>
        <v>cross fuel tax</v>
      </c>
      <c r="L2216" s="261">
        <f>IF(ISBLANK(INDEX('Policy Characteristics'!F:F,MATCH($C2216,'Policy Characteristics'!$C:$C,0))),"",INDEX('Policy Characteristics'!F:F,MATCH($C2216,'Policy Characteristics'!$C:$C,0)))</f>
        <v>-0.9</v>
      </c>
      <c r="M2216" s="261">
        <f>IF(ISBLANK(INDEX('Policy Characteristics'!G:G,MATCH($C2216,'Policy Characteristics'!$C:$C,0))),"",INDEX('Policy Characteristics'!G:G,MATCH($C2216,'Policy Characteristics'!$C:$C,0)))</f>
        <v>0.9</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of BAU price</v>
      </c>
      <c r="P2216" s="254" t="str">
        <f>IF(ISBLANK(INDEX('Policy Characteristics'!J:J,MATCH($C2216,'Policy Characteristics'!$C:$C,0))),"",INDEX('Policy Characteristics'!J:J,MATCH($C2216,'Policy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6" s="254" t="str">
        <f>IF(ISBLANK(INDEX('Policy Characteristics'!K:K,MATCH($C2216,'Policy Characteristics'!$C:$C,0))),"",INDEX('Policy Characteristics'!K:K,MATCH($C2216,'Policy Characteristics'!$C:$C,0)))</f>
        <v>fuels.html#fuel-taxes</v>
      </c>
      <c r="R2216" s="254" t="str">
        <f>IF(ISBLANK(INDEX('Policy Characteristics'!L:L,MATCH($C2216,'Policy Characteristics'!$C:$C,0))),"",INDEX('Policy Characteristics'!L:L,MATCH($C2216,'Policy Characteristics'!$C:$C,0)))</f>
        <v>fuel-taxes.html</v>
      </c>
    </row>
    <row r="2217" spans="1:18" x14ac:dyDescent="0.25">
      <c r="A2217" s="254" t="str">
        <f>IF(ISBLANK(INDEX('Policy Characteristics'!A:A,MATCH($C2217,'Policy Characteristics'!$C:$C,0))),"",INDEX('Policy Characteristics'!A:A,MATCH($C2217,'Policy Characteristics'!$C:$C,0)))</f>
        <v>Cross-Sector</v>
      </c>
      <c r="B2217" s="262" t="str">
        <f>IF(ISBLANK(INDEX('Policy Characteristics'!B:B,MATCH($C2217,'Policy Characteristics'!$C:$C,0))),"",INDEX('Policy Characteristics'!B:B,MATCH($C2217,'Policy Characteristics'!$C:$C,0)))</f>
        <v>Fuel Taxes or Subsidies</v>
      </c>
      <c r="C2217" s="320" t="str">
        <f t="shared" si="79"/>
        <v>Additional Fuel Tax or Subsidy Rate by Fuel</v>
      </c>
      <c r="D2217" s="6" t="s">
        <v>2445</v>
      </c>
      <c r="E2217" s="45" t="s">
        <v>327</v>
      </c>
      <c r="F2217" s="6" t="s">
        <v>2449</v>
      </c>
      <c r="G2217" s="45" t="s">
        <v>89</v>
      </c>
      <c r="H2217" s="43">
        <v>2328</v>
      </c>
      <c r="I2217" s="325" t="s">
        <v>41</v>
      </c>
      <c r="J2217" s="255" t="str">
        <f>IF(ISBLANK(INDEX('Policy Characteristics'!D:D,MATCH($C2217,'Policy Characteristics'!$C:$C,0))),"",INDEX('Policy Characteristics'!D:D,MATCH($C2217,'Policy Characteristics'!$C:$C,0)))</f>
        <v>Fuel Taxes or Subsidies</v>
      </c>
      <c r="K2217" s="254" t="str">
        <f>IF(ISBLANK(INDEX('Policy Characteristics'!E:E,MATCH($C2217,'Policy Characteristics'!$C:$C,0))),"",INDEX('Policy Characteristics'!E:E,MATCH($C2217,'Policy Characteristics'!$C:$C,0)))</f>
        <v>cross fuel tax</v>
      </c>
      <c r="L2217" s="261">
        <f>IF(ISBLANK(INDEX('Policy Characteristics'!F:F,MATCH($C2217,'Policy Characteristics'!$C:$C,0))),"",INDEX('Policy Characteristics'!F:F,MATCH($C2217,'Policy Characteristics'!$C:$C,0)))</f>
        <v>-0.9</v>
      </c>
      <c r="M2217" s="261">
        <f>IF(ISBLANK(INDEX('Policy Characteristics'!G:G,MATCH($C2217,'Policy Characteristics'!$C:$C,0))),"",INDEX('Policy Characteristics'!G:G,MATCH($C2217,'Policy Characteristics'!$C:$C,0)))</f>
        <v>0.9</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of BAU price</v>
      </c>
      <c r="P2217" s="254" t="str">
        <f>IF(ISBLANK(INDEX('Policy Characteristics'!J:J,MATCH($C2217,'Policy Characteristics'!$C:$C,0))),"",INDEX('Policy Characteristics'!J:J,MATCH($C2217,'Policy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7" s="254" t="str">
        <f>IF(ISBLANK(INDEX('Policy Characteristics'!K:K,MATCH($C2217,'Policy Characteristics'!$C:$C,0))),"",INDEX('Policy Characteristics'!K:K,MATCH($C2217,'Policy Characteristics'!$C:$C,0)))</f>
        <v>fuels.html#fuel-taxes</v>
      </c>
      <c r="R2217" s="254" t="str">
        <f>IF(ISBLANK(INDEX('Policy Characteristics'!L:L,MATCH($C2217,'Policy Characteristics'!$C:$C,0))),"",INDEX('Policy Characteristics'!L:L,MATCH($C2217,'Policy Characteristics'!$C:$C,0)))</f>
        <v>fuel-taxes.html</v>
      </c>
    </row>
    <row r="2218" spans="1:18" x14ac:dyDescent="0.25">
      <c r="A2218" s="254" t="str">
        <f>IF(ISBLANK(INDEX('Policy Characteristics'!A:A,MATCH($C2218,'Policy Characteristics'!$C:$C,0))),"",INDEX('Policy Characteristics'!A:A,MATCH($C2218,'Policy Characteristics'!$C:$C,0)))</f>
        <v>Cross-Sector</v>
      </c>
      <c r="B2218" s="262" t="str">
        <f>IF(ISBLANK(INDEX('Policy Characteristics'!B:B,MATCH($C2218,'Policy Characteristics'!$C:$C,0))),"",INDEX('Policy Characteristics'!B:B,MATCH($C2218,'Policy Characteristics'!$C:$C,0)))</f>
        <v>Fuel Taxes or Subsidies</v>
      </c>
      <c r="C2218" s="320" t="str">
        <f t="shared" si="79"/>
        <v>Additional Fuel Tax or Subsidy Rate by Fuel</v>
      </c>
      <c r="D2218" s="6" t="s">
        <v>2446</v>
      </c>
      <c r="E2218" s="45" t="s">
        <v>327</v>
      </c>
      <c r="F2218" s="6" t="s">
        <v>2450</v>
      </c>
      <c r="G2218" s="45" t="s">
        <v>89</v>
      </c>
      <c r="H2218" s="43">
        <v>2329</v>
      </c>
      <c r="I2218" s="325" t="s">
        <v>41</v>
      </c>
      <c r="J2218" s="255" t="str">
        <f>IF(ISBLANK(INDEX('Policy Characteristics'!D:D,MATCH($C2218,'Policy Characteristics'!$C:$C,0))),"",INDEX('Policy Characteristics'!D:D,MATCH($C2218,'Policy Characteristics'!$C:$C,0)))</f>
        <v>Fuel Taxes or Subsidies</v>
      </c>
      <c r="K2218" s="254" t="str">
        <f>IF(ISBLANK(INDEX('Policy Characteristics'!E:E,MATCH($C2218,'Policy Characteristics'!$C:$C,0))),"",INDEX('Policy Characteristics'!E:E,MATCH($C2218,'Policy Characteristics'!$C:$C,0)))</f>
        <v>cross fuel tax</v>
      </c>
      <c r="L2218" s="261">
        <f>IF(ISBLANK(INDEX('Policy Characteristics'!F:F,MATCH($C2218,'Policy Characteristics'!$C:$C,0))),"",INDEX('Policy Characteristics'!F:F,MATCH($C2218,'Policy Characteristics'!$C:$C,0)))</f>
        <v>-0.9</v>
      </c>
      <c r="M2218" s="261">
        <f>IF(ISBLANK(INDEX('Policy Characteristics'!G:G,MATCH($C2218,'Policy Characteristics'!$C:$C,0))),"",INDEX('Policy Characteristics'!G:G,MATCH($C2218,'Policy Characteristics'!$C:$C,0)))</f>
        <v>0.9</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of BAU price</v>
      </c>
      <c r="P2218" s="254" t="str">
        <f>IF(ISBLANK(INDEX('Policy Characteristics'!J:J,MATCH($C2218,'Policy Characteristics'!$C:$C,0))),"",INDEX('Policy Characteristics'!J:J,MATCH($C2218,'Policy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8" s="254" t="str">
        <f>IF(ISBLANK(INDEX('Policy Characteristics'!K:K,MATCH($C2218,'Policy Characteristics'!$C:$C,0))),"",INDEX('Policy Characteristics'!K:K,MATCH($C2218,'Policy Characteristics'!$C:$C,0)))</f>
        <v>fuels.html#fuel-taxes</v>
      </c>
      <c r="R2218" s="254" t="str">
        <f>IF(ISBLANK(INDEX('Policy Characteristics'!L:L,MATCH($C2218,'Policy Characteristics'!$C:$C,0))),"",INDEX('Policy Characteristics'!L:L,MATCH($C2218,'Policy Characteristics'!$C:$C,0)))</f>
        <v>fuel-taxes.html</v>
      </c>
    </row>
    <row r="2219" spans="1:18" x14ac:dyDescent="0.25">
      <c r="A2219" s="254" t="str">
        <f>IF(ISBLANK(INDEX('Policy Characteristics'!A:A,MATCH($C2219,'Policy Characteristics'!$C:$C,0))),"",INDEX('Policy Characteristics'!A:A,MATCH($C2219,'Policy Characteristics'!$C:$C,0)))</f>
        <v>Cross-Sector</v>
      </c>
      <c r="B2219" s="262" t="str">
        <f>IF(ISBLANK(INDEX('Policy Characteristics'!B:B,MATCH($C2219,'Policy Characteristics'!$C:$C,0))),"",INDEX('Policy Characteristics'!B:B,MATCH($C2219,'Policy Characteristics'!$C:$C,0)))</f>
        <v>Fuel Taxes or Subsidies</v>
      </c>
      <c r="C2219" s="320" t="str">
        <f t="shared" si="79"/>
        <v>Additional Fuel Tax or Subsidy Rate by Fuel</v>
      </c>
      <c r="D2219" s="6" t="s">
        <v>2447</v>
      </c>
      <c r="E2219" s="45" t="s">
        <v>327</v>
      </c>
      <c r="F2219" s="6" t="s">
        <v>2451</v>
      </c>
      <c r="G2219" s="45" t="s">
        <v>89</v>
      </c>
      <c r="H2219" s="43">
        <v>2330</v>
      </c>
      <c r="I2219" s="325" t="s">
        <v>40</v>
      </c>
      <c r="J2219" s="255" t="str">
        <f>IF(ISBLANK(INDEX('Policy Characteristics'!D:D,MATCH($C2219,'Policy Characteristics'!$C:$C,0))),"",INDEX('Policy Characteristics'!D:D,MATCH($C2219,'Policy Characteristics'!$C:$C,0)))</f>
        <v>Fuel Taxes or Subsidies</v>
      </c>
      <c r="K2219" s="254" t="str">
        <f>IF(ISBLANK(INDEX('Policy Characteristics'!E:E,MATCH($C2219,'Policy Characteristics'!$C:$C,0))),"",INDEX('Policy Characteristics'!E:E,MATCH($C2219,'Policy Characteristics'!$C:$C,0)))</f>
        <v>cross fuel tax</v>
      </c>
      <c r="L2219" s="261">
        <f>IF(ISBLANK(INDEX('Policy Characteristics'!F:F,MATCH($C2219,'Policy Characteristics'!$C:$C,0))),"",INDEX('Policy Characteristics'!F:F,MATCH($C2219,'Policy Characteristics'!$C:$C,0)))</f>
        <v>-0.9</v>
      </c>
      <c r="M2219" s="261">
        <f>IF(ISBLANK(INDEX('Policy Characteristics'!G:G,MATCH($C2219,'Policy Characteristics'!$C:$C,0))),"",INDEX('Policy Characteristics'!G:G,MATCH($C2219,'Policy Characteristics'!$C:$C,0)))</f>
        <v>0.9</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of BAU price</v>
      </c>
      <c r="P2219" s="254" t="str">
        <f>IF(ISBLANK(INDEX('Policy Characteristics'!J:J,MATCH($C2219,'Policy Characteristics'!$C:$C,0))),"",INDEX('Policy Characteristics'!J:J,MATCH($C2219,'Policy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9" s="254" t="str">
        <f>IF(ISBLANK(INDEX('Policy Characteristics'!K:K,MATCH($C2219,'Policy Characteristics'!$C:$C,0))),"",INDEX('Policy Characteristics'!K:K,MATCH($C2219,'Policy Characteristics'!$C:$C,0)))</f>
        <v>fuels.html#fuel-taxes</v>
      </c>
      <c r="R2219" s="254" t="str">
        <f>IF(ISBLANK(INDEX('Policy Characteristics'!L:L,MATCH($C2219,'Policy Characteristics'!$C:$C,0))),"",INDEX('Policy Characteristics'!L:L,MATCH($C2219,'Policy Characteristics'!$C:$C,0)))</f>
        <v>fuel-taxes.html</v>
      </c>
    </row>
    <row r="2220" spans="1:18" s="4" customFormat="1" x14ac:dyDescent="0.25">
      <c r="A2220" s="254" t="str">
        <f>IF(ISBLANK(INDEX('Policy Characteristics'!A:A,MATCH($C2220,'Policy Characteristics'!$C:$C,0))),"",INDEX('Policy Characteristics'!A:A,MATCH($C2220,'Policy Characteristics'!$C:$C,0)))</f>
        <v>Cross-Sector</v>
      </c>
      <c r="B2220" s="262" t="str">
        <f>IF(ISBLANK(INDEX('Policy Characteristics'!B:B,MATCH($C2220,'Policy Characteristics'!$C:$C,0))),"",INDEX('Policy Characteristics'!B:B,MATCH($C2220,'Policy Characteristics'!$C:$C,0)))</f>
        <v>Fuel Taxes or Subsidies</v>
      </c>
      <c r="C2220" s="320" t="str">
        <f t="shared" si="79"/>
        <v>Additional Fuel Tax or Subsidy Rate by Fuel</v>
      </c>
      <c r="D2220" s="45" t="s">
        <v>49</v>
      </c>
      <c r="E2220" s="45" t="s">
        <v>321</v>
      </c>
      <c r="F2220" s="45" t="s">
        <v>89</v>
      </c>
      <c r="G2220" s="45" t="s">
        <v>3729</v>
      </c>
      <c r="H2220" s="43">
        <v>2331</v>
      </c>
      <c r="I2220" s="324" t="s">
        <v>40</v>
      </c>
      <c r="J2220" s="255" t="str">
        <f>IF(ISBLANK(INDEX('Policy Characteristics'!D:D,MATCH($C2220,'Policy Characteristics'!$C:$C,0))),"",INDEX('Policy Characteristics'!D:D,MATCH($C2220,'Policy Characteristics'!$C:$C,0)))</f>
        <v>Fuel Taxes or Subsidies</v>
      </c>
      <c r="K2220" s="254" t="str">
        <f>IF(ISBLANK(INDEX('Policy Characteristics'!E:E,MATCH($C2220,'Policy Characteristics'!$C:$C,0))),"",INDEX('Policy Characteristics'!E:E,MATCH($C2220,'Policy Characteristics'!$C:$C,0)))</f>
        <v>cross fuel tax</v>
      </c>
      <c r="L2220" s="261">
        <f>IF(ISBLANK(INDEX('Policy Characteristics'!F:F,MATCH($C2220,'Policy Characteristics'!$C:$C,0))),"",INDEX('Policy Characteristics'!F:F,MATCH($C2220,'Policy Characteristics'!$C:$C,0)))</f>
        <v>-0.9</v>
      </c>
      <c r="M2220" s="261">
        <f>IF(ISBLANK(INDEX('Policy Characteristics'!G:G,MATCH($C2220,'Policy Characteristics'!$C:$C,0))),"",INDEX('Policy Characteristics'!G:G,MATCH($C2220,'Policy Characteristics'!$C:$C,0)))</f>
        <v>0.9</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of BAU price</v>
      </c>
      <c r="P2220" s="254" t="str">
        <f>IF(ISBLANK(INDEX('Policy Characteristics'!J:J,MATCH($C2220,'Policy Characteristics'!$C:$C,0))),"",INDEX('Policy Characteristics'!J:J,MATCH($C2220,'Policy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0" s="254" t="str">
        <f>IF(ISBLANK(INDEX('Policy Characteristics'!K:K,MATCH($C2220,'Policy Characteristics'!$C:$C,0))),"",INDEX('Policy Characteristics'!K:K,MATCH($C2220,'Policy Characteristics'!$C:$C,0)))</f>
        <v>fuels.html#fuel-taxes</v>
      </c>
      <c r="R2220" s="254" t="str">
        <f>IF(ISBLANK(INDEX('Policy Characteristics'!L:L,MATCH($C2220,'Policy Characteristics'!$C:$C,0))),"",INDEX('Policy Characteristics'!L:L,MATCH($C2220,'Policy Characteristics'!$C:$C,0)))</f>
        <v>fuel-taxes.html</v>
      </c>
    </row>
    <row r="2221" spans="1:18" s="4" customFormat="1" x14ac:dyDescent="0.25">
      <c r="A2221" s="254" t="str">
        <f>IF(ISBLANK(INDEX('Policy Characteristics'!A:A,MATCH($C2221,'Policy Characteristics'!$C:$C,0))),"",INDEX('Policy Characteristics'!A:A,MATCH($C2221,'Policy Characteristics'!$C:$C,0)))</f>
        <v>Cross-Sector</v>
      </c>
      <c r="B2221" s="262" t="str">
        <f>IF(ISBLANK(INDEX('Policy Characteristics'!B:B,MATCH($C2221,'Policy Characteristics'!$C:$C,0))),"",INDEX('Policy Characteristics'!B:B,MATCH($C2221,'Policy Characteristics'!$C:$C,0)))</f>
        <v>Fuel Taxes or Subsidies</v>
      </c>
      <c r="C2221" s="320" t="str">
        <f t="shared" si="79"/>
        <v>Additional Fuel Tax or Subsidy Rate by Fuel</v>
      </c>
      <c r="D2221" s="6" t="s">
        <v>436</v>
      </c>
      <c r="E2221" s="45" t="s">
        <v>321</v>
      </c>
      <c r="F2221" s="6" t="s">
        <v>433</v>
      </c>
      <c r="G2221" s="45" t="s">
        <v>3729</v>
      </c>
      <c r="H2221" s="43">
        <v>2332</v>
      </c>
      <c r="I2221" s="325" t="s">
        <v>41</v>
      </c>
      <c r="J2221" s="255" t="str">
        <f>IF(ISBLANK(INDEX('Policy Characteristics'!D:D,MATCH($C2221,'Policy Characteristics'!$C:$C,0))),"",INDEX('Policy Characteristics'!D:D,MATCH($C2221,'Policy Characteristics'!$C:$C,0)))</f>
        <v>Fuel Taxes or Subsidies</v>
      </c>
      <c r="K2221" s="254" t="str">
        <f>IF(ISBLANK(INDEX('Policy Characteristics'!E:E,MATCH($C2221,'Policy Characteristics'!$C:$C,0))),"",INDEX('Policy Characteristics'!E:E,MATCH($C2221,'Policy Characteristics'!$C:$C,0)))</f>
        <v>cross fuel tax</v>
      </c>
      <c r="L2221" s="261">
        <f>IF(ISBLANK(INDEX('Policy Characteristics'!F:F,MATCH($C2221,'Policy Characteristics'!$C:$C,0))),"",INDEX('Policy Characteristics'!F:F,MATCH($C2221,'Policy Characteristics'!$C:$C,0)))</f>
        <v>-0.9</v>
      </c>
      <c r="M2221" s="261">
        <f>IF(ISBLANK(INDEX('Policy Characteristics'!G:G,MATCH($C2221,'Policy Characteristics'!$C:$C,0))),"",INDEX('Policy Characteristics'!G:G,MATCH($C2221,'Policy Characteristics'!$C:$C,0)))</f>
        <v>0.9</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of BAU price</v>
      </c>
      <c r="P2221" s="254" t="str">
        <f>IF(ISBLANK(INDEX('Policy Characteristics'!J:J,MATCH($C2221,'Policy Characteristics'!$C:$C,0))),"",INDEX('Policy Characteristics'!J:J,MATCH($C2221,'Policy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1" s="254" t="str">
        <f>IF(ISBLANK(INDEX('Policy Characteristics'!K:K,MATCH($C2221,'Policy Characteristics'!$C:$C,0))),"",INDEX('Policy Characteristics'!K:K,MATCH($C2221,'Policy Characteristics'!$C:$C,0)))</f>
        <v>fuels.html#fuel-taxes</v>
      </c>
      <c r="R2221" s="254" t="str">
        <f>IF(ISBLANK(INDEX('Policy Characteristics'!L:L,MATCH($C2221,'Policy Characteristics'!$C:$C,0))),"",INDEX('Policy Characteristics'!L:L,MATCH($C2221,'Policy Characteristics'!$C:$C,0)))</f>
        <v>fuel-taxes.html</v>
      </c>
    </row>
    <row r="2222" spans="1:18" s="4" customFormat="1" x14ac:dyDescent="0.25">
      <c r="A2222" s="254" t="str">
        <f>IF(ISBLANK(INDEX('Policy Characteristics'!A:A,MATCH($C2222,'Policy Characteristics'!$C:$C,0))),"",INDEX('Policy Characteristics'!A:A,MATCH($C2222,'Policy Characteristics'!$C:$C,0)))</f>
        <v>Cross-Sector</v>
      </c>
      <c r="B2222" s="262" t="str">
        <f>IF(ISBLANK(INDEX('Policy Characteristics'!B:B,MATCH($C2222,'Policy Characteristics'!$C:$C,0))),"",INDEX('Policy Characteristics'!B:B,MATCH($C2222,'Policy Characteristics'!$C:$C,0)))</f>
        <v>Fuel Taxes or Subsidies</v>
      </c>
      <c r="C2222" s="320" t="str">
        <f t="shared" si="79"/>
        <v>Additional Fuel Tax or Subsidy Rate by Fuel</v>
      </c>
      <c r="D2222" s="6" t="s">
        <v>43</v>
      </c>
      <c r="E2222" s="45" t="s">
        <v>321</v>
      </c>
      <c r="F2222" s="6" t="s">
        <v>83</v>
      </c>
      <c r="G2222" s="45" t="s">
        <v>3729</v>
      </c>
      <c r="H2222" s="43">
        <v>2333</v>
      </c>
      <c r="I2222" s="325" t="s">
        <v>40</v>
      </c>
      <c r="J2222" s="255" t="str">
        <f>IF(ISBLANK(INDEX('Policy Characteristics'!D:D,MATCH($C2222,'Policy Characteristics'!$C:$C,0))),"",INDEX('Policy Characteristics'!D:D,MATCH($C2222,'Policy Characteristics'!$C:$C,0)))</f>
        <v>Fuel Taxes or Subsidies</v>
      </c>
      <c r="K2222" s="254" t="str">
        <f>IF(ISBLANK(INDEX('Policy Characteristics'!E:E,MATCH($C2222,'Policy Characteristics'!$C:$C,0))),"",INDEX('Policy Characteristics'!E:E,MATCH($C2222,'Policy Characteristics'!$C:$C,0)))</f>
        <v>cross fuel tax</v>
      </c>
      <c r="L2222" s="261">
        <f>IF(ISBLANK(INDEX('Policy Characteristics'!F:F,MATCH($C2222,'Policy Characteristics'!$C:$C,0))),"",INDEX('Policy Characteristics'!F:F,MATCH($C2222,'Policy Characteristics'!$C:$C,0)))</f>
        <v>-0.9</v>
      </c>
      <c r="M2222" s="261">
        <f>IF(ISBLANK(INDEX('Policy Characteristics'!G:G,MATCH($C2222,'Policy Characteristics'!$C:$C,0))),"",INDEX('Policy Characteristics'!G:G,MATCH($C2222,'Policy Characteristics'!$C:$C,0)))</f>
        <v>0.9</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of BAU price</v>
      </c>
      <c r="P2222" s="254" t="str">
        <f>IF(ISBLANK(INDEX('Policy Characteristics'!J:J,MATCH($C2222,'Policy Characteristics'!$C:$C,0))),"",INDEX('Policy Characteristics'!J:J,MATCH($C2222,'Policy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2" s="254" t="str">
        <f>IF(ISBLANK(INDEX('Policy Characteristics'!K:K,MATCH($C2222,'Policy Characteristics'!$C:$C,0))),"",INDEX('Policy Characteristics'!K:K,MATCH($C2222,'Policy Characteristics'!$C:$C,0)))</f>
        <v>fuels.html#fuel-taxes</v>
      </c>
      <c r="R2222" s="254" t="str">
        <f>IF(ISBLANK(INDEX('Policy Characteristics'!L:L,MATCH($C2222,'Policy Characteristics'!$C:$C,0))),"",INDEX('Policy Characteristics'!L:L,MATCH($C2222,'Policy Characteristics'!$C:$C,0)))</f>
        <v>fuel-taxes.html</v>
      </c>
    </row>
    <row r="2223" spans="1:18" s="4" customFormat="1" x14ac:dyDescent="0.25">
      <c r="A2223" s="254" t="str">
        <f>IF(ISBLANK(INDEX('Policy Characteristics'!A:A,MATCH($C2223,'Policy Characteristics'!$C:$C,0))),"",INDEX('Policy Characteristics'!A:A,MATCH($C2223,'Policy Characteristics'!$C:$C,0)))</f>
        <v>Cross-Sector</v>
      </c>
      <c r="B2223" s="262" t="str">
        <f>IF(ISBLANK(INDEX('Policy Characteristics'!B:B,MATCH($C2223,'Policy Characteristics'!$C:$C,0))),"",INDEX('Policy Characteristics'!B:B,MATCH($C2223,'Policy Characteristics'!$C:$C,0)))</f>
        <v>Fuel Taxes or Subsidies</v>
      </c>
      <c r="C2223" s="320" t="str">
        <f t="shared" si="79"/>
        <v>Additional Fuel Tax or Subsidy Rate by Fuel</v>
      </c>
      <c r="D2223" s="6" t="s">
        <v>44</v>
      </c>
      <c r="E2223" s="45" t="s">
        <v>321</v>
      </c>
      <c r="F2223" s="6" t="s">
        <v>84</v>
      </c>
      <c r="G2223" s="45" t="s">
        <v>3729</v>
      </c>
      <c r="H2223" s="43">
        <v>2334</v>
      </c>
      <c r="I2223" s="325" t="s">
        <v>41</v>
      </c>
      <c r="J2223" s="255" t="str">
        <f>IF(ISBLANK(INDEX('Policy Characteristics'!D:D,MATCH($C2223,'Policy Characteristics'!$C:$C,0))),"",INDEX('Policy Characteristics'!D:D,MATCH($C2223,'Policy Characteristics'!$C:$C,0)))</f>
        <v>Fuel Taxes or Subsidies</v>
      </c>
      <c r="K2223" s="254" t="str">
        <f>IF(ISBLANK(INDEX('Policy Characteristics'!E:E,MATCH($C2223,'Policy Characteristics'!$C:$C,0))),"",INDEX('Policy Characteristics'!E:E,MATCH($C2223,'Policy Characteristics'!$C:$C,0)))</f>
        <v>cross fuel tax</v>
      </c>
      <c r="L2223" s="261">
        <f>IF(ISBLANK(INDEX('Policy Characteristics'!F:F,MATCH($C2223,'Policy Characteristics'!$C:$C,0))),"",INDEX('Policy Characteristics'!F:F,MATCH($C2223,'Policy Characteristics'!$C:$C,0)))</f>
        <v>-0.9</v>
      </c>
      <c r="M2223" s="261">
        <f>IF(ISBLANK(INDEX('Policy Characteristics'!G:G,MATCH($C2223,'Policy Characteristics'!$C:$C,0))),"",INDEX('Policy Characteristics'!G:G,MATCH($C2223,'Policy Characteristics'!$C:$C,0)))</f>
        <v>0.9</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of BAU price</v>
      </c>
      <c r="P2223" s="254" t="str">
        <f>IF(ISBLANK(INDEX('Policy Characteristics'!J:J,MATCH($C2223,'Policy Characteristics'!$C:$C,0))),"",INDEX('Policy Characteristics'!J:J,MATCH($C2223,'Policy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3" s="254" t="str">
        <f>IF(ISBLANK(INDEX('Policy Characteristics'!K:K,MATCH($C2223,'Policy Characteristics'!$C:$C,0))),"",INDEX('Policy Characteristics'!K:K,MATCH($C2223,'Policy Characteristics'!$C:$C,0)))</f>
        <v>fuels.html#fuel-taxes</v>
      </c>
      <c r="R2223" s="254" t="str">
        <f>IF(ISBLANK(INDEX('Policy Characteristics'!L:L,MATCH($C2223,'Policy Characteristics'!$C:$C,0))),"",INDEX('Policy Characteristics'!L:L,MATCH($C2223,'Policy Characteristics'!$C:$C,0)))</f>
        <v>fuel-taxes.html</v>
      </c>
    </row>
    <row r="2224" spans="1:18" s="4" customFormat="1" x14ac:dyDescent="0.25">
      <c r="A2224" s="254" t="str">
        <f>IF(ISBLANK(INDEX('Policy Characteristics'!A:A,MATCH($C2224,'Policy Characteristics'!$C:$C,0))),"",INDEX('Policy Characteristics'!A:A,MATCH($C2224,'Policy Characteristics'!$C:$C,0)))</f>
        <v>Cross-Sector</v>
      </c>
      <c r="B2224" s="262" t="str">
        <f>IF(ISBLANK(INDEX('Policy Characteristics'!B:B,MATCH($C2224,'Policy Characteristics'!$C:$C,0))),"",INDEX('Policy Characteristics'!B:B,MATCH($C2224,'Policy Characteristics'!$C:$C,0)))</f>
        <v>Fuel Taxes or Subsidies</v>
      </c>
      <c r="C2224" s="320" t="str">
        <f t="shared" si="79"/>
        <v>Additional Fuel Tax or Subsidy Rate by Fuel</v>
      </c>
      <c r="D2224" s="6" t="s">
        <v>48</v>
      </c>
      <c r="E2224" s="45" t="s">
        <v>321</v>
      </c>
      <c r="F2224" s="6" t="s">
        <v>88</v>
      </c>
      <c r="G2224" s="45" t="s">
        <v>3729</v>
      </c>
      <c r="H2224" s="43">
        <v>2335</v>
      </c>
      <c r="I2224" s="325" t="s">
        <v>41</v>
      </c>
      <c r="J2224" s="255" t="str">
        <f>IF(ISBLANK(INDEX('Policy Characteristics'!D:D,MATCH($C2224,'Policy Characteristics'!$C:$C,0))),"",INDEX('Policy Characteristics'!D:D,MATCH($C2224,'Policy Characteristics'!$C:$C,0)))</f>
        <v>Fuel Taxes or Subsidies</v>
      </c>
      <c r="K2224" s="254" t="str">
        <f>IF(ISBLANK(INDEX('Policy Characteristics'!E:E,MATCH($C2224,'Policy Characteristics'!$C:$C,0))),"",INDEX('Policy Characteristics'!E:E,MATCH($C2224,'Policy Characteristics'!$C:$C,0)))</f>
        <v>cross fuel tax</v>
      </c>
      <c r="L2224" s="261">
        <f>IF(ISBLANK(INDEX('Policy Characteristics'!F:F,MATCH($C2224,'Policy Characteristics'!$C:$C,0))),"",INDEX('Policy Characteristics'!F:F,MATCH($C2224,'Policy Characteristics'!$C:$C,0)))</f>
        <v>-0.9</v>
      </c>
      <c r="M2224" s="261">
        <f>IF(ISBLANK(INDEX('Policy Characteristics'!G:G,MATCH($C2224,'Policy Characteristics'!$C:$C,0))),"",INDEX('Policy Characteristics'!G:G,MATCH($C2224,'Policy Characteristics'!$C:$C,0)))</f>
        <v>0.9</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of BAU price</v>
      </c>
      <c r="P2224" s="254" t="str">
        <f>IF(ISBLANK(INDEX('Policy Characteristics'!J:J,MATCH($C2224,'Policy Characteristics'!$C:$C,0))),"",INDEX('Policy Characteristics'!J:J,MATCH($C2224,'Policy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4" s="254" t="str">
        <f>IF(ISBLANK(INDEX('Policy Characteristics'!K:K,MATCH($C2224,'Policy Characteristics'!$C:$C,0))),"",INDEX('Policy Characteristics'!K:K,MATCH($C2224,'Policy Characteristics'!$C:$C,0)))</f>
        <v>fuels.html#fuel-taxes</v>
      </c>
      <c r="R2224" s="254" t="str">
        <f>IF(ISBLANK(INDEX('Policy Characteristics'!L:L,MATCH($C2224,'Policy Characteristics'!$C:$C,0))),"",INDEX('Policy Characteristics'!L:L,MATCH($C2224,'Policy Characteristics'!$C:$C,0)))</f>
        <v>fuel-taxes.html</v>
      </c>
    </row>
    <row r="2225" spans="1:18" s="4" customFormat="1" x14ac:dyDescent="0.25">
      <c r="A2225" s="254" t="str">
        <f>IF(ISBLANK(INDEX('Policy Characteristics'!A:A,MATCH($C2225,'Policy Characteristics'!$C:$C,0))),"",INDEX('Policy Characteristics'!A:A,MATCH($C2225,'Policy Characteristics'!$C:$C,0)))</f>
        <v>Cross-Sector</v>
      </c>
      <c r="B2225" s="262" t="str">
        <f>IF(ISBLANK(INDEX('Policy Characteristics'!B:B,MATCH($C2225,'Policy Characteristics'!$C:$C,0))),"",INDEX('Policy Characteristics'!B:B,MATCH($C2225,'Policy Characteristics'!$C:$C,0)))</f>
        <v>Fuel Taxes or Subsidies</v>
      </c>
      <c r="C2225" s="320" t="str">
        <f t="shared" si="79"/>
        <v>Additional Fuel Tax or Subsidy Rate by Fuel</v>
      </c>
      <c r="D2225" s="6" t="s">
        <v>50</v>
      </c>
      <c r="E2225" s="45" t="s">
        <v>321</v>
      </c>
      <c r="F2225" s="6" t="s">
        <v>91</v>
      </c>
      <c r="G2225" s="45" t="s">
        <v>3729</v>
      </c>
      <c r="H2225" s="43">
        <v>2336</v>
      </c>
      <c r="I2225" s="325" t="s">
        <v>41</v>
      </c>
      <c r="J2225" s="255" t="str">
        <f>IF(ISBLANK(INDEX('Policy Characteristics'!D:D,MATCH($C2225,'Policy Characteristics'!$C:$C,0))),"",INDEX('Policy Characteristics'!D:D,MATCH($C2225,'Policy Characteristics'!$C:$C,0)))</f>
        <v>Fuel Taxes or Subsidies</v>
      </c>
      <c r="K2225" s="254" t="str">
        <f>IF(ISBLANK(INDEX('Policy Characteristics'!E:E,MATCH($C2225,'Policy Characteristics'!$C:$C,0))),"",INDEX('Policy Characteristics'!E:E,MATCH($C2225,'Policy Characteristics'!$C:$C,0)))</f>
        <v>cross fuel tax</v>
      </c>
      <c r="L2225" s="261">
        <f>IF(ISBLANK(INDEX('Policy Characteristics'!F:F,MATCH($C2225,'Policy Characteristics'!$C:$C,0))),"",INDEX('Policy Characteristics'!F:F,MATCH($C2225,'Policy Characteristics'!$C:$C,0)))</f>
        <v>-0.9</v>
      </c>
      <c r="M2225" s="261">
        <f>IF(ISBLANK(INDEX('Policy Characteristics'!G:G,MATCH($C2225,'Policy Characteristics'!$C:$C,0))),"",INDEX('Policy Characteristics'!G:G,MATCH($C2225,'Policy Characteristics'!$C:$C,0)))</f>
        <v>0.9</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of BAU price</v>
      </c>
      <c r="P2225" s="254" t="str">
        <f>IF(ISBLANK(INDEX('Policy Characteristics'!J:J,MATCH($C2225,'Policy Characteristics'!$C:$C,0))),"",INDEX('Policy Characteristics'!J:J,MATCH($C2225,'Policy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5" s="254" t="str">
        <f>IF(ISBLANK(INDEX('Policy Characteristics'!K:K,MATCH($C2225,'Policy Characteristics'!$C:$C,0))),"",INDEX('Policy Characteristics'!K:K,MATCH($C2225,'Policy Characteristics'!$C:$C,0)))</f>
        <v>fuels.html#fuel-taxes</v>
      </c>
      <c r="R2225" s="254" t="str">
        <f>IF(ISBLANK(INDEX('Policy Characteristics'!L:L,MATCH($C2225,'Policy Characteristics'!$C:$C,0))),"",INDEX('Policy Characteristics'!L:L,MATCH($C2225,'Policy Characteristics'!$C:$C,0)))</f>
        <v>fuel-taxes.html</v>
      </c>
    </row>
    <row r="2226" spans="1:18" s="4" customFormat="1" x14ac:dyDescent="0.25">
      <c r="A2226" s="254" t="str">
        <f>IF(ISBLANK(INDEX('Policy Characteristics'!A:A,MATCH($C2226,'Policy Characteristics'!$C:$C,0))),"",INDEX('Policy Characteristics'!A:A,MATCH($C2226,'Policy Characteristics'!$C:$C,0)))</f>
        <v>Cross-Sector</v>
      </c>
      <c r="B2226" s="262" t="str">
        <f>IF(ISBLANK(INDEX('Policy Characteristics'!B:B,MATCH($C2226,'Policy Characteristics'!$C:$C,0))),"",INDEX('Policy Characteristics'!B:B,MATCH($C2226,'Policy Characteristics'!$C:$C,0)))</f>
        <v>Fuel Taxes or Subsidies</v>
      </c>
      <c r="C2226" s="320" t="str">
        <f t="shared" si="79"/>
        <v>Additional Fuel Tax or Subsidy Rate by Fuel</v>
      </c>
      <c r="D2226" s="6" t="s">
        <v>51</v>
      </c>
      <c r="E2226" s="45" t="s">
        <v>321</v>
      </c>
      <c r="F2226" s="6" t="s">
        <v>92</v>
      </c>
      <c r="G2226" s="45" t="s">
        <v>3729</v>
      </c>
      <c r="H2226" s="43">
        <v>2337</v>
      </c>
      <c r="I2226" s="325" t="s">
        <v>40</v>
      </c>
      <c r="J2226" s="255" t="str">
        <f>IF(ISBLANK(INDEX('Policy Characteristics'!D:D,MATCH($C2226,'Policy Characteristics'!$C:$C,0))),"",INDEX('Policy Characteristics'!D:D,MATCH($C2226,'Policy Characteristics'!$C:$C,0)))</f>
        <v>Fuel Taxes or Subsidies</v>
      </c>
      <c r="K2226" s="254" t="str">
        <f>IF(ISBLANK(INDEX('Policy Characteristics'!E:E,MATCH($C2226,'Policy Characteristics'!$C:$C,0))),"",INDEX('Policy Characteristics'!E:E,MATCH($C2226,'Policy Characteristics'!$C:$C,0)))</f>
        <v>cross fuel tax</v>
      </c>
      <c r="L2226" s="261">
        <f>IF(ISBLANK(INDEX('Policy Characteristics'!F:F,MATCH($C2226,'Policy Characteristics'!$C:$C,0))),"",INDEX('Policy Characteristics'!F:F,MATCH($C2226,'Policy Characteristics'!$C:$C,0)))</f>
        <v>-0.9</v>
      </c>
      <c r="M2226" s="261">
        <f>IF(ISBLANK(INDEX('Policy Characteristics'!G:G,MATCH($C2226,'Policy Characteristics'!$C:$C,0))),"",INDEX('Policy Characteristics'!G:G,MATCH($C2226,'Policy Characteristics'!$C:$C,0)))</f>
        <v>0.9</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of BAU price</v>
      </c>
      <c r="P2226" s="254" t="str">
        <f>IF(ISBLANK(INDEX('Policy Characteristics'!J:J,MATCH($C2226,'Policy Characteristics'!$C:$C,0))),"",INDEX('Policy Characteristics'!J:J,MATCH($C2226,'Policy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6" s="254" t="str">
        <f>IF(ISBLANK(INDEX('Policy Characteristics'!K:K,MATCH($C2226,'Policy Characteristics'!$C:$C,0))),"",INDEX('Policy Characteristics'!K:K,MATCH($C2226,'Policy Characteristics'!$C:$C,0)))</f>
        <v>fuels.html#fuel-taxes</v>
      </c>
      <c r="R2226" s="254" t="str">
        <f>IF(ISBLANK(INDEX('Policy Characteristics'!L:L,MATCH($C2226,'Policy Characteristics'!$C:$C,0))),"",INDEX('Policy Characteristics'!L:L,MATCH($C2226,'Policy Characteristics'!$C:$C,0)))</f>
        <v>fuel-taxes.html</v>
      </c>
    </row>
    <row r="2227" spans="1:18" s="4" customFormat="1" x14ac:dyDescent="0.25">
      <c r="A2227" s="254" t="str">
        <f>IF(ISBLANK(INDEX('Policy Characteristics'!A:A,MATCH($C2227,'Policy Characteristics'!$C:$C,0))),"",INDEX('Policy Characteristics'!A:A,MATCH($C2227,'Policy Characteristics'!$C:$C,0)))</f>
        <v>Cross-Sector</v>
      </c>
      <c r="B2227" s="262" t="str">
        <f>IF(ISBLANK(INDEX('Policy Characteristics'!B:B,MATCH($C2227,'Policy Characteristics'!$C:$C,0))),"",INDEX('Policy Characteristics'!B:B,MATCH($C2227,'Policy Characteristics'!$C:$C,0)))</f>
        <v>Fuel Taxes or Subsidies</v>
      </c>
      <c r="C2227" s="320" t="str">
        <f t="shared" si="79"/>
        <v>Additional Fuel Tax or Subsidy Rate by Fuel</v>
      </c>
      <c r="D2227" s="6" t="s">
        <v>52</v>
      </c>
      <c r="E2227" s="45" t="s">
        <v>321</v>
      </c>
      <c r="F2227" s="6" t="s">
        <v>93</v>
      </c>
      <c r="G2227" s="45" t="s">
        <v>3729</v>
      </c>
      <c r="H2227" s="43">
        <v>2338</v>
      </c>
      <c r="I2227" s="325" t="s">
        <v>41</v>
      </c>
      <c r="J2227" s="255" t="str">
        <f>IF(ISBLANK(INDEX('Policy Characteristics'!D:D,MATCH($C2227,'Policy Characteristics'!$C:$C,0))),"",INDEX('Policy Characteristics'!D:D,MATCH($C2227,'Policy Characteristics'!$C:$C,0)))</f>
        <v>Fuel Taxes or Subsidies</v>
      </c>
      <c r="K2227" s="254" t="str">
        <f>IF(ISBLANK(INDEX('Policy Characteristics'!E:E,MATCH($C2227,'Policy Characteristics'!$C:$C,0))),"",INDEX('Policy Characteristics'!E:E,MATCH($C2227,'Policy Characteristics'!$C:$C,0)))</f>
        <v>cross fuel tax</v>
      </c>
      <c r="L2227" s="261">
        <f>IF(ISBLANK(INDEX('Policy Characteristics'!F:F,MATCH($C2227,'Policy Characteristics'!$C:$C,0))),"",INDEX('Policy Characteristics'!F:F,MATCH($C2227,'Policy Characteristics'!$C:$C,0)))</f>
        <v>-0.9</v>
      </c>
      <c r="M2227" s="261">
        <f>IF(ISBLANK(INDEX('Policy Characteristics'!G:G,MATCH($C2227,'Policy Characteristics'!$C:$C,0))),"",INDEX('Policy Characteristics'!G:G,MATCH($C2227,'Policy Characteristics'!$C:$C,0)))</f>
        <v>0.9</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of BAU price</v>
      </c>
      <c r="P2227" s="254" t="str">
        <f>IF(ISBLANK(INDEX('Policy Characteristics'!J:J,MATCH($C2227,'Policy Characteristics'!$C:$C,0))),"",INDEX('Policy Characteristics'!J:J,MATCH($C2227,'Policy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7" s="254" t="str">
        <f>IF(ISBLANK(INDEX('Policy Characteristics'!K:K,MATCH($C2227,'Policy Characteristics'!$C:$C,0))),"",INDEX('Policy Characteristics'!K:K,MATCH($C2227,'Policy Characteristics'!$C:$C,0)))</f>
        <v>fuels.html#fuel-taxes</v>
      </c>
      <c r="R2227" s="254" t="str">
        <f>IF(ISBLANK(INDEX('Policy Characteristics'!L:L,MATCH($C2227,'Policy Characteristics'!$C:$C,0))),"",INDEX('Policy Characteristics'!L:L,MATCH($C2227,'Policy Characteristics'!$C:$C,0)))</f>
        <v>fuel-taxes.html</v>
      </c>
    </row>
    <row r="2228" spans="1:18" s="4" customFormat="1" x14ac:dyDescent="0.25">
      <c r="A2228" s="254" t="str">
        <f>IF(ISBLANK(INDEX('Policy Characteristics'!A:A,MATCH($C2228,'Policy Characteristics'!$C:$C,0))),"",INDEX('Policy Characteristics'!A:A,MATCH($C2228,'Policy Characteristics'!$C:$C,0)))</f>
        <v>Cross-Sector</v>
      </c>
      <c r="B2228" s="262" t="str">
        <f>IF(ISBLANK(INDEX('Policy Characteristics'!B:B,MATCH($C2228,'Policy Characteristics'!$C:$C,0))),"",INDEX('Policy Characteristics'!B:B,MATCH($C2228,'Policy Characteristics'!$C:$C,0)))</f>
        <v>Fuel Taxes or Subsidies</v>
      </c>
      <c r="C2228" s="320" t="str">
        <f t="shared" si="79"/>
        <v>Additional Fuel Tax or Subsidy Rate by Fuel</v>
      </c>
      <c r="D2228" s="6" t="s">
        <v>53</v>
      </c>
      <c r="E2228" s="45" t="s">
        <v>321</v>
      </c>
      <c r="F2228" s="6" t="s">
        <v>94</v>
      </c>
      <c r="G2228" s="45" t="s">
        <v>3729</v>
      </c>
      <c r="H2228" s="43">
        <v>2339</v>
      </c>
      <c r="I2228" s="325" t="s">
        <v>41</v>
      </c>
      <c r="J2228" s="255" t="str">
        <f>IF(ISBLANK(INDEX('Policy Characteristics'!D:D,MATCH($C2228,'Policy Characteristics'!$C:$C,0))),"",INDEX('Policy Characteristics'!D:D,MATCH($C2228,'Policy Characteristics'!$C:$C,0)))</f>
        <v>Fuel Taxes or Subsidies</v>
      </c>
      <c r="K2228" s="254" t="str">
        <f>IF(ISBLANK(INDEX('Policy Characteristics'!E:E,MATCH($C2228,'Policy Characteristics'!$C:$C,0))),"",INDEX('Policy Characteristics'!E:E,MATCH($C2228,'Policy Characteristics'!$C:$C,0)))</f>
        <v>cross fuel tax</v>
      </c>
      <c r="L2228" s="261">
        <f>IF(ISBLANK(INDEX('Policy Characteristics'!F:F,MATCH($C2228,'Policy Characteristics'!$C:$C,0))),"",INDEX('Policy Characteristics'!F:F,MATCH($C2228,'Policy Characteristics'!$C:$C,0)))</f>
        <v>-0.9</v>
      </c>
      <c r="M2228" s="261">
        <f>IF(ISBLANK(INDEX('Policy Characteristics'!G:G,MATCH($C2228,'Policy Characteristics'!$C:$C,0))),"",INDEX('Policy Characteristics'!G:G,MATCH($C2228,'Policy Characteristics'!$C:$C,0)))</f>
        <v>0.9</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of BAU price</v>
      </c>
      <c r="P2228" s="254" t="str">
        <f>IF(ISBLANK(INDEX('Policy Characteristics'!J:J,MATCH($C2228,'Policy Characteristics'!$C:$C,0))),"",INDEX('Policy Characteristics'!J:J,MATCH($C2228,'Policy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8" s="254" t="str">
        <f>IF(ISBLANK(INDEX('Policy Characteristics'!K:K,MATCH($C2228,'Policy Characteristics'!$C:$C,0))),"",INDEX('Policy Characteristics'!K:K,MATCH($C2228,'Policy Characteristics'!$C:$C,0)))</f>
        <v>fuels.html#fuel-taxes</v>
      </c>
      <c r="R2228" s="254" t="str">
        <f>IF(ISBLANK(INDEX('Policy Characteristics'!L:L,MATCH($C2228,'Policy Characteristics'!$C:$C,0))),"",INDEX('Policy Characteristics'!L:L,MATCH($C2228,'Policy Characteristics'!$C:$C,0)))</f>
        <v>fuel-taxes.html</v>
      </c>
    </row>
    <row r="2229" spans="1:18" x14ac:dyDescent="0.25">
      <c r="A2229" s="254" t="str">
        <f>IF(ISBLANK(INDEX('Policy Characteristics'!A:A,MATCH($C2229,'Policy Characteristics'!$C:$C,0))),"",INDEX('Policy Characteristics'!A:A,MATCH($C2229,'Policy Characteristics'!$C:$C,0)))</f>
        <v>Cross-Sector</v>
      </c>
      <c r="B2229" s="262" t="str">
        <f>IF(ISBLANK(INDEX('Policy Characteristics'!B:B,MATCH($C2229,'Policy Characteristics'!$C:$C,0))),"",INDEX('Policy Characteristics'!B:B,MATCH($C2229,'Policy Characteristics'!$C:$C,0)))</f>
        <v>Fuel Taxes or Subsidies</v>
      </c>
      <c r="C2229" s="320" t="str">
        <f t="shared" si="79"/>
        <v>Additional Fuel Tax or Subsidy Rate by Fuel</v>
      </c>
      <c r="D2229" s="6" t="s">
        <v>2452</v>
      </c>
      <c r="E2229" s="45" t="s">
        <v>321</v>
      </c>
      <c r="F2229" s="6" t="s">
        <v>2453</v>
      </c>
      <c r="G2229" s="45" t="s">
        <v>3729</v>
      </c>
      <c r="H2229" s="43">
        <v>2340</v>
      </c>
      <c r="I2229" s="325" t="s">
        <v>41</v>
      </c>
      <c r="J2229" s="255" t="str">
        <f>IF(ISBLANK(INDEX('Policy Characteristics'!D:D,MATCH($C2229,'Policy Characteristics'!$C:$C,0))),"",INDEX('Policy Characteristics'!D:D,MATCH($C2229,'Policy Characteristics'!$C:$C,0)))</f>
        <v>Fuel Taxes or Subsidies</v>
      </c>
      <c r="K2229" s="254" t="str">
        <f>IF(ISBLANK(INDEX('Policy Characteristics'!E:E,MATCH($C2229,'Policy Characteristics'!$C:$C,0))),"",INDEX('Policy Characteristics'!E:E,MATCH($C2229,'Policy Characteristics'!$C:$C,0)))</f>
        <v>cross fuel tax</v>
      </c>
      <c r="L2229" s="261">
        <f>IF(ISBLANK(INDEX('Policy Characteristics'!F:F,MATCH($C2229,'Policy Characteristics'!$C:$C,0))),"",INDEX('Policy Characteristics'!F:F,MATCH($C2229,'Policy Characteristics'!$C:$C,0)))</f>
        <v>-0.9</v>
      </c>
      <c r="M2229" s="261">
        <f>IF(ISBLANK(INDEX('Policy Characteristics'!G:G,MATCH($C2229,'Policy Characteristics'!$C:$C,0))),"",INDEX('Policy Characteristics'!G:G,MATCH($C2229,'Policy Characteristics'!$C:$C,0)))</f>
        <v>0.9</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of BAU price</v>
      </c>
      <c r="P2229" s="254" t="str">
        <f>IF(ISBLANK(INDEX('Policy Characteristics'!J:J,MATCH($C2229,'Policy Characteristics'!$C:$C,0))),"",INDEX('Policy Characteristics'!J:J,MATCH($C2229,'Policy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9" s="254" t="str">
        <f>IF(ISBLANK(INDEX('Policy Characteristics'!K:K,MATCH($C2229,'Policy Characteristics'!$C:$C,0))),"",INDEX('Policy Characteristics'!K:K,MATCH($C2229,'Policy Characteristics'!$C:$C,0)))</f>
        <v>fuels.html#fuel-taxes</v>
      </c>
      <c r="R2229" s="254" t="str">
        <f>IF(ISBLANK(INDEX('Policy Characteristics'!L:L,MATCH($C2229,'Policy Characteristics'!$C:$C,0))),"",INDEX('Policy Characteristics'!L:L,MATCH($C2229,'Policy Characteristics'!$C:$C,0)))</f>
        <v>fuel-taxes.html</v>
      </c>
    </row>
    <row r="2230" spans="1:18" x14ac:dyDescent="0.25">
      <c r="A2230" s="254" t="str">
        <f>IF(ISBLANK(INDEX('Policy Characteristics'!A:A,MATCH($C2230,'Policy Characteristics'!$C:$C,0))),"",INDEX('Policy Characteristics'!A:A,MATCH($C2230,'Policy Characteristics'!$C:$C,0)))</f>
        <v>Cross-Sector</v>
      </c>
      <c r="B2230" s="262" t="str">
        <f>IF(ISBLANK(INDEX('Policy Characteristics'!B:B,MATCH($C2230,'Policy Characteristics'!$C:$C,0))),"",INDEX('Policy Characteristics'!B:B,MATCH($C2230,'Policy Characteristics'!$C:$C,0)))</f>
        <v>Fuel Taxes or Subsidies</v>
      </c>
      <c r="C2230" s="320" t="str">
        <f t="shared" si="79"/>
        <v>Additional Fuel Tax or Subsidy Rate by Fuel</v>
      </c>
      <c r="D2230" s="6" t="s">
        <v>71</v>
      </c>
      <c r="E2230" s="45" t="s">
        <v>321</v>
      </c>
      <c r="F2230" s="6" t="s">
        <v>95</v>
      </c>
      <c r="G2230" s="45" t="s">
        <v>3729</v>
      </c>
      <c r="H2230" s="43">
        <v>2341</v>
      </c>
      <c r="I2230" s="325" t="s">
        <v>41</v>
      </c>
      <c r="J2230" s="255" t="str">
        <f>IF(ISBLANK(INDEX('Policy Characteristics'!D:D,MATCH($C2230,'Policy Characteristics'!$C:$C,0))),"",INDEX('Policy Characteristics'!D:D,MATCH($C2230,'Policy Characteristics'!$C:$C,0)))</f>
        <v>Fuel Taxes or Subsidies</v>
      </c>
      <c r="K2230" s="254" t="str">
        <f>IF(ISBLANK(INDEX('Policy Characteristics'!E:E,MATCH($C2230,'Policy Characteristics'!$C:$C,0))),"",INDEX('Policy Characteristics'!E:E,MATCH($C2230,'Policy Characteristics'!$C:$C,0)))</f>
        <v>cross fuel tax</v>
      </c>
      <c r="L2230" s="261">
        <f>IF(ISBLANK(INDEX('Policy Characteristics'!F:F,MATCH($C2230,'Policy Characteristics'!$C:$C,0))),"",INDEX('Policy Characteristics'!F:F,MATCH($C2230,'Policy Characteristics'!$C:$C,0)))</f>
        <v>-0.9</v>
      </c>
      <c r="M2230" s="261">
        <f>IF(ISBLANK(INDEX('Policy Characteristics'!G:G,MATCH($C2230,'Policy Characteristics'!$C:$C,0))),"",INDEX('Policy Characteristics'!G:G,MATCH($C2230,'Policy Characteristics'!$C:$C,0)))</f>
        <v>0.9</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of BAU price</v>
      </c>
      <c r="P2230" s="254" t="str">
        <f>IF(ISBLANK(INDEX('Policy Characteristics'!J:J,MATCH($C2230,'Policy Characteristics'!$C:$C,0))),"",INDEX('Policy Characteristics'!J:J,MATCH($C2230,'Policy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0" s="254" t="str">
        <f>IF(ISBLANK(INDEX('Policy Characteristics'!K:K,MATCH($C2230,'Policy Characteristics'!$C:$C,0))),"",INDEX('Policy Characteristics'!K:K,MATCH($C2230,'Policy Characteristics'!$C:$C,0)))</f>
        <v>fuels.html#fuel-taxes</v>
      </c>
      <c r="R2230" s="254" t="str">
        <f>IF(ISBLANK(INDEX('Policy Characteristics'!L:L,MATCH($C2230,'Policy Characteristics'!$C:$C,0))),"",INDEX('Policy Characteristics'!L:L,MATCH($C2230,'Policy Characteristics'!$C:$C,0)))</f>
        <v>fuel-taxes.html</v>
      </c>
    </row>
    <row r="2231" spans="1:18" x14ac:dyDescent="0.25">
      <c r="A2231" s="254" t="str">
        <f>IF(ISBLANK(INDEX('Policy Characteristics'!A:A,MATCH($C2231,'Policy Characteristics'!$C:$C,0))),"",INDEX('Policy Characteristics'!A:A,MATCH($C2231,'Policy Characteristics'!$C:$C,0)))</f>
        <v>Cross-Sector</v>
      </c>
      <c r="B2231" s="262" t="str">
        <f>IF(ISBLANK(INDEX('Policy Characteristics'!B:B,MATCH($C2231,'Policy Characteristics'!$C:$C,0))),"",INDEX('Policy Characteristics'!B:B,MATCH($C2231,'Policy Characteristics'!$C:$C,0)))</f>
        <v>Fuel Taxes or Subsidies</v>
      </c>
      <c r="C2231" s="320" t="str">
        <f t="shared" si="79"/>
        <v>Additional Fuel Tax or Subsidy Rate by Fuel</v>
      </c>
      <c r="D2231" s="6" t="s">
        <v>429</v>
      </c>
      <c r="E2231" s="45" t="s">
        <v>321</v>
      </c>
      <c r="F2231" s="6" t="s">
        <v>430</v>
      </c>
      <c r="G2231" s="45" t="s">
        <v>3729</v>
      </c>
      <c r="H2231" s="43">
        <v>2342</v>
      </c>
      <c r="I2231" s="325" t="s">
        <v>41</v>
      </c>
      <c r="J2231" s="255" t="str">
        <f>IF(ISBLANK(INDEX('Policy Characteristics'!D:D,MATCH($C2231,'Policy Characteristics'!$C:$C,0))),"",INDEX('Policy Characteristics'!D:D,MATCH($C2231,'Policy Characteristics'!$C:$C,0)))</f>
        <v>Fuel Taxes or Subsidies</v>
      </c>
      <c r="K2231" s="254" t="str">
        <f>IF(ISBLANK(INDEX('Policy Characteristics'!E:E,MATCH($C2231,'Policy Characteristics'!$C:$C,0))),"",INDEX('Policy Characteristics'!E:E,MATCH($C2231,'Policy Characteristics'!$C:$C,0)))</f>
        <v>cross fuel tax</v>
      </c>
      <c r="L2231" s="261">
        <f>IF(ISBLANK(INDEX('Policy Characteristics'!F:F,MATCH($C2231,'Policy Characteristics'!$C:$C,0))),"",INDEX('Policy Characteristics'!F:F,MATCH($C2231,'Policy Characteristics'!$C:$C,0)))</f>
        <v>-0.9</v>
      </c>
      <c r="M2231" s="261">
        <f>IF(ISBLANK(INDEX('Policy Characteristics'!G:G,MATCH($C2231,'Policy Characteristics'!$C:$C,0))),"",INDEX('Policy Characteristics'!G:G,MATCH($C2231,'Policy Characteristics'!$C:$C,0)))</f>
        <v>0.9</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of BAU price</v>
      </c>
      <c r="P2231" s="254" t="str">
        <f>IF(ISBLANK(INDEX('Policy Characteristics'!J:J,MATCH($C2231,'Policy Characteristics'!$C:$C,0))),"",INDEX('Policy Characteristics'!J:J,MATCH($C2231,'Policy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1" s="254" t="str">
        <f>IF(ISBLANK(INDEX('Policy Characteristics'!K:K,MATCH($C2231,'Policy Characteristics'!$C:$C,0))),"",INDEX('Policy Characteristics'!K:K,MATCH($C2231,'Policy Characteristics'!$C:$C,0)))</f>
        <v>fuels.html#fuel-taxes</v>
      </c>
      <c r="R2231" s="254" t="str">
        <f>IF(ISBLANK(INDEX('Policy Characteristics'!L:L,MATCH($C2231,'Policy Characteristics'!$C:$C,0))),"",INDEX('Policy Characteristics'!L:L,MATCH($C2231,'Policy Characteristics'!$C:$C,0)))</f>
        <v>fuel-taxes.html</v>
      </c>
    </row>
    <row r="2232" spans="1:18" x14ac:dyDescent="0.25">
      <c r="A2232" s="254" t="str">
        <f>IF(ISBLANK(INDEX('Policy Characteristics'!A:A,MATCH($C2232,'Policy Characteristics'!$C:$C,0))),"",INDEX('Policy Characteristics'!A:A,MATCH($C2232,'Policy Characteristics'!$C:$C,0)))</f>
        <v>Cross-Sector</v>
      </c>
      <c r="B2232" s="262" t="str">
        <f>IF(ISBLANK(INDEX('Policy Characteristics'!B:B,MATCH($C2232,'Policy Characteristics'!$C:$C,0))),"",INDEX('Policy Characteristics'!B:B,MATCH($C2232,'Policy Characteristics'!$C:$C,0)))</f>
        <v>Fuel Taxes or Subsidies</v>
      </c>
      <c r="C2232" s="320" t="str">
        <f t="shared" si="79"/>
        <v>Additional Fuel Tax or Subsidy Rate by Fuel</v>
      </c>
      <c r="D2232" s="6" t="s">
        <v>2444</v>
      </c>
      <c r="E2232" s="45" t="s">
        <v>321</v>
      </c>
      <c r="F2232" s="6" t="s">
        <v>2448</v>
      </c>
      <c r="G2232" s="45" t="s">
        <v>3729</v>
      </c>
      <c r="H2232" s="43">
        <v>2343</v>
      </c>
      <c r="I2232" s="325" t="s">
        <v>41</v>
      </c>
      <c r="J2232" s="255" t="str">
        <f>IF(ISBLANK(INDEX('Policy Characteristics'!D:D,MATCH($C2232,'Policy Characteristics'!$C:$C,0))),"",INDEX('Policy Characteristics'!D:D,MATCH($C2232,'Policy Characteristics'!$C:$C,0)))</f>
        <v>Fuel Taxes or Subsidies</v>
      </c>
      <c r="K2232" s="254" t="str">
        <f>IF(ISBLANK(INDEX('Policy Characteristics'!E:E,MATCH($C2232,'Policy Characteristics'!$C:$C,0))),"",INDEX('Policy Characteristics'!E:E,MATCH($C2232,'Policy Characteristics'!$C:$C,0)))</f>
        <v>cross fuel tax</v>
      </c>
      <c r="L2232" s="261">
        <f>IF(ISBLANK(INDEX('Policy Characteristics'!F:F,MATCH($C2232,'Policy Characteristics'!$C:$C,0))),"",INDEX('Policy Characteristics'!F:F,MATCH($C2232,'Policy Characteristics'!$C:$C,0)))</f>
        <v>-0.9</v>
      </c>
      <c r="M2232" s="261">
        <f>IF(ISBLANK(INDEX('Policy Characteristics'!G:G,MATCH($C2232,'Policy Characteristics'!$C:$C,0))),"",INDEX('Policy Characteristics'!G:G,MATCH($C2232,'Policy Characteristics'!$C:$C,0)))</f>
        <v>0.9</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of BAU price</v>
      </c>
      <c r="P2232" s="254" t="str">
        <f>IF(ISBLANK(INDEX('Policy Characteristics'!J:J,MATCH($C2232,'Policy Characteristics'!$C:$C,0))),"",INDEX('Policy Characteristics'!J:J,MATCH($C2232,'Policy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2" s="254" t="str">
        <f>IF(ISBLANK(INDEX('Policy Characteristics'!K:K,MATCH($C2232,'Policy Characteristics'!$C:$C,0))),"",INDEX('Policy Characteristics'!K:K,MATCH($C2232,'Policy Characteristics'!$C:$C,0)))</f>
        <v>fuels.html#fuel-taxes</v>
      </c>
      <c r="R2232" s="254" t="str">
        <f>IF(ISBLANK(INDEX('Policy Characteristics'!L:L,MATCH($C2232,'Policy Characteristics'!$C:$C,0))),"",INDEX('Policy Characteristics'!L:L,MATCH($C2232,'Policy Characteristics'!$C:$C,0)))</f>
        <v>fuel-taxes.html</v>
      </c>
    </row>
    <row r="2233" spans="1:18" x14ac:dyDescent="0.25">
      <c r="A2233" s="254" t="str">
        <f>IF(ISBLANK(INDEX('Policy Characteristics'!A:A,MATCH($C2233,'Policy Characteristics'!$C:$C,0))),"",INDEX('Policy Characteristics'!A:A,MATCH($C2233,'Policy Characteristics'!$C:$C,0)))</f>
        <v>Cross-Sector</v>
      </c>
      <c r="B2233" s="262" t="str">
        <f>IF(ISBLANK(INDEX('Policy Characteristics'!B:B,MATCH($C2233,'Policy Characteristics'!$C:$C,0))),"",INDEX('Policy Characteristics'!B:B,MATCH($C2233,'Policy Characteristics'!$C:$C,0)))</f>
        <v>Fuel Taxes or Subsidies</v>
      </c>
      <c r="C2233" s="320" t="str">
        <f t="shared" si="79"/>
        <v>Additional Fuel Tax or Subsidy Rate by Fuel</v>
      </c>
      <c r="D2233" s="6" t="s">
        <v>2454</v>
      </c>
      <c r="E2233" s="45" t="s">
        <v>321</v>
      </c>
      <c r="F2233" s="6" t="s">
        <v>2455</v>
      </c>
      <c r="G2233" s="45" t="s">
        <v>3729</v>
      </c>
      <c r="H2233" s="43">
        <v>2344</v>
      </c>
      <c r="I2233" s="325" t="s">
        <v>41</v>
      </c>
      <c r="J2233" s="255" t="str">
        <f>IF(ISBLANK(INDEX('Policy Characteristics'!D:D,MATCH($C2233,'Policy Characteristics'!$C:$C,0))),"",INDEX('Policy Characteristics'!D:D,MATCH($C2233,'Policy Characteristics'!$C:$C,0)))</f>
        <v>Fuel Taxes or Subsidies</v>
      </c>
      <c r="K2233" s="254" t="str">
        <f>IF(ISBLANK(INDEX('Policy Characteristics'!E:E,MATCH($C2233,'Policy Characteristics'!$C:$C,0))),"",INDEX('Policy Characteristics'!E:E,MATCH($C2233,'Policy Characteristics'!$C:$C,0)))</f>
        <v>cross fuel tax</v>
      </c>
      <c r="L2233" s="261">
        <f>IF(ISBLANK(INDEX('Policy Characteristics'!F:F,MATCH($C2233,'Policy Characteristics'!$C:$C,0))),"",INDEX('Policy Characteristics'!F:F,MATCH($C2233,'Policy Characteristics'!$C:$C,0)))</f>
        <v>-0.9</v>
      </c>
      <c r="M2233" s="261">
        <f>IF(ISBLANK(INDEX('Policy Characteristics'!G:G,MATCH($C2233,'Policy Characteristics'!$C:$C,0))),"",INDEX('Policy Characteristics'!G:G,MATCH($C2233,'Policy Characteristics'!$C:$C,0)))</f>
        <v>0.9</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of BAU price</v>
      </c>
      <c r="P2233" s="254" t="str">
        <f>IF(ISBLANK(INDEX('Policy Characteristics'!J:J,MATCH($C2233,'Policy Characteristics'!$C:$C,0))),"",INDEX('Policy Characteristics'!J:J,MATCH($C2233,'Policy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3" s="254" t="str">
        <f>IF(ISBLANK(INDEX('Policy Characteristics'!K:K,MATCH($C2233,'Policy Characteristics'!$C:$C,0))),"",INDEX('Policy Characteristics'!K:K,MATCH($C2233,'Policy Characteristics'!$C:$C,0)))</f>
        <v>fuels.html#fuel-taxes</v>
      </c>
      <c r="R2233" s="254" t="str">
        <f>IF(ISBLANK(INDEX('Policy Characteristics'!L:L,MATCH($C2233,'Policy Characteristics'!$C:$C,0))),"",INDEX('Policy Characteristics'!L:L,MATCH($C2233,'Policy Characteristics'!$C:$C,0)))</f>
        <v>fuel-taxes.html</v>
      </c>
    </row>
    <row r="2234" spans="1:18" x14ac:dyDescent="0.25">
      <c r="A2234" s="254" t="str">
        <f>IF(ISBLANK(INDEX('Policy Characteristics'!A:A,MATCH($C2234,'Policy Characteristics'!$C:$C,0))),"",INDEX('Policy Characteristics'!A:A,MATCH($C2234,'Policy Characteristics'!$C:$C,0)))</f>
        <v>Cross-Sector</v>
      </c>
      <c r="B2234" s="262" t="str">
        <f>IF(ISBLANK(INDEX('Policy Characteristics'!B:B,MATCH($C2234,'Policy Characteristics'!$C:$C,0))),"",INDEX('Policy Characteristics'!B:B,MATCH($C2234,'Policy Characteristics'!$C:$C,0)))</f>
        <v>Fuel Taxes or Subsidies</v>
      </c>
      <c r="C2234" s="320" t="str">
        <f t="shared" si="79"/>
        <v>Additional Fuel Tax or Subsidy Rate by Fuel</v>
      </c>
      <c r="D2234" s="6" t="s">
        <v>2445</v>
      </c>
      <c r="E2234" s="45" t="s">
        <v>321</v>
      </c>
      <c r="F2234" s="6" t="s">
        <v>2449</v>
      </c>
      <c r="G2234" s="45" t="s">
        <v>3729</v>
      </c>
      <c r="H2234" s="43">
        <v>2345</v>
      </c>
      <c r="I2234" s="325" t="s">
        <v>41</v>
      </c>
      <c r="J2234" s="255" t="str">
        <f>IF(ISBLANK(INDEX('Policy Characteristics'!D:D,MATCH($C2234,'Policy Characteristics'!$C:$C,0))),"",INDEX('Policy Characteristics'!D:D,MATCH($C2234,'Policy Characteristics'!$C:$C,0)))</f>
        <v>Fuel Taxes or Subsidies</v>
      </c>
      <c r="K2234" s="254" t="str">
        <f>IF(ISBLANK(INDEX('Policy Characteristics'!E:E,MATCH($C2234,'Policy Characteristics'!$C:$C,0))),"",INDEX('Policy Characteristics'!E:E,MATCH($C2234,'Policy Characteristics'!$C:$C,0)))</f>
        <v>cross fuel tax</v>
      </c>
      <c r="L2234" s="261">
        <f>IF(ISBLANK(INDEX('Policy Characteristics'!F:F,MATCH($C2234,'Policy Characteristics'!$C:$C,0))),"",INDEX('Policy Characteristics'!F:F,MATCH($C2234,'Policy Characteristics'!$C:$C,0)))</f>
        <v>-0.9</v>
      </c>
      <c r="M2234" s="261">
        <f>IF(ISBLANK(INDEX('Policy Characteristics'!G:G,MATCH($C2234,'Policy Characteristics'!$C:$C,0))),"",INDEX('Policy Characteristics'!G:G,MATCH($C2234,'Policy Characteristics'!$C:$C,0)))</f>
        <v>0.9</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of BAU price</v>
      </c>
      <c r="P2234" s="254" t="str">
        <f>IF(ISBLANK(INDEX('Policy Characteristics'!J:J,MATCH($C2234,'Policy Characteristics'!$C:$C,0))),"",INDEX('Policy Characteristics'!J:J,MATCH($C2234,'Policy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4" s="254" t="str">
        <f>IF(ISBLANK(INDEX('Policy Characteristics'!K:K,MATCH($C2234,'Policy Characteristics'!$C:$C,0))),"",INDEX('Policy Characteristics'!K:K,MATCH($C2234,'Policy Characteristics'!$C:$C,0)))</f>
        <v>fuels.html#fuel-taxes</v>
      </c>
      <c r="R2234" s="254" t="str">
        <f>IF(ISBLANK(INDEX('Policy Characteristics'!L:L,MATCH($C2234,'Policy Characteristics'!$C:$C,0))),"",INDEX('Policy Characteristics'!L:L,MATCH($C2234,'Policy Characteristics'!$C:$C,0)))</f>
        <v>fuel-taxes.html</v>
      </c>
    </row>
    <row r="2235" spans="1:18" x14ac:dyDescent="0.25">
      <c r="A2235" s="254" t="str">
        <f>IF(ISBLANK(INDEX('Policy Characteristics'!A:A,MATCH($C2235,'Policy Characteristics'!$C:$C,0))),"",INDEX('Policy Characteristics'!A:A,MATCH($C2235,'Policy Characteristics'!$C:$C,0)))</f>
        <v>Cross-Sector</v>
      </c>
      <c r="B2235" s="262" t="str">
        <f>IF(ISBLANK(INDEX('Policy Characteristics'!B:B,MATCH($C2235,'Policy Characteristics'!$C:$C,0))),"",INDEX('Policy Characteristics'!B:B,MATCH($C2235,'Policy Characteristics'!$C:$C,0)))</f>
        <v>Fuel Taxes or Subsidies</v>
      </c>
      <c r="C2235" s="320" t="str">
        <f t="shared" si="79"/>
        <v>Additional Fuel Tax or Subsidy Rate by Fuel</v>
      </c>
      <c r="D2235" s="6" t="s">
        <v>2446</v>
      </c>
      <c r="E2235" s="45" t="s">
        <v>321</v>
      </c>
      <c r="F2235" s="6" t="s">
        <v>2450</v>
      </c>
      <c r="G2235" s="45" t="s">
        <v>3729</v>
      </c>
      <c r="H2235" s="43">
        <v>2346</v>
      </c>
      <c r="I2235" s="325" t="s">
        <v>41</v>
      </c>
      <c r="J2235" s="255" t="str">
        <f>IF(ISBLANK(INDEX('Policy Characteristics'!D:D,MATCH($C2235,'Policy Characteristics'!$C:$C,0))),"",INDEX('Policy Characteristics'!D:D,MATCH($C2235,'Policy Characteristics'!$C:$C,0)))</f>
        <v>Fuel Taxes or Subsidies</v>
      </c>
      <c r="K2235" s="254" t="str">
        <f>IF(ISBLANK(INDEX('Policy Characteristics'!E:E,MATCH($C2235,'Policy Characteristics'!$C:$C,0))),"",INDEX('Policy Characteristics'!E:E,MATCH($C2235,'Policy Characteristics'!$C:$C,0)))</f>
        <v>cross fuel tax</v>
      </c>
      <c r="L2235" s="261">
        <f>IF(ISBLANK(INDEX('Policy Characteristics'!F:F,MATCH($C2235,'Policy Characteristics'!$C:$C,0))),"",INDEX('Policy Characteristics'!F:F,MATCH($C2235,'Policy Characteristics'!$C:$C,0)))</f>
        <v>-0.9</v>
      </c>
      <c r="M2235" s="261">
        <f>IF(ISBLANK(INDEX('Policy Characteristics'!G:G,MATCH($C2235,'Policy Characteristics'!$C:$C,0))),"",INDEX('Policy Characteristics'!G:G,MATCH($C2235,'Policy Characteristics'!$C:$C,0)))</f>
        <v>0.9</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of BAU price</v>
      </c>
      <c r="P2235" s="254" t="str">
        <f>IF(ISBLANK(INDEX('Policy Characteristics'!J:J,MATCH($C2235,'Policy Characteristics'!$C:$C,0))),"",INDEX('Policy Characteristics'!J:J,MATCH($C2235,'Policy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5" s="254" t="str">
        <f>IF(ISBLANK(INDEX('Policy Characteristics'!K:K,MATCH($C2235,'Policy Characteristics'!$C:$C,0))),"",INDEX('Policy Characteristics'!K:K,MATCH($C2235,'Policy Characteristics'!$C:$C,0)))</f>
        <v>fuels.html#fuel-taxes</v>
      </c>
      <c r="R2235" s="254" t="str">
        <f>IF(ISBLANK(INDEX('Policy Characteristics'!L:L,MATCH($C2235,'Policy Characteristics'!$C:$C,0))),"",INDEX('Policy Characteristics'!L:L,MATCH($C2235,'Policy Characteristics'!$C:$C,0)))</f>
        <v>fuel-taxes.html</v>
      </c>
    </row>
    <row r="2236" spans="1:18" x14ac:dyDescent="0.25">
      <c r="A2236" s="254" t="str">
        <f>IF(ISBLANK(INDEX('Policy Characteristics'!A:A,MATCH($C2236,'Policy Characteristics'!$C:$C,0))),"",INDEX('Policy Characteristics'!A:A,MATCH($C2236,'Policy Characteristics'!$C:$C,0)))</f>
        <v>Cross-Sector</v>
      </c>
      <c r="B2236" s="262" t="str">
        <f>IF(ISBLANK(INDEX('Policy Characteristics'!B:B,MATCH($C2236,'Policy Characteristics'!$C:$C,0))),"",INDEX('Policy Characteristics'!B:B,MATCH($C2236,'Policy Characteristics'!$C:$C,0)))</f>
        <v>Fuel Taxes or Subsidies</v>
      </c>
      <c r="C2236" s="320" t="str">
        <f t="shared" si="79"/>
        <v>Additional Fuel Tax or Subsidy Rate by Fuel</v>
      </c>
      <c r="D2236" s="6" t="s">
        <v>2447</v>
      </c>
      <c r="E2236" s="45" t="s">
        <v>321</v>
      </c>
      <c r="F2236" s="6" t="s">
        <v>2451</v>
      </c>
      <c r="G2236" s="45" t="s">
        <v>3729</v>
      </c>
      <c r="H2236" s="43">
        <v>2347</v>
      </c>
      <c r="I2236" s="325" t="s">
        <v>41</v>
      </c>
      <c r="J2236" s="255" t="str">
        <f>IF(ISBLANK(INDEX('Policy Characteristics'!D:D,MATCH($C2236,'Policy Characteristics'!$C:$C,0))),"",INDEX('Policy Characteristics'!D:D,MATCH($C2236,'Policy Characteristics'!$C:$C,0)))</f>
        <v>Fuel Taxes or Subsidies</v>
      </c>
      <c r="K2236" s="254" t="str">
        <f>IF(ISBLANK(INDEX('Policy Characteristics'!E:E,MATCH($C2236,'Policy Characteristics'!$C:$C,0))),"",INDEX('Policy Characteristics'!E:E,MATCH($C2236,'Policy Characteristics'!$C:$C,0)))</f>
        <v>cross fuel tax</v>
      </c>
      <c r="L2236" s="261">
        <f>IF(ISBLANK(INDEX('Policy Characteristics'!F:F,MATCH($C2236,'Policy Characteristics'!$C:$C,0))),"",INDEX('Policy Characteristics'!F:F,MATCH($C2236,'Policy Characteristics'!$C:$C,0)))</f>
        <v>-0.9</v>
      </c>
      <c r="M2236" s="261">
        <f>IF(ISBLANK(INDEX('Policy Characteristics'!G:G,MATCH($C2236,'Policy Characteristics'!$C:$C,0))),"",INDEX('Policy Characteristics'!G:G,MATCH($C2236,'Policy Characteristics'!$C:$C,0)))</f>
        <v>0.9</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of BAU price</v>
      </c>
      <c r="P2236" s="254" t="str">
        <f>IF(ISBLANK(INDEX('Policy Characteristics'!J:J,MATCH($C2236,'Policy Characteristics'!$C:$C,0))),"",INDEX('Policy Characteristics'!J:J,MATCH($C2236,'Policy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6" s="254" t="str">
        <f>IF(ISBLANK(INDEX('Policy Characteristics'!K:K,MATCH($C2236,'Policy Characteristics'!$C:$C,0))),"",INDEX('Policy Characteristics'!K:K,MATCH($C2236,'Policy Characteristics'!$C:$C,0)))</f>
        <v>fuels.html#fuel-taxes</v>
      </c>
      <c r="R2236" s="254" t="str">
        <f>IF(ISBLANK(INDEX('Policy Characteristics'!L:L,MATCH($C2236,'Policy Characteristics'!$C:$C,0))),"",INDEX('Policy Characteristics'!L:L,MATCH($C2236,'Policy Characteristics'!$C:$C,0)))</f>
        <v>fuel-taxes.html</v>
      </c>
    </row>
    <row r="2237" spans="1:18" s="4" customFormat="1" x14ac:dyDescent="0.25">
      <c r="A2237" s="254" t="str">
        <f>IF(ISBLANK(INDEX('Policy Characteristics'!A:A,MATCH($C2237,'Policy Characteristics'!$C:$C,0))),"",INDEX('Policy Characteristics'!A:A,MATCH($C2237,'Policy Characteristics'!$C:$C,0)))</f>
        <v>Cross-Sector</v>
      </c>
      <c r="B2237" s="262" t="str">
        <f>IF(ISBLANK(INDEX('Policy Characteristics'!B:B,MATCH($C2237,'Policy Characteristics'!$C:$C,0))),"",INDEX('Policy Characteristics'!B:B,MATCH($C2237,'Policy Characteristics'!$C:$C,0)))</f>
        <v>Fuel Taxes or Subsidies</v>
      </c>
      <c r="C2237" s="320" t="str">
        <f t="shared" si="79"/>
        <v>Additional Fuel Tax or Subsidy Rate by Fuel</v>
      </c>
      <c r="D2237" s="45" t="s">
        <v>49</v>
      </c>
      <c r="E2237" s="45" t="s">
        <v>322</v>
      </c>
      <c r="F2237" s="45" t="s">
        <v>89</v>
      </c>
      <c r="G2237" s="45" t="s">
        <v>2562</v>
      </c>
      <c r="H2237" s="43">
        <v>2348</v>
      </c>
      <c r="I2237" s="324" t="s">
        <v>40</v>
      </c>
      <c r="J2237" s="255" t="str">
        <f>IF(ISBLANK(INDEX('Policy Characteristics'!D:D,MATCH($C2237,'Policy Characteristics'!$C:$C,0))),"",INDEX('Policy Characteristics'!D:D,MATCH($C2237,'Policy Characteristics'!$C:$C,0)))</f>
        <v>Fuel Taxes or Subsidies</v>
      </c>
      <c r="K2237" s="254" t="str">
        <f>IF(ISBLANK(INDEX('Policy Characteristics'!E:E,MATCH($C2237,'Policy Characteristics'!$C:$C,0))),"",INDEX('Policy Characteristics'!E:E,MATCH($C2237,'Policy Characteristics'!$C:$C,0)))</f>
        <v>cross fuel tax</v>
      </c>
      <c r="L2237" s="261">
        <f>IF(ISBLANK(INDEX('Policy Characteristics'!F:F,MATCH($C2237,'Policy Characteristics'!$C:$C,0))),"",INDEX('Policy Characteristics'!F:F,MATCH($C2237,'Policy Characteristics'!$C:$C,0)))</f>
        <v>-0.9</v>
      </c>
      <c r="M2237" s="261">
        <f>IF(ISBLANK(INDEX('Policy Characteristics'!G:G,MATCH($C2237,'Policy Characteristics'!$C:$C,0))),"",INDEX('Policy Characteristics'!G:G,MATCH($C2237,'Policy Characteristics'!$C:$C,0)))</f>
        <v>0.9</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of BAU price</v>
      </c>
      <c r="P2237" s="254" t="str">
        <f>IF(ISBLANK(INDEX('Policy Characteristics'!J:J,MATCH($C2237,'Policy Characteristics'!$C:$C,0))),"",INDEX('Policy Characteristics'!J:J,MATCH($C2237,'Policy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7" s="254" t="str">
        <f>IF(ISBLANK(INDEX('Policy Characteristics'!K:K,MATCH($C2237,'Policy Characteristics'!$C:$C,0))),"",INDEX('Policy Characteristics'!K:K,MATCH($C2237,'Policy Characteristics'!$C:$C,0)))</f>
        <v>fuels.html#fuel-taxes</v>
      </c>
      <c r="R2237" s="254" t="str">
        <f>IF(ISBLANK(INDEX('Policy Characteristics'!L:L,MATCH($C2237,'Policy Characteristics'!$C:$C,0))),"",INDEX('Policy Characteristics'!L:L,MATCH($C2237,'Policy Characteristics'!$C:$C,0)))</f>
        <v>fuel-taxes.html</v>
      </c>
    </row>
    <row r="2238" spans="1:18" s="4" customFormat="1" x14ac:dyDescent="0.25">
      <c r="A2238" s="254" t="str">
        <f>IF(ISBLANK(INDEX('Policy Characteristics'!A:A,MATCH($C2238,'Policy Characteristics'!$C:$C,0))),"",INDEX('Policy Characteristics'!A:A,MATCH($C2238,'Policy Characteristics'!$C:$C,0)))</f>
        <v>Cross-Sector</v>
      </c>
      <c r="B2238" s="262" t="str">
        <f>IF(ISBLANK(INDEX('Policy Characteristics'!B:B,MATCH($C2238,'Policy Characteristics'!$C:$C,0))),"",INDEX('Policy Characteristics'!B:B,MATCH($C2238,'Policy Characteristics'!$C:$C,0)))</f>
        <v>Fuel Taxes or Subsidies</v>
      </c>
      <c r="C2238" s="320" t="str">
        <f t="shared" si="79"/>
        <v>Additional Fuel Tax or Subsidy Rate by Fuel</v>
      </c>
      <c r="D2238" s="6" t="s">
        <v>436</v>
      </c>
      <c r="E2238" s="45" t="s">
        <v>322</v>
      </c>
      <c r="F2238" s="6" t="s">
        <v>433</v>
      </c>
      <c r="G2238" s="45" t="s">
        <v>2562</v>
      </c>
      <c r="H2238" s="43">
        <v>2349</v>
      </c>
      <c r="I2238" s="325" t="s">
        <v>41</v>
      </c>
      <c r="J2238" s="255" t="str">
        <f>IF(ISBLANK(INDEX('Policy Characteristics'!D:D,MATCH($C2238,'Policy Characteristics'!$C:$C,0))),"",INDEX('Policy Characteristics'!D:D,MATCH($C2238,'Policy Characteristics'!$C:$C,0)))</f>
        <v>Fuel Taxes or Subsidies</v>
      </c>
      <c r="K2238" s="254" t="str">
        <f>IF(ISBLANK(INDEX('Policy Characteristics'!E:E,MATCH($C2238,'Policy Characteristics'!$C:$C,0))),"",INDEX('Policy Characteristics'!E:E,MATCH($C2238,'Policy Characteristics'!$C:$C,0)))</f>
        <v>cross fuel tax</v>
      </c>
      <c r="L2238" s="261">
        <f>IF(ISBLANK(INDEX('Policy Characteristics'!F:F,MATCH($C2238,'Policy Characteristics'!$C:$C,0))),"",INDEX('Policy Characteristics'!F:F,MATCH($C2238,'Policy Characteristics'!$C:$C,0)))</f>
        <v>-0.9</v>
      </c>
      <c r="M2238" s="261">
        <f>IF(ISBLANK(INDEX('Policy Characteristics'!G:G,MATCH($C2238,'Policy Characteristics'!$C:$C,0))),"",INDEX('Policy Characteristics'!G:G,MATCH($C2238,'Policy Characteristics'!$C:$C,0)))</f>
        <v>0.9</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of BAU price</v>
      </c>
      <c r="P2238" s="254" t="str">
        <f>IF(ISBLANK(INDEX('Policy Characteristics'!J:J,MATCH($C2238,'Policy Characteristics'!$C:$C,0))),"",INDEX('Policy Characteristics'!J:J,MATCH($C2238,'Policy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8" s="254" t="str">
        <f>IF(ISBLANK(INDEX('Policy Characteristics'!K:K,MATCH($C2238,'Policy Characteristics'!$C:$C,0))),"",INDEX('Policy Characteristics'!K:K,MATCH($C2238,'Policy Characteristics'!$C:$C,0)))</f>
        <v>fuels.html#fuel-taxes</v>
      </c>
      <c r="R2238" s="254" t="str">
        <f>IF(ISBLANK(INDEX('Policy Characteristics'!L:L,MATCH($C2238,'Policy Characteristics'!$C:$C,0))),"",INDEX('Policy Characteristics'!L:L,MATCH($C2238,'Policy Characteristics'!$C:$C,0)))</f>
        <v>fuel-taxes.html</v>
      </c>
    </row>
    <row r="2239" spans="1:18" s="4" customFormat="1" x14ac:dyDescent="0.25">
      <c r="A2239" s="254" t="str">
        <f>IF(ISBLANK(INDEX('Policy Characteristics'!A:A,MATCH($C2239,'Policy Characteristics'!$C:$C,0))),"",INDEX('Policy Characteristics'!A:A,MATCH($C2239,'Policy Characteristics'!$C:$C,0)))</f>
        <v>Cross-Sector</v>
      </c>
      <c r="B2239" s="262" t="str">
        <f>IF(ISBLANK(INDEX('Policy Characteristics'!B:B,MATCH($C2239,'Policy Characteristics'!$C:$C,0))),"",INDEX('Policy Characteristics'!B:B,MATCH($C2239,'Policy Characteristics'!$C:$C,0)))</f>
        <v>Fuel Taxes or Subsidies</v>
      </c>
      <c r="C2239" s="320" t="str">
        <f t="shared" si="79"/>
        <v>Additional Fuel Tax or Subsidy Rate by Fuel</v>
      </c>
      <c r="D2239" s="6" t="s">
        <v>43</v>
      </c>
      <c r="E2239" s="45" t="s">
        <v>322</v>
      </c>
      <c r="F2239" s="6" t="s">
        <v>83</v>
      </c>
      <c r="G2239" s="45" t="s">
        <v>2562</v>
      </c>
      <c r="H2239" s="43">
        <v>2350</v>
      </c>
      <c r="I2239" s="325" t="s">
        <v>40</v>
      </c>
      <c r="J2239" s="255" t="str">
        <f>IF(ISBLANK(INDEX('Policy Characteristics'!D:D,MATCH($C2239,'Policy Characteristics'!$C:$C,0))),"",INDEX('Policy Characteristics'!D:D,MATCH($C2239,'Policy Characteristics'!$C:$C,0)))</f>
        <v>Fuel Taxes or Subsidies</v>
      </c>
      <c r="K2239" s="254" t="str">
        <f>IF(ISBLANK(INDEX('Policy Characteristics'!E:E,MATCH($C2239,'Policy Characteristics'!$C:$C,0))),"",INDEX('Policy Characteristics'!E:E,MATCH($C2239,'Policy Characteristics'!$C:$C,0)))</f>
        <v>cross fuel tax</v>
      </c>
      <c r="L2239" s="261">
        <f>IF(ISBLANK(INDEX('Policy Characteristics'!F:F,MATCH($C2239,'Policy Characteristics'!$C:$C,0))),"",INDEX('Policy Characteristics'!F:F,MATCH($C2239,'Policy Characteristics'!$C:$C,0)))</f>
        <v>-0.9</v>
      </c>
      <c r="M2239" s="261">
        <f>IF(ISBLANK(INDEX('Policy Characteristics'!G:G,MATCH($C2239,'Policy Characteristics'!$C:$C,0))),"",INDEX('Policy Characteristics'!G:G,MATCH($C2239,'Policy Characteristics'!$C:$C,0)))</f>
        <v>0.9</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of BAU price</v>
      </c>
      <c r="P2239" s="254" t="str">
        <f>IF(ISBLANK(INDEX('Policy Characteristics'!J:J,MATCH($C2239,'Policy Characteristics'!$C:$C,0))),"",INDEX('Policy Characteristics'!J:J,MATCH($C2239,'Policy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9" s="254" t="str">
        <f>IF(ISBLANK(INDEX('Policy Characteristics'!K:K,MATCH($C2239,'Policy Characteristics'!$C:$C,0))),"",INDEX('Policy Characteristics'!K:K,MATCH($C2239,'Policy Characteristics'!$C:$C,0)))</f>
        <v>fuels.html#fuel-taxes</v>
      </c>
      <c r="R2239" s="254" t="str">
        <f>IF(ISBLANK(INDEX('Policy Characteristics'!L:L,MATCH($C2239,'Policy Characteristics'!$C:$C,0))),"",INDEX('Policy Characteristics'!L:L,MATCH($C2239,'Policy Characteristics'!$C:$C,0)))</f>
        <v>fuel-taxes.html</v>
      </c>
    </row>
    <row r="2240" spans="1:18" s="4" customFormat="1" x14ac:dyDescent="0.25">
      <c r="A2240" s="254" t="str">
        <f>IF(ISBLANK(INDEX('Policy Characteristics'!A:A,MATCH($C2240,'Policy Characteristics'!$C:$C,0))),"",INDEX('Policy Characteristics'!A:A,MATCH($C2240,'Policy Characteristics'!$C:$C,0)))</f>
        <v>Cross-Sector</v>
      </c>
      <c r="B2240" s="262" t="str">
        <f>IF(ISBLANK(INDEX('Policy Characteristics'!B:B,MATCH($C2240,'Policy Characteristics'!$C:$C,0))),"",INDEX('Policy Characteristics'!B:B,MATCH($C2240,'Policy Characteristics'!$C:$C,0)))</f>
        <v>Fuel Taxes or Subsidies</v>
      </c>
      <c r="C2240" s="320" t="str">
        <f t="shared" si="79"/>
        <v>Additional Fuel Tax or Subsidy Rate by Fuel</v>
      </c>
      <c r="D2240" s="6" t="s">
        <v>44</v>
      </c>
      <c r="E2240" s="45" t="s">
        <v>322</v>
      </c>
      <c r="F2240" s="6" t="s">
        <v>84</v>
      </c>
      <c r="G2240" s="45" t="s">
        <v>2562</v>
      </c>
      <c r="H2240" s="43">
        <v>2351</v>
      </c>
      <c r="I2240" s="325" t="s">
        <v>41</v>
      </c>
      <c r="J2240" s="255" t="str">
        <f>IF(ISBLANK(INDEX('Policy Characteristics'!D:D,MATCH($C2240,'Policy Characteristics'!$C:$C,0))),"",INDEX('Policy Characteristics'!D:D,MATCH($C2240,'Policy Characteristics'!$C:$C,0)))</f>
        <v>Fuel Taxes or Subsidies</v>
      </c>
      <c r="K2240" s="254" t="str">
        <f>IF(ISBLANK(INDEX('Policy Characteristics'!E:E,MATCH($C2240,'Policy Characteristics'!$C:$C,0))),"",INDEX('Policy Characteristics'!E:E,MATCH($C2240,'Policy Characteristics'!$C:$C,0)))</f>
        <v>cross fuel tax</v>
      </c>
      <c r="L2240" s="261">
        <f>IF(ISBLANK(INDEX('Policy Characteristics'!F:F,MATCH($C2240,'Policy Characteristics'!$C:$C,0))),"",INDEX('Policy Characteristics'!F:F,MATCH($C2240,'Policy Characteristics'!$C:$C,0)))</f>
        <v>-0.9</v>
      </c>
      <c r="M2240" s="261">
        <f>IF(ISBLANK(INDEX('Policy Characteristics'!G:G,MATCH($C2240,'Policy Characteristics'!$C:$C,0))),"",INDEX('Policy Characteristics'!G:G,MATCH($C2240,'Policy Characteristics'!$C:$C,0)))</f>
        <v>0.9</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of BAU price</v>
      </c>
      <c r="P2240" s="254" t="str">
        <f>IF(ISBLANK(INDEX('Policy Characteristics'!J:J,MATCH($C2240,'Policy Characteristics'!$C:$C,0))),"",INDEX('Policy Characteristics'!J:J,MATCH($C2240,'Policy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0" s="254" t="str">
        <f>IF(ISBLANK(INDEX('Policy Characteristics'!K:K,MATCH($C2240,'Policy Characteristics'!$C:$C,0))),"",INDEX('Policy Characteristics'!K:K,MATCH($C2240,'Policy Characteristics'!$C:$C,0)))</f>
        <v>fuels.html#fuel-taxes</v>
      </c>
      <c r="R2240" s="254" t="str">
        <f>IF(ISBLANK(INDEX('Policy Characteristics'!L:L,MATCH($C2240,'Policy Characteristics'!$C:$C,0))),"",INDEX('Policy Characteristics'!L:L,MATCH($C2240,'Policy Characteristics'!$C:$C,0)))</f>
        <v>fuel-taxes.html</v>
      </c>
    </row>
    <row r="2241" spans="1:18" s="4" customFormat="1" x14ac:dyDescent="0.25">
      <c r="A2241" s="254" t="str">
        <f>IF(ISBLANK(INDEX('Policy Characteristics'!A:A,MATCH($C2241,'Policy Characteristics'!$C:$C,0))),"",INDEX('Policy Characteristics'!A:A,MATCH($C2241,'Policy Characteristics'!$C:$C,0)))</f>
        <v>Cross-Sector</v>
      </c>
      <c r="B2241" s="262" t="str">
        <f>IF(ISBLANK(INDEX('Policy Characteristics'!B:B,MATCH($C2241,'Policy Characteristics'!$C:$C,0))),"",INDEX('Policy Characteristics'!B:B,MATCH($C2241,'Policy Characteristics'!$C:$C,0)))</f>
        <v>Fuel Taxes or Subsidies</v>
      </c>
      <c r="C2241" s="320" t="str">
        <f t="shared" si="79"/>
        <v>Additional Fuel Tax or Subsidy Rate by Fuel</v>
      </c>
      <c r="D2241" s="6" t="s">
        <v>48</v>
      </c>
      <c r="E2241" s="45" t="s">
        <v>322</v>
      </c>
      <c r="F2241" s="6" t="s">
        <v>88</v>
      </c>
      <c r="G2241" s="45" t="s">
        <v>2562</v>
      </c>
      <c r="H2241" s="43">
        <v>2352</v>
      </c>
      <c r="I2241" s="325" t="s">
        <v>41</v>
      </c>
      <c r="J2241" s="255" t="str">
        <f>IF(ISBLANK(INDEX('Policy Characteristics'!D:D,MATCH($C2241,'Policy Characteristics'!$C:$C,0))),"",INDEX('Policy Characteristics'!D:D,MATCH($C2241,'Policy Characteristics'!$C:$C,0)))</f>
        <v>Fuel Taxes or Subsidies</v>
      </c>
      <c r="K2241" s="254" t="str">
        <f>IF(ISBLANK(INDEX('Policy Characteristics'!E:E,MATCH($C2241,'Policy Characteristics'!$C:$C,0))),"",INDEX('Policy Characteristics'!E:E,MATCH($C2241,'Policy Characteristics'!$C:$C,0)))</f>
        <v>cross fuel tax</v>
      </c>
      <c r="L2241" s="261">
        <f>IF(ISBLANK(INDEX('Policy Characteristics'!F:F,MATCH($C2241,'Policy Characteristics'!$C:$C,0))),"",INDEX('Policy Characteristics'!F:F,MATCH($C2241,'Policy Characteristics'!$C:$C,0)))</f>
        <v>-0.9</v>
      </c>
      <c r="M2241" s="261">
        <f>IF(ISBLANK(INDEX('Policy Characteristics'!G:G,MATCH($C2241,'Policy Characteristics'!$C:$C,0))),"",INDEX('Policy Characteristics'!G:G,MATCH($C2241,'Policy Characteristics'!$C:$C,0)))</f>
        <v>0.9</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of BAU price</v>
      </c>
      <c r="P2241" s="254" t="str">
        <f>IF(ISBLANK(INDEX('Policy Characteristics'!J:J,MATCH($C2241,'Policy Characteristics'!$C:$C,0))),"",INDEX('Policy Characteristics'!J:J,MATCH($C2241,'Policy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1" s="254" t="str">
        <f>IF(ISBLANK(INDEX('Policy Characteristics'!K:K,MATCH($C2241,'Policy Characteristics'!$C:$C,0))),"",INDEX('Policy Characteristics'!K:K,MATCH($C2241,'Policy Characteristics'!$C:$C,0)))</f>
        <v>fuels.html#fuel-taxes</v>
      </c>
      <c r="R2241" s="254" t="str">
        <f>IF(ISBLANK(INDEX('Policy Characteristics'!L:L,MATCH($C2241,'Policy Characteristics'!$C:$C,0))),"",INDEX('Policy Characteristics'!L:L,MATCH($C2241,'Policy Characteristics'!$C:$C,0)))</f>
        <v>fuel-taxes.html</v>
      </c>
    </row>
    <row r="2242" spans="1:18" s="4" customFormat="1" x14ac:dyDescent="0.25">
      <c r="A2242" s="254" t="str">
        <f>IF(ISBLANK(INDEX('Policy Characteristics'!A:A,MATCH($C2242,'Policy Characteristics'!$C:$C,0))),"",INDEX('Policy Characteristics'!A:A,MATCH($C2242,'Policy Characteristics'!$C:$C,0)))</f>
        <v>Cross-Sector</v>
      </c>
      <c r="B2242" s="262" t="str">
        <f>IF(ISBLANK(INDEX('Policy Characteristics'!B:B,MATCH($C2242,'Policy Characteristics'!$C:$C,0))),"",INDEX('Policy Characteristics'!B:B,MATCH($C2242,'Policy Characteristics'!$C:$C,0)))</f>
        <v>Fuel Taxes or Subsidies</v>
      </c>
      <c r="C2242" s="320" t="str">
        <f t="shared" si="79"/>
        <v>Additional Fuel Tax or Subsidy Rate by Fuel</v>
      </c>
      <c r="D2242" s="6" t="s">
        <v>50</v>
      </c>
      <c r="E2242" s="45" t="s">
        <v>322</v>
      </c>
      <c r="F2242" s="6" t="s">
        <v>91</v>
      </c>
      <c r="G2242" s="45" t="s">
        <v>2562</v>
      </c>
      <c r="H2242" s="43">
        <v>2353</v>
      </c>
      <c r="I2242" s="325" t="s">
        <v>41</v>
      </c>
      <c r="J2242" s="255" t="str">
        <f>IF(ISBLANK(INDEX('Policy Characteristics'!D:D,MATCH($C2242,'Policy Characteristics'!$C:$C,0))),"",INDEX('Policy Characteristics'!D:D,MATCH($C2242,'Policy Characteristics'!$C:$C,0)))</f>
        <v>Fuel Taxes or Subsidies</v>
      </c>
      <c r="K2242" s="254" t="str">
        <f>IF(ISBLANK(INDEX('Policy Characteristics'!E:E,MATCH($C2242,'Policy Characteristics'!$C:$C,0))),"",INDEX('Policy Characteristics'!E:E,MATCH($C2242,'Policy Characteristics'!$C:$C,0)))</f>
        <v>cross fuel tax</v>
      </c>
      <c r="L2242" s="261">
        <f>IF(ISBLANK(INDEX('Policy Characteristics'!F:F,MATCH($C2242,'Policy Characteristics'!$C:$C,0))),"",INDEX('Policy Characteristics'!F:F,MATCH($C2242,'Policy Characteristics'!$C:$C,0)))</f>
        <v>-0.9</v>
      </c>
      <c r="M2242" s="261">
        <f>IF(ISBLANK(INDEX('Policy Characteristics'!G:G,MATCH($C2242,'Policy Characteristics'!$C:$C,0))),"",INDEX('Policy Characteristics'!G:G,MATCH($C2242,'Policy Characteristics'!$C:$C,0)))</f>
        <v>0.9</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of BAU price</v>
      </c>
      <c r="P2242" s="254" t="str">
        <f>IF(ISBLANK(INDEX('Policy Characteristics'!J:J,MATCH($C2242,'Policy Characteristics'!$C:$C,0))),"",INDEX('Policy Characteristics'!J:J,MATCH($C2242,'Policy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2" s="254" t="str">
        <f>IF(ISBLANK(INDEX('Policy Characteristics'!K:K,MATCH($C2242,'Policy Characteristics'!$C:$C,0))),"",INDEX('Policy Characteristics'!K:K,MATCH($C2242,'Policy Characteristics'!$C:$C,0)))</f>
        <v>fuels.html#fuel-taxes</v>
      </c>
      <c r="R2242" s="254" t="str">
        <f>IF(ISBLANK(INDEX('Policy Characteristics'!L:L,MATCH($C2242,'Policy Characteristics'!$C:$C,0))),"",INDEX('Policy Characteristics'!L:L,MATCH($C2242,'Policy Characteristics'!$C:$C,0)))</f>
        <v>fuel-taxes.html</v>
      </c>
    </row>
    <row r="2243" spans="1:18" s="4" customFormat="1" x14ac:dyDescent="0.25">
      <c r="A2243" s="254" t="str">
        <f>IF(ISBLANK(INDEX('Policy Characteristics'!A:A,MATCH($C2243,'Policy Characteristics'!$C:$C,0))),"",INDEX('Policy Characteristics'!A:A,MATCH($C2243,'Policy Characteristics'!$C:$C,0)))</f>
        <v>Cross-Sector</v>
      </c>
      <c r="B2243" s="262" t="str">
        <f>IF(ISBLANK(INDEX('Policy Characteristics'!B:B,MATCH($C2243,'Policy Characteristics'!$C:$C,0))),"",INDEX('Policy Characteristics'!B:B,MATCH($C2243,'Policy Characteristics'!$C:$C,0)))</f>
        <v>Fuel Taxes or Subsidies</v>
      </c>
      <c r="C2243" s="320" t="str">
        <f t="shared" si="79"/>
        <v>Additional Fuel Tax or Subsidy Rate by Fuel</v>
      </c>
      <c r="D2243" s="6" t="s">
        <v>51</v>
      </c>
      <c r="E2243" s="45" t="s">
        <v>322</v>
      </c>
      <c r="F2243" s="6" t="s">
        <v>92</v>
      </c>
      <c r="G2243" s="45" t="s">
        <v>2562</v>
      </c>
      <c r="H2243" s="43">
        <v>2354</v>
      </c>
      <c r="I2243" s="325" t="s">
        <v>40</v>
      </c>
      <c r="J2243" s="255" t="str">
        <f>IF(ISBLANK(INDEX('Policy Characteristics'!D:D,MATCH($C2243,'Policy Characteristics'!$C:$C,0))),"",INDEX('Policy Characteristics'!D:D,MATCH($C2243,'Policy Characteristics'!$C:$C,0)))</f>
        <v>Fuel Taxes or Subsidies</v>
      </c>
      <c r="K2243" s="254" t="str">
        <f>IF(ISBLANK(INDEX('Policy Characteristics'!E:E,MATCH($C2243,'Policy Characteristics'!$C:$C,0))),"",INDEX('Policy Characteristics'!E:E,MATCH($C2243,'Policy Characteristics'!$C:$C,0)))</f>
        <v>cross fuel tax</v>
      </c>
      <c r="L2243" s="261">
        <f>IF(ISBLANK(INDEX('Policy Characteristics'!F:F,MATCH($C2243,'Policy Characteristics'!$C:$C,0))),"",INDEX('Policy Characteristics'!F:F,MATCH($C2243,'Policy Characteristics'!$C:$C,0)))</f>
        <v>-0.9</v>
      </c>
      <c r="M2243" s="261">
        <f>IF(ISBLANK(INDEX('Policy Characteristics'!G:G,MATCH($C2243,'Policy Characteristics'!$C:$C,0))),"",INDEX('Policy Characteristics'!G:G,MATCH($C2243,'Policy Characteristics'!$C:$C,0)))</f>
        <v>0.9</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of BAU price</v>
      </c>
      <c r="P2243" s="254" t="str">
        <f>IF(ISBLANK(INDEX('Policy Characteristics'!J:J,MATCH($C2243,'Policy Characteristics'!$C:$C,0))),"",INDEX('Policy Characteristics'!J:J,MATCH($C2243,'Policy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3" s="254" t="str">
        <f>IF(ISBLANK(INDEX('Policy Characteristics'!K:K,MATCH($C2243,'Policy Characteristics'!$C:$C,0))),"",INDEX('Policy Characteristics'!K:K,MATCH($C2243,'Policy Characteristics'!$C:$C,0)))</f>
        <v>fuels.html#fuel-taxes</v>
      </c>
      <c r="R2243" s="254" t="str">
        <f>IF(ISBLANK(INDEX('Policy Characteristics'!L:L,MATCH($C2243,'Policy Characteristics'!$C:$C,0))),"",INDEX('Policy Characteristics'!L:L,MATCH($C2243,'Policy Characteristics'!$C:$C,0)))</f>
        <v>fuel-taxes.html</v>
      </c>
    </row>
    <row r="2244" spans="1:18" s="4" customFormat="1" x14ac:dyDescent="0.25">
      <c r="A2244" s="254" t="str">
        <f>IF(ISBLANK(INDEX('Policy Characteristics'!A:A,MATCH($C2244,'Policy Characteristics'!$C:$C,0))),"",INDEX('Policy Characteristics'!A:A,MATCH($C2244,'Policy Characteristics'!$C:$C,0)))</f>
        <v>Cross-Sector</v>
      </c>
      <c r="B2244" s="262" t="str">
        <f>IF(ISBLANK(INDEX('Policy Characteristics'!B:B,MATCH($C2244,'Policy Characteristics'!$C:$C,0))),"",INDEX('Policy Characteristics'!B:B,MATCH($C2244,'Policy Characteristics'!$C:$C,0)))</f>
        <v>Fuel Taxes or Subsidies</v>
      </c>
      <c r="C2244" s="320" t="str">
        <f t="shared" si="79"/>
        <v>Additional Fuel Tax or Subsidy Rate by Fuel</v>
      </c>
      <c r="D2244" s="6" t="s">
        <v>52</v>
      </c>
      <c r="E2244" s="45" t="s">
        <v>322</v>
      </c>
      <c r="F2244" s="6" t="s">
        <v>93</v>
      </c>
      <c r="G2244" s="45" t="s">
        <v>2562</v>
      </c>
      <c r="H2244" s="43">
        <v>2355</v>
      </c>
      <c r="I2244" s="325" t="s">
        <v>41</v>
      </c>
      <c r="J2244" s="255" t="str">
        <f>IF(ISBLANK(INDEX('Policy Characteristics'!D:D,MATCH($C2244,'Policy Characteristics'!$C:$C,0))),"",INDEX('Policy Characteristics'!D:D,MATCH($C2244,'Policy Characteristics'!$C:$C,0)))</f>
        <v>Fuel Taxes or Subsidies</v>
      </c>
      <c r="K2244" s="254" t="str">
        <f>IF(ISBLANK(INDEX('Policy Characteristics'!E:E,MATCH($C2244,'Policy Characteristics'!$C:$C,0))),"",INDEX('Policy Characteristics'!E:E,MATCH($C2244,'Policy Characteristics'!$C:$C,0)))</f>
        <v>cross fuel tax</v>
      </c>
      <c r="L2244" s="261">
        <f>IF(ISBLANK(INDEX('Policy Characteristics'!F:F,MATCH($C2244,'Policy Characteristics'!$C:$C,0))),"",INDEX('Policy Characteristics'!F:F,MATCH($C2244,'Policy Characteristics'!$C:$C,0)))</f>
        <v>-0.9</v>
      </c>
      <c r="M2244" s="261">
        <f>IF(ISBLANK(INDEX('Policy Characteristics'!G:G,MATCH($C2244,'Policy Characteristics'!$C:$C,0))),"",INDEX('Policy Characteristics'!G:G,MATCH($C2244,'Policy Characteristics'!$C:$C,0)))</f>
        <v>0.9</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of BAU price</v>
      </c>
      <c r="P2244" s="254" t="str">
        <f>IF(ISBLANK(INDEX('Policy Characteristics'!J:J,MATCH($C2244,'Policy Characteristics'!$C:$C,0))),"",INDEX('Policy Characteristics'!J:J,MATCH($C2244,'Policy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4" s="254" t="str">
        <f>IF(ISBLANK(INDEX('Policy Characteristics'!K:K,MATCH($C2244,'Policy Characteristics'!$C:$C,0))),"",INDEX('Policy Characteristics'!K:K,MATCH($C2244,'Policy Characteristics'!$C:$C,0)))</f>
        <v>fuels.html#fuel-taxes</v>
      </c>
      <c r="R2244" s="254" t="str">
        <f>IF(ISBLANK(INDEX('Policy Characteristics'!L:L,MATCH($C2244,'Policy Characteristics'!$C:$C,0))),"",INDEX('Policy Characteristics'!L:L,MATCH($C2244,'Policy Characteristics'!$C:$C,0)))</f>
        <v>fuel-taxes.html</v>
      </c>
    </row>
    <row r="2245" spans="1:18" s="4" customFormat="1" x14ac:dyDescent="0.25">
      <c r="A2245" s="254" t="str">
        <f>IF(ISBLANK(INDEX('Policy Characteristics'!A:A,MATCH($C2245,'Policy Characteristics'!$C:$C,0))),"",INDEX('Policy Characteristics'!A:A,MATCH($C2245,'Policy Characteristics'!$C:$C,0)))</f>
        <v>Cross-Sector</v>
      </c>
      <c r="B2245" s="262" t="str">
        <f>IF(ISBLANK(INDEX('Policy Characteristics'!B:B,MATCH($C2245,'Policy Characteristics'!$C:$C,0))),"",INDEX('Policy Characteristics'!B:B,MATCH($C2245,'Policy Characteristics'!$C:$C,0)))</f>
        <v>Fuel Taxes or Subsidies</v>
      </c>
      <c r="C2245" s="320" t="str">
        <f t="shared" si="79"/>
        <v>Additional Fuel Tax or Subsidy Rate by Fuel</v>
      </c>
      <c r="D2245" s="6" t="s">
        <v>53</v>
      </c>
      <c r="E2245" s="45" t="s">
        <v>322</v>
      </c>
      <c r="F2245" s="6" t="s">
        <v>94</v>
      </c>
      <c r="G2245" s="45" t="s">
        <v>2562</v>
      </c>
      <c r="H2245" s="43">
        <v>2356</v>
      </c>
      <c r="I2245" s="325" t="s">
        <v>41</v>
      </c>
      <c r="J2245" s="255" t="str">
        <f>IF(ISBLANK(INDEX('Policy Characteristics'!D:D,MATCH($C2245,'Policy Characteristics'!$C:$C,0))),"",INDEX('Policy Characteristics'!D:D,MATCH($C2245,'Policy Characteristics'!$C:$C,0)))</f>
        <v>Fuel Taxes or Subsidies</v>
      </c>
      <c r="K2245" s="254" t="str">
        <f>IF(ISBLANK(INDEX('Policy Characteristics'!E:E,MATCH($C2245,'Policy Characteristics'!$C:$C,0))),"",INDEX('Policy Characteristics'!E:E,MATCH($C2245,'Policy Characteristics'!$C:$C,0)))</f>
        <v>cross fuel tax</v>
      </c>
      <c r="L2245" s="261">
        <f>IF(ISBLANK(INDEX('Policy Characteristics'!F:F,MATCH($C2245,'Policy Characteristics'!$C:$C,0))),"",INDEX('Policy Characteristics'!F:F,MATCH($C2245,'Policy Characteristics'!$C:$C,0)))</f>
        <v>-0.9</v>
      </c>
      <c r="M2245" s="261">
        <f>IF(ISBLANK(INDEX('Policy Characteristics'!G:G,MATCH($C2245,'Policy Characteristics'!$C:$C,0))),"",INDEX('Policy Characteristics'!G:G,MATCH($C2245,'Policy Characteristics'!$C:$C,0)))</f>
        <v>0.9</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of BAU price</v>
      </c>
      <c r="P2245" s="254" t="str">
        <f>IF(ISBLANK(INDEX('Policy Characteristics'!J:J,MATCH($C2245,'Policy Characteristics'!$C:$C,0))),"",INDEX('Policy Characteristics'!J:J,MATCH($C2245,'Policy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5" s="254" t="str">
        <f>IF(ISBLANK(INDEX('Policy Characteristics'!K:K,MATCH($C2245,'Policy Characteristics'!$C:$C,0))),"",INDEX('Policy Characteristics'!K:K,MATCH($C2245,'Policy Characteristics'!$C:$C,0)))</f>
        <v>fuels.html#fuel-taxes</v>
      </c>
      <c r="R2245" s="254" t="str">
        <f>IF(ISBLANK(INDEX('Policy Characteristics'!L:L,MATCH($C2245,'Policy Characteristics'!$C:$C,0))),"",INDEX('Policy Characteristics'!L:L,MATCH($C2245,'Policy Characteristics'!$C:$C,0)))</f>
        <v>fuel-taxes.html</v>
      </c>
    </row>
    <row r="2246" spans="1:18" x14ac:dyDescent="0.25">
      <c r="A2246" s="254" t="str">
        <f>IF(ISBLANK(INDEX('Policy Characteristics'!A:A,MATCH($C2246,'Policy Characteristics'!$C:$C,0))),"",INDEX('Policy Characteristics'!A:A,MATCH($C2246,'Policy Characteristics'!$C:$C,0)))</f>
        <v>Cross-Sector</v>
      </c>
      <c r="B2246" s="262" t="str">
        <f>IF(ISBLANK(INDEX('Policy Characteristics'!B:B,MATCH($C2246,'Policy Characteristics'!$C:$C,0))),"",INDEX('Policy Characteristics'!B:B,MATCH($C2246,'Policy Characteristics'!$C:$C,0)))</f>
        <v>Fuel Taxes or Subsidies</v>
      </c>
      <c r="C2246" s="320" t="str">
        <f t="shared" si="79"/>
        <v>Additional Fuel Tax or Subsidy Rate by Fuel</v>
      </c>
      <c r="D2246" s="6" t="s">
        <v>2452</v>
      </c>
      <c r="E2246" s="45" t="s">
        <v>322</v>
      </c>
      <c r="F2246" s="6" t="s">
        <v>2453</v>
      </c>
      <c r="G2246" s="45" t="s">
        <v>2562</v>
      </c>
      <c r="H2246" s="43">
        <v>2357</v>
      </c>
      <c r="I2246" s="325" t="s">
        <v>41</v>
      </c>
      <c r="J2246" s="255" t="str">
        <f>IF(ISBLANK(INDEX('Policy Characteristics'!D:D,MATCH($C2246,'Policy Characteristics'!$C:$C,0))),"",INDEX('Policy Characteristics'!D:D,MATCH($C2246,'Policy Characteristics'!$C:$C,0)))</f>
        <v>Fuel Taxes or Subsidies</v>
      </c>
      <c r="K2246" s="254" t="str">
        <f>IF(ISBLANK(INDEX('Policy Characteristics'!E:E,MATCH($C2246,'Policy Characteristics'!$C:$C,0))),"",INDEX('Policy Characteristics'!E:E,MATCH($C2246,'Policy Characteristics'!$C:$C,0)))</f>
        <v>cross fuel tax</v>
      </c>
      <c r="L2246" s="261">
        <f>IF(ISBLANK(INDEX('Policy Characteristics'!F:F,MATCH($C2246,'Policy Characteristics'!$C:$C,0))),"",INDEX('Policy Characteristics'!F:F,MATCH($C2246,'Policy Characteristics'!$C:$C,0)))</f>
        <v>-0.9</v>
      </c>
      <c r="M2246" s="261">
        <f>IF(ISBLANK(INDEX('Policy Characteristics'!G:G,MATCH($C2246,'Policy Characteristics'!$C:$C,0))),"",INDEX('Policy Characteristics'!G:G,MATCH($C2246,'Policy Characteristics'!$C:$C,0)))</f>
        <v>0.9</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of BAU price</v>
      </c>
      <c r="P2246" s="254" t="str">
        <f>IF(ISBLANK(INDEX('Policy Characteristics'!J:J,MATCH($C2246,'Policy Characteristics'!$C:$C,0))),"",INDEX('Policy Characteristics'!J:J,MATCH($C2246,'Policy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6" s="254" t="str">
        <f>IF(ISBLANK(INDEX('Policy Characteristics'!K:K,MATCH($C2246,'Policy Characteristics'!$C:$C,0))),"",INDEX('Policy Characteristics'!K:K,MATCH($C2246,'Policy Characteristics'!$C:$C,0)))</f>
        <v>fuels.html#fuel-taxes</v>
      </c>
      <c r="R2246" s="254" t="str">
        <f>IF(ISBLANK(INDEX('Policy Characteristics'!L:L,MATCH($C2246,'Policy Characteristics'!$C:$C,0))),"",INDEX('Policy Characteristics'!L:L,MATCH($C2246,'Policy Characteristics'!$C:$C,0)))</f>
        <v>fuel-taxes.html</v>
      </c>
    </row>
    <row r="2247" spans="1:18" x14ac:dyDescent="0.25">
      <c r="A2247" s="254" t="str">
        <f>IF(ISBLANK(INDEX('Policy Characteristics'!A:A,MATCH($C2247,'Policy Characteristics'!$C:$C,0))),"",INDEX('Policy Characteristics'!A:A,MATCH($C2247,'Policy Characteristics'!$C:$C,0)))</f>
        <v>Cross-Sector</v>
      </c>
      <c r="B2247" s="262" t="str">
        <f>IF(ISBLANK(INDEX('Policy Characteristics'!B:B,MATCH($C2247,'Policy Characteristics'!$C:$C,0))),"",INDEX('Policy Characteristics'!B:B,MATCH($C2247,'Policy Characteristics'!$C:$C,0)))</f>
        <v>Fuel Taxes or Subsidies</v>
      </c>
      <c r="C2247" s="320" t="str">
        <f t="shared" si="79"/>
        <v>Additional Fuel Tax or Subsidy Rate by Fuel</v>
      </c>
      <c r="D2247" s="6" t="s">
        <v>71</v>
      </c>
      <c r="E2247" s="45" t="s">
        <v>322</v>
      </c>
      <c r="F2247" s="6" t="s">
        <v>95</v>
      </c>
      <c r="G2247" s="45" t="s">
        <v>2562</v>
      </c>
      <c r="H2247" s="43">
        <v>2358</v>
      </c>
      <c r="I2247" s="325" t="s">
        <v>41</v>
      </c>
      <c r="J2247" s="255" t="str">
        <f>IF(ISBLANK(INDEX('Policy Characteristics'!D:D,MATCH($C2247,'Policy Characteristics'!$C:$C,0))),"",INDEX('Policy Characteristics'!D:D,MATCH($C2247,'Policy Characteristics'!$C:$C,0)))</f>
        <v>Fuel Taxes or Subsidies</v>
      </c>
      <c r="K2247" s="254" t="str">
        <f>IF(ISBLANK(INDEX('Policy Characteristics'!E:E,MATCH($C2247,'Policy Characteristics'!$C:$C,0))),"",INDEX('Policy Characteristics'!E:E,MATCH($C2247,'Policy Characteristics'!$C:$C,0)))</f>
        <v>cross fuel tax</v>
      </c>
      <c r="L2247" s="261">
        <f>IF(ISBLANK(INDEX('Policy Characteristics'!F:F,MATCH($C2247,'Policy Characteristics'!$C:$C,0))),"",INDEX('Policy Characteristics'!F:F,MATCH($C2247,'Policy Characteristics'!$C:$C,0)))</f>
        <v>-0.9</v>
      </c>
      <c r="M2247" s="261">
        <f>IF(ISBLANK(INDEX('Policy Characteristics'!G:G,MATCH($C2247,'Policy Characteristics'!$C:$C,0))),"",INDEX('Policy Characteristics'!G:G,MATCH($C2247,'Policy Characteristics'!$C:$C,0)))</f>
        <v>0.9</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of BAU price</v>
      </c>
      <c r="P2247" s="254" t="str">
        <f>IF(ISBLANK(INDEX('Policy Characteristics'!J:J,MATCH($C2247,'Policy Characteristics'!$C:$C,0))),"",INDEX('Policy Characteristics'!J:J,MATCH($C2247,'Policy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7" s="254" t="str">
        <f>IF(ISBLANK(INDEX('Policy Characteristics'!K:K,MATCH($C2247,'Policy Characteristics'!$C:$C,0))),"",INDEX('Policy Characteristics'!K:K,MATCH($C2247,'Policy Characteristics'!$C:$C,0)))</f>
        <v>fuels.html#fuel-taxes</v>
      </c>
      <c r="R2247" s="254" t="str">
        <f>IF(ISBLANK(INDEX('Policy Characteristics'!L:L,MATCH($C2247,'Policy Characteristics'!$C:$C,0))),"",INDEX('Policy Characteristics'!L:L,MATCH($C2247,'Policy Characteristics'!$C:$C,0)))</f>
        <v>fuel-taxes.html</v>
      </c>
    </row>
    <row r="2248" spans="1:18" x14ac:dyDescent="0.25">
      <c r="A2248" s="254" t="str">
        <f>IF(ISBLANK(INDEX('Policy Characteristics'!A:A,MATCH($C2248,'Policy Characteristics'!$C:$C,0))),"",INDEX('Policy Characteristics'!A:A,MATCH($C2248,'Policy Characteristics'!$C:$C,0)))</f>
        <v>Cross-Sector</v>
      </c>
      <c r="B2248" s="262" t="str">
        <f>IF(ISBLANK(INDEX('Policy Characteristics'!B:B,MATCH($C2248,'Policy Characteristics'!$C:$C,0))),"",INDEX('Policy Characteristics'!B:B,MATCH($C2248,'Policy Characteristics'!$C:$C,0)))</f>
        <v>Fuel Taxes or Subsidies</v>
      </c>
      <c r="C2248" s="320" t="str">
        <f t="shared" si="79"/>
        <v>Additional Fuel Tax or Subsidy Rate by Fuel</v>
      </c>
      <c r="D2248" s="6" t="s">
        <v>429</v>
      </c>
      <c r="E2248" s="45" t="s">
        <v>322</v>
      </c>
      <c r="F2248" s="6" t="s">
        <v>430</v>
      </c>
      <c r="G2248" s="45" t="s">
        <v>2562</v>
      </c>
      <c r="H2248" s="43">
        <v>2359</v>
      </c>
      <c r="I2248" s="325" t="s">
        <v>41</v>
      </c>
      <c r="J2248" s="255" t="str">
        <f>IF(ISBLANK(INDEX('Policy Characteristics'!D:D,MATCH($C2248,'Policy Characteristics'!$C:$C,0))),"",INDEX('Policy Characteristics'!D:D,MATCH($C2248,'Policy Characteristics'!$C:$C,0)))</f>
        <v>Fuel Taxes or Subsidies</v>
      </c>
      <c r="K2248" s="254" t="str">
        <f>IF(ISBLANK(INDEX('Policy Characteristics'!E:E,MATCH($C2248,'Policy Characteristics'!$C:$C,0))),"",INDEX('Policy Characteristics'!E:E,MATCH($C2248,'Policy Characteristics'!$C:$C,0)))</f>
        <v>cross fuel tax</v>
      </c>
      <c r="L2248" s="261">
        <f>IF(ISBLANK(INDEX('Policy Characteristics'!F:F,MATCH($C2248,'Policy Characteristics'!$C:$C,0))),"",INDEX('Policy Characteristics'!F:F,MATCH($C2248,'Policy Characteristics'!$C:$C,0)))</f>
        <v>-0.9</v>
      </c>
      <c r="M2248" s="261">
        <f>IF(ISBLANK(INDEX('Policy Characteristics'!G:G,MATCH($C2248,'Policy Characteristics'!$C:$C,0))),"",INDEX('Policy Characteristics'!G:G,MATCH($C2248,'Policy Characteristics'!$C:$C,0)))</f>
        <v>0.9</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of BAU price</v>
      </c>
      <c r="P2248" s="254" t="str">
        <f>IF(ISBLANK(INDEX('Policy Characteristics'!J:J,MATCH($C2248,'Policy Characteristics'!$C:$C,0))),"",INDEX('Policy Characteristics'!J:J,MATCH($C2248,'Policy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8" s="254" t="str">
        <f>IF(ISBLANK(INDEX('Policy Characteristics'!K:K,MATCH($C2248,'Policy Characteristics'!$C:$C,0))),"",INDEX('Policy Characteristics'!K:K,MATCH($C2248,'Policy Characteristics'!$C:$C,0)))</f>
        <v>fuels.html#fuel-taxes</v>
      </c>
      <c r="R2248" s="254" t="str">
        <f>IF(ISBLANK(INDEX('Policy Characteristics'!L:L,MATCH($C2248,'Policy Characteristics'!$C:$C,0))),"",INDEX('Policy Characteristics'!L:L,MATCH($C2248,'Policy Characteristics'!$C:$C,0)))</f>
        <v>fuel-taxes.html</v>
      </c>
    </row>
    <row r="2249" spans="1:18" x14ac:dyDescent="0.25">
      <c r="A2249" s="254" t="str">
        <f>IF(ISBLANK(INDEX('Policy Characteristics'!A:A,MATCH($C2249,'Policy Characteristics'!$C:$C,0))),"",INDEX('Policy Characteristics'!A:A,MATCH($C2249,'Policy Characteristics'!$C:$C,0)))</f>
        <v>Cross-Sector</v>
      </c>
      <c r="B2249" s="262" t="str">
        <f>IF(ISBLANK(INDEX('Policy Characteristics'!B:B,MATCH($C2249,'Policy Characteristics'!$C:$C,0))),"",INDEX('Policy Characteristics'!B:B,MATCH($C2249,'Policy Characteristics'!$C:$C,0)))</f>
        <v>Fuel Taxes or Subsidies</v>
      </c>
      <c r="C2249" s="320" t="str">
        <f t="shared" si="79"/>
        <v>Additional Fuel Tax or Subsidy Rate by Fuel</v>
      </c>
      <c r="D2249" s="6" t="s">
        <v>2444</v>
      </c>
      <c r="E2249" s="45" t="s">
        <v>322</v>
      </c>
      <c r="F2249" s="6" t="s">
        <v>2448</v>
      </c>
      <c r="G2249" s="45" t="s">
        <v>2562</v>
      </c>
      <c r="H2249" s="43">
        <v>2360</v>
      </c>
      <c r="I2249" s="325" t="s">
        <v>41</v>
      </c>
      <c r="J2249" s="255" t="str">
        <f>IF(ISBLANK(INDEX('Policy Characteristics'!D:D,MATCH($C2249,'Policy Characteristics'!$C:$C,0))),"",INDEX('Policy Characteristics'!D:D,MATCH($C2249,'Policy Characteristics'!$C:$C,0)))</f>
        <v>Fuel Taxes or Subsidies</v>
      </c>
      <c r="K2249" s="254" t="str">
        <f>IF(ISBLANK(INDEX('Policy Characteristics'!E:E,MATCH($C2249,'Policy Characteristics'!$C:$C,0))),"",INDEX('Policy Characteristics'!E:E,MATCH($C2249,'Policy Characteristics'!$C:$C,0)))</f>
        <v>cross fuel tax</v>
      </c>
      <c r="L2249" s="261">
        <f>IF(ISBLANK(INDEX('Policy Characteristics'!F:F,MATCH($C2249,'Policy Characteristics'!$C:$C,0))),"",INDEX('Policy Characteristics'!F:F,MATCH($C2249,'Policy Characteristics'!$C:$C,0)))</f>
        <v>-0.9</v>
      </c>
      <c r="M2249" s="261">
        <f>IF(ISBLANK(INDEX('Policy Characteristics'!G:G,MATCH($C2249,'Policy Characteristics'!$C:$C,0))),"",INDEX('Policy Characteristics'!G:G,MATCH($C2249,'Policy Characteristics'!$C:$C,0)))</f>
        <v>0.9</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of BAU price</v>
      </c>
      <c r="P2249" s="254" t="str">
        <f>IF(ISBLANK(INDEX('Policy Characteristics'!J:J,MATCH($C2249,'Policy Characteristics'!$C:$C,0))),"",INDEX('Policy Characteristics'!J:J,MATCH($C2249,'Policy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9" s="254" t="str">
        <f>IF(ISBLANK(INDEX('Policy Characteristics'!K:K,MATCH($C2249,'Policy Characteristics'!$C:$C,0))),"",INDEX('Policy Characteristics'!K:K,MATCH($C2249,'Policy Characteristics'!$C:$C,0)))</f>
        <v>fuels.html#fuel-taxes</v>
      </c>
      <c r="R2249" s="254" t="str">
        <f>IF(ISBLANK(INDEX('Policy Characteristics'!L:L,MATCH($C2249,'Policy Characteristics'!$C:$C,0))),"",INDEX('Policy Characteristics'!L:L,MATCH($C2249,'Policy Characteristics'!$C:$C,0)))</f>
        <v>fuel-taxes.html</v>
      </c>
    </row>
    <row r="2250" spans="1:18" x14ac:dyDescent="0.25">
      <c r="A2250" s="254" t="str">
        <f>IF(ISBLANK(INDEX('Policy Characteristics'!A:A,MATCH($C2250,'Policy Characteristics'!$C:$C,0))),"",INDEX('Policy Characteristics'!A:A,MATCH($C2250,'Policy Characteristics'!$C:$C,0)))</f>
        <v>Cross-Sector</v>
      </c>
      <c r="B2250" s="262" t="str">
        <f>IF(ISBLANK(INDEX('Policy Characteristics'!B:B,MATCH($C2250,'Policy Characteristics'!$C:$C,0))),"",INDEX('Policy Characteristics'!B:B,MATCH($C2250,'Policy Characteristics'!$C:$C,0)))</f>
        <v>Fuel Taxes or Subsidies</v>
      </c>
      <c r="C2250" s="320" t="str">
        <f t="shared" si="79"/>
        <v>Additional Fuel Tax or Subsidy Rate by Fuel</v>
      </c>
      <c r="D2250" s="6" t="s">
        <v>2454</v>
      </c>
      <c r="E2250" s="45" t="s">
        <v>322</v>
      </c>
      <c r="F2250" s="6" t="s">
        <v>2455</v>
      </c>
      <c r="G2250" s="45" t="s">
        <v>2562</v>
      </c>
      <c r="H2250" s="43">
        <v>2361</v>
      </c>
      <c r="I2250" s="325" t="s">
        <v>41</v>
      </c>
      <c r="J2250" s="255" t="str">
        <f>IF(ISBLANK(INDEX('Policy Characteristics'!D:D,MATCH($C2250,'Policy Characteristics'!$C:$C,0))),"",INDEX('Policy Characteristics'!D:D,MATCH($C2250,'Policy Characteristics'!$C:$C,0)))</f>
        <v>Fuel Taxes or Subsidies</v>
      </c>
      <c r="K2250" s="254" t="str">
        <f>IF(ISBLANK(INDEX('Policy Characteristics'!E:E,MATCH($C2250,'Policy Characteristics'!$C:$C,0))),"",INDEX('Policy Characteristics'!E:E,MATCH($C2250,'Policy Characteristics'!$C:$C,0)))</f>
        <v>cross fuel tax</v>
      </c>
      <c r="L2250" s="261">
        <f>IF(ISBLANK(INDEX('Policy Characteristics'!F:F,MATCH($C2250,'Policy Characteristics'!$C:$C,0))),"",INDEX('Policy Characteristics'!F:F,MATCH($C2250,'Policy Characteristics'!$C:$C,0)))</f>
        <v>-0.9</v>
      </c>
      <c r="M2250" s="261">
        <f>IF(ISBLANK(INDEX('Policy Characteristics'!G:G,MATCH($C2250,'Policy Characteristics'!$C:$C,0))),"",INDEX('Policy Characteristics'!G:G,MATCH($C2250,'Policy Characteristics'!$C:$C,0)))</f>
        <v>0.9</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of BAU price</v>
      </c>
      <c r="P2250" s="254" t="str">
        <f>IF(ISBLANK(INDEX('Policy Characteristics'!J:J,MATCH($C2250,'Policy Characteristics'!$C:$C,0))),"",INDEX('Policy Characteristics'!J:J,MATCH($C2250,'Policy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0" s="254" t="str">
        <f>IF(ISBLANK(INDEX('Policy Characteristics'!K:K,MATCH($C2250,'Policy Characteristics'!$C:$C,0))),"",INDEX('Policy Characteristics'!K:K,MATCH($C2250,'Policy Characteristics'!$C:$C,0)))</f>
        <v>fuels.html#fuel-taxes</v>
      </c>
      <c r="R2250" s="254" t="str">
        <f>IF(ISBLANK(INDEX('Policy Characteristics'!L:L,MATCH($C2250,'Policy Characteristics'!$C:$C,0))),"",INDEX('Policy Characteristics'!L:L,MATCH($C2250,'Policy Characteristics'!$C:$C,0)))</f>
        <v>fuel-taxes.html</v>
      </c>
    </row>
    <row r="2251" spans="1:18" x14ac:dyDescent="0.25">
      <c r="A2251" s="254" t="str">
        <f>IF(ISBLANK(INDEX('Policy Characteristics'!A:A,MATCH($C2251,'Policy Characteristics'!$C:$C,0))),"",INDEX('Policy Characteristics'!A:A,MATCH($C2251,'Policy Characteristics'!$C:$C,0)))</f>
        <v>Cross-Sector</v>
      </c>
      <c r="B2251" s="262" t="str">
        <f>IF(ISBLANK(INDEX('Policy Characteristics'!B:B,MATCH($C2251,'Policy Characteristics'!$C:$C,0))),"",INDEX('Policy Characteristics'!B:B,MATCH($C2251,'Policy Characteristics'!$C:$C,0)))</f>
        <v>Fuel Taxes or Subsidies</v>
      </c>
      <c r="C2251" s="320" t="str">
        <f t="shared" ref="C2251:C2314" si="80">C$2186</f>
        <v>Additional Fuel Tax or Subsidy Rate by Fuel</v>
      </c>
      <c r="D2251" s="6" t="s">
        <v>2445</v>
      </c>
      <c r="E2251" s="45" t="s">
        <v>322</v>
      </c>
      <c r="F2251" s="6" t="s">
        <v>2449</v>
      </c>
      <c r="G2251" s="45" t="s">
        <v>2562</v>
      </c>
      <c r="H2251" s="43">
        <v>2362</v>
      </c>
      <c r="I2251" s="325" t="s">
        <v>41</v>
      </c>
      <c r="J2251" s="255" t="str">
        <f>IF(ISBLANK(INDEX('Policy Characteristics'!D:D,MATCH($C2251,'Policy Characteristics'!$C:$C,0))),"",INDEX('Policy Characteristics'!D:D,MATCH($C2251,'Policy Characteristics'!$C:$C,0)))</f>
        <v>Fuel Taxes or Subsidies</v>
      </c>
      <c r="K2251" s="254" t="str">
        <f>IF(ISBLANK(INDEX('Policy Characteristics'!E:E,MATCH($C2251,'Policy Characteristics'!$C:$C,0))),"",INDEX('Policy Characteristics'!E:E,MATCH($C2251,'Policy Characteristics'!$C:$C,0)))</f>
        <v>cross fuel tax</v>
      </c>
      <c r="L2251" s="261">
        <f>IF(ISBLANK(INDEX('Policy Characteristics'!F:F,MATCH($C2251,'Policy Characteristics'!$C:$C,0))),"",INDEX('Policy Characteristics'!F:F,MATCH($C2251,'Policy Characteristics'!$C:$C,0)))</f>
        <v>-0.9</v>
      </c>
      <c r="M2251" s="261">
        <f>IF(ISBLANK(INDEX('Policy Characteristics'!G:G,MATCH($C2251,'Policy Characteristics'!$C:$C,0))),"",INDEX('Policy Characteristics'!G:G,MATCH($C2251,'Policy Characteristics'!$C:$C,0)))</f>
        <v>0.9</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of BAU price</v>
      </c>
      <c r="P2251" s="254" t="str">
        <f>IF(ISBLANK(INDEX('Policy Characteristics'!J:J,MATCH($C2251,'Policy Characteristics'!$C:$C,0))),"",INDEX('Policy Characteristics'!J:J,MATCH($C2251,'Policy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1" s="254" t="str">
        <f>IF(ISBLANK(INDEX('Policy Characteristics'!K:K,MATCH($C2251,'Policy Characteristics'!$C:$C,0))),"",INDEX('Policy Characteristics'!K:K,MATCH($C2251,'Policy Characteristics'!$C:$C,0)))</f>
        <v>fuels.html#fuel-taxes</v>
      </c>
      <c r="R2251" s="254" t="str">
        <f>IF(ISBLANK(INDEX('Policy Characteristics'!L:L,MATCH($C2251,'Policy Characteristics'!$C:$C,0))),"",INDEX('Policy Characteristics'!L:L,MATCH($C2251,'Policy Characteristics'!$C:$C,0)))</f>
        <v>fuel-taxes.html</v>
      </c>
    </row>
    <row r="2252" spans="1:18" x14ac:dyDescent="0.25">
      <c r="A2252" s="254" t="str">
        <f>IF(ISBLANK(INDEX('Policy Characteristics'!A:A,MATCH($C2252,'Policy Characteristics'!$C:$C,0))),"",INDEX('Policy Characteristics'!A:A,MATCH($C2252,'Policy Characteristics'!$C:$C,0)))</f>
        <v>Cross-Sector</v>
      </c>
      <c r="B2252" s="262" t="str">
        <f>IF(ISBLANK(INDEX('Policy Characteristics'!B:B,MATCH($C2252,'Policy Characteristics'!$C:$C,0))),"",INDEX('Policy Characteristics'!B:B,MATCH($C2252,'Policy Characteristics'!$C:$C,0)))</f>
        <v>Fuel Taxes or Subsidies</v>
      </c>
      <c r="C2252" s="320" t="str">
        <f t="shared" si="80"/>
        <v>Additional Fuel Tax or Subsidy Rate by Fuel</v>
      </c>
      <c r="D2252" s="6" t="s">
        <v>2446</v>
      </c>
      <c r="E2252" s="45" t="s">
        <v>322</v>
      </c>
      <c r="F2252" s="6" t="s">
        <v>2450</v>
      </c>
      <c r="G2252" s="45" t="s">
        <v>2562</v>
      </c>
      <c r="H2252" s="43">
        <v>2363</v>
      </c>
      <c r="I2252" s="325" t="s">
        <v>41</v>
      </c>
      <c r="J2252" s="255" t="str">
        <f>IF(ISBLANK(INDEX('Policy Characteristics'!D:D,MATCH($C2252,'Policy Characteristics'!$C:$C,0))),"",INDEX('Policy Characteristics'!D:D,MATCH($C2252,'Policy Characteristics'!$C:$C,0)))</f>
        <v>Fuel Taxes or Subsidies</v>
      </c>
      <c r="K2252" s="254" t="str">
        <f>IF(ISBLANK(INDEX('Policy Characteristics'!E:E,MATCH($C2252,'Policy Characteristics'!$C:$C,0))),"",INDEX('Policy Characteristics'!E:E,MATCH($C2252,'Policy Characteristics'!$C:$C,0)))</f>
        <v>cross fuel tax</v>
      </c>
      <c r="L2252" s="261">
        <f>IF(ISBLANK(INDEX('Policy Characteristics'!F:F,MATCH($C2252,'Policy Characteristics'!$C:$C,0))),"",INDEX('Policy Characteristics'!F:F,MATCH($C2252,'Policy Characteristics'!$C:$C,0)))</f>
        <v>-0.9</v>
      </c>
      <c r="M2252" s="261">
        <f>IF(ISBLANK(INDEX('Policy Characteristics'!G:G,MATCH($C2252,'Policy Characteristics'!$C:$C,0))),"",INDEX('Policy Characteristics'!G:G,MATCH($C2252,'Policy Characteristics'!$C:$C,0)))</f>
        <v>0.9</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of BAU price</v>
      </c>
      <c r="P2252" s="254" t="str">
        <f>IF(ISBLANK(INDEX('Policy Characteristics'!J:J,MATCH($C2252,'Policy Characteristics'!$C:$C,0))),"",INDEX('Policy Characteristics'!J:J,MATCH($C2252,'Policy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2" s="254" t="str">
        <f>IF(ISBLANK(INDEX('Policy Characteristics'!K:K,MATCH($C2252,'Policy Characteristics'!$C:$C,0))),"",INDEX('Policy Characteristics'!K:K,MATCH($C2252,'Policy Characteristics'!$C:$C,0)))</f>
        <v>fuels.html#fuel-taxes</v>
      </c>
      <c r="R2252" s="254" t="str">
        <f>IF(ISBLANK(INDEX('Policy Characteristics'!L:L,MATCH($C2252,'Policy Characteristics'!$C:$C,0))),"",INDEX('Policy Characteristics'!L:L,MATCH($C2252,'Policy Characteristics'!$C:$C,0)))</f>
        <v>fuel-taxes.html</v>
      </c>
    </row>
    <row r="2253" spans="1:18" x14ac:dyDescent="0.25">
      <c r="A2253" s="254" t="str">
        <f>IF(ISBLANK(INDEX('Policy Characteristics'!A:A,MATCH($C2253,'Policy Characteristics'!$C:$C,0))),"",INDEX('Policy Characteristics'!A:A,MATCH($C2253,'Policy Characteristics'!$C:$C,0)))</f>
        <v>Cross-Sector</v>
      </c>
      <c r="B2253" s="262" t="str">
        <f>IF(ISBLANK(INDEX('Policy Characteristics'!B:B,MATCH($C2253,'Policy Characteristics'!$C:$C,0))),"",INDEX('Policy Characteristics'!B:B,MATCH($C2253,'Policy Characteristics'!$C:$C,0)))</f>
        <v>Fuel Taxes or Subsidies</v>
      </c>
      <c r="C2253" s="320" t="str">
        <f t="shared" si="80"/>
        <v>Additional Fuel Tax or Subsidy Rate by Fuel</v>
      </c>
      <c r="D2253" s="6" t="s">
        <v>2447</v>
      </c>
      <c r="E2253" s="45" t="s">
        <v>322</v>
      </c>
      <c r="F2253" s="6" t="s">
        <v>2451</v>
      </c>
      <c r="G2253" s="45" t="s">
        <v>2562</v>
      </c>
      <c r="H2253" s="43">
        <v>2364</v>
      </c>
      <c r="I2253" s="325" t="s">
        <v>41</v>
      </c>
      <c r="J2253" s="255" t="str">
        <f>IF(ISBLANK(INDEX('Policy Characteristics'!D:D,MATCH($C2253,'Policy Characteristics'!$C:$C,0))),"",INDEX('Policy Characteristics'!D:D,MATCH($C2253,'Policy Characteristics'!$C:$C,0)))</f>
        <v>Fuel Taxes or Subsidies</v>
      </c>
      <c r="K2253" s="254" t="str">
        <f>IF(ISBLANK(INDEX('Policy Characteristics'!E:E,MATCH($C2253,'Policy Characteristics'!$C:$C,0))),"",INDEX('Policy Characteristics'!E:E,MATCH($C2253,'Policy Characteristics'!$C:$C,0)))</f>
        <v>cross fuel tax</v>
      </c>
      <c r="L2253" s="261">
        <f>IF(ISBLANK(INDEX('Policy Characteristics'!F:F,MATCH($C2253,'Policy Characteristics'!$C:$C,0))),"",INDEX('Policy Characteristics'!F:F,MATCH($C2253,'Policy Characteristics'!$C:$C,0)))</f>
        <v>-0.9</v>
      </c>
      <c r="M2253" s="261">
        <f>IF(ISBLANK(INDEX('Policy Characteristics'!G:G,MATCH($C2253,'Policy Characteristics'!$C:$C,0))),"",INDEX('Policy Characteristics'!G:G,MATCH($C2253,'Policy Characteristics'!$C:$C,0)))</f>
        <v>0.9</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of BAU price</v>
      </c>
      <c r="P2253" s="254" t="str">
        <f>IF(ISBLANK(INDEX('Policy Characteristics'!J:J,MATCH($C2253,'Policy Characteristics'!$C:$C,0))),"",INDEX('Policy Characteristics'!J:J,MATCH($C2253,'Policy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3" s="254" t="str">
        <f>IF(ISBLANK(INDEX('Policy Characteristics'!K:K,MATCH($C2253,'Policy Characteristics'!$C:$C,0))),"",INDEX('Policy Characteristics'!K:K,MATCH($C2253,'Policy Characteristics'!$C:$C,0)))</f>
        <v>fuels.html#fuel-taxes</v>
      </c>
      <c r="R2253" s="254" t="str">
        <f>IF(ISBLANK(INDEX('Policy Characteristics'!L:L,MATCH($C2253,'Policy Characteristics'!$C:$C,0))),"",INDEX('Policy Characteristics'!L:L,MATCH($C2253,'Policy Characteristics'!$C:$C,0)))</f>
        <v>fuel-taxes.html</v>
      </c>
    </row>
    <row r="2254" spans="1:18" s="4" customFormat="1" x14ac:dyDescent="0.25">
      <c r="A2254" s="254" t="str">
        <f>IF(ISBLANK(INDEX('Policy Characteristics'!A:A,MATCH($C2254,'Policy Characteristics'!$C:$C,0))),"",INDEX('Policy Characteristics'!A:A,MATCH($C2254,'Policy Characteristics'!$C:$C,0)))</f>
        <v>Cross-Sector</v>
      </c>
      <c r="B2254" s="262" t="str">
        <f>IF(ISBLANK(INDEX('Policy Characteristics'!B:B,MATCH($C2254,'Policy Characteristics'!$C:$C,0))),"",INDEX('Policy Characteristics'!B:B,MATCH($C2254,'Policy Characteristics'!$C:$C,0)))</f>
        <v>Fuel Taxes or Subsidies</v>
      </c>
      <c r="C2254" s="320" t="str">
        <f t="shared" si="80"/>
        <v>Additional Fuel Tax or Subsidy Rate by Fuel</v>
      </c>
      <c r="D2254" s="45" t="s">
        <v>49</v>
      </c>
      <c r="E2254" s="45" t="s">
        <v>320</v>
      </c>
      <c r="F2254" s="45" t="s">
        <v>89</v>
      </c>
      <c r="G2254" s="45" t="s">
        <v>9</v>
      </c>
      <c r="H2254" s="43">
        <v>2365</v>
      </c>
      <c r="I2254" s="324" t="s">
        <v>40</v>
      </c>
      <c r="J2254" s="255" t="str">
        <f>IF(ISBLANK(INDEX('Policy Characteristics'!D:D,MATCH($C2254,'Policy Characteristics'!$C:$C,0))),"",INDEX('Policy Characteristics'!D:D,MATCH($C2254,'Policy Characteristics'!$C:$C,0)))</f>
        <v>Fuel Taxes or Subsidies</v>
      </c>
      <c r="K2254" s="254" t="str">
        <f>IF(ISBLANK(INDEX('Policy Characteristics'!E:E,MATCH($C2254,'Policy Characteristics'!$C:$C,0))),"",INDEX('Policy Characteristics'!E:E,MATCH($C2254,'Policy Characteristics'!$C:$C,0)))</f>
        <v>cross fuel tax</v>
      </c>
      <c r="L2254" s="261">
        <f>IF(ISBLANK(INDEX('Policy Characteristics'!F:F,MATCH($C2254,'Policy Characteristics'!$C:$C,0))),"",INDEX('Policy Characteristics'!F:F,MATCH($C2254,'Policy Characteristics'!$C:$C,0)))</f>
        <v>-0.9</v>
      </c>
      <c r="M2254" s="261">
        <f>IF(ISBLANK(INDEX('Policy Characteristics'!G:G,MATCH($C2254,'Policy Characteristics'!$C:$C,0))),"",INDEX('Policy Characteristics'!G:G,MATCH($C2254,'Policy Characteristics'!$C:$C,0)))</f>
        <v>0.9</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of BAU price</v>
      </c>
      <c r="P2254" s="254" t="str">
        <f>IF(ISBLANK(INDEX('Policy Characteristics'!J:J,MATCH($C2254,'Policy Characteristics'!$C:$C,0))),"",INDEX('Policy Characteristics'!J:J,MATCH($C2254,'Policy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4" s="254" t="str">
        <f>IF(ISBLANK(INDEX('Policy Characteristics'!K:K,MATCH($C2254,'Policy Characteristics'!$C:$C,0))),"",INDEX('Policy Characteristics'!K:K,MATCH($C2254,'Policy Characteristics'!$C:$C,0)))</f>
        <v>fuels.html#fuel-taxes</v>
      </c>
      <c r="R2254" s="254" t="str">
        <f>IF(ISBLANK(INDEX('Policy Characteristics'!L:L,MATCH($C2254,'Policy Characteristics'!$C:$C,0))),"",INDEX('Policy Characteristics'!L:L,MATCH($C2254,'Policy Characteristics'!$C:$C,0)))</f>
        <v>fuel-taxes.html</v>
      </c>
    </row>
    <row r="2255" spans="1:18" s="4" customFormat="1" x14ac:dyDescent="0.25">
      <c r="A2255" s="254" t="str">
        <f>IF(ISBLANK(INDEX('Policy Characteristics'!A:A,MATCH($C2255,'Policy Characteristics'!$C:$C,0))),"",INDEX('Policy Characteristics'!A:A,MATCH($C2255,'Policy Characteristics'!$C:$C,0)))</f>
        <v>Cross-Sector</v>
      </c>
      <c r="B2255" s="262" t="str">
        <f>IF(ISBLANK(INDEX('Policy Characteristics'!B:B,MATCH($C2255,'Policy Characteristics'!$C:$C,0))),"",INDEX('Policy Characteristics'!B:B,MATCH($C2255,'Policy Characteristics'!$C:$C,0)))</f>
        <v>Fuel Taxes or Subsidies</v>
      </c>
      <c r="C2255" s="320" t="str">
        <f t="shared" si="80"/>
        <v>Additional Fuel Tax or Subsidy Rate by Fuel</v>
      </c>
      <c r="D2255" s="6" t="s">
        <v>436</v>
      </c>
      <c r="E2255" s="45" t="s">
        <v>320</v>
      </c>
      <c r="F2255" s="6" t="s">
        <v>433</v>
      </c>
      <c r="G2255" s="45" t="s">
        <v>9</v>
      </c>
      <c r="H2255" s="43">
        <v>2366</v>
      </c>
      <c r="I2255" s="325" t="s">
        <v>40</v>
      </c>
      <c r="J2255" s="255" t="str">
        <f>IF(ISBLANK(INDEX('Policy Characteristics'!D:D,MATCH($C2255,'Policy Characteristics'!$C:$C,0))),"",INDEX('Policy Characteristics'!D:D,MATCH($C2255,'Policy Characteristics'!$C:$C,0)))</f>
        <v>Fuel Taxes or Subsidies</v>
      </c>
      <c r="K2255" s="254" t="str">
        <f>IF(ISBLANK(INDEX('Policy Characteristics'!E:E,MATCH($C2255,'Policy Characteristics'!$C:$C,0))),"",INDEX('Policy Characteristics'!E:E,MATCH($C2255,'Policy Characteristics'!$C:$C,0)))</f>
        <v>cross fuel tax</v>
      </c>
      <c r="L2255" s="261">
        <f>IF(ISBLANK(INDEX('Policy Characteristics'!F:F,MATCH($C2255,'Policy Characteristics'!$C:$C,0))),"",INDEX('Policy Characteristics'!F:F,MATCH($C2255,'Policy Characteristics'!$C:$C,0)))</f>
        <v>-0.9</v>
      </c>
      <c r="M2255" s="261">
        <f>IF(ISBLANK(INDEX('Policy Characteristics'!G:G,MATCH($C2255,'Policy Characteristics'!$C:$C,0))),"",INDEX('Policy Characteristics'!G:G,MATCH($C2255,'Policy Characteristics'!$C:$C,0)))</f>
        <v>0.9</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of BAU price</v>
      </c>
      <c r="P2255" s="254" t="str">
        <f>IF(ISBLANK(INDEX('Policy Characteristics'!J:J,MATCH($C2255,'Policy Characteristics'!$C:$C,0))),"",INDEX('Policy Characteristics'!J:J,MATCH($C2255,'Policy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5" s="254" t="str">
        <f>IF(ISBLANK(INDEX('Policy Characteristics'!K:K,MATCH($C2255,'Policy Characteristics'!$C:$C,0))),"",INDEX('Policy Characteristics'!K:K,MATCH($C2255,'Policy Characteristics'!$C:$C,0)))</f>
        <v>fuels.html#fuel-taxes</v>
      </c>
      <c r="R2255" s="254" t="str">
        <f>IF(ISBLANK(INDEX('Policy Characteristics'!L:L,MATCH($C2255,'Policy Characteristics'!$C:$C,0))),"",INDEX('Policy Characteristics'!L:L,MATCH($C2255,'Policy Characteristics'!$C:$C,0)))</f>
        <v>fuel-taxes.html</v>
      </c>
    </row>
    <row r="2256" spans="1:18" s="4" customFormat="1" x14ac:dyDescent="0.25">
      <c r="A2256" s="254" t="str">
        <f>IF(ISBLANK(INDEX('Policy Characteristics'!A:A,MATCH($C2256,'Policy Characteristics'!$C:$C,0))),"",INDEX('Policy Characteristics'!A:A,MATCH($C2256,'Policy Characteristics'!$C:$C,0)))</f>
        <v>Cross-Sector</v>
      </c>
      <c r="B2256" s="262" t="str">
        <f>IF(ISBLANK(INDEX('Policy Characteristics'!B:B,MATCH($C2256,'Policy Characteristics'!$C:$C,0))),"",INDEX('Policy Characteristics'!B:B,MATCH($C2256,'Policy Characteristics'!$C:$C,0)))</f>
        <v>Fuel Taxes or Subsidies</v>
      </c>
      <c r="C2256" s="320" t="str">
        <f t="shared" si="80"/>
        <v>Additional Fuel Tax or Subsidy Rate by Fuel</v>
      </c>
      <c r="D2256" s="6" t="s">
        <v>43</v>
      </c>
      <c r="E2256" s="45" t="s">
        <v>320</v>
      </c>
      <c r="F2256" s="6" t="s">
        <v>83</v>
      </c>
      <c r="G2256" s="45" t="s">
        <v>9</v>
      </c>
      <c r="H2256" s="43">
        <v>2367</v>
      </c>
      <c r="I2256" s="325" t="s">
        <v>40</v>
      </c>
      <c r="J2256" s="255" t="str">
        <f>IF(ISBLANK(INDEX('Policy Characteristics'!D:D,MATCH($C2256,'Policy Characteristics'!$C:$C,0))),"",INDEX('Policy Characteristics'!D:D,MATCH($C2256,'Policy Characteristics'!$C:$C,0)))</f>
        <v>Fuel Taxes or Subsidies</v>
      </c>
      <c r="K2256" s="254" t="str">
        <f>IF(ISBLANK(INDEX('Policy Characteristics'!E:E,MATCH($C2256,'Policy Characteristics'!$C:$C,0))),"",INDEX('Policy Characteristics'!E:E,MATCH($C2256,'Policy Characteristics'!$C:$C,0)))</f>
        <v>cross fuel tax</v>
      </c>
      <c r="L2256" s="261">
        <f>IF(ISBLANK(INDEX('Policy Characteristics'!F:F,MATCH($C2256,'Policy Characteristics'!$C:$C,0))),"",INDEX('Policy Characteristics'!F:F,MATCH($C2256,'Policy Characteristics'!$C:$C,0)))</f>
        <v>-0.9</v>
      </c>
      <c r="M2256" s="261">
        <f>IF(ISBLANK(INDEX('Policy Characteristics'!G:G,MATCH($C2256,'Policy Characteristics'!$C:$C,0))),"",INDEX('Policy Characteristics'!G:G,MATCH($C2256,'Policy Characteristics'!$C:$C,0)))</f>
        <v>0.9</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of BAU price</v>
      </c>
      <c r="P2256" s="254" t="str">
        <f>IF(ISBLANK(INDEX('Policy Characteristics'!J:J,MATCH($C2256,'Policy Characteristics'!$C:$C,0))),"",INDEX('Policy Characteristics'!J:J,MATCH($C2256,'Policy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6" s="254" t="str">
        <f>IF(ISBLANK(INDEX('Policy Characteristics'!K:K,MATCH($C2256,'Policy Characteristics'!$C:$C,0))),"",INDEX('Policy Characteristics'!K:K,MATCH($C2256,'Policy Characteristics'!$C:$C,0)))</f>
        <v>fuels.html#fuel-taxes</v>
      </c>
      <c r="R2256" s="254" t="str">
        <f>IF(ISBLANK(INDEX('Policy Characteristics'!L:L,MATCH($C2256,'Policy Characteristics'!$C:$C,0))),"",INDEX('Policy Characteristics'!L:L,MATCH($C2256,'Policy Characteristics'!$C:$C,0)))</f>
        <v>fuel-taxes.html</v>
      </c>
    </row>
    <row r="2257" spans="1:18" s="4" customFormat="1" x14ac:dyDescent="0.25">
      <c r="A2257" s="254" t="str">
        <f>IF(ISBLANK(INDEX('Policy Characteristics'!A:A,MATCH($C2257,'Policy Characteristics'!$C:$C,0))),"",INDEX('Policy Characteristics'!A:A,MATCH($C2257,'Policy Characteristics'!$C:$C,0)))</f>
        <v>Cross-Sector</v>
      </c>
      <c r="B2257" s="262" t="str">
        <f>IF(ISBLANK(INDEX('Policy Characteristics'!B:B,MATCH($C2257,'Policy Characteristics'!$C:$C,0))),"",INDEX('Policy Characteristics'!B:B,MATCH($C2257,'Policy Characteristics'!$C:$C,0)))</f>
        <v>Fuel Taxes or Subsidies</v>
      </c>
      <c r="C2257" s="320" t="str">
        <f t="shared" si="80"/>
        <v>Additional Fuel Tax or Subsidy Rate by Fuel</v>
      </c>
      <c r="D2257" s="6" t="s">
        <v>44</v>
      </c>
      <c r="E2257" s="45" t="s">
        <v>320</v>
      </c>
      <c r="F2257" s="6" t="s">
        <v>84</v>
      </c>
      <c r="G2257" s="45" t="s">
        <v>9</v>
      </c>
      <c r="H2257" s="43">
        <v>2368</v>
      </c>
      <c r="I2257" s="325" t="s">
        <v>41</v>
      </c>
      <c r="J2257" s="255" t="str">
        <f>IF(ISBLANK(INDEX('Policy Characteristics'!D:D,MATCH($C2257,'Policy Characteristics'!$C:$C,0))),"",INDEX('Policy Characteristics'!D:D,MATCH($C2257,'Policy Characteristics'!$C:$C,0)))</f>
        <v>Fuel Taxes or Subsidies</v>
      </c>
      <c r="K2257" s="254" t="str">
        <f>IF(ISBLANK(INDEX('Policy Characteristics'!E:E,MATCH($C2257,'Policy Characteristics'!$C:$C,0))),"",INDEX('Policy Characteristics'!E:E,MATCH($C2257,'Policy Characteristics'!$C:$C,0)))</f>
        <v>cross fuel tax</v>
      </c>
      <c r="L2257" s="261">
        <f>IF(ISBLANK(INDEX('Policy Characteristics'!F:F,MATCH($C2257,'Policy Characteristics'!$C:$C,0))),"",INDEX('Policy Characteristics'!F:F,MATCH($C2257,'Policy Characteristics'!$C:$C,0)))</f>
        <v>-0.9</v>
      </c>
      <c r="M2257" s="261">
        <f>IF(ISBLANK(INDEX('Policy Characteristics'!G:G,MATCH($C2257,'Policy Characteristics'!$C:$C,0))),"",INDEX('Policy Characteristics'!G:G,MATCH($C2257,'Policy Characteristics'!$C:$C,0)))</f>
        <v>0.9</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of BAU price</v>
      </c>
      <c r="P2257" s="254" t="str">
        <f>IF(ISBLANK(INDEX('Policy Characteristics'!J:J,MATCH($C2257,'Policy Characteristics'!$C:$C,0))),"",INDEX('Policy Characteristics'!J:J,MATCH($C2257,'Policy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7" s="254" t="str">
        <f>IF(ISBLANK(INDEX('Policy Characteristics'!K:K,MATCH($C2257,'Policy Characteristics'!$C:$C,0))),"",INDEX('Policy Characteristics'!K:K,MATCH($C2257,'Policy Characteristics'!$C:$C,0)))</f>
        <v>fuels.html#fuel-taxes</v>
      </c>
      <c r="R2257" s="254" t="str">
        <f>IF(ISBLANK(INDEX('Policy Characteristics'!L:L,MATCH($C2257,'Policy Characteristics'!$C:$C,0))),"",INDEX('Policy Characteristics'!L:L,MATCH($C2257,'Policy Characteristics'!$C:$C,0)))</f>
        <v>fuel-taxes.html</v>
      </c>
    </row>
    <row r="2258" spans="1:18" s="4" customFormat="1" x14ac:dyDescent="0.25">
      <c r="A2258" s="254" t="str">
        <f>IF(ISBLANK(INDEX('Policy Characteristics'!A:A,MATCH($C2258,'Policy Characteristics'!$C:$C,0))),"",INDEX('Policy Characteristics'!A:A,MATCH($C2258,'Policy Characteristics'!$C:$C,0)))</f>
        <v>Cross-Sector</v>
      </c>
      <c r="B2258" s="262" t="str">
        <f>IF(ISBLANK(INDEX('Policy Characteristics'!B:B,MATCH($C2258,'Policy Characteristics'!$C:$C,0))),"",INDEX('Policy Characteristics'!B:B,MATCH($C2258,'Policy Characteristics'!$C:$C,0)))</f>
        <v>Fuel Taxes or Subsidies</v>
      </c>
      <c r="C2258" s="320" t="str">
        <f t="shared" si="80"/>
        <v>Additional Fuel Tax or Subsidy Rate by Fuel</v>
      </c>
      <c r="D2258" s="6" t="s">
        <v>48</v>
      </c>
      <c r="E2258" s="45" t="s">
        <v>320</v>
      </c>
      <c r="F2258" s="6" t="s">
        <v>88</v>
      </c>
      <c r="G2258" s="45" t="s">
        <v>9</v>
      </c>
      <c r="H2258" s="43">
        <v>2369</v>
      </c>
      <c r="I2258" s="325" t="s">
        <v>41</v>
      </c>
      <c r="J2258" s="255" t="str">
        <f>IF(ISBLANK(INDEX('Policy Characteristics'!D:D,MATCH($C2258,'Policy Characteristics'!$C:$C,0))),"",INDEX('Policy Characteristics'!D:D,MATCH($C2258,'Policy Characteristics'!$C:$C,0)))</f>
        <v>Fuel Taxes or Subsidies</v>
      </c>
      <c r="K2258" s="254" t="str">
        <f>IF(ISBLANK(INDEX('Policy Characteristics'!E:E,MATCH($C2258,'Policy Characteristics'!$C:$C,0))),"",INDEX('Policy Characteristics'!E:E,MATCH($C2258,'Policy Characteristics'!$C:$C,0)))</f>
        <v>cross fuel tax</v>
      </c>
      <c r="L2258" s="261">
        <f>IF(ISBLANK(INDEX('Policy Characteristics'!F:F,MATCH($C2258,'Policy Characteristics'!$C:$C,0))),"",INDEX('Policy Characteristics'!F:F,MATCH($C2258,'Policy Characteristics'!$C:$C,0)))</f>
        <v>-0.9</v>
      </c>
      <c r="M2258" s="261">
        <f>IF(ISBLANK(INDEX('Policy Characteristics'!G:G,MATCH($C2258,'Policy Characteristics'!$C:$C,0))),"",INDEX('Policy Characteristics'!G:G,MATCH($C2258,'Policy Characteristics'!$C:$C,0)))</f>
        <v>0.9</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of BAU price</v>
      </c>
      <c r="P2258" s="254" t="str">
        <f>IF(ISBLANK(INDEX('Policy Characteristics'!J:J,MATCH($C2258,'Policy Characteristics'!$C:$C,0))),"",INDEX('Policy Characteristics'!J:J,MATCH($C2258,'Policy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8" s="254" t="str">
        <f>IF(ISBLANK(INDEX('Policy Characteristics'!K:K,MATCH($C2258,'Policy Characteristics'!$C:$C,0))),"",INDEX('Policy Characteristics'!K:K,MATCH($C2258,'Policy Characteristics'!$C:$C,0)))</f>
        <v>fuels.html#fuel-taxes</v>
      </c>
      <c r="R2258" s="254" t="str">
        <f>IF(ISBLANK(INDEX('Policy Characteristics'!L:L,MATCH($C2258,'Policy Characteristics'!$C:$C,0))),"",INDEX('Policy Characteristics'!L:L,MATCH($C2258,'Policy Characteristics'!$C:$C,0)))</f>
        <v>fuel-taxes.html</v>
      </c>
    </row>
    <row r="2259" spans="1:18" s="4" customFormat="1" x14ac:dyDescent="0.25">
      <c r="A2259" s="254" t="str">
        <f>IF(ISBLANK(INDEX('Policy Characteristics'!A:A,MATCH($C2259,'Policy Characteristics'!$C:$C,0))),"",INDEX('Policy Characteristics'!A:A,MATCH($C2259,'Policy Characteristics'!$C:$C,0)))</f>
        <v>Cross-Sector</v>
      </c>
      <c r="B2259" s="262" t="str">
        <f>IF(ISBLANK(INDEX('Policy Characteristics'!B:B,MATCH($C2259,'Policy Characteristics'!$C:$C,0))),"",INDEX('Policy Characteristics'!B:B,MATCH($C2259,'Policy Characteristics'!$C:$C,0)))</f>
        <v>Fuel Taxes or Subsidies</v>
      </c>
      <c r="C2259" s="320" t="str">
        <f t="shared" si="80"/>
        <v>Additional Fuel Tax or Subsidy Rate by Fuel</v>
      </c>
      <c r="D2259" s="6" t="s">
        <v>50</v>
      </c>
      <c r="E2259" s="45" t="s">
        <v>320</v>
      </c>
      <c r="F2259" s="6" t="s">
        <v>91</v>
      </c>
      <c r="G2259" s="45" t="s">
        <v>9</v>
      </c>
      <c r="H2259" s="43">
        <v>2370</v>
      </c>
      <c r="I2259" s="325" t="s">
        <v>41</v>
      </c>
      <c r="J2259" s="255" t="str">
        <f>IF(ISBLANK(INDEX('Policy Characteristics'!D:D,MATCH($C2259,'Policy Characteristics'!$C:$C,0))),"",INDEX('Policy Characteristics'!D:D,MATCH($C2259,'Policy Characteristics'!$C:$C,0)))</f>
        <v>Fuel Taxes or Subsidies</v>
      </c>
      <c r="K2259" s="254" t="str">
        <f>IF(ISBLANK(INDEX('Policy Characteristics'!E:E,MATCH($C2259,'Policy Characteristics'!$C:$C,0))),"",INDEX('Policy Characteristics'!E:E,MATCH($C2259,'Policy Characteristics'!$C:$C,0)))</f>
        <v>cross fuel tax</v>
      </c>
      <c r="L2259" s="261">
        <f>IF(ISBLANK(INDEX('Policy Characteristics'!F:F,MATCH($C2259,'Policy Characteristics'!$C:$C,0))),"",INDEX('Policy Characteristics'!F:F,MATCH($C2259,'Policy Characteristics'!$C:$C,0)))</f>
        <v>-0.9</v>
      </c>
      <c r="M2259" s="261">
        <f>IF(ISBLANK(INDEX('Policy Characteristics'!G:G,MATCH($C2259,'Policy Characteristics'!$C:$C,0))),"",INDEX('Policy Characteristics'!G:G,MATCH($C2259,'Policy Characteristics'!$C:$C,0)))</f>
        <v>0.9</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of BAU price</v>
      </c>
      <c r="P2259" s="254" t="str">
        <f>IF(ISBLANK(INDEX('Policy Characteristics'!J:J,MATCH($C2259,'Policy Characteristics'!$C:$C,0))),"",INDEX('Policy Characteristics'!J:J,MATCH($C2259,'Policy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9" s="254" t="str">
        <f>IF(ISBLANK(INDEX('Policy Characteristics'!K:K,MATCH($C2259,'Policy Characteristics'!$C:$C,0))),"",INDEX('Policy Characteristics'!K:K,MATCH($C2259,'Policy Characteristics'!$C:$C,0)))</f>
        <v>fuels.html#fuel-taxes</v>
      </c>
      <c r="R2259" s="254" t="str">
        <f>IF(ISBLANK(INDEX('Policy Characteristics'!L:L,MATCH($C2259,'Policy Characteristics'!$C:$C,0))),"",INDEX('Policy Characteristics'!L:L,MATCH($C2259,'Policy Characteristics'!$C:$C,0)))</f>
        <v>fuel-taxes.html</v>
      </c>
    </row>
    <row r="2260" spans="1:18" s="4" customFormat="1" x14ac:dyDescent="0.25">
      <c r="A2260" s="254" t="str">
        <f>IF(ISBLANK(INDEX('Policy Characteristics'!A:A,MATCH($C2260,'Policy Characteristics'!$C:$C,0))),"",INDEX('Policy Characteristics'!A:A,MATCH($C2260,'Policy Characteristics'!$C:$C,0)))</f>
        <v>Cross-Sector</v>
      </c>
      <c r="B2260" s="262" t="str">
        <f>IF(ISBLANK(INDEX('Policy Characteristics'!B:B,MATCH($C2260,'Policy Characteristics'!$C:$C,0))),"",INDEX('Policy Characteristics'!B:B,MATCH($C2260,'Policy Characteristics'!$C:$C,0)))</f>
        <v>Fuel Taxes or Subsidies</v>
      </c>
      <c r="C2260" s="320" t="str">
        <f t="shared" si="80"/>
        <v>Additional Fuel Tax or Subsidy Rate by Fuel</v>
      </c>
      <c r="D2260" s="6" t="s">
        <v>51</v>
      </c>
      <c r="E2260" s="45" t="s">
        <v>320</v>
      </c>
      <c r="F2260" s="6" t="s">
        <v>92</v>
      </c>
      <c r="G2260" s="45" t="s">
        <v>9</v>
      </c>
      <c r="H2260" s="43">
        <v>2371</v>
      </c>
      <c r="I2260" s="325" t="s">
        <v>40</v>
      </c>
      <c r="J2260" s="255" t="str">
        <f>IF(ISBLANK(INDEX('Policy Characteristics'!D:D,MATCH($C2260,'Policy Characteristics'!$C:$C,0))),"",INDEX('Policy Characteristics'!D:D,MATCH($C2260,'Policy Characteristics'!$C:$C,0)))</f>
        <v>Fuel Taxes or Subsidies</v>
      </c>
      <c r="K2260" s="254" t="str">
        <f>IF(ISBLANK(INDEX('Policy Characteristics'!E:E,MATCH($C2260,'Policy Characteristics'!$C:$C,0))),"",INDEX('Policy Characteristics'!E:E,MATCH($C2260,'Policy Characteristics'!$C:$C,0)))</f>
        <v>cross fuel tax</v>
      </c>
      <c r="L2260" s="261">
        <f>IF(ISBLANK(INDEX('Policy Characteristics'!F:F,MATCH($C2260,'Policy Characteristics'!$C:$C,0))),"",INDEX('Policy Characteristics'!F:F,MATCH($C2260,'Policy Characteristics'!$C:$C,0)))</f>
        <v>-0.9</v>
      </c>
      <c r="M2260" s="261">
        <f>IF(ISBLANK(INDEX('Policy Characteristics'!G:G,MATCH($C2260,'Policy Characteristics'!$C:$C,0))),"",INDEX('Policy Characteristics'!G:G,MATCH($C2260,'Policy Characteristics'!$C:$C,0)))</f>
        <v>0.9</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of BAU price</v>
      </c>
      <c r="P2260" s="254" t="str">
        <f>IF(ISBLANK(INDEX('Policy Characteristics'!J:J,MATCH($C2260,'Policy Characteristics'!$C:$C,0))),"",INDEX('Policy Characteristics'!J:J,MATCH($C2260,'Policy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0" s="254" t="str">
        <f>IF(ISBLANK(INDEX('Policy Characteristics'!K:K,MATCH($C2260,'Policy Characteristics'!$C:$C,0))),"",INDEX('Policy Characteristics'!K:K,MATCH($C2260,'Policy Characteristics'!$C:$C,0)))</f>
        <v>fuels.html#fuel-taxes</v>
      </c>
      <c r="R2260" s="254" t="str">
        <f>IF(ISBLANK(INDEX('Policy Characteristics'!L:L,MATCH($C2260,'Policy Characteristics'!$C:$C,0))),"",INDEX('Policy Characteristics'!L:L,MATCH($C2260,'Policy Characteristics'!$C:$C,0)))</f>
        <v>fuel-taxes.html</v>
      </c>
    </row>
    <row r="2261" spans="1:18" s="4" customFormat="1" x14ac:dyDescent="0.25">
      <c r="A2261" s="254" t="str">
        <f>IF(ISBLANK(INDEX('Policy Characteristics'!A:A,MATCH($C2261,'Policy Characteristics'!$C:$C,0))),"",INDEX('Policy Characteristics'!A:A,MATCH($C2261,'Policy Characteristics'!$C:$C,0)))</f>
        <v>Cross-Sector</v>
      </c>
      <c r="B2261" s="262" t="str">
        <f>IF(ISBLANK(INDEX('Policy Characteristics'!B:B,MATCH($C2261,'Policy Characteristics'!$C:$C,0))),"",INDEX('Policy Characteristics'!B:B,MATCH($C2261,'Policy Characteristics'!$C:$C,0)))</f>
        <v>Fuel Taxes or Subsidies</v>
      </c>
      <c r="C2261" s="320" t="str">
        <f t="shared" si="80"/>
        <v>Additional Fuel Tax or Subsidy Rate by Fuel</v>
      </c>
      <c r="D2261" s="6" t="s">
        <v>52</v>
      </c>
      <c r="E2261" s="45" t="s">
        <v>320</v>
      </c>
      <c r="F2261" s="6" t="s">
        <v>93</v>
      </c>
      <c r="G2261" s="45" t="s">
        <v>9</v>
      </c>
      <c r="H2261" s="43">
        <v>2372</v>
      </c>
      <c r="I2261" s="325" t="s">
        <v>41</v>
      </c>
      <c r="J2261" s="255" t="str">
        <f>IF(ISBLANK(INDEX('Policy Characteristics'!D:D,MATCH($C2261,'Policy Characteristics'!$C:$C,0))),"",INDEX('Policy Characteristics'!D:D,MATCH($C2261,'Policy Characteristics'!$C:$C,0)))</f>
        <v>Fuel Taxes or Subsidies</v>
      </c>
      <c r="K2261" s="254" t="str">
        <f>IF(ISBLANK(INDEX('Policy Characteristics'!E:E,MATCH($C2261,'Policy Characteristics'!$C:$C,0))),"",INDEX('Policy Characteristics'!E:E,MATCH($C2261,'Policy Characteristics'!$C:$C,0)))</f>
        <v>cross fuel tax</v>
      </c>
      <c r="L2261" s="261">
        <f>IF(ISBLANK(INDEX('Policy Characteristics'!F:F,MATCH($C2261,'Policy Characteristics'!$C:$C,0))),"",INDEX('Policy Characteristics'!F:F,MATCH($C2261,'Policy Characteristics'!$C:$C,0)))</f>
        <v>-0.9</v>
      </c>
      <c r="M2261" s="261">
        <f>IF(ISBLANK(INDEX('Policy Characteristics'!G:G,MATCH($C2261,'Policy Characteristics'!$C:$C,0))),"",INDEX('Policy Characteristics'!G:G,MATCH($C2261,'Policy Characteristics'!$C:$C,0)))</f>
        <v>0.9</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of BAU price</v>
      </c>
      <c r="P2261" s="254" t="str">
        <f>IF(ISBLANK(INDEX('Policy Characteristics'!J:J,MATCH($C2261,'Policy Characteristics'!$C:$C,0))),"",INDEX('Policy Characteristics'!J:J,MATCH($C2261,'Policy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1" s="254" t="str">
        <f>IF(ISBLANK(INDEX('Policy Characteristics'!K:K,MATCH($C2261,'Policy Characteristics'!$C:$C,0))),"",INDEX('Policy Characteristics'!K:K,MATCH($C2261,'Policy Characteristics'!$C:$C,0)))</f>
        <v>fuels.html#fuel-taxes</v>
      </c>
      <c r="R2261" s="254" t="str">
        <f>IF(ISBLANK(INDEX('Policy Characteristics'!L:L,MATCH($C2261,'Policy Characteristics'!$C:$C,0))),"",INDEX('Policy Characteristics'!L:L,MATCH($C2261,'Policy Characteristics'!$C:$C,0)))</f>
        <v>fuel-taxes.html</v>
      </c>
    </row>
    <row r="2262" spans="1:18" s="4" customFormat="1" x14ac:dyDescent="0.25">
      <c r="A2262" s="254" t="str">
        <f>IF(ISBLANK(INDEX('Policy Characteristics'!A:A,MATCH($C2262,'Policy Characteristics'!$C:$C,0))),"",INDEX('Policy Characteristics'!A:A,MATCH($C2262,'Policy Characteristics'!$C:$C,0)))</f>
        <v>Cross-Sector</v>
      </c>
      <c r="B2262" s="262" t="str">
        <f>IF(ISBLANK(INDEX('Policy Characteristics'!B:B,MATCH($C2262,'Policy Characteristics'!$C:$C,0))),"",INDEX('Policy Characteristics'!B:B,MATCH($C2262,'Policy Characteristics'!$C:$C,0)))</f>
        <v>Fuel Taxes or Subsidies</v>
      </c>
      <c r="C2262" s="320" t="str">
        <f t="shared" si="80"/>
        <v>Additional Fuel Tax or Subsidy Rate by Fuel</v>
      </c>
      <c r="D2262" s="6" t="s">
        <v>53</v>
      </c>
      <c r="E2262" s="45" t="s">
        <v>320</v>
      </c>
      <c r="F2262" s="6" t="s">
        <v>94</v>
      </c>
      <c r="G2262" s="45" t="s">
        <v>9</v>
      </c>
      <c r="H2262" s="43">
        <v>2373</v>
      </c>
      <c r="I2262" s="325" t="s">
        <v>41</v>
      </c>
      <c r="J2262" s="255" t="str">
        <f>IF(ISBLANK(INDEX('Policy Characteristics'!D:D,MATCH($C2262,'Policy Characteristics'!$C:$C,0))),"",INDEX('Policy Characteristics'!D:D,MATCH($C2262,'Policy Characteristics'!$C:$C,0)))</f>
        <v>Fuel Taxes or Subsidies</v>
      </c>
      <c r="K2262" s="254" t="str">
        <f>IF(ISBLANK(INDEX('Policy Characteristics'!E:E,MATCH($C2262,'Policy Characteristics'!$C:$C,0))),"",INDEX('Policy Characteristics'!E:E,MATCH($C2262,'Policy Characteristics'!$C:$C,0)))</f>
        <v>cross fuel tax</v>
      </c>
      <c r="L2262" s="261">
        <f>IF(ISBLANK(INDEX('Policy Characteristics'!F:F,MATCH($C2262,'Policy Characteristics'!$C:$C,0))),"",INDEX('Policy Characteristics'!F:F,MATCH($C2262,'Policy Characteristics'!$C:$C,0)))</f>
        <v>-0.9</v>
      </c>
      <c r="M2262" s="261">
        <f>IF(ISBLANK(INDEX('Policy Characteristics'!G:G,MATCH($C2262,'Policy Characteristics'!$C:$C,0))),"",INDEX('Policy Characteristics'!G:G,MATCH($C2262,'Policy Characteristics'!$C:$C,0)))</f>
        <v>0.9</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of BAU price</v>
      </c>
      <c r="P2262" s="254" t="str">
        <f>IF(ISBLANK(INDEX('Policy Characteristics'!J:J,MATCH($C2262,'Policy Characteristics'!$C:$C,0))),"",INDEX('Policy Characteristics'!J:J,MATCH($C2262,'Policy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2" s="254" t="str">
        <f>IF(ISBLANK(INDEX('Policy Characteristics'!K:K,MATCH($C2262,'Policy Characteristics'!$C:$C,0))),"",INDEX('Policy Characteristics'!K:K,MATCH($C2262,'Policy Characteristics'!$C:$C,0)))</f>
        <v>fuels.html#fuel-taxes</v>
      </c>
      <c r="R2262" s="254" t="str">
        <f>IF(ISBLANK(INDEX('Policy Characteristics'!L:L,MATCH($C2262,'Policy Characteristics'!$C:$C,0))),"",INDEX('Policy Characteristics'!L:L,MATCH($C2262,'Policy Characteristics'!$C:$C,0)))</f>
        <v>fuel-taxes.html</v>
      </c>
    </row>
    <row r="2263" spans="1:18" x14ac:dyDescent="0.25">
      <c r="A2263" s="254" t="str">
        <f>IF(ISBLANK(INDEX('Policy Characteristics'!A:A,MATCH($C2263,'Policy Characteristics'!$C:$C,0))),"",INDEX('Policy Characteristics'!A:A,MATCH($C2263,'Policy Characteristics'!$C:$C,0)))</f>
        <v>Cross-Sector</v>
      </c>
      <c r="B2263" s="262" t="str">
        <f>IF(ISBLANK(INDEX('Policy Characteristics'!B:B,MATCH($C2263,'Policy Characteristics'!$C:$C,0))),"",INDEX('Policy Characteristics'!B:B,MATCH($C2263,'Policy Characteristics'!$C:$C,0)))</f>
        <v>Fuel Taxes or Subsidies</v>
      </c>
      <c r="C2263" s="320" t="str">
        <f t="shared" si="80"/>
        <v>Additional Fuel Tax or Subsidy Rate by Fuel</v>
      </c>
      <c r="D2263" s="6" t="s">
        <v>2452</v>
      </c>
      <c r="E2263" s="45" t="s">
        <v>320</v>
      </c>
      <c r="F2263" s="6" t="s">
        <v>2453</v>
      </c>
      <c r="G2263" s="45" t="s">
        <v>9</v>
      </c>
      <c r="H2263" s="43">
        <v>2374</v>
      </c>
      <c r="I2263" s="325" t="s">
        <v>40</v>
      </c>
      <c r="J2263" s="255" t="str">
        <f>IF(ISBLANK(INDEX('Policy Characteristics'!D:D,MATCH($C2263,'Policy Characteristics'!$C:$C,0))),"",INDEX('Policy Characteristics'!D:D,MATCH($C2263,'Policy Characteristics'!$C:$C,0)))</f>
        <v>Fuel Taxes or Subsidies</v>
      </c>
      <c r="K2263" s="254" t="str">
        <f>IF(ISBLANK(INDEX('Policy Characteristics'!E:E,MATCH($C2263,'Policy Characteristics'!$C:$C,0))),"",INDEX('Policy Characteristics'!E:E,MATCH($C2263,'Policy Characteristics'!$C:$C,0)))</f>
        <v>cross fuel tax</v>
      </c>
      <c r="L2263" s="261">
        <f>IF(ISBLANK(INDEX('Policy Characteristics'!F:F,MATCH($C2263,'Policy Characteristics'!$C:$C,0))),"",INDEX('Policy Characteristics'!F:F,MATCH($C2263,'Policy Characteristics'!$C:$C,0)))</f>
        <v>-0.9</v>
      </c>
      <c r="M2263" s="261">
        <f>IF(ISBLANK(INDEX('Policy Characteristics'!G:G,MATCH($C2263,'Policy Characteristics'!$C:$C,0))),"",INDEX('Policy Characteristics'!G:G,MATCH($C2263,'Policy Characteristics'!$C:$C,0)))</f>
        <v>0.9</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of BAU price</v>
      </c>
      <c r="P2263" s="254" t="str">
        <f>IF(ISBLANK(INDEX('Policy Characteristics'!J:J,MATCH($C2263,'Policy Characteristics'!$C:$C,0))),"",INDEX('Policy Characteristics'!J:J,MATCH($C2263,'Policy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3" s="254" t="str">
        <f>IF(ISBLANK(INDEX('Policy Characteristics'!K:K,MATCH($C2263,'Policy Characteristics'!$C:$C,0))),"",INDEX('Policy Characteristics'!K:K,MATCH($C2263,'Policy Characteristics'!$C:$C,0)))</f>
        <v>fuels.html#fuel-taxes</v>
      </c>
      <c r="R2263" s="254" t="str">
        <f>IF(ISBLANK(INDEX('Policy Characteristics'!L:L,MATCH($C2263,'Policy Characteristics'!$C:$C,0))),"",INDEX('Policy Characteristics'!L:L,MATCH($C2263,'Policy Characteristics'!$C:$C,0)))</f>
        <v>fuel-taxes.html</v>
      </c>
    </row>
    <row r="2264" spans="1:18" x14ac:dyDescent="0.25">
      <c r="A2264" s="254" t="str">
        <f>IF(ISBLANK(INDEX('Policy Characteristics'!A:A,MATCH($C2264,'Policy Characteristics'!$C:$C,0))),"",INDEX('Policy Characteristics'!A:A,MATCH($C2264,'Policy Characteristics'!$C:$C,0)))</f>
        <v>Cross-Sector</v>
      </c>
      <c r="B2264" s="262" t="str">
        <f>IF(ISBLANK(INDEX('Policy Characteristics'!B:B,MATCH($C2264,'Policy Characteristics'!$C:$C,0))),"",INDEX('Policy Characteristics'!B:B,MATCH($C2264,'Policy Characteristics'!$C:$C,0)))</f>
        <v>Fuel Taxes or Subsidies</v>
      </c>
      <c r="C2264" s="320" t="str">
        <f t="shared" si="80"/>
        <v>Additional Fuel Tax or Subsidy Rate by Fuel</v>
      </c>
      <c r="D2264" s="6" t="s">
        <v>71</v>
      </c>
      <c r="E2264" s="45" t="s">
        <v>320</v>
      </c>
      <c r="F2264" s="6" t="s">
        <v>95</v>
      </c>
      <c r="G2264" s="45" t="s">
        <v>9</v>
      </c>
      <c r="H2264" s="43">
        <v>2375</v>
      </c>
      <c r="I2264" s="325" t="s">
        <v>41</v>
      </c>
      <c r="J2264" s="255" t="str">
        <f>IF(ISBLANK(INDEX('Policy Characteristics'!D:D,MATCH($C2264,'Policy Characteristics'!$C:$C,0))),"",INDEX('Policy Characteristics'!D:D,MATCH($C2264,'Policy Characteristics'!$C:$C,0)))</f>
        <v>Fuel Taxes or Subsidies</v>
      </c>
      <c r="K2264" s="254" t="str">
        <f>IF(ISBLANK(INDEX('Policy Characteristics'!E:E,MATCH($C2264,'Policy Characteristics'!$C:$C,0))),"",INDEX('Policy Characteristics'!E:E,MATCH($C2264,'Policy Characteristics'!$C:$C,0)))</f>
        <v>cross fuel tax</v>
      </c>
      <c r="L2264" s="261">
        <f>IF(ISBLANK(INDEX('Policy Characteristics'!F:F,MATCH($C2264,'Policy Characteristics'!$C:$C,0))),"",INDEX('Policy Characteristics'!F:F,MATCH($C2264,'Policy Characteristics'!$C:$C,0)))</f>
        <v>-0.9</v>
      </c>
      <c r="M2264" s="261">
        <f>IF(ISBLANK(INDEX('Policy Characteristics'!G:G,MATCH($C2264,'Policy Characteristics'!$C:$C,0))),"",INDEX('Policy Characteristics'!G:G,MATCH($C2264,'Policy Characteristics'!$C:$C,0)))</f>
        <v>0.9</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of BAU price</v>
      </c>
      <c r="P2264" s="254" t="str">
        <f>IF(ISBLANK(INDEX('Policy Characteristics'!J:J,MATCH($C2264,'Policy Characteristics'!$C:$C,0))),"",INDEX('Policy Characteristics'!J:J,MATCH($C2264,'Policy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4" s="254" t="str">
        <f>IF(ISBLANK(INDEX('Policy Characteristics'!K:K,MATCH($C2264,'Policy Characteristics'!$C:$C,0))),"",INDEX('Policy Characteristics'!K:K,MATCH($C2264,'Policy Characteristics'!$C:$C,0)))</f>
        <v>fuels.html#fuel-taxes</v>
      </c>
      <c r="R2264" s="254" t="str">
        <f>IF(ISBLANK(INDEX('Policy Characteristics'!L:L,MATCH($C2264,'Policy Characteristics'!$C:$C,0))),"",INDEX('Policy Characteristics'!L:L,MATCH($C2264,'Policy Characteristics'!$C:$C,0)))</f>
        <v>fuel-taxes.html</v>
      </c>
    </row>
    <row r="2265" spans="1:18" x14ac:dyDescent="0.25">
      <c r="A2265" s="254" t="str">
        <f>IF(ISBLANK(INDEX('Policy Characteristics'!A:A,MATCH($C2265,'Policy Characteristics'!$C:$C,0))),"",INDEX('Policy Characteristics'!A:A,MATCH($C2265,'Policy Characteristics'!$C:$C,0)))</f>
        <v>Cross-Sector</v>
      </c>
      <c r="B2265" s="262" t="str">
        <f>IF(ISBLANK(INDEX('Policy Characteristics'!B:B,MATCH($C2265,'Policy Characteristics'!$C:$C,0))),"",INDEX('Policy Characteristics'!B:B,MATCH($C2265,'Policy Characteristics'!$C:$C,0)))</f>
        <v>Fuel Taxes or Subsidies</v>
      </c>
      <c r="C2265" s="320" t="str">
        <f t="shared" si="80"/>
        <v>Additional Fuel Tax or Subsidy Rate by Fuel</v>
      </c>
      <c r="D2265" s="6" t="s">
        <v>429</v>
      </c>
      <c r="E2265" s="45" t="s">
        <v>320</v>
      </c>
      <c r="F2265" s="6" t="s">
        <v>430</v>
      </c>
      <c r="G2265" s="45" t="s">
        <v>9</v>
      </c>
      <c r="H2265" s="43">
        <v>2376</v>
      </c>
      <c r="I2265" s="325" t="s">
        <v>41</v>
      </c>
      <c r="J2265" s="255" t="str">
        <f>IF(ISBLANK(INDEX('Policy Characteristics'!D:D,MATCH($C2265,'Policy Characteristics'!$C:$C,0))),"",INDEX('Policy Characteristics'!D:D,MATCH($C2265,'Policy Characteristics'!$C:$C,0)))</f>
        <v>Fuel Taxes or Subsidies</v>
      </c>
      <c r="K2265" s="254" t="str">
        <f>IF(ISBLANK(INDEX('Policy Characteristics'!E:E,MATCH($C2265,'Policy Characteristics'!$C:$C,0))),"",INDEX('Policy Characteristics'!E:E,MATCH($C2265,'Policy Characteristics'!$C:$C,0)))</f>
        <v>cross fuel tax</v>
      </c>
      <c r="L2265" s="261">
        <f>IF(ISBLANK(INDEX('Policy Characteristics'!F:F,MATCH($C2265,'Policy Characteristics'!$C:$C,0))),"",INDEX('Policy Characteristics'!F:F,MATCH($C2265,'Policy Characteristics'!$C:$C,0)))</f>
        <v>-0.9</v>
      </c>
      <c r="M2265" s="261">
        <f>IF(ISBLANK(INDEX('Policy Characteristics'!G:G,MATCH($C2265,'Policy Characteristics'!$C:$C,0))),"",INDEX('Policy Characteristics'!G:G,MATCH($C2265,'Policy Characteristics'!$C:$C,0)))</f>
        <v>0.9</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of BAU price</v>
      </c>
      <c r="P2265" s="254" t="str">
        <f>IF(ISBLANK(INDEX('Policy Characteristics'!J:J,MATCH($C2265,'Policy Characteristics'!$C:$C,0))),"",INDEX('Policy Characteristics'!J:J,MATCH($C2265,'Policy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5" s="254" t="str">
        <f>IF(ISBLANK(INDEX('Policy Characteristics'!K:K,MATCH($C2265,'Policy Characteristics'!$C:$C,0))),"",INDEX('Policy Characteristics'!K:K,MATCH($C2265,'Policy Characteristics'!$C:$C,0)))</f>
        <v>fuels.html#fuel-taxes</v>
      </c>
      <c r="R2265" s="254" t="str">
        <f>IF(ISBLANK(INDEX('Policy Characteristics'!L:L,MATCH($C2265,'Policy Characteristics'!$C:$C,0))),"",INDEX('Policy Characteristics'!L:L,MATCH($C2265,'Policy Characteristics'!$C:$C,0)))</f>
        <v>fuel-taxes.html</v>
      </c>
    </row>
    <row r="2266" spans="1:18" x14ac:dyDescent="0.25">
      <c r="A2266" s="254" t="str">
        <f>IF(ISBLANK(INDEX('Policy Characteristics'!A:A,MATCH($C2266,'Policy Characteristics'!$C:$C,0))),"",INDEX('Policy Characteristics'!A:A,MATCH($C2266,'Policy Characteristics'!$C:$C,0)))</f>
        <v>Cross-Sector</v>
      </c>
      <c r="B2266" s="262" t="str">
        <f>IF(ISBLANK(INDEX('Policy Characteristics'!B:B,MATCH($C2266,'Policy Characteristics'!$C:$C,0))),"",INDEX('Policy Characteristics'!B:B,MATCH($C2266,'Policy Characteristics'!$C:$C,0)))</f>
        <v>Fuel Taxes or Subsidies</v>
      </c>
      <c r="C2266" s="320" t="str">
        <f t="shared" si="80"/>
        <v>Additional Fuel Tax or Subsidy Rate by Fuel</v>
      </c>
      <c r="D2266" s="6" t="s">
        <v>2444</v>
      </c>
      <c r="E2266" s="45" t="s">
        <v>320</v>
      </c>
      <c r="F2266" s="6" t="s">
        <v>2448</v>
      </c>
      <c r="G2266" s="45" t="s">
        <v>9</v>
      </c>
      <c r="H2266" s="43">
        <v>2377</v>
      </c>
      <c r="I2266" s="325" t="s">
        <v>41</v>
      </c>
      <c r="J2266" s="255" t="str">
        <f>IF(ISBLANK(INDEX('Policy Characteristics'!D:D,MATCH($C2266,'Policy Characteristics'!$C:$C,0))),"",INDEX('Policy Characteristics'!D:D,MATCH($C2266,'Policy Characteristics'!$C:$C,0)))</f>
        <v>Fuel Taxes or Subsidies</v>
      </c>
      <c r="K2266" s="254" t="str">
        <f>IF(ISBLANK(INDEX('Policy Characteristics'!E:E,MATCH($C2266,'Policy Characteristics'!$C:$C,0))),"",INDEX('Policy Characteristics'!E:E,MATCH($C2266,'Policy Characteristics'!$C:$C,0)))</f>
        <v>cross fuel tax</v>
      </c>
      <c r="L2266" s="261">
        <f>IF(ISBLANK(INDEX('Policy Characteristics'!F:F,MATCH($C2266,'Policy Characteristics'!$C:$C,0))),"",INDEX('Policy Characteristics'!F:F,MATCH($C2266,'Policy Characteristics'!$C:$C,0)))</f>
        <v>-0.9</v>
      </c>
      <c r="M2266" s="261">
        <f>IF(ISBLANK(INDEX('Policy Characteristics'!G:G,MATCH($C2266,'Policy Characteristics'!$C:$C,0))),"",INDEX('Policy Characteristics'!G:G,MATCH($C2266,'Policy Characteristics'!$C:$C,0)))</f>
        <v>0.9</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of BAU price</v>
      </c>
      <c r="P2266" s="254" t="str">
        <f>IF(ISBLANK(INDEX('Policy Characteristics'!J:J,MATCH($C2266,'Policy Characteristics'!$C:$C,0))),"",INDEX('Policy Characteristics'!J:J,MATCH($C2266,'Policy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6" s="254" t="str">
        <f>IF(ISBLANK(INDEX('Policy Characteristics'!K:K,MATCH($C2266,'Policy Characteristics'!$C:$C,0))),"",INDEX('Policy Characteristics'!K:K,MATCH($C2266,'Policy Characteristics'!$C:$C,0)))</f>
        <v>fuels.html#fuel-taxes</v>
      </c>
      <c r="R2266" s="254" t="str">
        <f>IF(ISBLANK(INDEX('Policy Characteristics'!L:L,MATCH($C2266,'Policy Characteristics'!$C:$C,0))),"",INDEX('Policy Characteristics'!L:L,MATCH($C2266,'Policy Characteristics'!$C:$C,0)))</f>
        <v>fuel-taxes.html</v>
      </c>
    </row>
    <row r="2267" spans="1:18" x14ac:dyDescent="0.25">
      <c r="A2267" s="254" t="str">
        <f>IF(ISBLANK(INDEX('Policy Characteristics'!A:A,MATCH($C2267,'Policy Characteristics'!$C:$C,0))),"",INDEX('Policy Characteristics'!A:A,MATCH($C2267,'Policy Characteristics'!$C:$C,0)))</f>
        <v>Cross-Sector</v>
      </c>
      <c r="B2267" s="262" t="str">
        <f>IF(ISBLANK(INDEX('Policy Characteristics'!B:B,MATCH($C2267,'Policy Characteristics'!$C:$C,0))),"",INDEX('Policy Characteristics'!B:B,MATCH($C2267,'Policy Characteristics'!$C:$C,0)))</f>
        <v>Fuel Taxes or Subsidies</v>
      </c>
      <c r="C2267" s="320" t="str">
        <f t="shared" si="80"/>
        <v>Additional Fuel Tax or Subsidy Rate by Fuel</v>
      </c>
      <c r="D2267" s="6" t="s">
        <v>2454</v>
      </c>
      <c r="E2267" s="45" t="s">
        <v>320</v>
      </c>
      <c r="F2267" s="6" t="s">
        <v>2455</v>
      </c>
      <c r="G2267" s="45" t="s">
        <v>9</v>
      </c>
      <c r="H2267" s="43">
        <v>2378</v>
      </c>
      <c r="I2267" s="325" t="s">
        <v>40</v>
      </c>
      <c r="J2267" s="255" t="str">
        <f>IF(ISBLANK(INDEX('Policy Characteristics'!D:D,MATCH($C2267,'Policy Characteristics'!$C:$C,0))),"",INDEX('Policy Characteristics'!D:D,MATCH($C2267,'Policy Characteristics'!$C:$C,0)))</f>
        <v>Fuel Taxes or Subsidies</v>
      </c>
      <c r="K2267" s="254" t="str">
        <f>IF(ISBLANK(INDEX('Policy Characteristics'!E:E,MATCH($C2267,'Policy Characteristics'!$C:$C,0))),"",INDEX('Policy Characteristics'!E:E,MATCH($C2267,'Policy Characteristics'!$C:$C,0)))</f>
        <v>cross fuel tax</v>
      </c>
      <c r="L2267" s="261">
        <f>IF(ISBLANK(INDEX('Policy Characteristics'!F:F,MATCH($C2267,'Policy Characteristics'!$C:$C,0))),"",INDEX('Policy Characteristics'!F:F,MATCH($C2267,'Policy Characteristics'!$C:$C,0)))</f>
        <v>-0.9</v>
      </c>
      <c r="M2267" s="261">
        <f>IF(ISBLANK(INDEX('Policy Characteristics'!G:G,MATCH($C2267,'Policy Characteristics'!$C:$C,0))),"",INDEX('Policy Characteristics'!G:G,MATCH($C2267,'Policy Characteristics'!$C:$C,0)))</f>
        <v>0.9</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of BAU price</v>
      </c>
      <c r="P2267" s="254" t="str">
        <f>IF(ISBLANK(INDEX('Policy Characteristics'!J:J,MATCH($C2267,'Policy Characteristics'!$C:$C,0))),"",INDEX('Policy Characteristics'!J:J,MATCH($C2267,'Policy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7" s="254" t="str">
        <f>IF(ISBLANK(INDEX('Policy Characteristics'!K:K,MATCH($C2267,'Policy Characteristics'!$C:$C,0))),"",INDEX('Policy Characteristics'!K:K,MATCH($C2267,'Policy Characteristics'!$C:$C,0)))</f>
        <v>fuels.html#fuel-taxes</v>
      </c>
      <c r="R2267" s="254" t="str">
        <f>IF(ISBLANK(INDEX('Policy Characteristics'!L:L,MATCH($C2267,'Policy Characteristics'!$C:$C,0))),"",INDEX('Policy Characteristics'!L:L,MATCH($C2267,'Policy Characteristics'!$C:$C,0)))</f>
        <v>fuel-taxes.html</v>
      </c>
    </row>
    <row r="2268" spans="1:18" x14ac:dyDescent="0.25">
      <c r="A2268" s="254" t="str">
        <f>IF(ISBLANK(INDEX('Policy Characteristics'!A:A,MATCH($C2268,'Policy Characteristics'!$C:$C,0))),"",INDEX('Policy Characteristics'!A:A,MATCH($C2268,'Policy Characteristics'!$C:$C,0)))</f>
        <v>Cross-Sector</v>
      </c>
      <c r="B2268" s="262" t="str">
        <f>IF(ISBLANK(INDEX('Policy Characteristics'!B:B,MATCH($C2268,'Policy Characteristics'!$C:$C,0))),"",INDEX('Policy Characteristics'!B:B,MATCH($C2268,'Policy Characteristics'!$C:$C,0)))</f>
        <v>Fuel Taxes or Subsidies</v>
      </c>
      <c r="C2268" s="320" t="str">
        <f t="shared" si="80"/>
        <v>Additional Fuel Tax or Subsidy Rate by Fuel</v>
      </c>
      <c r="D2268" s="6" t="s">
        <v>2445</v>
      </c>
      <c r="E2268" s="45" t="s">
        <v>320</v>
      </c>
      <c r="F2268" s="6" t="s">
        <v>2449</v>
      </c>
      <c r="G2268" s="45" t="s">
        <v>9</v>
      </c>
      <c r="H2268" s="43">
        <v>2379</v>
      </c>
      <c r="I2268" s="325" t="s">
        <v>40</v>
      </c>
      <c r="J2268" s="255" t="str">
        <f>IF(ISBLANK(INDEX('Policy Characteristics'!D:D,MATCH($C2268,'Policy Characteristics'!$C:$C,0))),"",INDEX('Policy Characteristics'!D:D,MATCH($C2268,'Policy Characteristics'!$C:$C,0)))</f>
        <v>Fuel Taxes or Subsidies</v>
      </c>
      <c r="K2268" s="254" t="str">
        <f>IF(ISBLANK(INDEX('Policy Characteristics'!E:E,MATCH($C2268,'Policy Characteristics'!$C:$C,0))),"",INDEX('Policy Characteristics'!E:E,MATCH($C2268,'Policy Characteristics'!$C:$C,0)))</f>
        <v>cross fuel tax</v>
      </c>
      <c r="L2268" s="261">
        <f>IF(ISBLANK(INDEX('Policy Characteristics'!F:F,MATCH($C2268,'Policy Characteristics'!$C:$C,0))),"",INDEX('Policy Characteristics'!F:F,MATCH($C2268,'Policy Characteristics'!$C:$C,0)))</f>
        <v>-0.9</v>
      </c>
      <c r="M2268" s="261">
        <f>IF(ISBLANK(INDEX('Policy Characteristics'!G:G,MATCH($C2268,'Policy Characteristics'!$C:$C,0))),"",INDEX('Policy Characteristics'!G:G,MATCH($C2268,'Policy Characteristics'!$C:$C,0)))</f>
        <v>0.9</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of BAU price</v>
      </c>
      <c r="P2268" s="254" t="str">
        <f>IF(ISBLANK(INDEX('Policy Characteristics'!J:J,MATCH($C2268,'Policy Characteristics'!$C:$C,0))),"",INDEX('Policy Characteristics'!J:J,MATCH($C2268,'Policy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8" s="254" t="str">
        <f>IF(ISBLANK(INDEX('Policy Characteristics'!K:K,MATCH($C2268,'Policy Characteristics'!$C:$C,0))),"",INDEX('Policy Characteristics'!K:K,MATCH($C2268,'Policy Characteristics'!$C:$C,0)))</f>
        <v>fuels.html#fuel-taxes</v>
      </c>
      <c r="R2268" s="254" t="str">
        <f>IF(ISBLANK(INDEX('Policy Characteristics'!L:L,MATCH($C2268,'Policy Characteristics'!$C:$C,0))),"",INDEX('Policy Characteristics'!L:L,MATCH($C2268,'Policy Characteristics'!$C:$C,0)))</f>
        <v>fuel-taxes.html</v>
      </c>
    </row>
    <row r="2269" spans="1:18" x14ac:dyDescent="0.25">
      <c r="A2269" s="254" t="str">
        <f>IF(ISBLANK(INDEX('Policy Characteristics'!A:A,MATCH($C2269,'Policy Characteristics'!$C:$C,0))),"",INDEX('Policy Characteristics'!A:A,MATCH($C2269,'Policy Characteristics'!$C:$C,0)))</f>
        <v>Cross-Sector</v>
      </c>
      <c r="B2269" s="262" t="str">
        <f>IF(ISBLANK(INDEX('Policy Characteristics'!B:B,MATCH($C2269,'Policy Characteristics'!$C:$C,0))),"",INDEX('Policy Characteristics'!B:B,MATCH($C2269,'Policy Characteristics'!$C:$C,0)))</f>
        <v>Fuel Taxes or Subsidies</v>
      </c>
      <c r="C2269" s="320" t="str">
        <f t="shared" si="80"/>
        <v>Additional Fuel Tax or Subsidy Rate by Fuel</v>
      </c>
      <c r="D2269" s="6" t="s">
        <v>2446</v>
      </c>
      <c r="E2269" s="45" t="s">
        <v>320</v>
      </c>
      <c r="F2269" s="6" t="s">
        <v>2450</v>
      </c>
      <c r="G2269" s="45" t="s">
        <v>9</v>
      </c>
      <c r="H2269" s="43">
        <v>2380</v>
      </c>
      <c r="I2269" s="325" t="s">
        <v>41</v>
      </c>
      <c r="J2269" s="255" t="str">
        <f>IF(ISBLANK(INDEX('Policy Characteristics'!D:D,MATCH($C2269,'Policy Characteristics'!$C:$C,0))),"",INDEX('Policy Characteristics'!D:D,MATCH($C2269,'Policy Characteristics'!$C:$C,0)))</f>
        <v>Fuel Taxes or Subsidies</v>
      </c>
      <c r="K2269" s="254" t="str">
        <f>IF(ISBLANK(INDEX('Policy Characteristics'!E:E,MATCH($C2269,'Policy Characteristics'!$C:$C,0))),"",INDEX('Policy Characteristics'!E:E,MATCH($C2269,'Policy Characteristics'!$C:$C,0)))</f>
        <v>cross fuel tax</v>
      </c>
      <c r="L2269" s="261">
        <f>IF(ISBLANK(INDEX('Policy Characteristics'!F:F,MATCH($C2269,'Policy Characteristics'!$C:$C,0))),"",INDEX('Policy Characteristics'!F:F,MATCH($C2269,'Policy Characteristics'!$C:$C,0)))</f>
        <v>-0.9</v>
      </c>
      <c r="M2269" s="261">
        <f>IF(ISBLANK(INDEX('Policy Characteristics'!G:G,MATCH($C2269,'Policy Characteristics'!$C:$C,0))),"",INDEX('Policy Characteristics'!G:G,MATCH($C2269,'Policy Characteristics'!$C:$C,0)))</f>
        <v>0.9</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of BAU price</v>
      </c>
      <c r="P2269" s="254" t="str">
        <f>IF(ISBLANK(INDEX('Policy Characteristics'!J:J,MATCH($C2269,'Policy Characteristics'!$C:$C,0))),"",INDEX('Policy Characteristics'!J:J,MATCH($C2269,'Policy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9" s="254" t="str">
        <f>IF(ISBLANK(INDEX('Policy Characteristics'!K:K,MATCH($C2269,'Policy Characteristics'!$C:$C,0))),"",INDEX('Policy Characteristics'!K:K,MATCH($C2269,'Policy Characteristics'!$C:$C,0)))</f>
        <v>fuels.html#fuel-taxes</v>
      </c>
      <c r="R2269" s="254" t="str">
        <f>IF(ISBLANK(INDEX('Policy Characteristics'!L:L,MATCH($C2269,'Policy Characteristics'!$C:$C,0))),"",INDEX('Policy Characteristics'!L:L,MATCH($C2269,'Policy Characteristics'!$C:$C,0)))</f>
        <v>fuel-taxes.html</v>
      </c>
    </row>
    <row r="2270" spans="1:18" x14ac:dyDescent="0.25">
      <c r="A2270" s="254" t="str">
        <f>IF(ISBLANK(INDEX('Policy Characteristics'!A:A,MATCH($C2270,'Policy Characteristics'!$C:$C,0))),"",INDEX('Policy Characteristics'!A:A,MATCH($C2270,'Policy Characteristics'!$C:$C,0)))</f>
        <v>Cross-Sector</v>
      </c>
      <c r="B2270" s="262" t="str">
        <f>IF(ISBLANK(INDEX('Policy Characteristics'!B:B,MATCH($C2270,'Policy Characteristics'!$C:$C,0))),"",INDEX('Policy Characteristics'!B:B,MATCH($C2270,'Policy Characteristics'!$C:$C,0)))</f>
        <v>Fuel Taxes or Subsidies</v>
      </c>
      <c r="C2270" s="320" t="str">
        <f t="shared" si="80"/>
        <v>Additional Fuel Tax or Subsidy Rate by Fuel</v>
      </c>
      <c r="D2270" s="6" t="s">
        <v>2447</v>
      </c>
      <c r="E2270" s="45" t="s">
        <v>320</v>
      </c>
      <c r="F2270" s="6" t="s">
        <v>2451</v>
      </c>
      <c r="G2270" s="45" t="s">
        <v>9</v>
      </c>
      <c r="H2270" s="43">
        <v>2381</v>
      </c>
      <c r="I2270" s="325" t="s">
        <v>40</v>
      </c>
      <c r="J2270" s="255" t="str">
        <f>IF(ISBLANK(INDEX('Policy Characteristics'!D:D,MATCH($C2270,'Policy Characteristics'!$C:$C,0))),"",INDEX('Policy Characteristics'!D:D,MATCH($C2270,'Policy Characteristics'!$C:$C,0)))</f>
        <v>Fuel Taxes or Subsidies</v>
      </c>
      <c r="K2270" s="254" t="str">
        <f>IF(ISBLANK(INDEX('Policy Characteristics'!E:E,MATCH($C2270,'Policy Characteristics'!$C:$C,0))),"",INDEX('Policy Characteristics'!E:E,MATCH($C2270,'Policy Characteristics'!$C:$C,0)))</f>
        <v>cross fuel tax</v>
      </c>
      <c r="L2270" s="261">
        <f>IF(ISBLANK(INDEX('Policy Characteristics'!F:F,MATCH($C2270,'Policy Characteristics'!$C:$C,0))),"",INDEX('Policy Characteristics'!F:F,MATCH($C2270,'Policy Characteristics'!$C:$C,0)))</f>
        <v>-0.9</v>
      </c>
      <c r="M2270" s="261">
        <f>IF(ISBLANK(INDEX('Policy Characteristics'!G:G,MATCH($C2270,'Policy Characteristics'!$C:$C,0))),"",INDEX('Policy Characteristics'!G:G,MATCH($C2270,'Policy Characteristics'!$C:$C,0)))</f>
        <v>0.9</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of BAU price</v>
      </c>
      <c r="P2270" s="254" t="str">
        <f>IF(ISBLANK(INDEX('Policy Characteristics'!J:J,MATCH($C2270,'Policy Characteristics'!$C:$C,0))),"",INDEX('Policy Characteristics'!J:J,MATCH($C2270,'Policy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0" s="254" t="str">
        <f>IF(ISBLANK(INDEX('Policy Characteristics'!K:K,MATCH($C2270,'Policy Characteristics'!$C:$C,0))),"",INDEX('Policy Characteristics'!K:K,MATCH($C2270,'Policy Characteristics'!$C:$C,0)))</f>
        <v>fuels.html#fuel-taxes</v>
      </c>
      <c r="R2270" s="254" t="str">
        <f>IF(ISBLANK(INDEX('Policy Characteristics'!L:L,MATCH($C2270,'Policy Characteristics'!$C:$C,0))),"",INDEX('Policy Characteristics'!L:L,MATCH($C2270,'Policy Characteristics'!$C:$C,0)))</f>
        <v>fuel-taxes.html</v>
      </c>
    </row>
    <row r="2271" spans="1:18" s="4" customFormat="1" x14ac:dyDescent="0.25">
      <c r="A2271" s="254" t="str">
        <f>IF(ISBLANK(INDEX('Policy Characteristics'!A:A,MATCH($C2271,'Policy Characteristics'!$C:$C,0))),"",INDEX('Policy Characteristics'!A:A,MATCH($C2271,'Policy Characteristics'!$C:$C,0)))</f>
        <v>Cross-Sector</v>
      </c>
      <c r="B2271" s="262" t="str">
        <f>IF(ISBLANK(INDEX('Policy Characteristics'!B:B,MATCH($C2271,'Policy Characteristics'!$C:$C,0))),"",INDEX('Policy Characteristics'!B:B,MATCH($C2271,'Policy Characteristics'!$C:$C,0)))</f>
        <v>Fuel Taxes or Subsidies</v>
      </c>
      <c r="C2271" s="320" t="str">
        <f t="shared" si="80"/>
        <v>Additional Fuel Tax or Subsidy Rate by Fuel</v>
      </c>
      <c r="D2271" s="45" t="s">
        <v>49</v>
      </c>
      <c r="E2271" s="45" t="s">
        <v>2471</v>
      </c>
      <c r="F2271" s="45" t="s">
        <v>89</v>
      </c>
      <c r="G2271" s="45" t="s">
        <v>2464</v>
      </c>
      <c r="H2271" s="43">
        <v>2382</v>
      </c>
      <c r="I2271" s="324" t="s">
        <v>40</v>
      </c>
      <c r="J2271" s="255" t="str">
        <f>IF(ISBLANK(INDEX('Policy Characteristics'!D:D,MATCH($C2271,'Policy Characteristics'!$C:$C,0))),"",INDEX('Policy Characteristics'!D:D,MATCH($C2271,'Policy Characteristics'!$C:$C,0)))</f>
        <v>Fuel Taxes or Subsidies</v>
      </c>
      <c r="K2271" s="254" t="str">
        <f>IF(ISBLANK(INDEX('Policy Characteristics'!E:E,MATCH($C2271,'Policy Characteristics'!$C:$C,0))),"",INDEX('Policy Characteristics'!E:E,MATCH($C2271,'Policy Characteristics'!$C:$C,0)))</f>
        <v>cross fuel tax</v>
      </c>
      <c r="L2271" s="261">
        <f>IF(ISBLANK(INDEX('Policy Characteristics'!F:F,MATCH($C2271,'Policy Characteristics'!$C:$C,0))),"",INDEX('Policy Characteristics'!F:F,MATCH($C2271,'Policy Characteristics'!$C:$C,0)))</f>
        <v>-0.9</v>
      </c>
      <c r="M2271" s="261">
        <f>IF(ISBLANK(INDEX('Policy Characteristics'!G:G,MATCH($C2271,'Policy Characteristics'!$C:$C,0))),"",INDEX('Policy Characteristics'!G:G,MATCH($C2271,'Policy Characteristics'!$C:$C,0)))</f>
        <v>0.9</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of BAU price</v>
      </c>
      <c r="P2271" s="254" t="str">
        <f>IF(ISBLANK(INDEX('Policy Characteristics'!J:J,MATCH($C2271,'Policy Characteristics'!$C:$C,0))),"",INDEX('Policy Characteristics'!J:J,MATCH($C2271,'Policy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1" s="254" t="str">
        <f>IF(ISBLANK(INDEX('Policy Characteristics'!K:K,MATCH($C2271,'Policy Characteristics'!$C:$C,0))),"",INDEX('Policy Characteristics'!K:K,MATCH($C2271,'Policy Characteristics'!$C:$C,0)))</f>
        <v>fuels.html#fuel-taxes</v>
      </c>
      <c r="R2271" s="254" t="str">
        <f>IF(ISBLANK(INDEX('Policy Characteristics'!L:L,MATCH($C2271,'Policy Characteristics'!$C:$C,0))),"",INDEX('Policy Characteristics'!L:L,MATCH($C2271,'Policy Characteristics'!$C:$C,0)))</f>
        <v>fuel-taxes.html</v>
      </c>
    </row>
    <row r="2272" spans="1:18" s="4" customFormat="1" x14ac:dyDescent="0.25">
      <c r="A2272" s="254" t="str">
        <f>IF(ISBLANK(INDEX('Policy Characteristics'!A:A,MATCH($C2272,'Policy Characteristics'!$C:$C,0))),"",INDEX('Policy Characteristics'!A:A,MATCH($C2272,'Policy Characteristics'!$C:$C,0)))</f>
        <v>Cross-Sector</v>
      </c>
      <c r="B2272" s="262" t="str">
        <f>IF(ISBLANK(INDEX('Policy Characteristics'!B:B,MATCH($C2272,'Policy Characteristics'!$C:$C,0))),"",INDEX('Policy Characteristics'!B:B,MATCH($C2272,'Policy Characteristics'!$C:$C,0)))</f>
        <v>Fuel Taxes or Subsidies</v>
      </c>
      <c r="C2272" s="320" t="str">
        <f t="shared" si="80"/>
        <v>Additional Fuel Tax or Subsidy Rate by Fuel</v>
      </c>
      <c r="D2272" s="6" t="s">
        <v>436</v>
      </c>
      <c r="E2272" s="45" t="s">
        <v>2471</v>
      </c>
      <c r="F2272" s="6" t="s">
        <v>433</v>
      </c>
      <c r="G2272" s="45" t="s">
        <v>2464</v>
      </c>
      <c r="H2272" s="43">
        <v>2383</v>
      </c>
      <c r="I2272" s="325" t="s">
        <v>41</v>
      </c>
      <c r="J2272" s="255" t="str">
        <f>IF(ISBLANK(INDEX('Policy Characteristics'!D:D,MATCH($C2272,'Policy Characteristics'!$C:$C,0))),"",INDEX('Policy Characteristics'!D:D,MATCH($C2272,'Policy Characteristics'!$C:$C,0)))</f>
        <v>Fuel Taxes or Subsidies</v>
      </c>
      <c r="K2272" s="254" t="str">
        <f>IF(ISBLANK(INDEX('Policy Characteristics'!E:E,MATCH($C2272,'Policy Characteristics'!$C:$C,0))),"",INDEX('Policy Characteristics'!E:E,MATCH($C2272,'Policy Characteristics'!$C:$C,0)))</f>
        <v>cross fuel tax</v>
      </c>
      <c r="L2272" s="261">
        <f>IF(ISBLANK(INDEX('Policy Characteristics'!F:F,MATCH($C2272,'Policy Characteristics'!$C:$C,0))),"",INDEX('Policy Characteristics'!F:F,MATCH($C2272,'Policy Characteristics'!$C:$C,0)))</f>
        <v>-0.9</v>
      </c>
      <c r="M2272" s="261">
        <f>IF(ISBLANK(INDEX('Policy Characteristics'!G:G,MATCH($C2272,'Policy Characteristics'!$C:$C,0))),"",INDEX('Policy Characteristics'!G:G,MATCH($C2272,'Policy Characteristics'!$C:$C,0)))</f>
        <v>0.9</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of BAU price</v>
      </c>
      <c r="P2272" s="254" t="str">
        <f>IF(ISBLANK(INDEX('Policy Characteristics'!J:J,MATCH($C2272,'Policy Characteristics'!$C:$C,0))),"",INDEX('Policy Characteristics'!J:J,MATCH($C2272,'Policy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2" s="254" t="str">
        <f>IF(ISBLANK(INDEX('Policy Characteristics'!K:K,MATCH($C2272,'Policy Characteristics'!$C:$C,0))),"",INDEX('Policy Characteristics'!K:K,MATCH($C2272,'Policy Characteristics'!$C:$C,0)))</f>
        <v>fuels.html#fuel-taxes</v>
      </c>
      <c r="R2272" s="254" t="str">
        <f>IF(ISBLANK(INDEX('Policy Characteristics'!L:L,MATCH($C2272,'Policy Characteristics'!$C:$C,0))),"",INDEX('Policy Characteristics'!L:L,MATCH($C2272,'Policy Characteristics'!$C:$C,0)))</f>
        <v>fuel-taxes.html</v>
      </c>
    </row>
    <row r="2273" spans="1:18" s="4" customFormat="1" x14ac:dyDescent="0.25">
      <c r="A2273" s="254" t="str">
        <f>IF(ISBLANK(INDEX('Policy Characteristics'!A:A,MATCH($C2273,'Policy Characteristics'!$C:$C,0))),"",INDEX('Policy Characteristics'!A:A,MATCH($C2273,'Policy Characteristics'!$C:$C,0)))</f>
        <v>Cross-Sector</v>
      </c>
      <c r="B2273" s="262" t="str">
        <f>IF(ISBLANK(INDEX('Policy Characteristics'!B:B,MATCH($C2273,'Policy Characteristics'!$C:$C,0))),"",INDEX('Policy Characteristics'!B:B,MATCH($C2273,'Policy Characteristics'!$C:$C,0)))</f>
        <v>Fuel Taxes or Subsidies</v>
      </c>
      <c r="C2273" s="320" t="str">
        <f t="shared" si="80"/>
        <v>Additional Fuel Tax or Subsidy Rate by Fuel</v>
      </c>
      <c r="D2273" s="6" t="s">
        <v>43</v>
      </c>
      <c r="E2273" s="45" t="s">
        <v>2471</v>
      </c>
      <c r="F2273" s="6" t="s">
        <v>83</v>
      </c>
      <c r="G2273" s="45" t="s">
        <v>2464</v>
      </c>
      <c r="H2273" s="43">
        <v>2384</v>
      </c>
      <c r="I2273" s="325" t="s">
        <v>40</v>
      </c>
      <c r="J2273" s="255" t="str">
        <f>IF(ISBLANK(INDEX('Policy Characteristics'!D:D,MATCH($C2273,'Policy Characteristics'!$C:$C,0))),"",INDEX('Policy Characteristics'!D:D,MATCH($C2273,'Policy Characteristics'!$C:$C,0)))</f>
        <v>Fuel Taxes or Subsidies</v>
      </c>
      <c r="K2273" s="254" t="str">
        <f>IF(ISBLANK(INDEX('Policy Characteristics'!E:E,MATCH($C2273,'Policy Characteristics'!$C:$C,0))),"",INDEX('Policy Characteristics'!E:E,MATCH($C2273,'Policy Characteristics'!$C:$C,0)))</f>
        <v>cross fuel tax</v>
      </c>
      <c r="L2273" s="261">
        <f>IF(ISBLANK(INDEX('Policy Characteristics'!F:F,MATCH($C2273,'Policy Characteristics'!$C:$C,0))),"",INDEX('Policy Characteristics'!F:F,MATCH($C2273,'Policy Characteristics'!$C:$C,0)))</f>
        <v>-0.9</v>
      </c>
      <c r="M2273" s="261">
        <f>IF(ISBLANK(INDEX('Policy Characteristics'!G:G,MATCH($C2273,'Policy Characteristics'!$C:$C,0))),"",INDEX('Policy Characteristics'!G:G,MATCH($C2273,'Policy Characteristics'!$C:$C,0)))</f>
        <v>0.9</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of BAU price</v>
      </c>
      <c r="P2273" s="254" t="str">
        <f>IF(ISBLANK(INDEX('Policy Characteristics'!J:J,MATCH($C2273,'Policy Characteristics'!$C:$C,0))),"",INDEX('Policy Characteristics'!J:J,MATCH($C2273,'Policy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3" s="254" t="str">
        <f>IF(ISBLANK(INDEX('Policy Characteristics'!K:K,MATCH($C2273,'Policy Characteristics'!$C:$C,0))),"",INDEX('Policy Characteristics'!K:K,MATCH($C2273,'Policy Characteristics'!$C:$C,0)))</f>
        <v>fuels.html#fuel-taxes</v>
      </c>
      <c r="R2273" s="254" t="str">
        <f>IF(ISBLANK(INDEX('Policy Characteristics'!L:L,MATCH($C2273,'Policy Characteristics'!$C:$C,0))),"",INDEX('Policy Characteristics'!L:L,MATCH($C2273,'Policy Characteristics'!$C:$C,0)))</f>
        <v>fuel-taxes.html</v>
      </c>
    </row>
    <row r="2274" spans="1:18" s="4" customFormat="1" x14ac:dyDescent="0.25">
      <c r="A2274" s="254" t="str">
        <f>IF(ISBLANK(INDEX('Policy Characteristics'!A:A,MATCH($C2274,'Policy Characteristics'!$C:$C,0))),"",INDEX('Policy Characteristics'!A:A,MATCH($C2274,'Policy Characteristics'!$C:$C,0)))</f>
        <v>Cross-Sector</v>
      </c>
      <c r="B2274" s="262" t="str">
        <f>IF(ISBLANK(INDEX('Policy Characteristics'!B:B,MATCH($C2274,'Policy Characteristics'!$C:$C,0))),"",INDEX('Policy Characteristics'!B:B,MATCH($C2274,'Policy Characteristics'!$C:$C,0)))</f>
        <v>Fuel Taxes or Subsidies</v>
      </c>
      <c r="C2274" s="320" t="str">
        <f t="shared" si="80"/>
        <v>Additional Fuel Tax or Subsidy Rate by Fuel</v>
      </c>
      <c r="D2274" s="6" t="s">
        <v>44</v>
      </c>
      <c r="E2274" s="45" t="s">
        <v>2471</v>
      </c>
      <c r="F2274" s="6" t="s">
        <v>84</v>
      </c>
      <c r="G2274" s="45" t="s">
        <v>2464</v>
      </c>
      <c r="H2274" s="43">
        <v>2385</v>
      </c>
      <c r="I2274" s="325" t="s">
        <v>41</v>
      </c>
      <c r="J2274" s="255" t="str">
        <f>IF(ISBLANK(INDEX('Policy Characteristics'!D:D,MATCH($C2274,'Policy Characteristics'!$C:$C,0))),"",INDEX('Policy Characteristics'!D:D,MATCH($C2274,'Policy Characteristics'!$C:$C,0)))</f>
        <v>Fuel Taxes or Subsidies</v>
      </c>
      <c r="K2274" s="254" t="str">
        <f>IF(ISBLANK(INDEX('Policy Characteristics'!E:E,MATCH($C2274,'Policy Characteristics'!$C:$C,0))),"",INDEX('Policy Characteristics'!E:E,MATCH($C2274,'Policy Characteristics'!$C:$C,0)))</f>
        <v>cross fuel tax</v>
      </c>
      <c r="L2274" s="261">
        <f>IF(ISBLANK(INDEX('Policy Characteristics'!F:F,MATCH($C2274,'Policy Characteristics'!$C:$C,0))),"",INDEX('Policy Characteristics'!F:F,MATCH($C2274,'Policy Characteristics'!$C:$C,0)))</f>
        <v>-0.9</v>
      </c>
      <c r="M2274" s="261">
        <f>IF(ISBLANK(INDEX('Policy Characteristics'!G:G,MATCH($C2274,'Policy Characteristics'!$C:$C,0))),"",INDEX('Policy Characteristics'!G:G,MATCH($C2274,'Policy Characteristics'!$C:$C,0)))</f>
        <v>0.9</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of BAU price</v>
      </c>
      <c r="P2274" s="254" t="str">
        <f>IF(ISBLANK(INDEX('Policy Characteristics'!J:J,MATCH($C2274,'Policy Characteristics'!$C:$C,0))),"",INDEX('Policy Characteristics'!J:J,MATCH($C2274,'Policy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4" s="254" t="str">
        <f>IF(ISBLANK(INDEX('Policy Characteristics'!K:K,MATCH($C2274,'Policy Characteristics'!$C:$C,0))),"",INDEX('Policy Characteristics'!K:K,MATCH($C2274,'Policy Characteristics'!$C:$C,0)))</f>
        <v>fuels.html#fuel-taxes</v>
      </c>
      <c r="R2274" s="254" t="str">
        <f>IF(ISBLANK(INDEX('Policy Characteristics'!L:L,MATCH($C2274,'Policy Characteristics'!$C:$C,0))),"",INDEX('Policy Characteristics'!L:L,MATCH($C2274,'Policy Characteristics'!$C:$C,0)))</f>
        <v>fuel-taxes.html</v>
      </c>
    </row>
    <row r="2275" spans="1:18" s="4" customFormat="1" x14ac:dyDescent="0.25">
      <c r="A2275" s="254" t="str">
        <f>IF(ISBLANK(INDEX('Policy Characteristics'!A:A,MATCH($C2275,'Policy Characteristics'!$C:$C,0))),"",INDEX('Policy Characteristics'!A:A,MATCH($C2275,'Policy Characteristics'!$C:$C,0)))</f>
        <v>Cross-Sector</v>
      </c>
      <c r="B2275" s="262" t="str">
        <f>IF(ISBLANK(INDEX('Policy Characteristics'!B:B,MATCH($C2275,'Policy Characteristics'!$C:$C,0))),"",INDEX('Policy Characteristics'!B:B,MATCH($C2275,'Policy Characteristics'!$C:$C,0)))</f>
        <v>Fuel Taxes or Subsidies</v>
      </c>
      <c r="C2275" s="320" t="str">
        <f t="shared" si="80"/>
        <v>Additional Fuel Tax or Subsidy Rate by Fuel</v>
      </c>
      <c r="D2275" s="6" t="s">
        <v>48</v>
      </c>
      <c r="E2275" s="45" t="s">
        <v>2471</v>
      </c>
      <c r="F2275" s="6" t="s">
        <v>88</v>
      </c>
      <c r="G2275" s="45" t="s">
        <v>2464</v>
      </c>
      <c r="H2275" s="43">
        <v>2386</v>
      </c>
      <c r="I2275" s="325" t="s">
        <v>41</v>
      </c>
      <c r="J2275" s="255" t="str">
        <f>IF(ISBLANK(INDEX('Policy Characteristics'!D:D,MATCH($C2275,'Policy Characteristics'!$C:$C,0))),"",INDEX('Policy Characteristics'!D:D,MATCH($C2275,'Policy Characteristics'!$C:$C,0)))</f>
        <v>Fuel Taxes or Subsidies</v>
      </c>
      <c r="K2275" s="254" t="str">
        <f>IF(ISBLANK(INDEX('Policy Characteristics'!E:E,MATCH($C2275,'Policy Characteristics'!$C:$C,0))),"",INDEX('Policy Characteristics'!E:E,MATCH($C2275,'Policy Characteristics'!$C:$C,0)))</f>
        <v>cross fuel tax</v>
      </c>
      <c r="L2275" s="261">
        <f>IF(ISBLANK(INDEX('Policy Characteristics'!F:F,MATCH($C2275,'Policy Characteristics'!$C:$C,0))),"",INDEX('Policy Characteristics'!F:F,MATCH($C2275,'Policy Characteristics'!$C:$C,0)))</f>
        <v>-0.9</v>
      </c>
      <c r="M2275" s="261">
        <f>IF(ISBLANK(INDEX('Policy Characteristics'!G:G,MATCH($C2275,'Policy Characteristics'!$C:$C,0))),"",INDEX('Policy Characteristics'!G:G,MATCH($C2275,'Policy Characteristics'!$C:$C,0)))</f>
        <v>0.9</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of BAU price</v>
      </c>
      <c r="P2275" s="254" t="str">
        <f>IF(ISBLANK(INDEX('Policy Characteristics'!J:J,MATCH($C2275,'Policy Characteristics'!$C:$C,0))),"",INDEX('Policy Characteristics'!J:J,MATCH($C2275,'Policy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5" s="254" t="str">
        <f>IF(ISBLANK(INDEX('Policy Characteristics'!K:K,MATCH($C2275,'Policy Characteristics'!$C:$C,0))),"",INDEX('Policy Characteristics'!K:K,MATCH($C2275,'Policy Characteristics'!$C:$C,0)))</f>
        <v>fuels.html#fuel-taxes</v>
      </c>
      <c r="R2275" s="254" t="str">
        <f>IF(ISBLANK(INDEX('Policy Characteristics'!L:L,MATCH($C2275,'Policy Characteristics'!$C:$C,0))),"",INDEX('Policy Characteristics'!L:L,MATCH($C2275,'Policy Characteristics'!$C:$C,0)))</f>
        <v>fuel-taxes.html</v>
      </c>
    </row>
    <row r="2276" spans="1:18" s="4" customFormat="1" x14ac:dyDescent="0.25">
      <c r="A2276" s="254" t="str">
        <f>IF(ISBLANK(INDEX('Policy Characteristics'!A:A,MATCH($C2276,'Policy Characteristics'!$C:$C,0))),"",INDEX('Policy Characteristics'!A:A,MATCH($C2276,'Policy Characteristics'!$C:$C,0)))</f>
        <v>Cross-Sector</v>
      </c>
      <c r="B2276" s="262" t="str">
        <f>IF(ISBLANK(INDEX('Policy Characteristics'!B:B,MATCH($C2276,'Policy Characteristics'!$C:$C,0))),"",INDEX('Policy Characteristics'!B:B,MATCH($C2276,'Policy Characteristics'!$C:$C,0)))</f>
        <v>Fuel Taxes or Subsidies</v>
      </c>
      <c r="C2276" s="320" t="str">
        <f t="shared" si="80"/>
        <v>Additional Fuel Tax or Subsidy Rate by Fuel</v>
      </c>
      <c r="D2276" s="6" t="s">
        <v>50</v>
      </c>
      <c r="E2276" s="45" t="s">
        <v>2471</v>
      </c>
      <c r="F2276" s="6" t="s">
        <v>91</v>
      </c>
      <c r="G2276" s="45" t="s">
        <v>2464</v>
      </c>
      <c r="H2276" s="43">
        <v>2387</v>
      </c>
      <c r="I2276" s="325" t="s">
        <v>41</v>
      </c>
      <c r="J2276" s="255" t="str">
        <f>IF(ISBLANK(INDEX('Policy Characteristics'!D:D,MATCH($C2276,'Policy Characteristics'!$C:$C,0))),"",INDEX('Policy Characteristics'!D:D,MATCH($C2276,'Policy Characteristics'!$C:$C,0)))</f>
        <v>Fuel Taxes or Subsidies</v>
      </c>
      <c r="K2276" s="254" t="str">
        <f>IF(ISBLANK(INDEX('Policy Characteristics'!E:E,MATCH($C2276,'Policy Characteristics'!$C:$C,0))),"",INDEX('Policy Characteristics'!E:E,MATCH($C2276,'Policy Characteristics'!$C:$C,0)))</f>
        <v>cross fuel tax</v>
      </c>
      <c r="L2276" s="261">
        <f>IF(ISBLANK(INDEX('Policy Characteristics'!F:F,MATCH($C2276,'Policy Characteristics'!$C:$C,0))),"",INDEX('Policy Characteristics'!F:F,MATCH($C2276,'Policy Characteristics'!$C:$C,0)))</f>
        <v>-0.9</v>
      </c>
      <c r="M2276" s="261">
        <f>IF(ISBLANK(INDEX('Policy Characteristics'!G:G,MATCH($C2276,'Policy Characteristics'!$C:$C,0))),"",INDEX('Policy Characteristics'!G:G,MATCH($C2276,'Policy Characteristics'!$C:$C,0)))</f>
        <v>0.9</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of BAU price</v>
      </c>
      <c r="P2276" s="254" t="str">
        <f>IF(ISBLANK(INDEX('Policy Characteristics'!J:J,MATCH($C2276,'Policy Characteristics'!$C:$C,0))),"",INDEX('Policy Characteristics'!J:J,MATCH($C2276,'Policy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6" s="254" t="str">
        <f>IF(ISBLANK(INDEX('Policy Characteristics'!K:K,MATCH($C2276,'Policy Characteristics'!$C:$C,0))),"",INDEX('Policy Characteristics'!K:K,MATCH($C2276,'Policy Characteristics'!$C:$C,0)))</f>
        <v>fuels.html#fuel-taxes</v>
      </c>
      <c r="R2276" s="254" t="str">
        <f>IF(ISBLANK(INDEX('Policy Characteristics'!L:L,MATCH($C2276,'Policy Characteristics'!$C:$C,0))),"",INDEX('Policy Characteristics'!L:L,MATCH($C2276,'Policy Characteristics'!$C:$C,0)))</f>
        <v>fuel-taxes.html</v>
      </c>
    </row>
    <row r="2277" spans="1:18" s="4" customFormat="1" x14ac:dyDescent="0.25">
      <c r="A2277" s="254" t="str">
        <f>IF(ISBLANK(INDEX('Policy Characteristics'!A:A,MATCH($C2277,'Policy Characteristics'!$C:$C,0))),"",INDEX('Policy Characteristics'!A:A,MATCH($C2277,'Policy Characteristics'!$C:$C,0)))</f>
        <v>Cross-Sector</v>
      </c>
      <c r="B2277" s="262" t="str">
        <f>IF(ISBLANK(INDEX('Policy Characteristics'!B:B,MATCH($C2277,'Policy Characteristics'!$C:$C,0))),"",INDEX('Policy Characteristics'!B:B,MATCH($C2277,'Policy Characteristics'!$C:$C,0)))</f>
        <v>Fuel Taxes or Subsidies</v>
      </c>
      <c r="C2277" s="320" t="str">
        <f t="shared" si="80"/>
        <v>Additional Fuel Tax or Subsidy Rate by Fuel</v>
      </c>
      <c r="D2277" s="6" t="s">
        <v>51</v>
      </c>
      <c r="E2277" s="45" t="s">
        <v>2471</v>
      </c>
      <c r="F2277" s="6" t="s">
        <v>92</v>
      </c>
      <c r="G2277" s="45" t="s">
        <v>2464</v>
      </c>
      <c r="H2277" s="43">
        <v>2388</v>
      </c>
      <c r="I2277" s="325" t="s">
        <v>41</v>
      </c>
      <c r="J2277" s="255" t="str">
        <f>IF(ISBLANK(INDEX('Policy Characteristics'!D:D,MATCH($C2277,'Policy Characteristics'!$C:$C,0))),"",INDEX('Policy Characteristics'!D:D,MATCH($C2277,'Policy Characteristics'!$C:$C,0)))</f>
        <v>Fuel Taxes or Subsidies</v>
      </c>
      <c r="K2277" s="254" t="str">
        <f>IF(ISBLANK(INDEX('Policy Characteristics'!E:E,MATCH($C2277,'Policy Characteristics'!$C:$C,0))),"",INDEX('Policy Characteristics'!E:E,MATCH($C2277,'Policy Characteristics'!$C:$C,0)))</f>
        <v>cross fuel tax</v>
      </c>
      <c r="L2277" s="261">
        <f>IF(ISBLANK(INDEX('Policy Characteristics'!F:F,MATCH($C2277,'Policy Characteristics'!$C:$C,0))),"",INDEX('Policy Characteristics'!F:F,MATCH($C2277,'Policy Characteristics'!$C:$C,0)))</f>
        <v>-0.9</v>
      </c>
      <c r="M2277" s="261">
        <f>IF(ISBLANK(INDEX('Policy Characteristics'!G:G,MATCH($C2277,'Policy Characteristics'!$C:$C,0))),"",INDEX('Policy Characteristics'!G:G,MATCH($C2277,'Policy Characteristics'!$C:$C,0)))</f>
        <v>0.9</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of BAU price</v>
      </c>
      <c r="P2277" s="254" t="str">
        <f>IF(ISBLANK(INDEX('Policy Characteristics'!J:J,MATCH($C2277,'Policy Characteristics'!$C:$C,0))),"",INDEX('Policy Characteristics'!J:J,MATCH($C2277,'Policy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7" s="254" t="str">
        <f>IF(ISBLANK(INDEX('Policy Characteristics'!K:K,MATCH($C2277,'Policy Characteristics'!$C:$C,0))),"",INDEX('Policy Characteristics'!K:K,MATCH($C2277,'Policy Characteristics'!$C:$C,0)))</f>
        <v>fuels.html#fuel-taxes</v>
      </c>
      <c r="R2277" s="254" t="str">
        <f>IF(ISBLANK(INDEX('Policy Characteristics'!L:L,MATCH($C2277,'Policy Characteristics'!$C:$C,0))),"",INDEX('Policy Characteristics'!L:L,MATCH($C2277,'Policy Characteristics'!$C:$C,0)))</f>
        <v>fuel-taxes.html</v>
      </c>
    </row>
    <row r="2278" spans="1:18" s="4" customFormat="1" x14ac:dyDescent="0.25">
      <c r="A2278" s="254" t="str">
        <f>IF(ISBLANK(INDEX('Policy Characteristics'!A:A,MATCH($C2278,'Policy Characteristics'!$C:$C,0))),"",INDEX('Policy Characteristics'!A:A,MATCH($C2278,'Policy Characteristics'!$C:$C,0)))</f>
        <v>Cross-Sector</v>
      </c>
      <c r="B2278" s="262" t="str">
        <f>IF(ISBLANK(INDEX('Policy Characteristics'!B:B,MATCH($C2278,'Policy Characteristics'!$C:$C,0))),"",INDEX('Policy Characteristics'!B:B,MATCH($C2278,'Policy Characteristics'!$C:$C,0)))</f>
        <v>Fuel Taxes or Subsidies</v>
      </c>
      <c r="C2278" s="320" t="str">
        <f t="shared" si="80"/>
        <v>Additional Fuel Tax or Subsidy Rate by Fuel</v>
      </c>
      <c r="D2278" s="6" t="s">
        <v>52</v>
      </c>
      <c r="E2278" s="45" t="s">
        <v>2471</v>
      </c>
      <c r="F2278" s="6" t="s">
        <v>93</v>
      </c>
      <c r="G2278" s="45" t="s">
        <v>2464</v>
      </c>
      <c r="H2278" s="43">
        <v>2389</v>
      </c>
      <c r="I2278" s="325" t="s">
        <v>41</v>
      </c>
      <c r="J2278" s="255" t="str">
        <f>IF(ISBLANK(INDEX('Policy Characteristics'!D:D,MATCH($C2278,'Policy Characteristics'!$C:$C,0))),"",INDEX('Policy Characteristics'!D:D,MATCH($C2278,'Policy Characteristics'!$C:$C,0)))</f>
        <v>Fuel Taxes or Subsidies</v>
      </c>
      <c r="K2278" s="254" t="str">
        <f>IF(ISBLANK(INDEX('Policy Characteristics'!E:E,MATCH($C2278,'Policy Characteristics'!$C:$C,0))),"",INDEX('Policy Characteristics'!E:E,MATCH($C2278,'Policy Characteristics'!$C:$C,0)))</f>
        <v>cross fuel tax</v>
      </c>
      <c r="L2278" s="261">
        <f>IF(ISBLANK(INDEX('Policy Characteristics'!F:F,MATCH($C2278,'Policy Characteristics'!$C:$C,0))),"",INDEX('Policy Characteristics'!F:F,MATCH($C2278,'Policy Characteristics'!$C:$C,0)))</f>
        <v>-0.9</v>
      </c>
      <c r="M2278" s="261">
        <f>IF(ISBLANK(INDEX('Policy Characteristics'!G:G,MATCH($C2278,'Policy Characteristics'!$C:$C,0))),"",INDEX('Policy Characteristics'!G:G,MATCH($C2278,'Policy Characteristics'!$C:$C,0)))</f>
        <v>0.9</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of BAU price</v>
      </c>
      <c r="P2278" s="254" t="str">
        <f>IF(ISBLANK(INDEX('Policy Characteristics'!J:J,MATCH($C2278,'Policy Characteristics'!$C:$C,0))),"",INDEX('Policy Characteristics'!J:J,MATCH($C2278,'Policy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8" s="254" t="str">
        <f>IF(ISBLANK(INDEX('Policy Characteristics'!K:K,MATCH($C2278,'Policy Characteristics'!$C:$C,0))),"",INDEX('Policy Characteristics'!K:K,MATCH($C2278,'Policy Characteristics'!$C:$C,0)))</f>
        <v>fuels.html#fuel-taxes</v>
      </c>
      <c r="R2278" s="254" t="str">
        <f>IF(ISBLANK(INDEX('Policy Characteristics'!L:L,MATCH($C2278,'Policy Characteristics'!$C:$C,0))),"",INDEX('Policy Characteristics'!L:L,MATCH($C2278,'Policy Characteristics'!$C:$C,0)))</f>
        <v>fuel-taxes.html</v>
      </c>
    </row>
    <row r="2279" spans="1:18" s="4" customFormat="1" x14ac:dyDescent="0.25">
      <c r="A2279" s="254" t="str">
        <f>IF(ISBLANK(INDEX('Policy Characteristics'!A:A,MATCH($C2279,'Policy Characteristics'!$C:$C,0))),"",INDEX('Policy Characteristics'!A:A,MATCH($C2279,'Policy Characteristics'!$C:$C,0)))</f>
        <v>Cross-Sector</v>
      </c>
      <c r="B2279" s="262" t="str">
        <f>IF(ISBLANK(INDEX('Policy Characteristics'!B:B,MATCH($C2279,'Policy Characteristics'!$C:$C,0))),"",INDEX('Policy Characteristics'!B:B,MATCH($C2279,'Policy Characteristics'!$C:$C,0)))</f>
        <v>Fuel Taxes or Subsidies</v>
      </c>
      <c r="C2279" s="320" t="str">
        <f t="shared" si="80"/>
        <v>Additional Fuel Tax or Subsidy Rate by Fuel</v>
      </c>
      <c r="D2279" s="6" t="s">
        <v>53</v>
      </c>
      <c r="E2279" s="45" t="s">
        <v>2471</v>
      </c>
      <c r="F2279" s="6" t="s">
        <v>94</v>
      </c>
      <c r="G2279" s="45" t="s">
        <v>2464</v>
      </c>
      <c r="H2279" s="43">
        <v>2390</v>
      </c>
      <c r="I2279" s="325" t="s">
        <v>41</v>
      </c>
      <c r="J2279" s="255" t="str">
        <f>IF(ISBLANK(INDEX('Policy Characteristics'!D:D,MATCH($C2279,'Policy Characteristics'!$C:$C,0))),"",INDEX('Policy Characteristics'!D:D,MATCH($C2279,'Policy Characteristics'!$C:$C,0)))</f>
        <v>Fuel Taxes or Subsidies</v>
      </c>
      <c r="K2279" s="254" t="str">
        <f>IF(ISBLANK(INDEX('Policy Characteristics'!E:E,MATCH($C2279,'Policy Characteristics'!$C:$C,0))),"",INDEX('Policy Characteristics'!E:E,MATCH($C2279,'Policy Characteristics'!$C:$C,0)))</f>
        <v>cross fuel tax</v>
      </c>
      <c r="L2279" s="261">
        <f>IF(ISBLANK(INDEX('Policy Characteristics'!F:F,MATCH($C2279,'Policy Characteristics'!$C:$C,0))),"",INDEX('Policy Characteristics'!F:F,MATCH($C2279,'Policy Characteristics'!$C:$C,0)))</f>
        <v>-0.9</v>
      </c>
      <c r="M2279" s="261">
        <f>IF(ISBLANK(INDEX('Policy Characteristics'!G:G,MATCH($C2279,'Policy Characteristics'!$C:$C,0))),"",INDEX('Policy Characteristics'!G:G,MATCH($C2279,'Policy Characteristics'!$C:$C,0)))</f>
        <v>0.9</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of BAU price</v>
      </c>
      <c r="P2279" s="254" t="str">
        <f>IF(ISBLANK(INDEX('Policy Characteristics'!J:J,MATCH($C2279,'Policy Characteristics'!$C:$C,0))),"",INDEX('Policy Characteristics'!J:J,MATCH($C2279,'Policy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9" s="254" t="str">
        <f>IF(ISBLANK(INDEX('Policy Characteristics'!K:K,MATCH($C2279,'Policy Characteristics'!$C:$C,0))),"",INDEX('Policy Characteristics'!K:K,MATCH($C2279,'Policy Characteristics'!$C:$C,0)))</f>
        <v>fuels.html#fuel-taxes</v>
      </c>
      <c r="R2279" s="254" t="str">
        <f>IF(ISBLANK(INDEX('Policy Characteristics'!L:L,MATCH($C2279,'Policy Characteristics'!$C:$C,0))),"",INDEX('Policy Characteristics'!L:L,MATCH($C2279,'Policy Characteristics'!$C:$C,0)))</f>
        <v>fuel-taxes.html</v>
      </c>
    </row>
    <row r="2280" spans="1:18" x14ac:dyDescent="0.25">
      <c r="A2280" s="254" t="str">
        <f>IF(ISBLANK(INDEX('Policy Characteristics'!A:A,MATCH($C2280,'Policy Characteristics'!$C:$C,0))),"",INDEX('Policy Characteristics'!A:A,MATCH($C2280,'Policy Characteristics'!$C:$C,0)))</f>
        <v>Cross-Sector</v>
      </c>
      <c r="B2280" s="262" t="str">
        <f>IF(ISBLANK(INDEX('Policy Characteristics'!B:B,MATCH($C2280,'Policy Characteristics'!$C:$C,0))),"",INDEX('Policy Characteristics'!B:B,MATCH($C2280,'Policy Characteristics'!$C:$C,0)))</f>
        <v>Fuel Taxes or Subsidies</v>
      </c>
      <c r="C2280" s="320" t="str">
        <f t="shared" si="80"/>
        <v>Additional Fuel Tax or Subsidy Rate by Fuel</v>
      </c>
      <c r="D2280" s="6" t="s">
        <v>2452</v>
      </c>
      <c r="E2280" s="45" t="s">
        <v>2471</v>
      </c>
      <c r="F2280" s="6" t="s">
        <v>2453</v>
      </c>
      <c r="G2280" s="45" t="s">
        <v>2464</v>
      </c>
      <c r="H2280" s="43">
        <v>2391</v>
      </c>
      <c r="I2280" s="325" t="s">
        <v>41</v>
      </c>
      <c r="J2280" s="255" t="str">
        <f>IF(ISBLANK(INDEX('Policy Characteristics'!D:D,MATCH($C2280,'Policy Characteristics'!$C:$C,0))),"",INDEX('Policy Characteristics'!D:D,MATCH($C2280,'Policy Characteristics'!$C:$C,0)))</f>
        <v>Fuel Taxes or Subsidies</v>
      </c>
      <c r="K2280" s="254" t="str">
        <f>IF(ISBLANK(INDEX('Policy Characteristics'!E:E,MATCH($C2280,'Policy Characteristics'!$C:$C,0))),"",INDEX('Policy Characteristics'!E:E,MATCH($C2280,'Policy Characteristics'!$C:$C,0)))</f>
        <v>cross fuel tax</v>
      </c>
      <c r="L2280" s="261">
        <f>IF(ISBLANK(INDEX('Policy Characteristics'!F:F,MATCH($C2280,'Policy Characteristics'!$C:$C,0))),"",INDEX('Policy Characteristics'!F:F,MATCH($C2280,'Policy Characteristics'!$C:$C,0)))</f>
        <v>-0.9</v>
      </c>
      <c r="M2280" s="261">
        <f>IF(ISBLANK(INDEX('Policy Characteristics'!G:G,MATCH($C2280,'Policy Characteristics'!$C:$C,0))),"",INDEX('Policy Characteristics'!G:G,MATCH($C2280,'Policy Characteristics'!$C:$C,0)))</f>
        <v>0.9</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of BAU price</v>
      </c>
      <c r="P2280" s="254" t="str">
        <f>IF(ISBLANK(INDEX('Policy Characteristics'!J:J,MATCH($C2280,'Policy Characteristics'!$C:$C,0))),"",INDEX('Policy Characteristics'!J:J,MATCH($C2280,'Policy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0" s="254" t="str">
        <f>IF(ISBLANK(INDEX('Policy Characteristics'!K:K,MATCH($C2280,'Policy Characteristics'!$C:$C,0))),"",INDEX('Policy Characteristics'!K:K,MATCH($C2280,'Policy Characteristics'!$C:$C,0)))</f>
        <v>fuels.html#fuel-taxes</v>
      </c>
      <c r="R2280" s="254" t="str">
        <f>IF(ISBLANK(INDEX('Policy Characteristics'!L:L,MATCH($C2280,'Policy Characteristics'!$C:$C,0))),"",INDEX('Policy Characteristics'!L:L,MATCH($C2280,'Policy Characteristics'!$C:$C,0)))</f>
        <v>fuel-taxes.html</v>
      </c>
    </row>
    <row r="2281" spans="1:18" x14ac:dyDescent="0.25">
      <c r="A2281" s="254" t="str">
        <f>IF(ISBLANK(INDEX('Policy Characteristics'!A:A,MATCH($C2281,'Policy Characteristics'!$C:$C,0))),"",INDEX('Policy Characteristics'!A:A,MATCH($C2281,'Policy Characteristics'!$C:$C,0)))</f>
        <v>Cross-Sector</v>
      </c>
      <c r="B2281" s="262" t="str">
        <f>IF(ISBLANK(INDEX('Policy Characteristics'!B:B,MATCH($C2281,'Policy Characteristics'!$C:$C,0))),"",INDEX('Policy Characteristics'!B:B,MATCH($C2281,'Policy Characteristics'!$C:$C,0)))</f>
        <v>Fuel Taxes or Subsidies</v>
      </c>
      <c r="C2281" s="320" t="str">
        <f t="shared" si="80"/>
        <v>Additional Fuel Tax or Subsidy Rate by Fuel</v>
      </c>
      <c r="D2281" s="6" t="s">
        <v>71</v>
      </c>
      <c r="E2281" s="45" t="s">
        <v>2471</v>
      </c>
      <c r="F2281" s="6" t="s">
        <v>95</v>
      </c>
      <c r="G2281" s="45" t="s">
        <v>2464</v>
      </c>
      <c r="H2281" s="43">
        <v>2392</v>
      </c>
      <c r="I2281" s="325" t="s">
        <v>41</v>
      </c>
      <c r="J2281" s="255" t="str">
        <f>IF(ISBLANK(INDEX('Policy Characteristics'!D:D,MATCH($C2281,'Policy Characteristics'!$C:$C,0))),"",INDEX('Policy Characteristics'!D:D,MATCH($C2281,'Policy Characteristics'!$C:$C,0)))</f>
        <v>Fuel Taxes or Subsidies</v>
      </c>
      <c r="K2281" s="254" t="str">
        <f>IF(ISBLANK(INDEX('Policy Characteristics'!E:E,MATCH($C2281,'Policy Characteristics'!$C:$C,0))),"",INDEX('Policy Characteristics'!E:E,MATCH($C2281,'Policy Characteristics'!$C:$C,0)))</f>
        <v>cross fuel tax</v>
      </c>
      <c r="L2281" s="261">
        <f>IF(ISBLANK(INDEX('Policy Characteristics'!F:F,MATCH($C2281,'Policy Characteristics'!$C:$C,0))),"",INDEX('Policy Characteristics'!F:F,MATCH($C2281,'Policy Characteristics'!$C:$C,0)))</f>
        <v>-0.9</v>
      </c>
      <c r="M2281" s="261">
        <f>IF(ISBLANK(INDEX('Policy Characteristics'!G:G,MATCH($C2281,'Policy Characteristics'!$C:$C,0))),"",INDEX('Policy Characteristics'!G:G,MATCH($C2281,'Policy Characteristics'!$C:$C,0)))</f>
        <v>0.9</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of BAU price</v>
      </c>
      <c r="P2281" s="254" t="str">
        <f>IF(ISBLANK(INDEX('Policy Characteristics'!J:J,MATCH($C2281,'Policy Characteristics'!$C:$C,0))),"",INDEX('Policy Characteristics'!J:J,MATCH($C2281,'Policy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1" s="254" t="str">
        <f>IF(ISBLANK(INDEX('Policy Characteristics'!K:K,MATCH($C2281,'Policy Characteristics'!$C:$C,0))),"",INDEX('Policy Characteristics'!K:K,MATCH($C2281,'Policy Characteristics'!$C:$C,0)))</f>
        <v>fuels.html#fuel-taxes</v>
      </c>
      <c r="R2281" s="254" t="str">
        <f>IF(ISBLANK(INDEX('Policy Characteristics'!L:L,MATCH($C2281,'Policy Characteristics'!$C:$C,0))),"",INDEX('Policy Characteristics'!L:L,MATCH($C2281,'Policy Characteristics'!$C:$C,0)))</f>
        <v>fuel-taxes.html</v>
      </c>
    </row>
    <row r="2282" spans="1:18" x14ac:dyDescent="0.25">
      <c r="A2282" s="254" t="str">
        <f>IF(ISBLANK(INDEX('Policy Characteristics'!A:A,MATCH($C2282,'Policy Characteristics'!$C:$C,0))),"",INDEX('Policy Characteristics'!A:A,MATCH($C2282,'Policy Characteristics'!$C:$C,0)))</f>
        <v>Cross-Sector</v>
      </c>
      <c r="B2282" s="262" t="str">
        <f>IF(ISBLANK(INDEX('Policy Characteristics'!B:B,MATCH($C2282,'Policy Characteristics'!$C:$C,0))),"",INDEX('Policy Characteristics'!B:B,MATCH($C2282,'Policy Characteristics'!$C:$C,0)))</f>
        <v>Fuel Taxes or Subsidies</v>
      </c>
      <c r="C2282" s="320" t="str">
        <f t="shared" si="80"/>
        <v>Additional Fuel Tax or Subsidy Rate by Fuel</v>
      </c>
      <c r="D2282" s="6" t="s">
        <v>429</v>
      </c>
      <c r="E2282" s="45" t="s">
        <v>2471</v>
      </c>
      <c r="F2282" s="6" t="s">
        <v>430</v>
      </c>
      <c r="G2282" s="45" t="s">
        <v>2464</v>
      </c>
      <c r="H2282" s="43">
        <v>2393</v>
      </c>
      <c r="I2282" s="325" t="s">
        <v>41</v>
      </c>
      <c r="J2282" s="255" t="str">
        <f>IF(ISBLANK(INDEX('Policy Characteristics'!D:D,MATCH($C2282,'Policy Characteristics'!$C:$C,0))),"",INDEX('Policy Characteristics'!D:D,MATCH($C2282,'Policy Characteristics'!$C:$C,0)))</f>
        <v>Fuel Taxes or Subsidies</v>
      </c>
      <c r="K2282" s="254" t="str">
        <f>IF(ISBLANK(INDEX('Policy Characteristics'!E:E,MATCH($C2282,'Policy Characteristics'!$C:$C,0))),"",INDEX('Policy Characteristics'!E:E,MATCH($C2282,'Policy Characteristics'!$C:$C,0)))</f>
        <v>cross fuel tax</v>
      </c>
      <c r="L2282" s="261">
        <f>IF(ISBLANK(INDEX('Policy Characteristics'!F:F,MATCH($C2282,'Policy Characteristics'!$C:$C,0))),"",INDEX('Policy Characteristics'!F:F,MATCH($C2282,'Policy Characteristics'!$C:$C,0)))</f>
        <v>-0.9</v>
      </c>
      <c r="M2282" s="261">
        <f>IF(ISBLANK(INDEX('Policy Characteristics'!G:G,MATCH($C2282,'Policy Characteristics'!$C:$C,0))),"",INDEX('Policy Characteristics'!G:G,MATCH($C2282,'Policy Characteristics'!$C:$C,0)))</f>
        <v>0.9</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of BAU price</v>
      </c>
      <c r="P2282" s="254" t="str">
        <f>IF(ISBLANK(INDEX('Policy Characteristics'!J:J,MATCH($C2282,'Policy Characteristics'!$C:$C,0))),"",INDEX('Policy Characteristics'!J:J,MATCH($C2282,'Policy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2" s="254" t="str">
        <f>IF(ISBLANK(INDEX('Policy Characteristics'!K:K,MATCH($C2282,'Policy Characteristics'!$C:$C,0))),"",INDEX('Policy Characteristics'!K:K,MATCH($C2282,'Policy Characteristics'!$C:$C,0)))</f>
        <v>fuels.html#fuel-taxes</v>
      </c>
      <c r="R2282" s="254" t="str">
        <f>IF(ISBLANK(INDEX('Policy Characteristics'!L:L,MATCH($C2282,'Policy Characteristics'!$C:$C,0))),"",INDEX('Policy Characteristics'!L:L,MATCH($C2282,'Policy Characteristics'!$C:$C,0)))</f>
        <v>fuel-taxes.html</v>
      </c>
    </row>
    <row r="2283" spans="1:18" x14ac:dyDescent="0.25">
      <c r="A2283" s="254" t="str">
        <f>IF(ISBLANK(INDEX('Policy Characteristics'!A:A,MATCH($C2283,'Policy Characteristics'!$C:$C,0))),"",INDEX('Policy Characteristics'!A:A,MATCH($C2283,'Policy Characteristics'!$C:$C,0)))</f>
        <v>Cross-Sector</v>
      </c>
      <c r="B2283" s="262" t="str">
        <f>IF(ISBLANK(INDEX('Policy Characteristics'!B:B,MATCH($C2283,'Policy Characteristics'!$C:$C,0))),"",INDEX('Policy Characteristics'!B:B,MATCH($C2283,'Policy Characteristics'!$C:$C,0)))</f>
        <v>Fuel Taxes or Subsidies</v>
      </c>
      <c r="C2283" s="320" t="str">
        <f t="shared" si="80"/>
        <v>Additional Fuel Tax or Subsidy Rate by Fuel</v>
      </c>
      <c r="D2283" s="6" t="s">
        <v>2444</v>
      </c>
      <c r="E2283" s="45" t="s">
        <v>2471</v>
      </c>
      <c r="F2283" s="6" t="s">
        <v>2448</v>
      </c>
      <c r="G2283" s="45" t="s">
        <v>2464</v>
      </c>
      <c r="H2283" s="43">
        <v>2394</v>
      </c>
      <c r="I2283" s="325" t="s">
        <v>41</v>
      </c>
      <c r="J2283" s="255" t="str">
        <f>IF(ISBLANK(INDEX('Policy Characteristics'!D:D,MATCH($C2283,'Policy Characteristics'!$C:$C,0))),"",INDEX('Policy Characteristics'!D:D,MATCH($C2283,'Policy Characteristics'!$C:$C,0)))</f>
        <v>Fuel Taxes or Subsidies</v>
      </c>
      <c r="K2283" s="254" t="str">
        <f>IF(ISBLANK(INDEX('Policy Characteristics'!E:E,MATCH($C2283,'Policy Characteristics'!$C:$C,0))),"",INDEX('Policy Characteristics'!E:E,MATCH($C2283,'Policy Characteristics'!$C:$C,0)))</f>
        <v>cross fuel tax</v>
      </c>
      <c r="L2283" s="261">
        <f>IF(ISBLANK(INDEX('Policy Characteristics'!F:F,MATCH($C2283,'Policy Characteristics'!$C:$C,0))),"",INDEX('Policy Characteristics'!F:F,MATCH($C2283,'Policy Characteristics'!$C:$C,0)))</f>
        <v>-0.9</v>
      </c>
      <c r="M2283" s="261">
        <f>IF(ISBLANK(INDEX('Policy Characteristics'!G:G,MATCH($C2283,'Policy Characteristics'!$C:$C,0))),"",INDEX('Policy Characteristics'!G:G,MATCH($C2283,'Policy Characteristics'!$C:$C,0)))</f>
        <v>0.9</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of BAU price</v>
      </c>
      <c r="P2283" s="254" t="str">
        <f>IF(ISBLANK(INDEX('Policy Characteristics'!J:J,MATCH($C2283,'Policy Characteristics'!$C:$C,0))),"",INDEX('Policy Characteristics'!J:J,MATCH($C2283,'Policy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3" s="254" t="str">
        <f>IF(ISBLANK(INDEX('Policy Characteristics'!K:K,MATCH($C2283,'Policy Characteristics'!$C:$C,0))),"",INDEX('Policy Characteristics'!K:K,MATCH($C2283,'Policy Characteristics'!$C:$C,0)))</f>
        <v>fuels.html#fuel-taxes</v>
      </c>
      <c r="R2283" s="254" t="str">
        <f>IF(ISBLANK(INDEX('Policy Characteristics'!L:L,MATCH($C2283,'Policy Characteristics'!$C:$C,0))),"",INDEX('Policy Characteristics'!L:L,MATCH($C2283,'Policy Characteristics'!$C:$C,0)))</f>
        <v>fuel-taxes.html</v>
      </c>
    </row>
    <row r="2284" spans="1:18" x14ac:dyDescent="0.25">
      <c r="A2284" s="254" t="str">
        <f>IF(ISBLANK(INDEX('Policy Characteristics'!A:A,MATCH($C2284,'Policy Characteristics'!$C:$C,0))),"",INDEX('Policy Characteristics'!A:A,MATCH($C2284,'Policy Characteristics'!$C:$C,0)))</f>
        <v>Cross-Sector</v>
      </c>
      <c r="B2284" s="262" t="str">
        <f>IF(ISBLANK(INDEX('Policy Characteristics'!B:B,MATCH($C2284,'Policy Characteristics'!$C:$C,0))),"",INDEX('Policy Characteristics'!B:B,MATCH($C2284,'Policy Characteristics'!$C:$C,0)))</f>
        <v>Fuel Taxes or Subsidies</v>
      </c>
      <c r="C2284" s="320" t="str">
        <f t="shared" si="80"/>
        <v>Additional Fuel Tax or Subsidy Rate by Fuel</v>
      </c>
      <c r="D2284" s="6" t="s">
        <v>2454</v>
      </c>
      <c r="E2284" s="45" t="s">
        <v>2471</v>
      </c>
      <c r="F2284" s="6" t="s">
        <v>2455</v>
      </c>
      <c r="G2284" s="45" t="s">
        <v>2464</v>
      </c>
      <c r="H2284" s="43">
        <v>2395</v>
      </c>
      <c r="I2284" s="325" t="s">
        <v>41</v>
      </c>
      <c r="J2284" s="255" t="str">
        <f>IF(ISBLANK(INDEX('Policy Characteristics'!D:D,MATCH($C2284,'Policy Characteristics'!$C:$C,0))),"",INDEX('Policy Characteristics'!D:D,MATCH($C2284,'Policy Characteristics'!$C:$C,0)))</f>
        <v>Fuel Taxes or Subsidies</v>
      </c>
      <c r="K2284" s="254" t="str">
        <f>IF(ISBLANK(INDEX('Policy Characteristics'!E:E,MATCH($C2284,'Policy Characteristics'!$C:$C,0))),"",INDEX('Policy Characteristics'!E:E,MATCH($C2284,'Policy Characteristics'!$C:$C,0)))</f>
        <v>cross fuel tax</v>
      </c>
      <c r="L2284" s="261">
        <f>IF(ISBLANK(INDEX('Policy Characteristics'!F:F,MATCH($C2284,'Policy Characteristics'!$C:$C,0))),"",INDEX('Policy Characteristics'!F:F,MATCH($C2284,'Policy Characteristics'!$C:$C,0)))</f>
        <v>-0.9</v>
      </c>
      <c r="M2284" s="261">
        <f>IF(ISBLANK(INDEX('Policy Characteristics'!G:G,MATCH($C2284,'Policy Characteristics'!$C:$C,0))),"",INDEX('Policy Characteristics'!G:G,MATCH($C2284,'Policy Characteristics'!$C:$C,0)))</f>
        <v>0.9</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of BAU price</v>
      </c>
      <c r="P2284" s="254" t="str">
        <f>IF(ISBLANK(INDEX('Policy Characteristics'!J:J,MATCH($C2284,'Policy Characteristics'!$C:$C,0))),"",INDEX('Policy Characteristics'!J:J,MATCH($C2284,'Policy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4" s="254" t="str">
        <f>IF(ISBLANK(INDEX('Policy Characteristics'!K:K,MATCH($C2284,'Policy Characteristics'!$C:$C,0))),"",INDEX('Policy Characteristics'!K:K,MATCH($C2284,'Policy Characteristics'!$C:$C,0)))</f>
        <v>fuels.html#fuel-taxes</v>
      </c>
      <c r="R2284" s="254" t="str">
        <f>IF(ISBLANK(INDEX('Policy Characteristics'!L:L,MATCH($C2284,'Policy Characteristics'!$C:$C,0))),"",INDEX('Policy Characteristics'!L:L,MATCH($C2284,'Policy Characteristics'!$C:$C,0)))</f>
        <v>fuel-taxes.html</v>
      </c>
    </row>
    <row r="2285" spans="1:18" x14ac:dyDescent="0.25">
      <c r="A2285" s="254" t="str">
        <f>IF(ISBLANK(INDEX('Policy Characteristics'!A:A,MATCH($C2285,'Policy Characteristics'!$C:$C,0))),"",INDEX('Policy Characteristics'!A:A,MATCH($C2285,'Policy Characteristics'!$C:$C,0)))</f>
        <v>Cross-Sector</v>
      </c>
      <c r="B2285" s="262" t="str">
        <f>IF(ISBLANK(INDEX('Policy Characteristics'!B:B,MATCH($C2285,'Policy Characteristics'!$C:$C,0))),"",INDEX('Policy Characteristics'!B:B,MATCH($C2285,'Policy Characteristics'!$C:$C,0)))</f>
        <v>Fuel Taxes or Subsidies</v>
      </c>
      <c r="C2285" s="320" t="str">
        <f t="shared" si="80"/>
        <v>Additional Fuel Tax or Subsidy Rate by Fuel</v>
      </c>
      <c r="D2285" s="6" t="s">
        <v>2445</v>
      </c>
      <c r="E2285" s="45" t="s">
        <v>2471</v>
      </c>
      <c r="F2285" s="6" t="s">
        <v>2449</v>
      </c>
      <c r="G2285" s="45" t="s">
        <v>2464</v>
      </c>
      <c r="H2285" s="43">
        <v>2396</v>
      </c>
      <c r="I2285" s="325" t="s">
        <v>41</v>
      </c>
      <c r="J2285" s="255" t="str">
        <f>IF(ISBLANK(INDEX('Policy Characteristics'!D:D,MATCH($C2285,'Policy Characteristics'!$C:$C,0))),"",INDEX('Policy Characteristics'!D:D,MATCH($C2285,'Policy Characteristics'!$C:$C,0)))</f>
        <v>Fuel Taxes or Subsidies</v>
      </c>
      <c r="K2285" s="254" t="str">
        <f>IF(ISBLANK(INDEX('Policy Characteristics'!E:E,MATCH($C2285,'Policy Characteristics'!$C:$C,0))),"",INDEX('Policy Characteristics'!E:E,MATCH($C2285,'Policy Characteristics'!$C:$C,0)))</f>
        <v>cross fuel tax</v>
      </c>
      <c r="L2285" s="261">
        <f>IF(ISBLANK(INDEX('Policy Characteristics'!F:F,MATCH($C2285,'Policy Characteristics'!$C:$C,0))),"",INDEX('Policy Characteristics'!F:F,MATCH($C2285,'Policy Characteristics'!$C:$C,0)))</f>
        <v>-0.9</v>
      </c>
      <c r="M2285" s="261">
        <f>IF(ISBLANK(INDEX('Policy Characteristics'!G:G,MATCH($C2285,'Policy Characteristics'!$C:$C,0))),"",INDEX('Policy Characteristics'!G:G,MATCH($C2285,'Policy Characteristics'!$C:$C,0)))</f>
        <v>0.9</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of BAU price</v>
      </c>
      <c r="P2285" s="254" t="str">
        <f>IF(ISBLANK(INDEX('Policy Characteristics'!J:J,MATCH($C2285,'Policy Characteristics'!$C:$C,0))),"",INDEX('Policy Characteristics'!J:J,MATCH($C2285,'Policy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5" s="254" t="str">
        <f>IF(ISBLANK(INDEX('Policy Characteristics'!K:K,MATCH($C2285,'Policy Characteristics'!$C:$C,0))),"",INDEX('Policy Characteristics'!K:K,MATCH($C2285,'Policy Characteristics'!$C:$C,0)))</f>
        <v>fuels.html#fuel-taxes</v>
      </c>
      <c r="R2285" s="254" t="str">
        <f>IF(ISBLANK(INDEX('Policy Characteristics'!L:L,MATCH($C2285,'Policy Characteristics'!$C:$C,0))),"",INDEX('Policy Characteristics'!L:L,MATCH($C2285,'Policy Characteristics'!$C:$C,0)))</f>
        <v>fuel-taxes.html</v>
      </c>
    </row>
    <row r="2286" spans="1:18" x14ac:dyDescent="0.25">
      <c r="A2286" s="254" t="str">
        <f>IF(ISBLANK(INDEX('Policy Characteristics'!A:A,MATCH($C2286,'Policy Characteristics'!$C:$C,0))),"",INDEX('Policy Characteristics'!A:A,MATCH($C2286,'Policy Characteristics'!$C:$C,0)))</f>
        <v>Cross-Sector</v>
      </c>
      <c r="B2286" s="262" t="str">
        <f>IF(ISBLANK(INDEX('Policy Characteristics'!B:B,MATCH($C2286,'Policy Characteristics'!$C:$C,0))),"",INDEX('Policy Characteristics'!B:B,MATCH($C2286,'Policy Characteristics'!$C:$C,0)))</f>
        <v>Fuel Taxes or Subsidies</v>
      </c>
      <c r="C2286" s="320" t="str">
        <f t="shared" si="80"/>
        <v>Additional Fuel Tax or Subsidy Rate by Fuel</v>
      </c>
      <c r="D2286" s="6" t="s">
        <v>2446</v>
      </c>
      <c r="E2286" s="45" t="s">
        <v>2471</v>
      </c>
      <c r="F2286" s="6" t="s">
        <v>2450</v>
      </c>
      <c r="G2286" s="45" t="s">
        <v>2464</v>
      </c>
      <c r="H2286" s="43">
        <v>2397</v>
      </c>
      <c r="I2286" s="325" t="s">
        <v>41</v>
      </c>
      <c r="J2286" s="255" t="str">
        <f>IF(ISBLANK(INDEX('Policy Characteristics'!D:D,MATCH($C2286,'Policy Characteristics'!$C:$C,0))),"",INDEX('Policy Characteristics'!D:D,MATCH($C2286,'Policy Characteristics'!$C:$C,0)))</f>
        <v>Fuel Taxes or Subsidies</v>
      </c>
      <c r="K2286" s="254" t="str">
        <f>IF(ISBLANK(INDEX('Policy Characteristics'!E:E,MATCH($C2286,'Policy Characteristics'!$C:$C,0))),"",INDEX('Policy Characteristics'!E:E,MATCH($C2286,'Policy Characteristics'!$C:$C,0)))</f>
        <v>cross fuel tax</v>
      </c>
      <c r="L2286" s="261">
        <f>IF(ISBLANK(INDEX('Policy Characteristics'!F:F,MATCH($C2286,'Policy Characteristics'!$C:$C,0))),"",INDEX('Policy Characteristics'!F:F,MATCH($C2286,'Policy Characteristics'!$C:$C,0)))</f>
        <v>-0.9</v>
      </c>
      <c r="M2286" s="261">
        <f>IF(ISBLANK(INDEX('Policy Characteristics'!G:G,MATCH($C2286,'Policy Characteristics'!$C:$C,0))),"",INDEX('Policy Characteristics'!G:G,MATCH($C2286,'Policy Characteristics'!$C:$C,0)))</f>
        <v>0.9</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of BAU price</v>
      </c>
      <c r="P2286" s="254" t="str">
        <f>IF(ISBLANK(INDEX('Policy Characteristics'!J:J,MATCH($C2286,'Policy Characteristics'!$C:$C,0))),"",INDEX('Policy Characteristics'!J:J,MATCH($C2286,'Policy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6" s="254" t="str">
        <f>IF(ISBLANK(INDEX('Policy Characteristics'!K:K,MATCH($C2286,'Policy Characteristics'!$C:$C,0))),"",INDEX('Policy Characteristics'!K:K,MATCH($C2286,'Policy Characteristics'!$C:$C,0)))</f>
        <v>fuels.html#fuel-taxes</v>
      </c>
      <c r="R2286" s="254" t="str">
        <f>IF(ISBLANK(INDEX('Policy Characteristics'!L:L,MATCH($C2286,'Policy Characteristics'!$C:$C,0))),"",INDEX('Policy Characteristics'!L:L,MATCH($C2286,'Policy Characteristics'!$C:$C,0)))</f>
        <v>fuel-taxes.html</v>
      </c>
    </row>
    <row r="2287" spans="1:18" x14ac:dyDescent="0.25">
      <c r="A2287" s="254" t="str">
        <f>IF(ISBLANK(INDEX('Policy Characteristics'!A:A,MATCH($C2287,'Policy Characteristics'!$C:$C,0))),"",INDEX('Policy Characteristics'!A:A,MATCH($C2287,'Policy Characteristics'!$C:$C,0)))</f>
        <v>Cross-Sector</v>
      </c>
      <c r="B2287" s="262" t="str">
        <f>IF(ISBLANK(INDEX('Policy Characteristics'!B:B,MATCH($C2287,'Policy Characteristics'!$C:$C,0))),"",INDEX('Policy Characteristics'!B:B,MATCH($C2287,'Policy Characteristics'!$C:$C,0)))</f>
        <v>Fuel Taxes or Subsidies</v>
      </c>
      <c r="C2287" s="320" t="str">
        <f t="shared" si="80"/>
        <v>Additional Fuel Tax or Subsidy Rate by Fuel</v>
      </c>
      <c r="D2287" s="6" t="s">
        <v>2447</v>
      </c>
      <c r="E2287" s="45" t="s">
        <v>2471</v>
      </c>
      <c r="F2287" s="6" t="s">
        <v>2451</v>
      </c>
      <c r="G2287" s="45" t="s">
        <v>2464</v>
      </c>
      <c r="H2287" s="43">
        <v>2398</v>
      </c>
      <c r="I2287" s="325" t="s">
        <v>41</v>
      </c>
      <c r="J2287" s="255" t="str">
        <f>IF(ISBLANK(INDEX('Policy Characteristics'!D:D,MATCH($C2287,'Policy Characteristics'!$C:$C,0))),"",INDEX('Policy Characteristics'!D:D,MATCH($C2287,'Policy Characteristics'!$C:$C,0)))</f>
        <v>Fuel Taxes or Subsidies</v>
      </c>
      <c r="K2287" s="254" t="str">
        <f>IF(ISBLANK(INDEX('Policy Characteristics'!E:E,MATCH($C2287,'Policy Characteristics'!$C:$C,0))),"",INDEX('Policy Characteristics'!E:E,MATCH($C2287,'Policy Characteristics'!$C:$C,0)))</f>
        <v>cross fuel tax</v>
      </c>
      <c r="L2287" s="261">
        <f>IF(ISBLANK(INDEX('Policy Characteristics'!F:F,MATCH($C2287,'Policy Characteristics'!$C:$C,0))),"",INDEX('Policy Characteristics'!F:F,MATCH($C2287,'Policy Characteristics'!$C:$C,0)))</f>
        <v>-0.9</v>
      </c>
      <c r="M2287" s="261">
        <f>IF(ISBLANK(INDEX('Policy Characteristics'!G:G,MATCH($C2287,'Policy Characteristics'!$C:$C,0))),"",INDEX('Policy Characteristics'!G:G,MATCH($C2287,'Policy Characteristics'!$C:$C,0)))</f>
        <v>0.9</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of BAU price</v>
      </c>
      <c r="P2287" s="254" t="str">
        <f>IF(ISBLANK(INDEX('Policy Characteristics'!J:J,MATCH($C2287,'Policy Characteristics'!$C:$C,0))),"",INDEX('Policy Characteristics'!J:J,MATCH($C2287,'Policy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7" s="254" t="str">
        <f>IF(ISBLANK(INDEX('Policy Characteristics'!K:K,MATCH($C2287,'Policy Characteristics'!$C:$C,0))),"",INDEX('Policy Characteristics'!K:K,MATCH($C2287,'Policy Characteristics'!$C:$C,0)))</f>
        <v>fuels.html#fuel-taxes</v>
      </c>
      <c r="R2287" s="254" t="str">
        <f>IF(ISBLANK(INDEX('Policy Characteristics'!L:L,MATCH($C2287,'Policy Characteristics'!$C:$C,0))),"",INDEX('Policy Characteristics'!L:L,MATCH($C2287,'Policy Characteristics'!$C:$C,0)))</f>
        <v>fuel-taxes.html</v>
      </c>
    </row>
    <row r="2288" spans="1:18" s="4" customFormat="1" x14ac:dyDescent="0.25">
      <c r="A2288" s="254" t="str">
        <f>IF(ISBLANK(INDEX('Policy Characteristics'!A:A,MATCH($C2288,'Policy Characteristics'!$C:$C,0))),"",INDEX('Policy Characteristics'!A:A,MATCH($C2288,'Policy Characteristics'!$C:$C,0)))</f>
        <v>Cross-Sector</v>
      </c>
      <c r="B2288" s="262" t="str">
        <f>IF(ISBLANK(INDEX('Policy Characteristics'!B:B,MATCH($C2288,'Policy Characteristics'!$C:$C,0))),"",INDEX('Policy Characteristics'!B:B,MATCH($C2288,'Policy Characteristics'!$C:$C,0)))</f>
        <v>Fuel Taxes or Subsidies</v>
      </c>
      <c r="C2288" s="320" t="str">
        <f t="shared" si="80"/>
        <v>Additional Fuel Tax or Subsidy Rate by Fuel</v>
      </c>
      <c r="D2288" s="45" t="s">
        <v>49</v>
      </c>
      <c r="E2288" s="45" t="s">
        <v>3726</v>
      </c>
      <c r="F2288" s="45" t="s">
        <v>89</v>
      </c>
      <c r="G2288" s="45" t="s">
        <v>2409</v>
      </c>
      <c r="H2288" s="43">
        <v>2399</v>
      </c>
      <c r="I2288" s="324" t="s">
        <v>41</v>
      </c>
      <c r="J2288" s="255" t="str">
        <f>IF(ISBLANK(INDEX('Policy Characteristics'!D:D,MATCH($C2288,'Policy Characteristics'!$C:$C,0))),"",INDEX('Policy Characteristics'!D:D,MATCH($C2288,'Policy Characteristics'!$C:$C,0)))</f>
        <v>Fuel Taxes or Subsidies</v>
      </c>
      <c r="K2288" s="254" t="str">
        <f>IF(ISBLANK(INDEX('Policy Characteristics'!E:E,MATCH($C2288,'Policy Characteristics'!$C:$C,0))),"",INDEX('Policy Characteristics'!E:E,MATCH($C2288,'Policy Characteristics'!$C:$C,0)))</f>
        <v>cross fuel tax</v>
      </c>
      <c r="L2288" s="261">
        <f>IF(ISBLANK(INDEX('Policy Characteristics'!F:F,MATCH($C2288,'Policy Characteristics'!$C:$C,0))),"",INDEX('Policy Characteristics'!F:F,MATCH($C2288,'Policy Characteristics'!$C:$C,0)))</f>
        <v>-0.9</v>
      </c>
      <c r="M2288" s="261">
        <f>IF(ISBLANK(INDEX('Policy Characteristics'!G:G,MATCH($C2288,'Policy Characteristics'!$C:$C,0))),"",INDEX('Policy Characteristics'!G:G,MATCH($C2288,'Policy Characteristics'!$C:$C,0)))</f>
        <v>0.9</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of BAU price</v>
      </c>
      <c r="P2288" s="254" t="str">
        <f>IF(ISBLANK(INDEX('Policy Characteristics'!J:J,MATCH($C2288,'Policy Characteristics'!$C:$C,0))),"",INDEX('Policy Characteristics'!J:J,MATCH($C2288,'Policy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8" s="254" t="str">
        <f>IF(ISBLANK(INDEX('Policy Characteristics'!K:K,MATCH($C2288,'Policy Characteristics'!$C:$C,0))),"",INDEX('Policy Characteristics'!K:K,MATCH($C2288,'Policy Characteristics'!$C:$C,0)))</f>
        <v>fuels.html#fuel-taxes</v>
      </c>
      <c r="R2288" s="254" t="str">
        <f>IF(ISBLANK(INDEX('Policy Characteristics'!L:L,MATCH($C2288,'Policy Characteristics'!$C:$C,0))),"",INDEX('Policy Characteristics'!L:L,MATCH($C2288,'Policy Characteristics'!$C:$C,0)))</f>
        <v>fuel-taxes.html</v>
      </c>
    </row>
    <row r="2289" spans="1:18" s="4" customFormat="1" x14ac:dyDescent="0.25">
      <c r="A2289" s="254" t="str">
        <f>IF(ISBLANK(INDEX('Policy Characteristics'!A:A,MATCH($C2289,'Policy Characteristics'!$C:$C,0))),"",INDEX('Policy Characteristics'!A:A,MATCH($C2289,'Policy Characteristics'!$C:$C,0)))</f>
        <v>Cross-Sector</v>
      </c>
      <c r="B2289" s="262" t="str">
        <f>IF(ISBLANK(INDEX('Policy Characteristics'!B:B,MATCH($C2289,'Policy Characteristics'!$C:$C,0))),"",INDEX('Policy Characteristics'!B:B,MATCH($C2289,'Policy Characteristics'!$C:$C,0)))</f>
        <v>Fuel Taxes or Subsidies</v>
      </c>
      <c r="C2289" s="320" t="str">
        <f t="shared" si="80"/>
        <v>Additional Fuel Tax or Subsidy Rate by Fuel</v>
      </c>
      <c r="D2289" s="6" t="s">
        <v>436</v>
      </c>
      <c r="E2289" s="45" t="s">
        <v>3726</v>
      </c>
      <c r="F2289" s="6" t="s">
        <v>433</v>
      </c>
      <c r="G2289" s="45" t="s">
        <v>2409</v>
      </c>
      <c r="H2289" s="43">
        <v>2400</v>
      </c>
      <c r="I2289" s="324" t="s">
        <v>41</v>
      </c>
      <c r="J2289" s="255" t="str">
        <f>IF(ISBLANK(INDEX('Policy Characteristics'!D:D,MATCH($C2289,'Policy Characteristics'!$C:$C,0))),"",INDEX('Policy Characteristics'!D:D,MATCH($C2289,'Policy Characteristics'!$C:$C,0)))</f>
        <v>Fuel Taxes or Subsidies</v>
      </c>
      <c r="K2289" s="254" t="str">
        <f>IF(ISBLANK(INDEX('Policy Characteristics'!E:E,MATCH($C2289,'Policy Characteristics'!$C:$C,0))),"",INDEX('Policy Characteristics'!E:E,MATCH($C2289,'Policy Characteristics'!$C:$C,0)))</f>
        <v>cross fuel tax</v>
      </c>
      <c r="L2289" s="261">
        <f>IF(ISBLANK(INDEX('Policy Characteristics'!F:F,MATCH($C2289,'Policy Characteristics'!$C:$C,0))),"",INDEX('Policy Characteristics'!F:F,MATCH($C2289,'Policy Characteristics'!$C:$C,0)))</f>
        <v>-0.9</v>
      </c>
      <c r="M2289" s="261">
        <f>IF(ISBLANK(INDEX('Policy Characteristics'!G:G,MATCH($C2289,'Policy Characteristics'!$C:$C,0))),"",INDEX('Policy Characteristics'!G:G,MATCH($C2289,'Policy Characteristics'!$C:$C,0)))</f>
        <v>0.9</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of BAU price</v>
      </c>
      <c r="P2289" s="254" t="str">
        <f>IF(ISBLANK(INDEX('Policy Characteristics'!J:J,MATCH($C2289,'Policy Characteristics'!$C:$C,0))),"",INDEX('Policy Characteristics'!J:J,MATCH($C2289,'Policy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9" s="254" t="str">
        <f>IF(ISBLANK(INDEX('Policy Characteristics'!K:K,MATCH($C2289,'Policy Characteristics'!$C:$C,0))),"",INDEX('Policy Characteristics'!K:K,MATCH($C2289,'Policy Characteristics'!$C:$C,0)))</f>
        <v>fuels.html#fuel-taxes</v>
      </c>
      <c r="R2289" s="254" t="str">
        <f>IF(ISBLANK(INDEX('Policy Characteristics'!L:L,MATCH($C2289,'Policy Characteristics'!$C:$C,0))),"",INDEX('Policy Characteristics'!L:L,MATCH($C2289,'Policy Characteristics'!$C:$C,0)))</f>
        <v>fuel-taxes.html</v>
      </c>
    </row>
    <row r="2290" spans="1:18" s="4" customFormat="1" x14ac:dyDescent="0.25">
      <c r="A2290" s="254" t="str">
        <f>IF(ISBLANK(INDEX('Policy Characteristics'!A:A,MATCH($C2290,'Policy Characteristics'!$C:$C,0))),"",INDEX('Policy Characteristics'!A:A,MATCH($C2290,'Policy Characteristics'!$C:$C,0)))</f>
        <v>Cross-Sector</v>
      </c>
      <c r="B2290" s="262" t="str">
        <f>IF(ISBLANK(INDEX('Policy Characteristics'!B:B,MATCH($C2290,'Policy Characteristics'!$C:$C,0))),"",INDEX('Policy Characteristics'!B:B,MATCH($C2290,'Policy Characteristics'!$C:$C,0)))</f>
        <v>Fuel Taxes or Subsidies</v>
      </c>
      <c r="C2290" s="320" t="str">
        <f t="shared" si="80"/>
        <v>Additional Fuel Tax or Subsidy Rate by Fuel</v>
      </c>
      <c r="D2290" s="6" t="s">
        <v>43</v>
      </c>
      <c r="E2290" s="45" t="s">
        <v>3726</v>
      </c>
      <c r="F2290" s="6" t="s">
        <v>83</v>
      </c>
      <c r="G2290" s="45" t="s">
        <v>2409</v>
      </c>
      <c r="H2290" s="43">
        <v>2401</v>
      </c>
      <c r="I2290" s="324" t="s">
        <v>41</v>
      </c>
      <c r="J2290" s="255" t="str">
        <f>IF(ISBLANK(INDEX('Policy Characteristics'!D:D,MATCH($C2290,'Policy Characteristics'!$C:$C,0))),"",INDEX('Policy Characteristics'!D:D,MATCH($C2290,'Policy Characteristics'!$C:$C,0)))</f>
        <v>Fuel Taxes or Subsidies</v>
      </c>
      <c r="K2290" s="254" t="str">
        <f>IF(ISBLANK(INDEX('Policy Characteristics'!E:E,MATCH($C2290,'Policy Characteristics'!$C:$C,0))),"",INDEX('Policy Characteristics'!E:E,MATCH($C2290,'Policy Characteristics'!$C:$C,0)))</f>
        <v>cross fuel tax</v>
      </c>
      <c r="L2290" s="261">
        <f>IF(ISBLANK(INDEX('Policy Characteristics'!F:F,MATCH($C2290,'Policy Characteristics'!$C:$C,0))),"",INDEX('Policy Characteristics'!F:F,MATCH($C2290,'Policy Characteristics'!$C:$C,0)))</f>
        <v>-0.9</v>
      </c>
      <c r="M2290" s="261">
        <f>IF(ISBLANK(INDEX('Policy Characteristics'!G:G,MATCH($C2290,'Policy Characteristics'!$C:$C,0))),"",INDEX('Policy Characteristics'!G:G,MATCH($C2290,'Policy Characteristics'!$C:$C,0)))</f>
        <v>0.9</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of BAU price</v>
      </c>
      <c r="P2290" s="254" t="str">
        <f>IF(ISBLANK(INDEX('Policy Characteristics'!J:J,MATCH($C2290,'Policy Characteristics'!$C:$C,0))),"",INDEX('Policy Characteristics'!J:J,MATCH($C2290,'Policy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0" s="254" t="str">
        <f>IF(ISBLANK(INDEX('Policy Characteristics'!K:K,MATCH($C2290,'Policy Characteristics'!$C:$C,0))),"",INDEX('Policy Characteristics'!K:K,MATCH($C2290,'Policy Characteristics'!$C:$C,0)))</f>
        <v>fuels.html#fuel-taxes</v>
      </c>
      <c r="R2290" s="254" t="str">
        <f>IF(ISBLANK(INDEX('Policy Characteristics'!L:L,MATCH($C2290,'Policy Characteristics'!$C:$C,0))),"",INDEX('Policy Characteristics'!L:L,MATCH($C2290,'Policy Characteristics'!$C:$C,0)))</f>
        <v>fuel-taxes.html</v>
      </c>
    </row>
    <row r="2291" spans="1:18" s="4" customFormat="1" x14ac:dyDescent="0.25">
      <c r="A2291" s="254" t="str">
        <f>IF(ISBLANK(INDEX('Policy Characteristics'!A:A,MATCH($C2291,'Policy Characteristics'!$C:$C,0))),"",INDEX('Policy Characteristics'!A:A,MATCH($C2291,'Policy Characteristics'!$C:$C,0)))</f>
        <v>Cross-Sector</v>
      </c>
      <c r="B2291" s="262" t="str">
        <f>IF(ISBLANK(INDEX('Policy Characteristics'!B:B,MATCH($C2291,'Policy Characteristics'!$C:$C,0))),"",INDEX('Policy Characteristics'!B:B,MATCH($C2291,'Policy Characteristics'!$C:$C,0)))</f>
        <v>Fuel Taxes or Subsidies</v>
      </c>
      <c r="C2291" s="320" t="str">
        <f t="shared" si="80"/>
        <v>Additional Fuel Tax or Subsidy Rate by Fuel</v>
      </c>
      <c r="D2291" s="6" t="s">
        <v>44</v>
      </c>
      <c r="E2291" s="45" t="s">
        <v>3726</v>
      </c>
      <c r="F2291" s="6" t="s">
        <v>84</v>
      </c>
      <c r="G2291" s="45" t="s">
        <v>2409</v>
      </c>
      <c r="H2291" s="43">
        <v>2402</v>
      </c>
      <c r="I2291" s="324" t="s">
        <v>41</v>
      </c>
      <c r="J2291" s="255" t="str">
        <f>IF(ISBLANK(INDEX('Policy Characteristics'!D:D,MATCH($C2291,'Policy Characteristics'!$C:$C,0))),"",INDEX('Policy Characteristics'!D:D,MATCH($C2291,'Policy Characteristics'!$C:$C,0)))</f>
        <v>Fuel Taxes or Subsidies</v>
      </c>
      <c r="K2291" s="254" t="str">
        <f>IF(ISBLANK(INDEX('Policy Characteristics'!E:E,MATCH($C2291,'Policy Characteristics'!$C:$C,0))),"",INDEX('Policy Characteristics'!E:E,MATCH($C2291,'Policy Characteristics'!$C:$C,0)))</f>
        <v>cross fuel tax</v>
      </c>
      <c r="L2291" s="261">
        <f>IF(ISBLANK(INDEX('Policy Characteristics'!F:F,MATCH($C2291,'Policy Characteristics'!$C:$C,0))),"",INDEX('Policy Characteristics'!F:F,MATCH($C2291,'Policy Characteristics'!$C:$C,0)))</f>
        <v>-0.9</v>
      </c>
      <c r="M2291" s="261">
        <f>IF(ISBLANK(INDEX('Policy Characteristics'!G:G,MATCH($C2291,'Policy Characteristics'!$C:$C,0))),"",INDEX('Policy Characteristics'!G:G,MATCH($C2291,'Policy Characteristics'!$C:$C,0)))</f>
        <v>0.9</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of BAU price</v>
      </c>
      <c r="P2291" s="254" t="str">
        <f>IF(ISBLANK(INDEX('Policy Characteristics'!J:J,MATCH($C2291,'Policy Characteristics'!$C:$C,0))),"",INDEX('Policy Characteristics'!J:J,MATCH($C2291,'Policy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1" s="254" t="str">
        <f>IF(ISBLANK(INDEX('Policy Characteristics'!K:K,MATCH($C2291,'Policy Characteristics'!$C:$C,0))),"",INDEX('Policy Characteristics'!K:K,MATCH($C2291,'Policy Characteristics'!$C:$C,0)))</f>
        <v>fuels.html#fuel-taxes</v>
      </c>
      <c r="R2291" s="254" t="str">
        <f>IF(ISBLANK(INDEX('Policy Characteristics'!L:L,MATCH($C2291,'Policy Characteristics'!$C:$C,0))),"",INDEX('Policy Characteristics'!L:L,MATCH($C2291,'Policy Characteristics'!$C:$C,0)))</f>
        <v>fuel-taxes.html</v>
      </c>
    </row>
    <row r="2292" spans="1:18" s="4" customFormat="1" x14ac:dyDescent="0.25">
      <c r="A2292" s="254" t="str">
        <f>IF(ISBLANK(INDEX('Policy Characteristics'!A:A,MATCH($C2292,'Policy Characteristics'!$C:$C,0))),"",INDEX('Policy Characteristics'!A:A,MATCH($C2292,'Policy Characteristics'!$C:$C,0)))</f>
        <v>Cross-Sector</v>
      </c>
      <c r="B2292" s="262" t="str">
        <f>IF(ISBLANK(INDEX('Policy Characteristics'!B:B,MATCH($C2292,'Policy Characteristics'!$C:$C,0))),"",INDEX('Policy Characteristics'!B:B,MATCH($C2292,'Policy Characteristics'!$C:$C,0)))</f>
        <v>Fuel Taxes or Subsidies</v>
      </c>
      <c r="C2292" s="320" t="str">
        <f t="shared" si="80"/>
        <v>Additional Fuel Tax or Subsidy Rate by Fuel</v>
      </c>
      <c r="D2292" s="6" t="s">
        <v>48</v>
      </c>
      <c r="E2292" s="45" t="s">
        <v>3726</v>
      </c>
      <c r="F2292" s="6" t="s">
        <v>88</v>
      </c>
      <c r="G2292" s="45" t="s">
        <v>2409</v>
      </c>
      <c r="H2292" s="43">
        <v>2403</v>
      </c>
      <c r="I2292" s="324" t="s">
        <v>41</v>
      </c>
      <c r="J2292" s="255" t="str">
        <f>IF(ISBLANK(INDEX('Policy Characteristics'!D:D,MATCH($C2292,'Policy Characteristics'!$C:$C,0))),"",INDEX('Policy Characteristics'!D:D,MATCH($C2292,'Policy Characteristics'!$C:$C,0)))</f>
        <v>Fuel Taxes or Subsidies</v>
      </c>
      <c r="K2292" s="254" t="str">
        <f>IF(ISBLANK(INDEX('Policy Characteristics'!E:E,MATCH($C2292,'Policy Characteristics'!$C:$C,0))),"",INDEX('Policy Characteristics'!E:E,MATCH($C2292,'Policy Characteristics'!$C:$C,0)))</f>
        <v>cross fuel tax</v>
      </c>
      <c r="L2292" s="261">
        <f>IF(ISBLANK(INDEX('Policy Characteristics'!F:F,MATCH($C2292,'Policy Characteristics'!$C:$C,0))),"",INDEX('Policy Characteristics'!F:F,MATCH($C2292,'Policy Characteristics'!$C:$C,0)))</f>
        <v>-0.9</v>
      </c>
      <c r="M2292" s="261">
        <f>IF(ISBLANK(INDEX('Policy Characteristics'!G:G,MATCH($C2292,'Policy Characteristics'!$C:$C,0))),"",INDEX('Policy Characteristics'!G:G,MATCH($C2292,'Policy Characteristics'!$C:$C,0)))</f>
        <v>0.9</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of BAU price</v>
      </c>
      <c r="P2292" s="254" t="str">
        <f>IF(ISBLANK(INDEX('Policy Characteristics'!J:J,MATCH($C2292,'Policy Characteristics'!$C:$C,0))),"",INDEX('Policy Characteristics'!J:J,MATCH($C2292,'Policy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2" s="254" t="str">
        <f>IF(ISBLANK(INDEX('Policy Characteristics'!K:K,MATCH($C2292,'Policy Characteristics'!$C:$C,0))),"",INDEX('Policy Characteristics'!K:K,MATCH($C2292,'Policy Characteristics'!$C:$C,0)))</f>
        <v>fuels.html#fuel-taxes</v>
      </c>
      <c r="R2292" s="254" t="str">
        <f>IF(ISBLANK(INDEX('Policy Characteristics'!L:L,MATCH($C2292,'Policy Characteristics'!$C:$C,0))),"",INDEX('Policy Characteristics'!L:L,MATCH($C2292,'Policy Characteristics'!$C:$C,0)))</f>
        <v>fuel-taxes.html</v>
      </c>
    </row>
    <row r="2293" spans="1:18" s="4" customFormat="1" x14ac:dyDescent="0.25">
      <c r="A2293" s="254" t="str">
        <f>IF(ISBLANK(INDEX('Policy Characteristics'!A:A,MATCH($C2293,'Policy Characteristics'!$C:$C,0))),"",INDEX('Policy Characteristics'!A:A,MATCH($C2293,'Policy Characteristics'!$C:$C,0)))</f>
        <v>Cross-Sector</v>
      </c>
      <c r="B2293" s="262" t="str">
        <f>IF(ISBLANK(INDEX('Policy Characteristics'!B:B,MATCH($C2293,'Policy Characteristics'!$C:$C,0))),"",INDEX('Policy Characteristics'!B:B,MATCH($C2293,'Policy Characteristics'!$C:$C,0)))</f>
        <v>Fuel Taxes or Subsidies</v>
      </c>
      <c r="C2293" s="320" t="str">
        <f t="shared" si="80"/>
        <v>Additional Fuel Tax or Subsidy Rate by Fuel</v>
      </c>
      <c r="D2293" s="6" t="s">
        <v>50</v>
      </c>
      <c r="E2293" s="45" t="s">
        <v>3726</v>
      </c>
      <c r="F2293" s="6" t="s">
        <v>91</v>
      </c>
      <c r="G2293" s="45" t="s">
        <v>2409</v>
      </c>
      <c r="H2293" s="43">
        <v>2404</v>
      </c>
      <c r="I2293" s="324" t="s">
        <v>41</v>
      </c>
      <c r="J2293" s="255" t="str">
        <f>IF(ISBLANK(INDEX('Policy Characteristics'!D:D,MATCH($C2293,'Policy Characteristics'!$C:$C,0))),"",INDEX('Policy Characteristics'!D:D,MATCH($C2293,'Policy Characteristics'!$C:$C,0)))</f>
        <v>Fuel Taxes or Subsidies</v>
      </c>
      <c r="K2293" s="254" t="str">
        <f>IF(ISBLANK(INDEX('Policy Characteristics'!E:E,MATCH($C2293,'Policy Characteristics'!$C:$C,0))),"",INDEX('Policy Characteristics'!E:E,MATCH($C2293,'Policy Characteristics'!$C:$C,0)))</f>
        <v>cross fuel tax</v>
      </c>
      <c r="L2293" s="261">
        <f>IF(ISBLANK(INDEX('Policy Characteristics'!F:F,MATCH($C2293,'Policy Characteristics'!$C:$C,0))),"",INDEX('Policy Characteristics'!F:F,MATCH($C2293,'Policy Characteristics'!$C:$C,0)))</f>
        <v>-0.9</v>
      </c>
      <c r="M2293" s="261">
        <f>IF(ISBLANK(INDEX('Policy Characteristics'!G:G,MATCH($C2293,'Policy Characteristics'!$C:$C,0))),"",INDEX('Policy Characteristics'!G:G,MATCH($C2293,'Policy Characteristics'!$C:$C,0)))</f>
        <v>0.9</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of BAU price</v>
      </c>
      <c r="P2293" s="254" t="str">
        <f>IF(ISBLANK(INDEX('Policy Characteristics'!J:J,MATCH($C2293,'Policy Characteristics'!$C:$C,0))),"",INDEX('Policy Characteristics'!J:J,MATCH($C2293,'Policy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3" s="254" t="str">
        <f>IF(ISBLANK(INDEX('Policy Characteristics'!K:K,MATCH($C2293,'Policy Characteristics'!$C:$C,0))),"",INDEX('Policy Characteristics'!K:K,MATCH($C2293,'Policy Characteristics'!$C:$C,0)))</f>
        <v>fuels.html#fuel-taxes</v>
      </c>
      <c r="R2293" s="254" t="str">
        <f>IF(ISBLANK(INDEX('Policy Characteristics'!L:L,MATCH($C2293,'Policy Characteristics'!$C:$C,0))),"",INDEX('Policy Characteristics'!L:L,MATCH($C2293,'Policy Characteristics'!$C:$C,0)))</f>
        <v>fuel-taxes.html</v>
      </c>
    </row>
    <row r="2294" spans="1:18" s="4" customFormat="1" x14ac:dyDescent="0.25">
      <c r="A2294" s="254" t="str">
        <f>IF(ISBLANK(INDEX('Policy Characteristics'!A:A,MATCH($C2294,'Policy Characteristics'!$C:$C,0))),"",INDEX('Policy Characteristics'!A:A,MATCH($C2294,'Policy Characteristics'!$C:$C,0)))</f>
        <v>Cross-Sector</v>
      </c>
      <c r="B2294" s="262" t="str">
        <f>IF(ISBLANK(INDEX('Policy Characteristics'!B:B,MATCH($C2294,'Policy Characteristics'!$C:$C,0))),"",INDEX('Policy Characteristics'!B:B,MATCH($C2294,'Policy Characteristics'!$C:$C,0)))</f>
        <v>Fuel Taxes or Subsidies</v>
      </c>
      <c r="C2294" s="320" t="str">
        <f t="shared" si="80"/>
        <v>Additional Fuel Tax or Subsidy Rate by Fuel</v>
      </c>
      <c r="D2294" s="6" t="s">
        <v>51</v>
      </c>
      <c r="E2294" s="45" t="s">
        <v>3726</v>
      </c>
      <c r="F2294" s="6" t="s">
        <v>92</v>
      </c>
      <c r="G2294" s="45" t="s">
        <v>2409</v>
      </c>
      <c r="H2294" s="43">
        <v>2405</v>
      </c>
      <c r="I2294" s="324" t="s">
        <v>41</v>
      </c>
      <c r="J2294" s="255" t="str">
        <f>IF(ISBLANK(INDEX('Policy Characteristics'!D:D,MATCH($C2294,'Policy Characteristics'!$C:$C,0))),"",INDEX('Policy Characteristics'!D:D,MATCH($C2294,'Policy Characteristics'!$C:$C,0)))</f>
        <v>Fuel Taxes or Subsidies</v>
      </c>
      <c r="K2294" s="254" t="str">
        <f>IF(ISBLANK(INDEX('Policy Characteristics'!E:E,MATCH($C2294,'Policy Characteristics'!$C:$C,0))),"",INDEX('Policy Characteristics'!E:E,MATCH($C2294,'Policy Characteristics'!$C:$C,0)))</f>
        <v>cross fuel tax</v>
      </c>
      <c r="L2294" s="261">
        <f>IF(ISBLANK(INDEX('Policy Characteristics'!F:F,MATCH($C2294,'Policy Characteristics'!$C:$C,0))),"",INDEX('Policy Characteristics'!F:F,MATCH($C2294,'Policy Characteristics'!$C:$C,0)))</f>
        <v>-0.9</v>
      </c>
      <c r="M2294" s="261">
        <f>IF(ISBLANK(INDEX('Policy Characteristics'!G:G,MATCH($C2294,'Policy Characteristics'!$C:$C,0))),"",INDEX('Policy Characteristics'!G:G,MATCH($C2294,'Policy Characteristics'!$C:$C,0)))</f>
        <v>0.9</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of BAU price</v>
      </c>
      <c r="P2294" s="254" t="str">
        <f>IF(ISBLANK(INDEX('Policy Characteristics'!J:J,MATCH($C2294,'Policy Characteristics'!$C:$C,0))),"",INDEX('Policy Characteristics'!J:J,MATCH($C2294,'Policy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4" s="254" t="str">
        <f>IF(ISBLANK(INDEX('Policy Characteristics'!K:K,MATCH($C2294,'Policy Characteristics'!$C:$C,0))),"",INDEX('Policy Characteristics'!K:K,MATCH($C2294,'Policy Characteristics'!$C:$C,0)))</f>
        <v>fuels.html#fuel-taxes</v>
      </c>
      <c r="R2294" s="254" t="str">
        <f>IF(ISBLANK(INDEX('Policy Characteristics'!L:L,MATCH($C2294,'Policy Characteristics'!$C:$C,0))),"",INDEX('Policy Characteristics'!L:L,MATCH($C2294,'Policy Characteristics'!$C:$C,0)))</f>
        <v>fuel-taxes.html</v>
      </c>
    </row>
    <row r="2295" spans="1:18" s="4" customFormat="1" x14ac:dyDescent="0.25">
      <c r="A2295" s="254" t="str">
        <f>IF(ISBLANK(INDEX('Policy Characteristics'!A:A,MATCH($C2295,'Policy Characteristics'!$C:$C,0))),"",INDEX('Policy Characteristics'!A:A,MATCH($C2295,'Policy Characteristics'!$C:$C,0)))</f>
        <v>Cross-Sector</v>
      </c>
      <c r="B2295" s="262" t="str">
        <f>IF(ISBLANK(INDEX('Policy Characteristics'!B:B,MATCH($C2295,'Policy Characteristics'!$C:$C,0))),"",INDEX('Policy Characteristics'!B:B,MATCH($C2295,'Policy Characteristics'!$C:$C,0)))</f>
        <v>Fuel Taxes or Subsidies</v>
      </c>
      <c r="C2295" s="320" t="str">
        <f t="shared" si="80"/>
        <v>Additional Fuel Tax or Subsidy Rate by Fuel</v>
      </c>
      <c r="D2295" s="6" t="s">
        <v>52</v>
      </c>
      <c r="E2295" s="45" t="s">
        <v>3726</v>
      </c>
      <c r="F2295" s="6" t="s">
        <v>93</v>
      </c>
      <c r="G2295" s="45" t="s">
        <v>2409</v>
      </c>
      <c r="H2295" s="43">
        <v>2406</v>
      </c>
      <c r="I2295" s="324" t="s">
        <v>41</v>
      </c>
      <c r="J2295" s="255" t="str">
        <f>IF(ISBLANK(INDEX('Policy Characteristics'!D:D,MATCH($C2295,'Policy Characteristics'!$C:$C,0))),"",INDEX('Policy Characteristics'!D:D,MATCH($C2295,'Policy Characteristics'!$C:$C,0)))</f>
        <v>Fuel Taxes or Subsidies</v>
      </c>
      <c r="K2295" s="254" t="str">
        <f>IF(ISBLANK(INDEX('Policy Characteristics'!E:E,MATCH($C2295,'Policy Characteristics'!$C:$C,0))),"",INDEX('Policy Characteristics'!E:E,MATCH($C2295,'Policy Characteristics'!$C:$C,0)))</f>
        <v>cross fuel tax</v>
      </c>
      <c r="L2295" s="261">
        <f>IF(ISBLANK(INDEX('Policy Characteristics'!F:F,MATCH($C2295,'Policy Characteristics'!$C:$C,0))),"",INDEX('Policy Characteristics'!F:F,MATCH($C2295,'Policy Characteristics'!$C:$C,0)))</f>
        <v>-0.9</v>
      </c>
      <c r="M2295" s="261">
        <f>IF(ISBLANK(INDEX('Policy Characteristics'!G:G,MATCH($C2295,'Policy Characteristics'!$C:$C,0))),"",INDEX('Policy Characteristics'!G:G,MATCH($C2295,'Policy Characteristics'!$C:$C,0)))</f>
        <v>0.9</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of BAU price</v>
      </c>
      <c r="P2295" s="254" t="str">
        <f>IF(ISBLANK(INDEX('Policy Characteristics'!J:J,MATCH($C2295,'Policy Characteristics'!$C:$C,0))),"",INDEX('Policy Characteristics'!J:J,MATCH($C2295,'Policy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5" s="254" t="str">
        <f>IF(ISBLANK(INDEX('Policy Characteristics'!K:K,MATCH($C2295,'Policy Characteristics'!$C:$C,0))),"",INDEX('Policy Characteristics'!K:K,MATCH($C2295,'Policy Characteristics'!$C:$C,0)))</f>
        <v>fuels.html#fuel-taxes</v>
      </c>
      <c r="R2295" s="254" t="str">
        <f>IF(ISBLANK(INDEX('Policy Characteristics'!L:L,MATCH($C2295,'Policy Characteristics'!$C:$C,0))),"",INDEX('Policy Characteristics'!L:L,MATCH($C2295,'Policy Characteristics'!$C:$C,0)))</f>
        <v>fuel-taxes.html</v>
      </c>
    </row>
    <row r="2296" spans="1:18" s="4" customFormat="1" x14ac:dyDescent="0.25">
      <c r="A2296" s="254" t="str">
        <f>IF(ISBLANK(INDEX('Policy Characteristics'!A:A,MATCH($C2296,'Policy Characteristics'!$C:$C,0))),"",INDEX('Policy Characteristics'!A:A,MATCH($C2296,'Policy Characteristics'!$C:$C,0)))</f>
        <v>Cross-Sector</v>
      </c>
      <c r="B2296" s="262" t="str">
        <f>IF(ISBLANK(INDEX('Policy Characteristics'!B:B,MATCH($C2296,'Policy Characteristics'!$C:$C,0))),"",INDEX('Policy Characteristics'!B:B,MATCH($C2296,'Policy Characteristics'!$C:$C,0)))</f>
        <v>Fuel Taxes or Subsidies</v>
      </c>
      <c r="C2296" s="320" t="str">
        <f t="shared" si="80"/>
        <v>Additional Fuel Tax or Subsidy Rate by Fuel</v>
      </c>
      <c r="D2296" s="6" t="s">
        <v>53</v>
      </c>
      <c r="E2296" s="45" t="s">
        <v>3726</v>
      </c>
      <c r="F2296" s="6" t="s">
        <v>94</v>
      </c>
      <c r="G2296" s="45" t="s">
        <v>2409</v>
      </c>
      <c r="H2296" s="43">
        <v>2407</v>
      </c>
      <c r="I2296" s="324" t="s">
        <v>41</v>
      </c>
      <c r="J2296" s="255" t="str">
        <f>IF(ISBLANK(INDEX('Policy Characteristics'!D:D,MATCH($C2296,'Policy Characteristics'!$C:$C,0))),"",INDEX('Policy Characteristics'!D:D,MATCH($C2296,'Policy Characteristics'!$C:$C,0)))</f>
        <v>Fuel Taxes or Subsidies</v>
      </c>
      <c r="K2296" s="254" t="str">
        <f>IF(ISBLANK(INDEX('Policy Characteristics'!E:E,MATCH($C2296,'Policy Characteristics'!$C:$C,0))),"",INDEX('Policy Characteristics'!E:E,MATCH($C2296,'Policy Characteristics'!$C:$C,0)))</f>
        <v>cross fuel tax</v>
      </c>
      <c r="L2296" s="261">
        <f>IF(ISBLANK(INDEX('Policy Characteristics'!F:F,MATCH($C2296,'Policy Characteristics'!$C:$C,0))),"",INDEX('Policy Characteristics'!F:F,MATCH($C2296,'Policy Characteristics'!$C:$C,0)))</f>
        <v>-0.9</v>
      </c>
      <c r="M2296" s="261">
        <f>IF(ISBLANK(INDEX('Policy Characteristics'!G:G,MATCH($C2296,'Policy Characteristics'!$C:$C,0))),"",INDEX('Policy Characteristics'!G:G,MATCH($C2296,'Policy Characteristics'!$C:$C,0)))</f>
        <v>0.9</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of BAU price</v>
      </c>
      <c r="P2296" s="254" t="str">
        <f>IF(ISBLANK(INDEX('Policy Characteristics'!J:J,MATCH($C2296,'Policy Characteristics'!$C:$C,0))),"",INDEX('Policy Characteristics'!J:J,MATCH($C2296,'Policy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6" s="254" t="str">
        <f>IF(ISBLANK(INDEX('Policy Characteristics'!K:K,MATCH($C2296,'Policy Characteristics'!$C:$C,0))),"",INDEX('Policy Characteristics'!K:K,MATCH($C2296,'Policy Characteristics'!$C:$C,0)))</f>
        <v>fuels.html#fuel-taxes</v>
      </c>
      <c r="R2296" s="254" t="str">
        <f>IF(ISBLANK(INDEX('Policy Characteristics'!L:L,MATCH($C2296,'Policy Characteristics'!$C:$C,0))),"",INDEX('Policy Characteristics'!L:L,MATCH($C2296,'Policy Characteristics'!$C:$C,0)))</f>
        <v>fuel-taxes.html</v>
      </c>
    </row>
    <row r="2297" spans="1:18" x14ac:dyDescent="0.25">
      <c r="A2297" s="254" t="str">
        <f>IF(ISBLANK(INDEX('Policy Characteristics'!A:A,MATCH($C2297,'Policy Characteristics'!$C:$C,0))),"",INDEX('Policy Characteristics'!A:A,MATCH($C2297,'Policy Characteristics'!$C:$C,0)))</f>
        <v>Cross-Sector</v>
      </c>
      <c r="B2297" s="262" t="str">
        <f>IF(ISBLANK(INDEX('Policy Characteristics'!B:B,MATCH($C2297,'Policy Characteristics'!$C:$C,0))),"",INDEX('Policy Characteristics'!B:B,MATCH($C2297,'Policy Characteristics'!$C:$C,0)))</f>
        <v>Fuel Taxes or Subsidies</v>
      </c>
      <c r="C2297" s="320" t="str">
        <f t="shared" si="80"/>
        <v>Additional Fuel Tax or Subsidy Rate by Fuel</v>
      </c>
      <c r="D2297" s="6" t="s">
        <v>2452</v>
      </c>
      <c r="E2297" s="45" t="s">
        <v>3726</v>
      </c>
      <c r="F2297" s="6" t="s">
        <v>2453</v>
      </c>
      <c r="G2297" s="45" t="s">
        <v>2409</v>
      </c>
      <c r="H2297" s="43">
        <v>2408</v>
      </c>
      <c r="I2297" s="324" t="s">
        <v>41</v>
      </c>
      <c r="J2297" s="255" t="str">
        <f>IF(ISBLANK(INDEX('Policy Characteristics'!D:D,MATCH($C2297,'Policy Characteristics'!$C:$C,0))),"",INDEX('Policy Characteristics'!D:D,MATCH($C2297,'Policy Characteristics'!$C:$C,0)))</f>
        <v>Fuel Taxes or Subsidies</v>
      </c>
      <c r="K2297" s="254" t="str">
        <f>IF(ISBLANK(INDEX('Policy Characteristics'!E:E,MATCH($C2297,'Policy Characteristics'!$C:$C,0))),"",INDEX('Policy Characteristics'!E:E,MATCH($C2297,'Policy Characteristics'!$C:$C,0)))</f>
        <v>cross fuel tax</v>
      </c>
      <c r="L2297" s="261">
        <f>IF(ISBLANK(INDEX('Policy Characteristics'!F:F,MATCH($C2297,'Policy Characteristics'!$C:$C,0))),"",INDEX('Policy Characteristics'!F:F,MATCH($C2297,'Policy Characteristics'!$C:$C,0)))</f>
        <v>-0.9</v>
      </c>
      <c r="M2297" s="261">
        <f>IF(ISBLANK(INDEX('Policy Characteristics'!G:G,MATCH($C2297,'Policy Characteristics'!$C:$C,0))),"",INDEX('Policy Characteristics'!G:G,MATCH($C2297,'Policy Characteristics'!$C:$C,0)))</f>
        <v>0.9</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of BAU price</v>
      </c>
      <c r="P2297" s="254" t="str">
        <f>IF(ISBLANK(INDEX('Policy Characteristics'!J:J,MATCH($C2297,'Policy Characteristics'!$C:$C,0))),"",INDEX('Policy Characteristics'!J:J,MATCH($C2297,'Policy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7" s="254" t="str">
        <f>IF(ISBLANK(INDEX('Policy Characteristics'!K:K,MATCH($C2297,'Policy Characteristics'!$C:$C,0))),"",INDEX('Policy Characteristics'!K:K,MATCH($C2297,'Policy Characteristics'!$C:$C,0)))</f>
        <v>fuels.html#fuel-taxes</v>
      </c>
      <c r="R2297" s="254" t="str">
        <f>IF(ISBLANK(INDEX('Policy Characteristics'!L:L,MATCH($C2297,'Policy Characteristics'!$C:$C,0))),"",INDEX('Policy Characteristics'!L:L,MATCH($C2297,'Policy Characteristics'!$C:$C,0)))</f>
        <v>fuel-taxes.html</v>
      </c>
    </row>
    <row r="2298" spans="1:18" x14ac:dyDescent="0.25">
      <c r="A2298" s="254" t="str">
        <f>IF(ISBLANK(INDEX('Policy Characteristics'!A:A,MATCH($C2298,'Policy Characteristics'!$C:$C,0))),"",INDEX('Policy Characteristics'!A:A,MATCH($C2298,'Policy Characteristics'!$C:$C,0)))</f>
        <v>Cross-Sector</v>
      </c>
      <c r="B2298" s="262" t="str">
        <f>IF(ISBLANK(INDEX('Policy Characteristics'!B:B,MATCH($C2298,'Policy Characteristics'!$C:$C,0))),"",INDEX('Policy Characteristics'!B:B,MATCH($C2298,'Policy Characteristics'!$C:$C,0)))</f>
        <v>Fuel Taxes or Subsidies</v>
      </c>
      <c r="C2298" s="320" t="str">
        <f t="shared" si="80"/>
        <v>Additional Fuel Tax or Subsidy Rate by Fuel</v>
      </c>
      <c r="D2298" s="6" t="s">
        <v>71</v>
      </c>
      <c r="E2298" s="45" t="s">
        <v>3726</v>
      </c>
      <c r="F2298" s="6" t="s">
        <v>95</v>
      </c>
      <c r="G2298" s="45" t="s">
        <v>2409</v>
      </c>
      <c r="H2298" s="43">
        <v>2409</v>
      </c>
      <c r="I2298" s="324" t="s">
        <v>41</v>
      </c>
      <c r="J2298" s="255" t="str">
        <f>IF(ISBLANK(INDEX('Policy Characteristics'!D:D,MATCH($C2298,'Policy Characteristics'!$C:$C,0))),"",INDEX('Policy Characteristics'!D:D,MATCH($C2298,'Policy Characteristics'!$C:$C,0)))</f>
        <v>Fuel Taxes or Subsidies</v>
      </c>
      <c r="K2298" s="254" t="str">
        <f>IF(ISBLANK(INDEX('Policy Characteristics'!E:E,MATCH($C2298,'Policy Characteristics'!$C:$C,0))),"",INDEX('Policy Characteristics'!E:E,MATCH($C2298,'Policy Characteristics'!$C:$C,0)))</f>
        <v>cross fuel tax</v>
      </c>
      <c r="L2298" s="261">
        <f>IF(ISBLANK(INDEX('Policy Characteristics'!F:F,MATCH($C2298,'Policy Characteristics'!$C:$C,0))),"",INDEX('Policy Characteristics'!F:F,MATCH($C2298,'Policy Characteristics'!$C:$C,0)))</f>
        <v>-0.9</v>
      </c>
      <c r="M2298" s="261">
        <f>IF(ISBLANK(INDEX('Policy Characteristics'!G:G,MATCH($C2298,'Policy Characteristics'!$C:$C,0))),"",INDEX('Policy Characteristics'!G:G,MATCH($C2298,'Policy Characteristics'!$C:$C,0)))</f>
        <v>0.9</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of BAU price</v>
      </c>
      <c r="P2298" s="254" t="str">
        <f>IF(ISBLANK(INDEX('Policy Characteristics'!J:J,MATCH($C2298,'Policy Characteristics'!$C:$C,0))),"",INDEX('Policy Characteristics'!J:J,MATCH($C2298,'Policy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8" s="254" t="str">
        <f>IF(ISBLANK(INDEX('Policy Characteristics'!K:K,MATCH($C2298,'Policy Characteristics'!$C:$C,0))),"",INDEX('Policy Characteristics'!K:K,MATCH($C2298,'Policy Characteristics'!$C:$C,0)))</f>
        <v>fuels.html#fuel-taxes</v>
      </c>
      <c r="R2298" s="254" t="str">
        <f>IF(ISBLANK(INDEX('Policy Characteristics'!L:L,MATCH($C2298,'Policy Characteristics'!$C:$C,0))),"",INDEX('Policy Characteristics'!L:L,MATCH($C2298,'Policy Characteristics'!$C:$C,0)))</f>
        <v>fuel-taxes.html</v>
      </c>
    </row>
    <row r="2299" spans="1:18" x14ac:dyDescent="0.25">
      <c r="A2299" s="254" t="str">
        <f>IF(ISBLANK(INDEX('Policy Characteristics'!A:A,MATCH($C2299,'Policy Characteristics'!$C:$C,0))),"",INDEX('Policy Characteristics'!A:A,MATCH($C2299,'Policy Characteristics'!$C:$C,0)))</f>
        <v>Cross-Sector</v>
      </c>
      <c r="B2299" s="262" t="str">
        <f>IF(ISBLANK(INDEX('Policy Characteristics'!B:B,MATCH($C2299,'Policy Characteristics'!$C:$C,0))),"",INDEX('Policy Characteristics'!B:B,MATCH($C2299,'Policy Characteristics'!$C:$C,0)))</f>
        <v>Fuel Taxes or Subsidies</v>
      </c>
      <c r="C2299" s="320" t="str">
        <f t="shared" si="80"/>
        <v>Additional Fuel Tax or Subsidy Rate by Fuel</v>
      </c>
      <c r="D2299" s="6" t="s">
        <v>429</v>
      </c>
      <c r="E2299" s="45" t="s">
        <v>3726</v>
      </c>
      <c r="F2299" s="6" t="s">
        <v>430</v>
      </c>
      <c r="G2299" s="45" t="s">
        <v>2409</v>
      </c>
      <c r="H2299" s="43">
        <v>2410</v>
      </c>
      <c r="I2299" s="324" t="s">
        <v>41</v>
      </c>
      <c r="J2299" s="255" t="str">
        <f>IF(ISBLANK(INDEX('Policy Characteristics'!D:D,MATCH($C2299,'Policy Characteristics'!$C:$C,0))),"",INDEX('Policy Characteristics'!D:D,MATCH($C2299,'Policy Characteristics'!$C:$C,0)))</f>
        <v>Fuel Taxes or Subsidies</v>
      </c>
      <c r="K2299" s="254" t="str">
        <f>IF(ISBLANK(INDEX('Policy Characteristics'!E:E,MATCH($C2299,'Policy Characteristics'!$C:$C,0))),"",INDEX('Policy Characteristics'!E:E,MATCH($C2299,'Policy Characteristics'!$C:$C,0)))</f>
        <v>cross fuel tax</v>
      </c>
      <c r="L2299" s="261">
        <f>IF(ISBLANK(INDEX('Policy Characteristics'!F:F,MATCH($C2299,'Policy Characteristics'!$C:$C,0))),"",INDEX('Policy Characteristics'!F:F,MATCH($C2299,'Policy Characteristics'!$C:$C,0)))</f>
        <v>-0.9</v>
      </c>
      <c r="M2299" s="261">
        <f>IF(ISBLANK(INDEX('Policy Characteristics'!G:G,MATCH($C2299,'Policy Characteristics'!$C:$C,0))),"",INDEX('Policy Characteristics'!G:G,MATCH($C2299,'Policy Characteristics'!$C:$C,0)))</f>
        <v>0.9</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of BAU price</v>
      </c>
      <c r="P2299" s="254" t="str">
        <f>IF(ISBLANK(INDEX('Policy Characteristics'!J:J,MATCH($C2299,'Policy Characteristics'!$C:$C,0))),"",INDEX('Policy Characteristics'!J:J,MATCH($C2299,'Policy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9" s="254" t="str">
        <f>IF(ISBLANK(INDEX('Policy Characteristics'!K:K,MATCH($C2299,'Policy Characteristics'!$C:$C,0))),"",INDEX('Policy Characteristics'!K:K,MATCH($C2299,'Policy Characteristics'!$C:$C,0)))</f>
        <v>fuels.html#fuel-taxes</v>
      </c>
      <c r="R2299" s="254" t="str">
        <f>IF(ISBLANK(INDEX('Policy Characteristics'!L:L,MATCH($C2299,'Policy Characteristics'!$C:$C,0))),"",INDEX('Policy Characteristics'!L:L,MATCH($C2299,'Policy Characteristics'!$C:$C,0)))</f>
        <v>fuel-taxes.html</v>
      </c>
    </row>
    <row r="2300" spans="1:18" x14ac:dyDescent="0.25">
      <c r="A2300" s="254" t="str">
        <f>IF(ISBLANK(INDEX('Policy Characteristics'!A:A,MATCH($C2300,'Policy Characteristics'!$C:$C,0))),"",INDEX('Policy Characteristics'!A:A,MATCH($C2300,'Policy Characteristics'!$C:$C,0)))</f>
        <v>Cross-Sector</v>
      </c>
      <c r="B2300" s="262" t="str">
        <f>IF(ISBLANK(INDEX('Policy Characteristics'!B:B,MATCH($C2300,'Policy Characteristics'!$C:$C,0))),"",INDEX('Policy Characteristics'!B:B,MATCH($C2300,'Policy Characteristics'!$C:$C,0)))</f>
        <v>Fuel Taxes or Subsidies</v>
      </c>
      <c r="C2300" s="320" t="str">
        <f t="shared" si="80"/>
        <v>Additional Fuel Tax or Subsidy Rate by Fuel</v>
      </c>
      <c r="D2300" s="6" t="s">
        <v>2444</v>
      </c>
      <c r="E2300" s="45" t="s">
        <v>3726</v>
      </c>
      <c r="F2300" s="6" t="s">
        <v>2448</v>
      </c>
      <c r="G2300" s="45" t="s">
        <v>2409</v>
      </c>
      <c r="H2300" s="43">
        <v>2411</v>
      </c>
      <c r="I2300" s="324" t="s">
        <v>41</v>
      </c>
      <c r="J2300" s="255" t="str">
        <f>IF(ISBLANK(INDEX('Policy Characteristics'!D:D,MATCH($C2300,'Policy Characteristics'!$C:$C,0))),"",INDEX('Policy Characteristics'!D:D,MATCH($C2300,'Policy Characteristics'!$C:$C,0)))</f>
        <v>Fuel Taxes or Subsidies</v>
      </c>
      <c r="K2300" s="254" t="str">
        <f>IF(ISBLANK(INDEX('Policy Characteristics'!E:E,MATCH($C2300,'Policy Characteristics'!$C:$C,0))),"",INDEX('Policy Characteristics'!E:E,MATCH($C2300,'Policy Characteristics'!$C:$C,0)))</f>
        <v>cross fuel tax</v>
      </c>
      <c r="L2300" s="261">
        <f>IF(ISBLANK(INDEX('Policy Characteristics'!F:F,MATCH($C2300,'Policy Characteristics'!$C:$C,0))),"",INDEX('Policy Characteristics'!F:F,MATCH($C2300,'Policy Characteristics'!$C:$C,0)))</f>
        <v>-0.9</v>
      </c>
      <c r="M2300" s="261">
        <f>IF(ISBLANK(INDEX('Policy Characteristics'!G:G,MATCH($C2300,'Policy Characteristics'!$C:$C,0))),"",INDEX('Policy Characteristics'!G:G,MATCH($C2300,'Policy Characteristics'!$C:$C,0)))</f>
        <v>0.9</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of BAU price</v>
      </c>
      <c r="P2300" s="254" t="str">
        <f>IF(ISBLANK(INDEX('Policy Characteristics'!J:J,MATCH($C2300,'Policy Characteristics'!$C:$C,0))),"",INDEX('Policy Characteristics'!J:J,MATCH($C2300,'Policy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0" s="254" t="str">
        <f>IF(ISBLANK(INDEX('Policy Characteristics'!K:K,MATCH($C2300,'Policy Characteristics'!$C:$C,0))),"",INDEX('Policy Characteristics'!K:K,MATCH($C2300,'Policy Characteristics'!$C:$C,0)))</f>
        <v>fuels.html#fuel-taxes</v>
      </c>
      <c r="R2300" s="254" t="str">
        <f>IF(ISBLANK(INDEX('Policy Characteristics'!L:L,MATCH($C2300,'Policy Characteristics'!$C:$C,0))),"",INDEX('Policy Characteristics'!L:L,MATCH($C2300,'Policy Characteristics'!$C:$C,0)))</f>
        <v>fuel-taxes.html</v>
      </c>
    </row>
    <row r="2301" spans="1:18" x14ac:dyDescent="0.25">
      <c r="A2301" s="254" t="str">
        <f>IF(ISBLANK(INDEX('Policy Characteristics'!A:A,MATCH($C2301,'Policy Characteristics'!$C:$C,0))),"",INDEX('Policy Characteristics'!A:A,MATCH($C2301,'Policy Characteristics'!$C:$C,0)))</f>
        <v>Cross-Sector</v>
      </c>
      <c r="B2301" s="262" t="str">
        <f>IF(ISBLANK(INDEX('Policy Characteristics'!B:B,MATCH($C2301,'Policy Characteristics'!$C:$C,0))),"",INDEX('Policy Characteristics'!B:B,MATCH($C2301,'Policy Characteristics'!$C:$C,0)))</f>
        <v>Fuel Taxes or Subsidies</v>
      </c>
      <c r="C2301" s="320" t="str">
        <f t="shared" si="80"/>
        <v>Additional Fuel Tax or Subsidy Rate by Fuel</v>
      </c>
      <c r="D2301" s="6" t="s">
        <v>2454</v>
      </c>
      <c r="E2301" s="45" t="s">
        <v>3726</v>
      </c>
      <c r="F2301" s="6" t="s">
        <v>2455</v>
      </c>
      <c r="G2301" s="45" t="s">
        <v>2409</v>
      </c>
      <c r="H2301" s="43">
        <v>2412</v>
      </c>
      <c r="I2301" s="324" t="s">
        <v>41</v>
      </c>
      <c r="J2301" s="255" t="str">
        <f>IF(ISBLANK(INDEX('Policy Characteristics'!D:D,MATCH($C2301,'Policy Characteristics'!$C:$C,0))),"",INDEX('Policy Characteristics'!D:D,MATCH($C2301,'Policy Characteristics'!$C:$C,0)))</f>
        <v>Fuel Taxes or Subsidies</v>
      </c>
      <c r="K2301" s="254" t="str">
        <f>IF(ISBLANK(INDEX('Policy Characteristics'!E:E,MATCH($C2301,'Policy Characteristics'!$C:$C,0))),"",INDEX('Policy Characteristics'!E:E,MATCH($C2301,'Policy Characteristics'!$C:$C,0)))</f>
        <v>cross fuel tax</v>
      </c>
      <c r="L2301" s="261">
        <f>IF(ISBLANK(INDEX('Policy Characteristics'!F:F,MATCH($C2301,'Policy Characteristics'!$C:$C,0))),"",INDEX('Policy Characteristics'!F:F,MATCH($C2301,'Policy Characteristics'!$C:$C,0)))</f>
        <v>-0.9</v>
      </c>
      <c r="M2301" s="261">
        <f>IF(ISBLANK(INDEX('Policy Characteristics'!G:G,MATCH($C2301,'Policy Characteristics'!$C:$C,0))),"",INDEX('Policy Characteristics'!G:G,MATCH($C2301,'Policy Characteristics'!$C:$C,0)))</f>
        <v>0.9</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of BAU price</v>
      </c>
      <c r="P2301" s="254" t="str">
        <f>IF(ISBLANK(INDEX('Policy Characteristics'!J:J,MATCH($C2301,'Policy Characteristics'!$C:$C,0))),"",INDEX('Policy Characteristics'!J:J,MATCH($C2301,'Policy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1" s="254" t="str">
        <f>IF(ISBLANK(INDEX('Policy Characteristics'!K:K,MATCH($C2301,'Policy Characteristics'!$C:$C,0))),"",INDEX('Policy Characteristics'!K:K,MATCH($C2301,'Policy Characteristics'!$C:$C,0)))</f>
        <v>fuels.html#fuel-taxes</v>
      </c>
      <c r="R2301" s="254" t="str">
        <f>IF(ISBLANK(INDEX('Policy Characteristics'!L:L,MATCH($C2301,'Policy Characteristics'!$C:$C,0))),"",INDEX('Policy Characteristics'!L:L,MATCH($C2301,'Policy Characteristics'!$C:$C,0)))</f>
        <v>fuel-taxes.html</v>
      </c>
    </row>
    <row r="2302" spans="1:18" x14ac:dyDescent="0.25">
      <c r="A2302" s="254" t="str">
        <f>IF(ISBLANK(INDEX('Policy Characteristics'!A:A,MATCH($C2302,'Policy Characteristics'!$C:$C,0))),"",INDEX('Policy Characteristics'!A:A,MATCH($C2302,'Policy Characteristics'!$C:$C,0)))</f>
        <v>Cross-Sector</v>
      </c>
      <c r="B2302" s="262" t="str">
        <f>IF(ISBLANK(INDEX('Policy Characteristics'!B:B,MATCH($C2302,'Policy Characteristics'!$C:$C,0))),"",INDEX('Policy Characteristics'!B:B,MATCH($C2302,'Policy Characteristics'!$C:$C,0)))</f>
        <v>Fuel Taxes or Subsidies</v>
      </c>
      <c r="C2302" s="320" t="str">
        <f t="shared" si="80"/>
        <v>Additional Fuel Tax or Subsidy Rate by Fuel</v>
      </c>
      <c r="D2302" s="6" t="s">
        <v>2445</v>
      </c>
      <c r="E2302" s="45" t="s">
        <v>3726</v>
      </c>
      <c r="F2302" s="6" t="s">
        <v>2449</v>
      </c>
      <c r="G2302" s="45" t="s">
        <v>2409</v>
      </c>
      <c r="H2302" s="43">
        <v>2413</v>
      </c>
      <c r="I2302" s="324" t="s">
        <v>41</v>
      </c>
      <c r="J2302" s="255" t="str">
        <f>IF(ISBLANK(INDEX('Policy Characteristics'!D:D,MATCH($C2302,'Policy Characteristics'!$C:$C,0))),"",INDEX('Policy Characteristics'!D:D,MATCH($C2302,'Policy Characteristics'!$C:$C,0)))</f>
        <v>Fuel Taxes or Subsidies</v>
      </c>
      <c r="K2302" s="254" t="str">
        <f>IF(ISBLANK(INDEX('Policy Characteristics'!E:E,MATCH($C2302,'Policy Characteristics'!$C:$C,0))),"",INDEX('Policy Characteristics'!E:E,MATCH($C2302,'Policy Characteristics'!$C:$C,0)))</f>
        <v>cross fuel tax</v>
      </c>
      <c r="L2302" s="261">
        <f>IF(ISBLANK(INDEX('Policy Characteristics'!F:F,MATCH($C2302,'Policy Characteristics'!$C:$C,0))),"",INDEX('Policy Characteristics'!F:F,MATCH($C2302,'Policy Characteristics'!$C:$C,0)))</f>
        <v>-0.9</v>
      </c>
      <c r="M2302" s="261">
        <f>IF(ISBLANK(INDEX('Policy Characteristics'!G:G,MATCH($C2302,'Policy Characteristics'!$C:$C,0))),"",INDEX('Policy Characteristics'!G:G,MATCH($C2302,'Policy Characteristics'!$C:$C,0)))</f>
        <v>0.9</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of BAU price</v>
      </c>
      <c r="P2302" s="254" t="str">
        <f>IF(ISBLANK(INDEX('Policy Characteristics'!J:J,MATCH($C2302,'Policy Characteristics'!$C:$C,0))),"",INDEX('Policy Characteristics'!J:J,MATCH($C2302,'Policy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2" s="254" t="str">
        <f>IF(ISBLANK(INDEX('Policy Characteristics'!K:K,MATCH($C2302,'Policy Characteristics'!$C:$C,0))),"",INDEX('Policy Characteristics'!K:K,MATCH($C2302,'Policy Characteristics'!$C:$C,0)))</f>
        <v>fuels.html#fuel-taxes</v>
      </c>
      <c r="R2302" s="254" t="str">
        <f>IF(ISBLANK(INDEX('Policy Characteristics'!L:L,MATCH($C2302,'Policy Characteristics'!$C:$C,0))),"",INDEX('Policy Characteristics'!L:L,MATCH($C2302,'Policy Characteristics'!$C:$C,0)))</f>
        <v>fuel-taxes.html</v>
      </c>
    </row>
    <row r="2303" spans="1:18" x14ac:dyDescent="0.25">
      <c r="A2303" s="254" t="str">
        <f>IF(ISBLANK(INDEX('Policy Characteristics'!A:A,MATCH($C2303,'Policy Characteristics'!$C:$C,0))),"",INDEX('Policy Characteristics'!A:A,MATCH($C2303,'Policy Characteristics'!$C:$C,0)))</f>
        <v>Cross-Sector</v>
      </c>
      <c r="B2303" s="262" t="str">
        <f>IF(ISBLANK(INDEX('Policy Characteristics'!B:B,MATCH($C2303,'Policy Characteristics'!$C:$C,0))),"",INDEX('Policy Characteristics'!B:B,MATCH($C2303,'Policy Characteristics'!$C:$C,0)))</f>
        <v>Fuel Taxes or Subsidies</v>
      </c>
      <c r="C2303" s="320" t="str">
        <f t="shared" si="80"/>
        <v>Additional Fuel Tax or Subsidy Rate by Fuel</v>
      </c>
      <c r="D2303" s="6" t="s">
        <v>2446</v>
      </c>
      <c r="E2303" s="45" t="s">
        <v>3726</v>
      </c>
      <c r="F2303" s="6" t="s">
        <v>2450</v>
      </c>
      <c r="G2303" s="45" t="s">
        <v>2409</v>
      </c>
      <c r="H2303" s="43">
        <v>2414</v>
      </c>
      <c r="I2303" s="324" t="s">
        <v>41</v>
      </c>
      <c r="J2303" s="255" t="str">
        <f>IF(ISBLANK(INDEX('Policy Characteristics'!D:D,MATCH($C2303,'Policy Characteristics'!$C:$C,0))),"",INDEX('Policy Characteristics'!D:D,MATCH($C2303,'Policy Characteristics'!$C:$C,0)))</f>
        <v>Fuel Taxes or Subsidies</v>
      </c>
      <c r="K2303" s="254" t="str">
        <f>IF(ISBLANK(INDEX('Policy Characteristics'!E:E,MATCH($C2303,'Policy Characteristics'!$C:$C,0))),"",INDEX('Policy Characteristics'!E:E,MATCH($C2303,'Policy Characteristics'!$C:$C,0)))</f>
        <v>cross fuel tax</v>
      </c>
      <c r="L2303" s="261">
        <f>IF(ISBLANK(INDEX('Policy Characteristics'!F:F,MATCH($C2303,'Policy Characteristics'!$C:$C,0))),"",INDEX('Policy Characteristics'!F:F,MATCH($C2303,'Policy Characteristics'!$C:$C,0)))</f>
        <v>-0.9</v>
      </c>
      <c r="M2303" s="261">
        <f>IF(ISBLANK(INDEX('Policy Characteristics'!G:G,MATCH($C2303,'Policy Characteristics'!$C:$C,0))),"",INDEX('Policy Characteristics'!G:G,MATCH($C2303,'Policy Characteristics'!$C:$C,0)))</f>
        <v>0.9</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of BAU price</v>
      </c>
      <c r="P2303" s="254" t="str">
        <f>IF(ISBLANK(INDEX('Policy Characteristics'!J:J,MATCH($C2303,'Policy Characteristics'!$C:$C,0))),"",INDEX('Policy Characteristics'!J:J,MATCH($C2303,'Policy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3" s="254" t="str">
        <f>IF(ISBLANK(INDEX('Policy Characteristics'!K:K,MATCH($C2303,'Policy Characteristics'!$C:$C,0))),"",INDEX('Policy Characteristics'!K:K,MATCH($C2303,'Policy Characteristics'!$C:$C,0)))</f>
        <v>fuels.html#fuel-taxes</v>
      </c>
      <c r="R2303" s="254" t="str">
        <f>IF(ISBLANK(INDEX('Policy Characteristics'!L:L,MATCH($C2303,'Policy Characteristics'!$C:$C,0))),"",INDEX('Policy Characteristics'!L:L,MATCH($C2303,'Policy Characteristics'!$C:$C,0)))</f>
        <v>fuel-taxes.html</v>
      </c>
    </row>
    <row r="2304" spans="1:18" x14ac:dyDescent="0.25">
      <c r="A2304" s="254" t="str">
        <f>IF(ISBLANK(INDEX('Policy Characteristics'!A:A,MATCH($C2304,'Policy Characteristics'!$C:$C,0))),"",INDEX('Policy Characteristics'!A:A,MATCH($C2304,'Policy Characteristics'!$C:$C,0)))</f>
        <v>Cross-Sector</v>
      </c>
      <c r="B2304" s="262" t="str">
        <f>IF(ISBLANK(INDEX('Policy Characteristics'!B:B,MATCH($C2304,'Policy Characteristics'!$C:$C,0))),"",INDEX('Policy Characteristics'!B:B,MATCH($C2304,'Policy Characteristics'!$C:$C,0)))</f>
        <v>Fuel Taxes or Subsidies</v>
      </c>
      <c r="C2304" s="320" t="str">
        <f t="shared" si="80"/>
        <v>Additional Fuel Tax or Subsidy Rate by Fuel</v>
      </c>
      <c r="D2304" s="6" t="s">
        <v>2447</v>
      </c>
      <c r="E2304" s="45" t="s">
        <v>3726</v>
      </c>
      <c r="F2304" s="6" t="s">
        <v>2451</v>
      </c>
      <c r="G2304" s="45" t="s">
        <v>2409</v>
      </c>
      <c r="H2304" s="43">
        <v>2415</v>
      </c>
      <c r="I2304" s="324" t="s">
        <v>41</v>
      </c>
      <c r="J2304" s="255" t="str">
        <f>IF(ISBLANK(INDEX('Policy Characteristics'!D:D,MATCH($C2304,'Policy Characteristics'!$C:$C,0))),"",INDEX('Policy Characteristics'!D:D,MATCH($C2304,'Policy Characteristics'!$C:$C,0)))</f>
        <v>Fuel Taxes or Subsidies</v>
      </c>
      <c r="K2304" s="254" t="str">
        <f>IF(ISBLANK(INDEX('Policy Characteristics'!E:E,MATCH($C2304,'Policy Characteristics'!$C:$C,0))),"",INDEX('Policy Characteristics'!E:E,MATCH($C2304,'Policy Characteristics'!$C:$C,0)))</f>
        <v>cross fuel tax</v>
      </c>
      <c r="L2304" s="261">
        <f>IF(ISBLANK(INDEX('Policy Characteristics'!F:F,MATCH($C2304,'Policy Characteristics'!$C:$C,0))),"",INDEX('Policy Characteristics'!F:F,MATCH($C2304,'Policy Characteristics'!$C:$C,0)))</f>
        <v>-0.9</v>
      </c>
      <c r="M2304" s="261">
        <f>IF(ISBLANK(INDEX('Policy Characteristics'!G:G,MATCH($C2304,'Policy Characteristics'!$C:$C,0))),"",INDEX('Policy Characteristics'!G:G,MATCH($C2304,'Policy Characteristics'!$C:$C,0)))</f>
        <v>0.9</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of BAU price</v>
      </c>
      <c r="P2304" s="254" t="str">
        <f>IF(ISBLANK(INDEX('Policy Characteristics'!J:J,MATCH($C2304,'Policy Characteristics'!$C:$C,0))),"",INDEX('Policy Characteristics'!J:J,MATCH($C2304,'Policy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4" s="254" t="str">
        <f>IF(ISBLANK(INDEX('Policy Characteristics'!K:K,MATCH($C2304,'Policy Characteristics'!$C:$C,0))),"",INDEX('Policy Characteristics'!K:K,MATCH($C2304,'Policy Characteristics'!$C:$C,0)))</f>
        <v>fuels.html#fuel-taxes</v>
      </c>
      <c r="R2304" s="254" t="str">
        <f>IF(ISBLANK(INDEX('Policy Characteristics'!L:L,MATCH($C2304,'Policy Characteristics'!$C:$C,0))),"",INDEX('Policy Characteristics'!L:L,MATCH($C2304,'Policy Characteristics'!$C:$C,0)))</f>
        <v>fuel-taxes.html</v>
      </c>
    </row>
    <row r="2305" spans="1:18" s="4" customFormat="1" x14ac:dyDescent="0.25">
      <c r="A2305" s="254" t="str">
        <f>IF(ISBLANK(INDEX('Policy Characteristics'!A:A,MATCH($C2305,'Policy Characteristics'!$C:$C,0))),"",INDEX('Policy Characteristics'!A:A,MATCH($C2305,'Policy Characteristics'!$C:$C,0)))</f>
        <v>Cross-Sector</v>
      </c>
      <c r="B2305" s="262" t="str">
        <f>IF(ISBLANK(INDEX('Policy Characteristics'!B:B,MATCH($C2305,'Policy Characteristics'!$C:$C,0))),"",INDEX('Policy Characteristics'!B:B,MATCH($C2305,'Policy Characteristics'!$C:$C,0)))</f>
        <v>Fuel Taxes or Subsidies</v>
      </c>
      <c r="C2305" s="320" t="str">
        <f t="shared" si="80"/>
        <v>Additional Fuel Tax or Subsidy Rate by Fuel</v>
      </c>
      <c r="D2305" s="45" t="s">
        <v>49</v>
      </c>
      <c r="E2305" s="45" t="s">
        <v>3727</v>
      </c>
      <c r="F2305" s="45" t="s">
        <v>89</v>
      </c>
      <c r="G2305" s="45" t="s">
        <v>2769</v>
      </c>
      <c r="H2305" s="43">
        <v>2416</v>
      </c>
      <c r="I2305" s="324" t="s">
        <v>40</v>
      </c>
      <c r="J2305" s="255" t="str">
        <f>IF(ISBLANK(INDEX('Policy Characteristics'!D:D,MATCH($C2305,'Policy Characteristics'!$C:$C,0))),"",INDEX('Policy Characteristics'!D:D,MATCH($C2305,'Policy Characteristics'!$C:$C,0)))</f>
        <v>Fuel Taxes or Subsidies</v>
      </c>
      <c r="K2305" s="254" t="str">
        <f>IF(ISBLANK(INDEX('Policy Characteristics'!E:E,MATCH($C2305,'Policy Characteristics'!$C:$C,0))),"",INDEX('Policy Characteristics'!E:E,MATCH($C2305,'Policy Characteristics'!$C:$C,0)))</f>
        <v>cross fuel tax</v>
      </c>
      <c r="L2305" s="261">
        <f>IF(ISBLANK(INDEX('Policy Characteristics'!F:F,MATCH($C2305,'Policy Characteristics'!$C:$C,0))),"",INDEX('Policy Characteristics'!F:F,MATCH($C2305,'Policy Characteristics'!$C:$C,0)))</f>
        <v>-0.9</v>
      </c>
      <c r="M2305" s="261">
        <f>IF(ISBLANK(INDEX('Policy Characteristics'!G:G,MATCH($C2305,'Policy Characteristics'!$C:$C,0))),"",INDEX('Policy Characteristics'!G:G,MATCH($C2305,'Policy Characteristics'!$C:$C,0)))</f>
        <v>0.9</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of BAU price</v>
      </c>
      <c r="P2305" s="254" t="str">
        <f>IF(ISBLANK(INDEX('Policy Characteristics'!J:J,MATCH($C2305,'Policy Characteristics'!$C:$C,0))),"",INDEX('Policy Characteristics'!J:J,MATCH($C2305,'Policy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5" s="254" t="str">
        <f>IF(ISBLANK(INDEX('Policy Characteristics'!K:K,MATCH($C2305,'Policy Characteristics'!$C:$C,0))),"",INDEX('Policy Characteristics'!K:K,MATCH($C2305,'Policy Characteristics'!$C:$C,0)))</f>
        <v>fuels.html#fuel-taxes</v>
      </c>
      <c r="R2305" s="254" t="str">
        <f>IF(ISBLANK(INDEX('Policy Characteristics'!L:L,MATCH($C2305,'Policy Characteristics'!$C:$C,0))),"",INDEX('Policy Characteristics'!L:L,MATCH($C2305,'Policy Characteristics'!$C:$C,0)))</f>
        <v>fuel-taxes.html</v>
      </c>
    </row>
    <row r="2306" spans="1:18" s="4" customFormat="1" x14ac:dyDescent="0.25">
      <c r="A2306" s="254" t="str">
        <f>IF(ISBLANK(INDEX('Policy Characteristics'!A:A,MATCH($C2306,'Policy Characteristics'!$C:$C,0))),"",INDEX('Policy Characteristics'!A:A,MATCH($C2306,'Policy Characteristics'!$C:$C,0)))</f>
        <v>Cross-Sector</v>
      </c>
      <c r="B2306" s="262" t="str">
        <f>IF(ISBLANK(INDEX('Policy Characteristics'!B:B,MATCH($C2306,'Policy Characteristics'!$C:$C,0))),"",INDEX('Policy Characteristics'!B:B,MATCH($C2306,'Policy Characteristics'!$C:$C,0)))</f>
        <v>Fuel Taxes or Subsidies</v>
      </c>
      <c r="C2306" s="320" t="str">
        <f t="shared" si="80"/>
        <v>Additional Fuel Tax or Subsidy Rate by Fuel</v>
      </c>
      <c r="D2306" s="6" t="s">
        <v>436</v>
      </c>
      <c r="E2306" s="45" t="s">
        <v>3727</v>
      </c>
      <c r="F2306" s="6" t="s">
        <v>433</v>
      </c>
      <c r="G2306" s="45" t="s">
        <v>2769</v>
      </c>
      <c r="H2306" s="43">
        <v>2417</v>
      </c>
      <c r="I2306" s="325" t="s">
        <v>41</v>
      </c>
      <c r="J2306" s="255" t="str">
        <f>IF(ISBLANK(INDEX('Policy Characteristics'!D:D,MATCH($C2306,'Policy Characteristics'!$C:$C,0))),"",INDEX('Policy Characteristics'!D:D,MATCH($C2306,'Policy Characteristics'!$C:$C,0)))</f>
        <v>Fuel Taxes or Subsidies</v>
      </c>
      <c r="K2306" s="254" t="str">
        <f>IF(ISBLANK(INDEX('Policy Characteristics'!E:E,MATCH($C2306,'Policy Characteristics'!$C:$C,0))),"",INDEX('Policy Characteristics'!E:E,MATCH($C2306,'Policy Characteristics'!$C:$C,0)))</f>
        <v>cross fuel tax</v>
      </c>
      <c r="L2306" s="261">
        <f>IF(ISBLANK(INDEX('Policy Characteristics'!F:F,MATCH($C2306,'Policy Characteristics'!$C:$C,0))),"",INDEX('Policy Characteristics'!F:F,MATCH($C2306,'Policy Characteristics'!$C:$C,0)))</f>
        <v>-0.9</v>
      </c>
      <c r="M2306" s="261">
        <f>IF(ISBLANK(INDEX('Policy Characteristics'!G:G,MATCH($C2306,'Policy Characteristics'!$C:$C,0))),"",INDEX('Policy Characteristics'!G:G,MATCH($C2306,'Policy Characteristics'!$C:$C,0)))</f>
        <v>0.9</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of BAU price</v>
      </c>
      <c r="P2306" s="254" t="str">
        <f>IF(ISBLANK(INDEX('Policy Characteristics'!J:J,MATCH($C2306,'Policy Characteristics'!$C:$C,0))),"",INDEX('Policy Characteristics'!J:J,MATCH($C2306,'Policy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6" s="254" t="str">
        <f>IF(ISBLANK(INDEX('Policy Characteristics'!K:K,MATCH($C2306,'Policy Characteristics'!$C:$C,0))),"",INDEX('Policy Characteristics'!K:K,MATCH($C2306,'Policy Characteristics'!$C:$C,0)))</f>
        <v>fuels.html#fuel-taxes</v>
      </c>
      <c r="R2306" s="254" t="str">
        <f>IF(ISBLANK(INDEX('Policy Characteristics'!L:L,MATCH($C2306,'Policy Characteristics'!$C:$C,0))),"",INDEX('Policy Characteristics'!L:L,MATCH($C2306,'Policy Characteristics'!$C:$C,0)))</f>
        <v>fuel-taxes.html</v>
      </c>
    </row>
    <row r="2307" spans="1:18" s="4" customFormat="1" x14ac:dyDescent="0.25">
      <c r="A2307" s="254" t="str">
        <f>IF(ISBLANK(INDEX('Policy Characteristics'!A:A,MATCH($C2307,'Policy Characteristics'!$C:$C,0))),"",INDEX('Policy Characteristics'!A:A,MATCH($C2307,'Policy Characteristics'!$C:$C,0)))</f>
        <v>Cross-Sector</v>
      </c>
      <c r="B2307" s="262" t="str">
        <f>IF(ISBLANK(INDEX('Policy Characteristics'!B:B,MATCH($C2307,'Policy Characteristics'!$C:$C,0))),"",INDEX('Policy Characteristics'!B:B,MATCH($C2307,'Policy Characteristics'!$C:$C,0)))</f>
        <v>Fuel Taxes or Subsidies</v>
      </c>
      <c r="C2307" s="320" t="str">
        <f t="shared" si="80"/>
        <v>Additional Fuel Tax or Subsidy Rate by Fuel</v>
      </c>
      <c r="D2307" s="6" t="s">
        <v>43</v>
      </c>
      <c r="E2307" s="45" t="s">
        <v>3727</v>
      </c>
      <c r="F2307" s="6" t="s">
        <v>83</v>
      </c>
      <c r="G2307" s="45" t="s">
        <v>2769</v>
      </c>
      <c r="H2307" s="43">
        <v>2418</v>
      </c>
      <c r="I2307" s="325" t="s">
        <v>41</v>
      </c>
      <c r="J2307" s="255" t="str">
        <f>IF(ISBLANK(INDEX('Policy Characteristics'!D:D,MATCH($C2307,'Policy Characteristics'!$C:$C,0))),"",INDEX('Policy Characteristics'!D:D,MATCH($C2307,'Policy Characteristics'!$C:$C,0)))</f>
        <v>Fuel Taxes or Subsidies</v>
      </c>
      <c r="K2307" s="254" t="str">
        <f>IF(ISBLANK(INDEX('Policy Characteristics'!E:E,MATCH($C2307,'Policy Characteristics'!$C:$C,0))),"",INDEX('Policy Characteristics'!E:E,MATCH($C2307,'Policy Characteristics'!$C:$C,0)))</f>
        <v>cross fuel tax</v>
      </c>
      <c r="L2307" s="261">
        <f>IF(ISBLANK(INDEX('Policy Characteristics'!F:F,MATCH($C2307,'Policy Characteristics'!$C:$C,0))),"",INDEX('Policy Characteristics'!F:F,MATCH($C2307,'Policy Characteristics'!$C:$C,0)))</f>
        <v>-0.9</v>
      </c>
      <c r="M2307" s="261">
        <f>IF(ISBLANK(INDEX('Policy Characteristics'!G:G,MATCH($C2307,'Policy Characteristics'!$C:$C,0))),"",INDEX('Policy Characteristics'!G:G,MATCH($C2307,'Policy Characteristics'!$C:$C,0)))</f>
        <v>0.9</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of BAU price</v>
      </c>
      <c r="P2307" s="254" t="str">
        <f>IF(ISBLANK(INDEX('Policy Characteristics'!J:J,MATCH($C2307,'Policy Characteristics'!$C:$C,0))),"",INDEX('Policy Characteristics'!J:J,MATCH($C2307,'Policy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7" s="254" t="str">
        <f>IF(ISBLANK(INDEX('Policy Characteristics'!K:K,MATCH($C2307,'Policy Characteristics'!$C:$C,0))),"",INDEX('Policy Characteristics'!K:K,MATCH($C2307,'Policy Characteristics'!$C:$C,0)))</f>
        <v>fuels.html#fuel-taxes</v>
      </c>
      <c r="R2307" s="254" t="str">
        <f>IF(ISBLANK(INDEX('Policy Characteristics'!L:L,MATCH($C2307,'Policy Characteristics'!$C:$C,0))),"",INDEX('Policy Characteristics'!L:L,MATCH($C2307,'Policy Characteristics'!$C:$C,0)))</f>
        <v>fuel-taxes.html</v>
      </c>
    </row>
    <row r="2308" spans="1:18" s="4" customFormat="1" x14ac:dyDescent="0.25">
      <c r="A2308" s="254" t="str">
        <f>IF(ISBLANK(INDEX('Policy Characteristics'!A:A,MATCH($C2308,'Policy Characteristics'!$C:$C,0))),"",INDEX('Policy Characteristics'!A:A,MATCH($C2308,'Policy Characteristics'!$C:$C,0)))</f>
        <v>Cross-Sector</v>
      </c>
      <c r="B2308" s="262" t="str">
        <f>IF(ISBLANK(INDEX('Policy Characteristics'!B:B,MATCH($C2308,'Policy Characteristics'!$C:$C,0))),"",INDEX('Policy Characteristics'!B:B,MATCH($C2308,'Policy Characteristics'!$C:$C,0)))</f>
        <v>Fuel Taxes or Subsidies</v>
      </c>
      <c r="C2308" s="320" t="str">
        <f t="shared" si="80"/>
        <v>Additional Fuel Tax or Subsidy Rate by Fuel</v>
      </c>
      <c r="D2308" s="6" t="s">
        <v>44</v>
      </c>
      <c r="E2308" s="45" t="s">
        <v>3727</v>
      </c>
      <c r="F2308" s="6" t="s">
        <v>84</v>
      </c>
      <c r="G2308" s="45" t="s">
        <v>2769</v>
      </c>
      <c r="H2308" s="43">
        <v>2419</v>
      </c>
      <c r="I2308" s="325" t="s">
        <v>41</v>
      </c>
      <c r="J2308" s="255" t="str">
        <f>IF(ISBLANK(INDEX('Policy Characteristics'!D:D,MATCH($C2308,'Policy Characteristics'!$C:$C,0))),"",INDEX('Policy Characteristics'!D:D,MATCH($C2308,'Policy Characteristics'!$C:$C,0)))</f>
        <v>Fuel Taxes or Subsidies</v>
      </c>
      <c r="K2308" s="254" t="str">
        <f>IF(ISBLANK(INDEX('Policy Characteristics'!E:E,MATCH($C2308,'Policy Characteristics'!$C:$C,0))),"",INDEX('Policy Characteristics'!E:E,MATCH($C2308,'Policy Characteristics'!$C:$C,0)))</f>
        <v>cross fuel tax</v>
      </c>
      <c r="L2308" s="261">
        <f>IF(ISBLANK(INDEX('Policy Characteristics'!F:F,MATCH($C2308,'Policy Characteristics'!$C:$C,0))),"",INDEX('Policy Characteristics'!F:F,MATCH($C2308,'Policy Characteristics'!$C:$C,0)))</f>
        <v>-0.9</v>
      </c>
      <c r="M2308" s="261">
        <f>IF(ISBLANK(INDEX('Policy Characteristics'!G:G,MATCH($C2308,'Policy Characteristics'!$C:$C,0))),"",INDEX('Policy Characteristics'!G:G,MATCH($C2308,'Policy Characteristics'!$C:$C,0)))</f>
        <v>0.9</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of BAU price</v>
      </c>
      <c r="P2308" s="254" t="str">
        <f>IF(ISBLANK(INDEX('Policy Characteristics'!J:J,MATCH($C2308,'Policy Characteristics'!$C:$C,0))),"",INDEX('Policy Characteristics'!J:J,MATCH($C2308,'Policy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8" s="254" t="str">
        <f>IF(ISBLANK(INDEX('Policy Characteristics'!K:K,MATCH($C2308,'Policy Characteristics'!$C:$C,0))),"",INDEX('Policy Characteristics'!K:K,MATCH($C2308,'Policy Characteristics'!$C:$C,0)))</f>
        <v>fuels.html#fuel-taxes</v>
      </c>
      <c r="R2308" s="254" t="str">
        <f>IF(ISBLANK(INDEX('Policy Characteristics'!L:L,MATCH($C2308,'Policy Characteristics'!$C:$C,0))),"",INDEX('Policy Characteristics'!L:L,MATCH($C2308,'Policy Characteristics'!$C:$C,0)))</f>
        <v>fuel-taxes.html</v>
      </c>
    </row>
    <row r="2309" spans="1:18" s="4" customFormat="1" x14ac:dyDescent="0.25">
      <c r="A2309" s="254" t="str">
        <f>IF(ISBLANK(INDEX('Policy Characteristics'!A:A,MATCH($C2309,'Policy Characteristics'!$C:$C,0))),"",INDEX('Policy Characteristics'!A:A,MATCH($C2309,'Policy Characteristics'!$C:$C,0)))</f>
        <v>Cross-Sector</v>
      </c>
      <c r="B2309" s="262" t="str">
        <f>IF(ISBLANK(INDEX('Policy Characteristics'!B:B,MATCH($C2309,'Policy Characteristics'!$C:$C,0))),"",INDEX('Policy Characteristics'!B:B,MATCH($C2309,'Policy Characteristics'!$C:$C,0)))</f>
        <v>Fuel Taxes or Subsidies</v>
      </c>
      <c r="C2309" s="320" t="str">
        <f t="shared" si="80"/>
        <v>Additional Fuel Tax or Subsidy Rate by Fuel</v>
      </c>
      <c r="D2309" s="6" t="s">
        <v>48</v>
      </c>
      <c r="E2309" s="45" t="s">
        <v>3727</v>
      </c>
      <c r="F2309" s="6" t="s">
        <v>88</v>
      </c>
      <c r="G2309" s="45" t="s">
        <v>2769</v>
      </c>
      <c r="H2309" s="43">
        <v>2420</v>
      </c>
      <c r="I2309" s="325" t="s">
        <v>41</v>
      </c>
      <c r="J2309" s="255" t="str">
        <f>IF(ISBLANK(INDEX('Policy Characteristics'!D:D,MATCH($C2309,'Policy Characteristics'!$C:$C,0))),"",INDEX('Policy Characteristics'!D:D,MATCH($C2309,'Policy Characteristics'!$C:$C,0)))</f>
        <v>Fuel Taxes or Subsidies</v>
      </c>
      <c r="K2309" s="254" t="str">
        <f>IF(ISBLANK(INDEX('Policy Characteristics'!E:E,MATCH($C2309,'Policy Characteristics'!$C:$C,0))),"",INDEX('Policy Characteristics'!E:E,MATCH($C2309,'Policy Characteristics'!$C:$C,0)))</f>
        <v>cross fuel tax</v>
      </c>
      <c r="L2309" s="261">
        <f>IF(ISBLANK(INDEX('Policy Characteristics'!F:F,MATCH($C2309,'Policy Characteristics'!$C:$C,0))),"",INDEX('Policy Characteristics'!F:F,MATCH($C2309,'Policy Characteristics'!$C:$C,0)))</f>
        <v>-0.9</v>
      </c>
      <c r="M2309" s="261">
        <f>IF(ISBLANK(INDEX('Policy Characteristics'!G:G,MATCH($C2309,'Policy Characteristics'!$C:$C,0))),"",INDEX('Policy Characteristics'!G:G,MATCH($C2309,'Policy Characteristics'!$C:$C,0)))</f>
        <v>0.9</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of BAU price</v>
      </c>
      <c r="P2309" s="254" t="str">
        <f>IF(ISBLANK(INDEX('Policy Characteristics'!J:J,MATCH($C2309,'Policy Characteristics'!$C:$C,0))),"",INDEX('Policy Characteristics'!J:J,MATCH($C2309,'Policy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9" s="254" t="str">
        <f>IF(ISBLANK(INDEX('Policy Characteristics'!K:K,MATCH($C2309,'Policy Characteristics'!$C:$C,0))),"",INDEX('Policy Characteristics'!K:K,MATCH($C2309,'Policy Characteristics'!$C:$C,0)))</f>
        <v>fuels.html#fuel-taxes</v>
      </c>
      <c r="R2309" s="254" t="str">
        <f>IF(ISBLANK(INDEX('Policy Characteristics'!L:L,MATCH($C2309,'Policy Characteristics'!$C:$C,0))),"",INDEX('Policy Characteristics'!L:L,MATCH($C2309,'Policy Characteristics'!$C:$C,0)))</f>
        <v>fuel-taxes.html</v>
      </c>
    </row>
    <row r="2310" spans="1:18" s="4" customFormat="1" x14ac:dyDescent="0.25">
      <c r="A2310" s="254" t="str">
        <f>IF(ISBLANK(INDEX('Policy Characteristics'!A:A,MATCH($C2310,'Policy Characteristics'!$C:$C,0))),"",INDEX('Policy Characteristics'!A:A,MATCH($C2310,'Policy Characteristics'!$C:$C,0)))</f>
        <v>Cross-Sector</v>
      </c>
      <c r="B2310" s="262" t="str">
        <f>IF(ISBLANK(INDEX('Policy Characteristics'!B:B,MATCH($C2310,'Policy Characteristics'!$C:$C,0))),"",INDEX('Policy Characteristics'!B:B,MATCH($C2310,'Policy Characteristics'!$C:$C,0)))</f>
        <v>Fuel Taxes or Subsidies</v>
      </c>
      <c r="C2310" s="320" t="str">
        <f t="shared" si="80"/>
        <v>Additional Fuel Tax or Subsidy Rate by Fuel</v>
      </c>
      <c r="D2310" s="6" t="s">
        <v>50</v>
      </c>
      <c r="E2310" s="45" t="s">
        <v>3727</v>
      </c>
      <c r="F2310" s="6" t="s">
        <v>91</v>
      </c>
      <c r="G2310" s="45" t="s">
        <v>2769</v>
      </c>
      <c r="H2310" s="43">
        <v>2421</v>
      </c>
      <c r="I2310" s="325" t="s">
        <v>41</v>
      </c>
      <c r="J2310" s="255" t="str">
        <f>IF(ISBLANK(INDEX('Policy Characteristics'!D:D,MATCH($C2310,'Policy Characteristics'!$C:$C,0))),"",INDEX('Policy Characteristics'!D:D,MATCH($C2310,'Policy Characteristics'!$C:$C,0)))</f>
        <v>Fuel Taxes or Subsidies</v>
      </c>
      <c r="K2310" s="254" t="str">
        <f>IF(ISBLANK(INDEX('Policy Characteristics'!E:E,MATCH($C2310,'Policy Characteristics'!$C:$C,0))),"",INDEX('Policy Characteristics'!E:E,MATCH($C2310,'Policy Characteristics'!$C:$C,0)))</f>
        <v>cross fuel tax</v>
      </c>
      <c r="L2310" s="261">
        <f>IF(ISBLANK(INDEX('Policy Characteristics'!F:F,MATCH($C2310,'Policy Characteristics'!$C:$C,0))),"",INDEX('Policy Characteristics'!F:F,MATCH($C2310,'Policy Characteristics'!$C:$C,0)))</f>
        <v>-0.9</v>
      </c>
      <c r="M2310" s="261">
        <f>IF(ISBLANK(INDEX('Policy Characteristics'!G:G,MATCH($C2310,'Policy Characteristics'!$C:$C,0))),"",INDEX('Policy Characteristics'!G:G,MATCH($C2310,'Policy Characteristics'!$C:$C,0)))</f>
        <v>0.9</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of BAU price</v>
      </c>
      <c r="P2310" s="254" t="str">
        <f>IF(ISBLANK(INDEX('Policy Characteristics'!J:J,MATCH($C2310,'Policy Characteristics'!$C:$C,0))),"",INDEX('Policy Characteristics'!J:J,MATCH($C2310,'Policy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0" s="254" t="str">
        <f>IF(ISBLANK(INDEX('Policy Characteristics'!K:K,MATCH($C2310,'Policy Characteristics'!$C:$C,0))),"",INDEX('Policy Characteristics'!K:K,MATCH($C2310,'Policy Characteristics'!$C:$C,0)))</f>
        <v>fuels.html#fuel-taxes</v>
      </c>
      <c r="R2310" s="254" t="str">
        <f>IF(ISBLANK(INDEX('Policy Characteristics'!L:L,MATCH($C2310,'Policy Characteristics'!$C:$C,0))),"",INDEX('Policy Characteristics'!L:L,MATCH($C2310,'Policy Characteristics'!$C:$C,0)))</f>
        <v>fuel-taxes.html</v>
      </c>
    </row>
    <row r="2311" spans="1:18" s="4" customFormat="1" x14ac:dyDescent="0.25">
      <c r="A2311" s="254" t="str">
        <f>IF(ISBLANK(INDEX('Policy Characteristics'!A:A,MATCH($C2311,'Policy Characteristics'!$C:$C,0))),"",INDEX('Policy Characteristics'!A:A,MATCH($C2311,'Policy Characteristics'!$C:$C,0)))</f>
        <v>Cross-Sector</v>
      </c>
      <c r="B2311" s="262" t="str">
        <f>IF(ISBLANK(INDEX('Policy Characteristics'!B:B,MATCH($C2311,'Policy Characteristics'!$C:$C,0))),"",INDEX('Policy Characteristics'!B:B,MATCH($C2311,'Policy Characteristics'!$C:$C,0)))</f>
        <v>Fuel Taxes or Subsidies</v>
      </c>
      <c r="C2311" s="320" t="str">
        <f t="shared" si="80"/>
        <v>Additional Fuel Tax or Subsidy Rate by Fuel</v>
      </c>
      <c r="D2311" s="6" t="s">
        <v>51</v>
      </c>
      <c r="E2311" s="45" t="s">
        <v>3727</v>
      </c>
      <c r="F2311" s="6" t="s">
        <v>92</v>
      </c>
      <c r="G2311" s="45" t="s">
        <v>2769</v>
      </c>
      <c r="H2311" s="43">
        <v>2422</v>
      </c>
      <c r="I2311" s="325" t="s">
        <v>41</v>
      </c>
      <c r="J2311" s="255" t="str">
        <f>IF(ISBLANK(INDEX('Policy Characteristics'!D:D,MATCH($C2311,'Policy Characteristics'!$C:$C,0))),"",INDEX('Policy Characteristics'!D:D,MATCH($C2311,'Policy Characteristics'!$C:$C,0)))</f>
        <v>Fuel Taxes or Subsidies</v>
      </c>
      <c r="K2311" s="254" t="str">
        <f>IF(ISBLANK(INDEX('Policy Characteristics'!E:E,MATCH($C2311,'Policy Characteristics'!$C:$C,0))),"",INDEX('Policy Characteristics'!E:E,MATCH($C2311,'Policy Characteristics'!$C:$C,0)))</f>
        <v>cross fuel tax</v>
      </c>
      <c r="L2311" s="261">
        <f>IF(ISBLANK(INDEX('Policy Characteristics'!F:F,MATCH($C2311,'Policy Characteristics'!$C:$C,0))),"",INDEX('Policy Characteristics'!F:F,MATCH($C2311,'Policy Characteristics'!$C:$C,0)))</f>
        <v>-0.9</v>
      </c>
      <c r="M2311" s="261">
        <f>IF(ISBLANK(INDEX('Policy Characteristics'!G:G,MATCH($C2311,'Policy Characteristics'!$C:$C,0))),"",INDEX('Policy Characteristics'!G:G,MATCH($C2311,'Policy Characteristics'!$C:$C,0)))</f>
        <v>0.9</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of BAU price</v>
      </c>
      <c r="P2311" s="254" t="str">
        <f>IF(ISBLANK(INDEX('Policy Characteristics'!J:J,MATCH($C2311,'Policy Characteristics'!$C:$C,0))),"",INDEX('Policy Characteristics'!J:J,MATCH($C2311,'Policy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1" s="254" t="str">
        <f>IF(ISBLANK(INDEX('Policy Characteristics'!K:K,MATCH($C2311,'Policy Characteristics'!$C:$C,0))),"",INDEX('Policy Characteristics'!K:K,MATCH($C2311,'Policy Characteristics'!$C:$C,0)))</f>
        <v>fuels.html#fuel-taxes</v>
      </c>
      <c r="R2311" s="254" t="str">
        <f>IF(ISBLANK(INDEX('Policy Characteristics'!L:L,MATCH($C2311,'Policy Characteristics'!$C:$C,0))),"",INDEX('Policy Characteristics'!L:L,MATCH($C2311,'Policy Characteristics'!$C:$C,0)))</f>
        <v>fuel-taxes.html</v>
      </c>
    </row>
    <row r="2312" spans="1:18" s="4" customFormat="1" x14ac:dyDescent="0.25">
      <c r="A2312" s="254" t="str">
        <f>IF(ISBLANK(INDEX('Policy Characteristics'!A:A,MATCH($C2312,'Policy Characteristics'!$C:$C,0))),"",INDEX('Policy Characteristics'!A:A,MATCH($C2312,'Policy Characteristics'!$C:$C,0)))</f>
        <v>Cross-Sector</v>
      </c>
      <c r="B2312" s="262" t="str">
        <f>IF(ISBLANK(INDEX('Policy Characteristics'!B:B,MATCH($C2312,'Policy Characteristics'!$C:$C,0))),"",INDEX('Policy Characteristics'!B:B,MATCH($C2312,'Policy Characteristics'!$C:$C,0)))</f>
        <v>Fuel Taxes or Subsidies</v>
      </c>
      <c r="C2312" s="320" t="str">
        <f t="shared" si="80"/>
        <v>Additional Fuel Tax or Subsidy Rate by Fuel</v>
      </c>
      <c r="D2312" s="6" t="s">
        <v>52</v>
      </c>
      <c r="E2312" s="45" t="s">
        <v>3727</v>
      </c>
      <c r="F2312" s="6" t="s">
        <v>93</v>
      </c>
      <c r="G2312" s="45" t="s">
        <v>2769</v>
      </c>
      <c r="H2312" s="43">
        <v>2423</v>
      </c>
      <c r="I2312" s="325" t="s">
        <v>41</v>
      </c>
      <c r="J2312" s="255" t="str">
        <f>IF(ISBLANK(INDEX('Policy Characteristics'!D:D,MATCH($C2312,'Policy Characteristics'!$C:$C,0))),"",INDEX('Policy Characteristics'!D:D,MATCH($C2312,'Policy Characteristics'!$C:$C,0)))</f>
        <v>Fuel Taxes or Subsidies</v>
      </c>
      <c r="K2312" s="254" t="str">
        <f>IF(ISBLANK(INDEX('Policy Characteristics'!E:E,MATCH($C2312,'Policy Characteristics'!$C:$C,0))),"",INDEX('Policy Characteristics'!E:E,MATCH($C2312,'Policy Characteristics'!$C:$C,0)))</f>
        <v>cross fuel tax</v>
      </c>
      <c r="L2312" s="261">
        <f>IF(ISBLANK(INDEX('Policy Characteristics'!F:F,MATCH($C2312,'Policy Characteristics'!$C:$C,0))),"",INDEX('Policy Characteristics'!F:F,MATCH($C2312,'Policy Characteristics'!$C:$C,0)))</f>
        <v>-0.9</v>
      </c>
      <c r="M2312" s="261">
        <f>IF(ISBLANK(INDEX('Policy Characteristics'!G:G,MATCH($C2312,'Policy Characteristics'!$C:$C,0))),"",INDEX('Policy Characteristics'!G:G,MATCH($C2312,'Policy Characteristics'!$C:$C,0)))</f>
        <v>0.9</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of BAU price</v>
      </c>
      <c r="P2312" s="254" t="str">
        <f>IF(ISBLANK(INDEX('Policy Characteristics'!J:J,MATCH($C2312,'Policy Characteristics'!$C:$C,0))),"",INDEX('Policy Characteristics'!J:J,MATCH($C2312,'Policy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2" s="254" t="str">
        <f>IF(ISBLANK(INDEX('Policy Characteristics'!K:K,MATCH($C2312,'Policy Characteristics'!$C:$C,0))),"",INDEX('Policy Characteristics'!K:K,MATCH($C2312,'Policy Characteristics'!$C:$C,0)))</f>
        <v>fuels.html#fuel-taxes</v>
      </c>
      <c r="R2312" s="254" t="str">
        <f>IF(ISBLANK(INDEX('Policy Characteristics'!L:L,MATCH($C2312,'Policy Characteristics'!$C:$C,0))),"",INDEX('Policy Characteristics'!L:L,MATCH($C2312,'Policy Characteristics'!$C:$C,0)))</f>
        <v>fuel-taxes.html</v>
      </c>
    </row>
    <row r="2313" spans="1:18" s="4" customFormat="1" x14ac:dyDescent="0.25">
      <c r="A2313" s="254" t="str">
        <f>IF(ISBLANK(INDEX('Policy Characteristics'!A:A,MATCH($C2313,'Policy Characteristics'!$C:$C,0))),"",INDEX('Policy Characteristics'!A:A,MATCH($C2313,'Policy Characteristics'!$C:$C,0)))</f>
        <v>Cross-Sector</v>
      </c>
      <c r="B2313" s="262" t="str">
        <f>IF(ISBLANK(INDEX('Policy Characteristics'!B:B,MATCH($C2313,'Policy Characteristics'!$C:$C,0))),"",INDEX('Policy Characteristics'!B:B,MATCH($C2313,'Policy Characteristics'!$C:$C,0)))</f>
        <v>Fuel Taxes or Subsidies</v>
      </c>
      <c r="C2313" s="320" t="str">
        <f t="shared" si="80"/>
        <v>Additional Fuel Tax or Subsidy Rate by Fuel</v>
      </c>
      <c r="D2313" s="6" t="s">
        <v>53</v>
      </c>
      <c r="E2313" s="45" t="s">
        <v>3727</v>
      </c>
      <c r="F2313" s="6" t="s">
        <v>94</v>
      </c>
      <c r="G2313" s="45" t="s">
        <v>2769</v>
      </c>
      <c r="H2313" s="43">
        <v>2424</v>
      </c>
      <c r="I2313" s="325" t="s">
        <v>41</v>
      </c>
      <c r="J2313" s="255" t="str">
        <f>IF(ISBLANK(INDEX('Policy Characteristics'!D:D,MATCH($C2313,'Policy Characteristics'!$C:$C,0))),"",INDEX('Policy Characteristics'!D:D,MATCH($C2313,'Policy Characteristics'!$C:$C,0)))</f>
        <v>Fuel Taxes or Subsidies</v>
      </c>
      <c r="K2313" s="254" t="str">
        <f>IF(ISBLANK(INDEX('Policy Characteristics'!E:E,MATCH($C2313,'Policy Characteristics'!$C:$C,0))),"",INDEX('Policy Characteristics'!E:E,MATCH($C2313,'Policy Characteristics'!$C:$C,0)))</f>
        <v>cross fuel tax</v>
      </c>
      <c r="L2313" s="261">
        <f>IF(ISBLANK(INDEX('Policy Characteristics'!F:F,MATCH($C2313,'Policy Characteristics'!$C:$C,0))),"",INDEX('Policy Characteristics'!F:F,MATCH($C2313,'Policy Characteristics'!$C:$C,0)))</f>
        <v>-0.9</v>
      </c>
      <c r="M2313" s="261">
        <f>IF(ISBLANK(INDEX('Policy Characteristics'!G:G,MATCH($C2313,'Policy Characteristics'!$C:$C,0))),"",INDEX('Policy Characteristics'!G:G,MATCH($C2313,'Policy Characteristics'!$C:$C,0)))</f>
        <v>0.9</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of BAU price</v>
      </c>
      <c r="P2313" s="254" t="str">
        <f>IF(ISBLANK(INDEX('Policy Characteristics'!J:J,MATCH($C2313,'Policy Characteristics'!$C:$C,0))),"",INDEX('Policy Characteristics'!J:J,MATCH($C2313,'Policy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3" s="254" t="str">
        <f>IF(ISBLANK(INDEX('Policy Characteristics'!K:K,MATCH($C2313,'Policy Characteristics'!$C:$C,0))),"",INDEX('Policy Characteristics'!K:K,MATCH($C2313,'Policy Characteristics'!$C:$C,0)))</f>
        <v>fuels.html#fuel-taxes</v>
      </c>
      <c r="R2313" s="254" t="str">
        <f>IF(ISBLANK(INDEX('Policy Characteristics'!L:L,MATCH($C2313,'Policy Characteristics'!$C:$C,0))),"",INDEX('Policy Characteristics'!L:L,MATCH($C2313,'Policy Characteristics'!$C:$C,0)))</f>
        <v>fuel-taxes.html</v>
      </c>
    </row>
    <row r="2314" spans="1:18" x14ac:dyDescent="0.25">
      <c r="A2314" s="254" t="str">
        <f>IF(ISBLANK(INDEX('Policy Characteristics'!A:A,MATCH($C2314,'Policy Characteristics'!$C:$C,0))),"",INDEX('Policy Characteristics'!A:A,MATCH($C2314,'Policy Characteristics'!$C:$C,0)))</f>
        <v>Cross-Sector</v>
      </c>
      <c r="B2314" s="262" t="str">
        <f>IF(ISBLANK(INDEX('Policy Characteristics'!B:B,MATCH($C2314,'Policy Characteristics'!$C:$C,0))),"",INDEX('Policy Characteristics'!B:B,MATCH($C2314,'Policy Characteristics'!$C:$C,0)))</f>
        <v>Fuel Taxes or Subsidies</v>
      </c>
      <c r="C2314" s="320" t="str">
        <f t="shared" si="80"/>
        <v>Additional Fuel Tax or Subsidy Rate by Fuel</v>
      </c>
      <c r="D2314" s="6" t="s">
        <v>2452</v>
      </c>
      <c r="E2314" s="45" t="s">
        <v>3727</v>
      </c>
      <c r="F2314" s="6" t="s">
        <v>2453</v>
      </c>
      <c r="G2314" s="45" t="s">
        <v>2769</v>
      </c>
      <c r="H2314" s="43">
        <v>2425</v>
      </c>
      <c r="I2314" s="325" t="s">
        <v>41</v>
      </c>
      <c r="J2314" s="255" t="str">
        <f>IF(ISBLANK(INDEX('Policy Characteristics'!D:D,MATCH($C2314,'Policy Characteristics'!$C:$C,0))),"",INDEX('Policy Characteristics'!D:D,MATCH($C2314,'Policy Characteristics'!$C:$C,0)))</f>
        <v>Fuel Taxes or Subsidies</v>
      </c>
      <c r="K2314" s="254" t="str">
        <f>IF(ISBLANK(INDEX('Policy Characteristics'!E:E,MATCH($C2314,'Policy Characteristics'!$C:$C,0))),"",INDEX('Policy Characteristics'!E:E,MATCH($C2314,'Policy Characteristics'!$C:$C,0)))</f>
        <v>cross fuel tax</v>
      </c>
      <c r="L2314" s="261">
        <f>IF(ISBLANK(INDEX('Policy Characteristics'!F:F,MATCH($C2314,'Policy Characteristics'!$C:$C,0))),"",INDEX('Policy Characteristics'!F:F,MATCH($C2314,'Policy Characteristics'!$C:$C,0)))</f>
        <v>-0.9</v>
      </c>
      <c r="M2314" s="261">
        <f>IF(ISBLANK(INDEX('Policy Characteristics'!G:G,MATCH($C2314,'Policy Characteristics'!$C:$C,0))),"",INDEX('Policy Characteristics'!G:G,MATCH($C2314,'Policy Characteristics'!$C:$C,0)))</f>
        <v>0.9</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of BAU price</v>
      </c>
      <c r="P2314" s="254" t="str">
        <f>IF(ISBLANK(INDEX('Policy Characteristics'!J:J,MATCH($C2314,'Policy Characteristics'!$C:$C,0))),"",INDEX('Policy Characteristics'!J:J,MATCH($C2314,'Policy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4" s="254" t="str">
        <f>IF(ISBLANK(INDEX('Policy Characteristics'!K:K,MATCH($C2314,'Policy Characteristics'!$C:$C,0))),"",INDEX('Policy Characteristics'!K:K,MATCH($C2314,'Policy Characteristics'!$C:$C,0)))</f>
        <v>fuels.html#fuel-taxes</v>
      </c>
      <c r="R2314" s="254" t="str">
        <f>IF(ISBLANK(INDEX('Policy Characteristics'!L:L,MATCH($C2314,'Policy Characteristics'!$C:$C,0))),"",INDEX('Policy Characteristics'!L:L,MATCH($C2314,'Policy Characteristics'!$C:$C,0)))</f>
        <v>fuel-taxes.html</v>
      </c>
    </row>
    <row r="2315" spans="1:18" x14ac:dyDescent="0.25">
      <c r="A2315" s="254" t="str">
        <f>IF(ISBLANK(INDEX('Policy Characteristics'!A:A,MATCH($C2315,'Policy Characteristics'!$C:$C,0))),"",INDEX('Policy Characteristics'!A:A,MATCH($C2315,'Policy Characteristics'!$C:$C,0)))</f>
        <v>Cross-Sector</v>
      </c>
      <c r="B2315" s="262" t="str">
        <f>IF(ISBLANK(INDEX('Policy Characteristics'!B:B,MATCH($C2315,'Policy Characteristics'!$C:$C,0))),"",INDEX('Policy Characteristics'!B:B,MATCH($C2315,'Policy Characteristics'!$C:$C,0)))</f>
        <v>Fuel Taxes or Subsidies</v>
      </c>
      <c r="C2315" s="320" t="str">
        <f t="shared" ref="C2315:C2321" si="81">C$2186</f>
        <v>Additional Fuel Tax or Subsidy Rate by Fuel</v>
      </c>
      <c r="D2315" s="6" t="s">
        <v>71</v>
      </c>
      <c r="E2315" s="45" t="s">
        <v>3727</v>
      </c>
      <c r="F2315" s="6" t="s">
        <v>95</v>
      </c>
      <c r="G2315" s="45" t="s">
        <v>2769</v>
      </c>
      <c r="H2315" s="43">
        <v>2426</v>
      </c>
      <c r="I2315" s="325" t="s">
        <v>41</v>
      </c>
      <c r="J2315" s="255" t="str">
        <f>IF(ISBLANK(INDEX('Policy Characteristics'!D:D,MATCH($C2315,'Policy Characteristics'!$C:$C,0))),"",INDEX('Policy Characteristics'!D:D,MATCH($C2315,'Policy Characteristics'!$C:$C,0)))</f>
        <v>Fuel Taxes or Subsidies</v>
      </c>
      <c r="K2315" s="254" t="str">
        <f>IF(ISBLANK(INDEX('Policy Characteristics'!E:E,MATCH($C2315,'Policy Characteristics'!$C:$C,0))),"",INDEX('Policy Characteristics'!E:E,MATCH($C2315,'Policy Characteristics'!$C:$C,0)))</f>
        <v>cross fuel tax</v>
      </c>
      <c r="L2315" s="261">
        <f>IF(ISBLANK(INDEX('Policy Characteristics'!F:F,MATCH($C2315,'Policy Characteristics'!$C:$C,0))),"",INDEX('Policy Characteristics'!F:F,MATCH($C2315,'Policy Characteristics'!$C:$C,0)))</f>
        <v>-0.9</v>
      </c>
      <c r="M2315" s="261">
        <f>IF(ISBLANK(INDEX('Policy Characteristics'!G:G,MATCH($C2315,'Policy Characteristics'!$C:$C,0))),"",INDEX('Policy Characteristics'!G:G,MATCH($C2315,'Policy Characteristics'!$C:$C,0)))</f>
        <v>0.9</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of BAU price</v>
      </c>
      <c r="P2315" s="254" t="str">
        <f>IF(ISBLANK(INDEX('Policy Characteristics'!J:J,MATCH($C2315,'Policy Characteristics'!$C:$C,0))),"",INDEX('Policy Characteristics'!J:J,MATCH($C2315,'Policy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5" s="254" t="str">
        <f>IF(ISBLANK(INDEX('Policy Characteristics'!K:K,MATCH($C2315,'Policy Characteristics'!$C:$C,0))),"",INDEX('Policy Characteristics'!K:K,MATCH($C2315,'Policy Characteristics'!$C:$C,0)))</f>
        <v>fuels.html#fuel-taxes</v>
      </c>
      <c r="R2315" s="254" t="str">
        <f>IF(ISBLANK(INDEX('Policy Characteristics'!L:L,MATCH($C2315,'Policy Characteristics'!$C:$C,0))),"",INDEX('Policy Characteristics'!L:L,MATCH($C2315,'Policy Characteristics'!$C:$C,0)))</f>
        <v>fuel-taxes.html</v>
      </c>
    </row>
    <row r="2316" spans="1:18" x14ac:dyDescent="0.25">
      <c r="A2316" s="254" t="str">
        <f>IF(ISBLANK(INDEX('Policy Characteristics'!A:A,MATCH($C2316,'Policy Characteristics'!$C:$C,0))),"",INDEX('Policy Characteristics'!A:A,MATCH($C2316,'Policy Characteristics'!$C:$C,0)))</f>
        <v>Cross-Sector</v>
      </c>
      <c r="B2316" s="262" t="str">
        <f>IF(ISBLANK(INDEX('Policy Characteristics'!B:B,MATCH($C2316,'Policy Characteristics'!$C:$C,0))),"",INDEX('Policy Characteristics'!B:B,MATCH($C2316,'Policy Characteristics'!$C:$C,0)))</f>
        <v>Fuel Taxes or Subsidies</v>
      </c>
      <c r="C2316" s="320" t="str">
        <f t="shared" si="81"/>
        <v>Additional Fuel Tax or Subsidy Rate by Fuel</v>
      </c>
      <c r="D2316" s="6" t="s">
        <v>429</v>
      </c>
      <c r="E2316" s="45" t="s">
        <v>3727</v>
      </c>
      <c r="F2316" s="6" t="s">
        <v>430</v>
      </c>
      <c r="G2316" s="45" t="s">
        <v>2769</v>
      </c>
      <c r="H2316" s="43">
        <v>2427</v>
      </c>
      <c r="I2316" s="325" t="s">
        <v>41</v>
      </c>
      <c r="J2316" s="255" t="str">
        <f>IF(ISBLANK(INDEX('Policy Characteristics'!D:D,MATCH($C2316,'Policy Characteristics'!$C:$C,0))),"",INDEX('Policy Characteristics'!D:D,MATCH($C2316,'Policy Characteristics'!$C:$C,0)))</f>
        <v>Fuel Taxes or Subsidies</v>
      </c>
      <c r="K2316" s="254" t="str">
        <f>IF(ISBLANK(INDEX('Policy Characteristics'!E:E,MATCH($C2316,'Policy Characteristics'!$C:$C,0))),"",INDEX('Policy Characteristics'!E:E,MATCH($C2316,'Policy Characteristics'!$C:$C,0)))</f>
        <v>cross fuel tax</v>
      </c>
      <c r="L2316" s="261">
        <f>IF(ISBLANK(INDEX('Policy Characteristics'!F:F,MATCH($C2316,'Policy Characteristics'!$C:$C,0))),"",INDEX('Policy Characteristics'!F:F,MATCH($C2316,'Policy Characteristics'!$C:$C,0)))</f>
        <v>-0.9</v>
      </c>
      <c r="M2316" s="261">
        <f>IF(ISBLANK(INDEX('Policy Characteristics'!G:G,MATCH($C2316,'Policy Characteristics'!$C:$C,0))),"",INDEX('Policy Characteristics'!G:G,MATCH($C2316,'Policy Characteristics'!$C:$C,0)))</f>
        <v>0.9</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of BAU price</v>
      </c>
      <c r="P2316" s="254" t="str">
        <f>IF(ISBLANK(INDEX('Policy Characteristics'!J:J,MATCH($C2316,'Policy Characteristics'!$C:$C,0))),"",INDEX('Policy Characteristics'!J:J,MATCH($C2316,'Policy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6" s="254" t="str">
        <f>IF(ISBLANK(INDEX('Policy Characteristics'!K:K,MATCH($C2316,'Policy Characteristics'!$C:$C,0))),"",INDEX('Policy Characteristics'!K:K,MATCH($C2316,'Policy Characteristics'!$C:$C,0)))</f>
        <v>fuels.html#fuel-taxes</v>
      </c>
      <c r="R2316" s="254" t="str">
        <f>IF(ISBLANK(INDEX('Policy Characteristics'!L:L,MATCH($C2316,'Policy Characteristics'!$C:$C,0))),"",INDEX('Policy Characteristics'!L:L,MATCH($C2316,'Policy Characteristics'!$C:$C,0)))</f>
        <v>fuel-taxes.html</v>
      </c>
    </row>
    <row r="2317" spans="1:18" x14ac:dyDescent="0.25">
      <c r="A2317" s="254" t="str">
        <f>IF(ISBLANK(INDEX('Policy Characteristics'!A:A,MATCH($C2317,'Policy Characteristics'!$C:$C,0))),"",INDEX('Policy Characteristics'!A:A,MATCH($C2317,'Policy Characteristics'!$C:$C,0)))</f>
        <v>Cross-Sector</v>
      </c>
      <c r="B2317" s="262" t="str">
        <f>IF(ISBLANK(INDEX('Policy Characteristics'!B:B,MATCH($C2317,'Policy Characteristics'!$C:$C,0))),"",INDEX('Policy Characteristics'!B:B,MATCH($C2317,'Policy Characteristics'!$C:$C,0)))</f>
        <v>Fuel Taxes or Subsidies</v>
      </c>
      <c r="C2317" s="320" t="str">
        <f t="shared" si="81"/>
        <v>Additional Fuel Tax or Subsidy Rate by Fuel</v>
      </c>
      <c r="D2317" s="6" t="s">
        <v>2444</v>
      </c>
      <c r="E2317" s="45" t="s">
        <v>3727</v>
      </c>
      <c r="F2317" s="6" t="s">
        <v>2448</v>
      </c>
      <c r="G2317" s="45" t="s">
        <v>2769</v>
      </c>
      <c r="H2317" s="43">
        <v>2428</v>
      </c>
      <c r="I2317" s="325" t="s">
        <v>41</v>
      </c>
      <c r="J2317" s="255" t="str">
        <f>IF(ISBLANK(INDEX('Policy Characteristics'!D:D,MATCH($C2317,'Policy Characteristics'!$C:$C,0))),"",INDEX('Policy Characteristics'!D:D,MATCH($C2317,'Policy Characteristics'!$C:$C,0)))</f>
        <v>Fuel Taxes or Subsidies</v>
      </c>
      <c r="K2317" s="254" t="str">
        <f>IF(ISBLANK(INDEX('Policy Characteristics'!E:E,MATCH($C2317,'Policy Characteristics'!$C:$C,0))),"",INDEX('Policy Characteristics'!E:E,MATCH($C2317,'Policy Characteristics'!$C:$C,0)))</f>
        <v>cross fuel tax</v>
      </c>
      <c r="L2317" s="261">
        <f>IF(ISBLANK(INDEX('Policy Characteristics'!F:F,MATCH($C2317,'Policy Characteristics'!$C:$C,0))),"",INDEX('Policy Characteristics'!F:F,MATCH($C2317,'Policy Characteristics'!$C:$C,0)))</f>
        <v>-0.9</v>
      </c>
      <c r="M2317" s="261">
        <f>IF(ISBLANK(INDEX('Policy Characteristics'!G:G,MATCH($C2317,'Policy Characteristics'!$C:$C,0))),"",INDEX('Policy Characteristics'!G:G,MATCH($C2317,'Policy Characteristics'!$C:$C,0)))</f>
        <v>0.9</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of BAU price</v>
      </c>
      <c r="P2317" s="254" t="str">
        <f>IF(ISBLANK(INDEX('Policy Characteristics'!J:J,MATCH($C2317,'Policy Characteristics'!$C:$C,0))),"",INDEX('Policy Characteristics'!J:J,MATCH($C2317,'Policy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7" s="254" t="str">
        <f>IF(ISBLANK(INDEX('Policy Characteristics'!K:K,MATCH($C2317,'Policy Characteristics'!$C:$C,0))),"",INDEX('Policy Characteristics'!K:K,MATCH($C2317,'Policy Characteristics'!$C:$C,0)))</f>
        <v>fuels.html#fuel-taxes</v>
      </c>
      <c r="R2317" s="254" t="str">
        <f>IF(ISBLANK(INDEX('Policy Characteristics'!L:L,MATCH($C2317,'Policy Characteristics'!$C:$C,0))),"",INDEX('Policy Characteristics'!L:L,MATCH($C2317,'Policy Characteristics'!$C:$C,0)))</f>
        <v>fuel-taxes.html</v>
      </c>
    </row>
    <row r="2318" spans="1:18" x14ac:dyDescent="0.25">
      <c r="A2318" s="254" t="str">
        <f>IF(ISBLANK(INDEX('Policy Characteristics'!A:A,MATCH($C2318,'Policy Characteristics'!$C:$C,0))),"",INDEX('Policy Characteristics'!A:A,MATCH($C2318,'Policy Characteristics'!$C:$C,0)))</f>
        <v>Cross-Sector</v>
      </c>
      <c r="B2318" s="262" t="str">
        <f>IF(ISBLANK(INDEX('Policy Characteristics'!B:B,MATCH($C2318,'Policy Characteristics'!$C:$C,0))),"",INDEX('Policy Characteristics'!B:B,MATCH($C2318,'Policy Characteristics'!$C:$C,0)))</f>
        <v>Fuel Taxes or Subsidies</v>
      </c>
      <c r="C2318" s="320" t="str">
        <f t="shared" si="81"/>
        <v>Additional Fuel Tax or Subsidy Rate by Fuel</v>
      </c>
      <c r="D2318" s="6" t="s">
        <v>2454</v>
      </c>
      <c r="E2318" s="45" t="s">
        <v>3727</v>
      </c>
      <c r="F2318" s="6" t="s">
        <v>2455</v>
      </c>
      <c r="G2318" s="45" t="s">
        <v>2769</v>
      </c>
      <c r="H2318" s="43">
        <v>2429</v>
      </c>
      <c r="I2318" s="325" t="s">
        <v>41</v>
      </c>
      <c r="J2318" s="255" t="str">
        <f>IF(ISBLANK(INDEX('Policy Characteristics'!D:D,MATCH($C2318,'Policy Characteristics'!$C:$C,0))),"",INDEX('Policy Characteristics'!D:D,MATCH($C2318,'Policy Characteristics'!$C:$C,0)))</f>
        <v>Fuel Taxes or Subsidies</v>
      </c>
      <c r="K2318" s="254" t="str">
        <f>IF(ISBLANK(INDEX('Policy Characteristics'!E:E,MATCH($C2318,'Policy Characteristics'!$C:$C,0))),"",INDEX('Policy Characteristics'!E:E,MATCH($C2318,'Policy Characteristics'!$C:$C,0)))</f>
        <v>cross fuel tax</v>
      </c>
      <c r="L2318" s="261">
        <f>IF(ISBLANK(INDEX('Policy Characteristics'!F:F,MATCH($C2318,'Policy Characteristics'!$C:$C,0))),"",INDEX('Policy Characteristics'!F:F,MATCH($C2318,'Policy Characteristics'!$C:$C,0)))</f>
        <v>-0.9</v>
      </c>
      <c r="M2318" s="261">
        <f>IF(ISBLANK(INDEX('Policy Characteristics'!G:G,MATCH($C2318,'Policy Characteristics'!$C:$C,0))),"",INDEX('Policy Characteristics'!G:G,MATCH($C2318,'Policy Characteristics'!$C:$C,0)))</f>
        <v>0.9</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of BAU price</v>
      </c>
      <c r="P2318" s="254" t="str">
        <f>IF(ISBLANK(INDEX('Policy Characteristics'!J:J,MATCH($C2318,'Policy Characteristics'!$C:$C,0))),"",INDEX('Policy Characteristics'!J:J,MATCH($C2318,'Policy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8" s="254" t="str">
        <f>IF(ISBLANK(INDEX('Policy Characteristics'!K:K,MATCH($C2318,'Policy Characteristics'!$C:$C,0))),"",INDEX('Policy Characteristics'!K:K,MATCH($C2318,'Policy Characteristics'!$C:$C,0)))</f>
        <v>fuels.html#fuel-taxes</v>
      </c>
      <c r="R2318" s="254" t="str">
        <f>IF(ISBLANK(INDEX('Policy Characteristics'!L:L,MATCH($C2318,'Policy Characteristics'!$C:$C,0))),"",INDEX('Policy Characteristics'!L:L,MATCH($C2318,'Policy Characteristics'!$C:$C,0)))</f>
        <v>fuel-taxes.html</v>
      </c>
    </row>
    <row r="2319" spans="1:18" x14ac:dyDescent="0.25">
      <c r="A2319" s="254" t="str">
        <f>IF(ISBLANK(INDEX('Policy Characteristics'!A:A,MATCH($C2319,'Policy Characteristics'!$C:$C,0))),"",INDEX('Policy Characteristics'!A:A,MATCH($C2319,'Policy Characteristics'!$C:$C,0)))</f>
        <v>Cross-Sector</v>
      </c>
      <c r="B2319" s="262" t="str">
        <f>IF(ISBLANK(INDEX('Policy Characteristics'!B:B,MATCH($C2319,'Policy Characteristics'!$C:$C,0))),"",INDEX('Policy Characteristics'!B:B,MATCH($C2319,'Policy Characteristics'!$C:$C,0)))</f>
        <v>Fuel Taxes or Subsidies</v>
      </c>
      <c r="C2319" s="320" t="str">
        <f t="shared" si="81"/>
        <v>Additional Fuel Tax or Subsidy Rate by Fuel</v>
      </c>
      <c r="D2319" s="6" t="s">
        <v>2445</v>
      </c>
      <c r="E2319" s="45" t="s">
        <v>3727</v>
      </c>
      <c r="F2319" s="6" t="s">
        <v>2449</v>
      </c>
      <c r="G2319" s="45" t="s">
        <v>2769</v>
      </c>
      <c r="H2319" s="43">
        <v>2430</v>
      </c>
      <c r="I2319" s="325" t="s">
        <v>41</v>
      </c>
      <c r="J2319" s="255" t="str">
        <f>IF(ISBLANK(INDEX('Policy Characteristics'!D:D,MATCH($C2319,'Policy Characteristics'!$C:$C,0))),"",INDEX('Policy Characteristics'!D:D,MATCH($C2319,'Policy Characteristics'!$C:$C,0)))</f>
        <v>Fuel Taxes or Subsidies</v>
      </c>
      <c r="K2319" s="254" t="str">
        <f>IF(ISBLANK(INDEX('Policy Characteristics'!E:E,MATCH($C2319,'Policy Characteristics'!$C:$C,0))),"",INDEX('Policy Characteristics'!E:E,MATCH($C2319,'Policy Characteristics'!$C:$C,0)))</f>
        <v>cross fuel tax</v>
      </c>
      <c r="L2319" s="261">
        <f>IF(ISBLANK(INDEX('Policy Characteristics'!F:F,MATCH($C2319,'Policy Characteristics'!$C:$C,0))),"",INDEX('Policy Characteristics'!F:F,MATCH($C2319,'Policy Characteristics'!$C:$C,0)))</f>
        <v>-0.9</v>
      </c>
      <c r="M2319" s="261">
        <f>IF(ISBLANK(INDEX('Policy Characteristics'!G:G,MATCH($C2319,'Policy Characteristics'!$C:$C,0))),"",INDEX('Policy Characteristics'!G:G,MATCH($C2319,'Policy Characteristics'!$C:$C,0)))</f>
        <v>0.9</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of BAU price</v>
      </c>
      <c r="P2319" s="254" t="str">
        <f>IF(ISBLANK(INDEX('Policy Characteristics'!J:J,MATCH($C2319,'Policy Characteristics'!$C:$C,0))),"",INDEX('Policy Characteristics'!J:J,MATCH($C2319,'Policy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9" s="254" t="str">
        <f>IF(ISBLANK(INDEX('Policy Characteristics'!K:K,MATCH($C2319,'Policy Characteristics'!$C:$C,0))),"",INDEX('Policy Characteristics'!K:K,MATCH($C2319,'Policy Characteristics'!$C:$C,0)))</f>
        <v>fuels.html#fuel-taxes</v>
      </c>
      <c r="R2319" s="254" t="str">
        <f>IF(ISBLANK(INDEX('Policy Characteristics'!L:L,MATCH($C2319,'Policy Characteristics'!$C:$C,0))),"",INDEX('Policy Characteristics'!L:L,MATCH($C2319,'Policy Characteristics'!$C:$C,0)))</f>
        <v>fuel-taxes.html</v>
      </c>
    </row>
    <row r="2320" spans="1:18" x14ac:dyDescent="0.25">
      <c r="A2320" s="254" t="str">
        <f>IF(ISBLANK(INDEX('Policy Characteristics'!A:A,MATCH($C2320,'Policy Characteristics'!$C:$C,0))),"",INDEX('Policy Characteristics'!A:A,MATCH($C2320,'Policy Characteristics'!$C:$C,0)))</f>
        <v>Cross-Sector</v>
      </c>
      <c r="B2320" s="262" t="str">
        <f>IF(ISBLANK(INDEX('Policy Characteristics'!B:B,MATCH($C2320,'Policy Characteristics'!$C:$C,0))),"",INDEX('Policy Characteristics'!B:B,MATCH($C2320,'Policy Characteristics'!$C:$C,0)))</f>
        <v>Fuel Taxes or Subsidies</v>
      </c>
      <c r="C2320" s="320" t="str">
        <f t="shared" si="81"/>
        <v>Additional Fuel Tax or Subsidy Rate by Fuel</v>
      </c>
      <c r="D2320" s="6" t="s">
        <v>2446</v>
      </c>
      <c r="E2320" s="45" t="s">
        <v>3727</v>
      </c>
      <c r="F2320" s="6" t="s">
        <v>2450</v>
      </c>
      <c r="G2320" s="45" t="s">
        <v>2769</v>
      </c>
      <c r="H2320" s="43">
        <v>2431</v>
      </c>
      <c r="I2320" s="325" t="s">
        <v>41</v>
      </c>
      <c r="J2320" s="255" t="str">
        <f>IF(ISBLANK(INDEX('Policy Characteristics'!D:D,MATCH($C2320,'Policy Characteristics'!$C:$C,0))),"",INDEX('Policy Characteristics'!D:D,MATCH($C2320,'Policy Characteristics'!$C:$C,0)))</f>
        <v>Fuel Taxes or Subsidies</v>
      </c>
      <c r="K2320" s="254" t="str">
        <f>IF(ISBLANK(INDEX('Policy Characteristics'!E:E,MATCH($C2320,'Policy Characteristics'!$C:$C,0))),"",INDEX('Policy Characteristics'!E:E,MATCH($C2320,'Policy Characteristics'!$C:$C,0)))</f>
        <v>cross fuel tax</v>
      </c>
      <c r="L2320" s="261">
        <f>IF(ISBLANK(INDEX('Policy Characteristics'!F:F,MATCH($C2320,'Policy Characteristics'!$C:$C,0))),"",INDEX('Policy Characteristics'!F:F,MATCH($C2320,'Policy Characteristics'!$C:$C,0)))</f>
        <v>-0.9</v>
      </c>
      <c r="M2320" s="261">
        <f>IF(ISBLANK(INDEX('Policy Characteristics'!G:G,MATCH($C2320,'Policy Characteristics'!$C:$C,0))),"",INDEX('Policy Characteristics'!G:G,MATCH($C2320,'Policy Characteristics'!$C:$C,0)))</f>
        <v>0.9</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of BAU price</v>
      </c>
      <c r="P2320" s="254" t="str">
        <f>IF(ISBLANK(INDEX('Policy Characteristics'!J:J,MATCH($C2320,'Policy Characteristics'!$C:$C,0))),"",INDEX('Policy Characteristics'!J:J,MATCH($C2320,'Policy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20" s="254" t="str">
        <f>IF(ISBLANK(INDEX('Policy Characteristics'!K:K,MATCH($C2320,'Policy Characteristics'!$C:$C,0))),"",INDEX('Policy Characteristics'!K:K,MATCH($C2320,'Policy Characteristics'!$C:$C,0)))</f>
        <v>fuels.html#fuel-taxes</v>
      </c>
      <c r="R2320" s="254" t="str">
        <f>IF(ISBLANK(INDEX('Policy Characteristics'!L:L,MATCH($C2320,'Policy Characteristics'!$C:$C,0))),"",INDEX('Policy Characteristics'!L:L,MATCH($C2320,'Policy Characteristics'!$C:$C,0)))</f>
        <v>fuel-taxes.html</v>
      </c>
    </row>
    <row r="2321" spans="1:18" x14ac:dyDescent="0.25">
      <c r="A2321" s="254" t="str">
        <f>IF(ISBLANK(INDEX('Policy Characteristics'!A:A,MATCH($C2321,'Policy Characteristics'!$C:$C,0))),"",INDEX('Policy Characteristics'!A:A,MATCH($C2321,'Policy Characteristics'!$C:$C,0)))</f>
        <v>Cross-Sector</v>
      </c>
      <c r="B2321" s="262" t="str">
        <f>IF(ISBLANK(INDEX('Policy Characteristics'!B:B,MATCH($C2321,'Policy Characteristics'!$C:$C,0))),"",INDEX('Policy Characteristics'!B:B,MATCH($C2321,'Policy Characteristics'!$C:$C,0)))</f>
        <v>Fuel Taxes or Subsidies</v>
      </c>
      <c r="C2321" s="320" t="str">
        <f t="shared" si="81"/>
        <v>Additional Fuel Tax or Subsidy Rate by Fuel</v>
      </c>
      <c r="D2321" s="6" t="s">
        <v>2447</v>
      </c>
      <c r="E2321" s="45" t="s">
        <v>3727</v>
      </c>
      <c r="F2321" s="6" t="s">
        <v>2451</v>
      </c>
      <c r="G2321" s="45" t="s">
        <v>2769</v>
      </c>
      <c r="H2321" s="43">
        <v>2432</v>
      </c>
      <c r="I2321" s="325" t="s">
        <v>41</v>
      </c>
      <c r="J2321" s="255" t="str">
        <f>IF(ISBLANK(INDEX('Policy Characteristics'!D:D,MATCH($C2321,'Policy Characteristics'!$C:$C,0))),"",INDEX('Policy Characteristics'!D:D,MATCH($C2321,'Policy Characteristics'!$C:$C,0)))</f>
        <v>Fuel Taxes or Subsidies</v>
      </c>
      <c r="K2321" s="254" t="str">
        <f>IF(ISBLANK(INDEX('Policy Characteristics'!E:E,MATCH($C2321,'Policy Characteristics'!$C:$C,0))),"",INDEX('Policy Characteristics'!E:E,MATCH($C2321,'Policy Characteristics'!$C:$C,0)))</f>
        <v>cross fuel tax</v>
      </c>
      <c r="L2321" s="261">
        <f>IF(ISBLANK(INDEX('Policy Characteristics'!F:F,MATCH($C2321,'Policy Characteristics'!$C:$C,0))),"",INDEX('Policy Characteristics'!F:F,MATCH($C2321,'Policy Characteristics'!$C:$C,0)))</f>
        <v>-0.9</v>
      </c>
      <c r="M2321" s="261">
        <f>IF(ISBLANK(INDEX('Policy Characteristics'!G:G,MATCH($C2321,'Policy Characteristics'!$C:$C,0))),"",INDEX('Policy Characteristics'!G:G,MATCH($C2321,'Policy Characteristics'!$C:$C,0)))</f>
        <v>0.9</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of BAU price</v>
      </c>
      <c r="P2321" s="254" t="str">
        <f>IF(ISBLANK(INDEX('Policy Characteristics'!J:J,MATCH($C2321,'Policy Characteristics'!$C:$C,0))),"",INDEX('Policy Characteristics'!J:J,MATCH($C2321,'Policy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21" s="254" t="str">
        <f>IF(ISBLANK(INDEX('Policy Characteristics'!K:K,MATCH($C2321,'Policy Characteristics'!$C:$C,0))),"",INDEX('Policy Characteristics'!K:K,MATCH($C2321,'Policy Characteristics'!$C:$C,0)))</f>
        <v>fuels.html#fuel-taxes</v>
      </c>
      <c r="R2321" s="254" t="str">
        <f>IF(ISBLANK(INDEX('Policy Characteristics'!L:L,MATCH($C2321,'Policy Characteristics'!$C:$C,0))),"",INDEX('Policy Characteristics'!L:L,MATCH($C2321,'Policy Characteristics'!$C:$C,0)))</f>
        <v>fuel-taxes.html</v>
      </c>
    </row>
    <row r="2322" spans="1:18" x14ac:dyDescent="0.25">
      <c r="A2322" s="254" t="str">
        <f>IF(ISBLANK(INDEX('Policy Characteristics'!A:A,MATCH($C2322,'Policy Characteristics'!$C:$C,0))),"",INDEX('Policy Characteristics'!A:A,MATCH($C2322,'Policy Characteristics'!$C:$C,0)))</f>
        <v>Cross-Sector</v>
      </c>
      <c r="B2322" s="262" t="str">
        <f>IF(ISBLANK(INDEX('Policy Characteristics'!B:B,MATCH($C2322,'Policy Characteristics'!$C:$C,0))),"",INDEX('Policy Characteristics'!B:B,MATCH($C2322,'Policy Characteristics'!$C:$C,0)))</f>
        <v>Non BAU Carbon Tax Vehicle Qualification</v>
      </c>
      <c r="C2322" t="s">
        <v>3684</v>
      </c>
      <c r="H2322" s="43">
        <v>2286</v>
      </c>
      <c r="I2322" s="322" t="s">
        <v>40</v>
      </c>
      <c r="J2322" s="255" t="str">
        <f>IF(ISBLANK(INDEX('Policy Characteristics'!D:D,MATCH($C2322,'Policy Characteristics'!$C:$C,0))),"",INDEX('Policy Characteristics'!D:D,MATCH($C2322,'Policy Characteristics'!$C:$C,0)))</f>
        <v/>
      </c>
      <c r="K2322" s="254" t="str">
        <f>IF(ISBLANK(INDEX('Policy Characteristics'!E:E,MATCH($C2322,'Policy Characteristics'!$C:$C,0))),"",INDEX('Policy Characteristics'!E:E,MATCH($C2322,'Policy Characteristics'!$C:$C,0)))</f>
        <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1</v>
      </c>
      <c r="N2322" s="261">
        <f>IF(ISBLANK(INDEX('Policy Characteristics'!H:H,MATCH($C2322,'Policy Characteristics'!$C:$C,0))),"",INDEX('Policy Characteristics'!H:H,MATCH($C2322,'Policy Characteristics'!$C:$C,0)))</f>
        <v>1</v>
      </c>
      <c r="O2322" s="254" t="str">
        <f>IF(ISBLANK(INDEX('Policy Characteristics'!I:I,MATCH($C2322,'Policy Characteristics'!$C:$C,0))),"",INDEX('Policy Characteristics'!I:I,MATCH($C2322,'Policy Characteristics'!$C:$C,0)))</f>
        <v>on/off</v>
      </c>
      <c r="P2322" s="254" t="str">
        <f>IF(ISBLANK(INDEX('Policy Characteristics'!J:J,MATCH($C2322,'Policy Characteristics'!$C:$C,0))),"",INDEX('Policy Characteristics'!J:J,MATCH($C2322,'Policy Characteristics'!$C:$C,0)))</f>
        <v xml:space="preserve">**Description:** This lever determines which vehicle types are captured under the scope of a carbon tax. In some regions, only certain vehicle types are covered by a carbon tax or cap. </v>
      </c>
      <c r="Q2322" s="254" t="str">
        <f>IF(ISBLANK(INDEX('Policy Characteristics'!K:K,MATCH($C2322,'Policy Characteristics'!$C:$C,0))),"",INDEX('Policy Characteristics'!K:K,MATCH($C2322,'Policy Characteristics'!$C:$C,0)))</f>
        <v/>
      </c>
      <c r="R2322" s="254" t="str">
        <f>IF(ISBLANK(INDEX('Policy Characteristics'!L:L,MATCH($C2322,'Policy Characteristics'!$C:$C,0))),"",INDEX('Policy Characteristics'!L:L,MATCH($C2322,'Policy Characteristics'!$C:$C,0)))</f>
        <v/>
      </c>
    </row>
    <row r="2323" spans="1:18" x14ac:dyDescent="0.25">
      <c r="A2323" s="254" t="str">
        <f>IF(ISBLANK(INDEX('Policy Characteristics'!A:A,MATCH($C2323,'Policy Characteristics'!$C:$C,0))),"",INDEX('Policy Characteristics'!A:A,MATCH($C2323,'Policy Characteristics'!$C:$C,0)))</f>
        <v>Cross-Sector</v>
      </c>
      <c r="B2323" s="262" t="str">
        <f>IF(ISBLANK(INDEX('Policy Characteristics'!B:B,MATCH($C2323,'Policy Characteristics'!$C:$C,0))),"",INDEX('Policy Characteristics'!B:B,MATCH($C2323,'Policy Characteristics'!$C:$C,0)))</f>
        <v>Non BAU Carbon Tax Industry Qualification</v>
      </c>
      <c r="C2323" t="s">
        <v>3685</v>
      </c>
      <c r="H2323" s="43">
        <v>2287</v>
      </c>
      <c r="I2323" s="322" t="s">
        <v>40</v>
      </c>
      <c r="J2323" s="255" t="str">
        <f>IF(ISBLANK(INDEX('Policy Characteristics'!D:D,MATCH($C2323,'Policy Characteristics'!$C:$C,0))),"",INDEX('Policy Characteristics'!D:D,MATCH($C2323,'Policy Characteristics'!$C:$C,0)))</f>
        <v/>
      </c>
      <c r="K2323" s="254" t="str">
        <f>IF(ISBLANK(INDEX('Policy Characteristics'!E:E,MATCH($C2323,'Policy Characteristics'!$C:$C,0))),"",INDEX('Policy Characteristics'!E:E,MATCH($C2323,'Policy Characteristics'!$C:$C,0)))</f>
        <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1</v>
      </c>
      <c r="N2323" s="261">
        <f>IF(ISBLANK(INDEX('Policy Characteristics'!H:H,MATCH($C2323,'Policy Characteristics'!$C:$C,0))),"",INDEX('Policy Characteristics'!H:H,MATCH($C2323,'Policy Characteristics'!$C:$C,0)))</f>
        <v>1</v>
      </c>
      <c r="O2323" s="254" t="str">
        <f>IF(ISBLANK(INDEX('Policy Characteristics'!I:I,MATCH($C2323,'Policy Characteristics'!$C:$C,0))),"",INDEX('Policy Characteristics'!I:I,MATCH($C2323,'Policy Characteristics'!$C:$C,0)))</f>
        <v>on/off</v>
      </c>
      <c r="P2323" s="254" t="str">
        <f>IF(ISBLANK(INDEX('Policy Characteristics'!J:J,MATCH($C2323,'Policy Characteristics'!$C:$C,0))),"",INDEX('Policy Characteristics'!J:J,MATCH($C2323,'Policy Characteristics'!$C:$C,0)))</f>
        <v xml:space="preserve">**Description:** This lever determines which industry categories are captured under the scope of a carbon tax. In some regions, only certain industries are covered by a carbon tax or cap. </v>
      </c>
      <c r="Q2323" s="254" t="str">
        <f>IF(ISBLANK(INDEX('Policy Characteristics'!K:K,MATCH($C2323,'Policy Characteristics'!$C:$C,0))),"",INDEX('Policy Characteristics'!K:K,MATCH($C2323,'Policy Characteristics'!$C:$C,0)))</f>
        <v/>
      </c>
      <c r="R2323" s="254" t="str">
        <f>IF(ISBLANK(INDEX('Policy Characteristics'!L:L,MATCH($C2323,'Policy Characteristics'!$C:$C,0))),"",INDEX('Policy Characteristics'!L:L,MATCH($C2323,'Policy Characteristics'!$C:$C,0)))</f>
        <v/>
      </c>
    </row>
    <row r="2324" spans="1:18" x14ac:dyDescent="0.25">
      <c r="A2324" s="254" t="str">
        <f>IF(ISBLANK(INDEX('Policy Characteristics'!A:A,MATCH($C2324,'Policy Characteristics'!$C:$C,0))),"",INDEX('Policy Characteristics'!A:A,MATCH($C2324,'Policy Characteristics'!$C:$C,0)))</f>
        <v>Cross-Sector</v>
      </c>
      <c r="B2324" s="262" t="str">
        <f>IF(ISBLANK(INDEX('Policy Characteristics'!B:B,MATCH($C2324,'Policy Characteristics'!$C:$C,0))),"",INDEX('Policy Characteristics'!B:B,MATCH($C2324,'Policy Characteristics'!$C:$C,0)))</f>
        <v>Non BAU CBAM Industry Qualification</v>
      </c>
      <c r="C2324" t="s">
        <v>3686</v>
      </c>
      <c r="H2324" s="43">
        <v>2288</v>
      </c>
      <c r="I2324" s="322" t="s">
        <v>40</v>
      </c>
      <c r="J2324" s="255" t="str">
        <f>IF(ISBLANK(INDEX('Policy Characteristics'!D:D,MATCH($C2324,'Policy Characteristics'!$C:$C,0))),"",INDEX('Policy Characteristics'!D:D,MATCH($C2324,'Policy Characteristics'!$C:$C,0)))</f>
        <v/>
      </c>
      <c r="K2324" s="254" t="str">
        <f>IF(ISBLANK(INDEX('Policy Characteristics'!E:E,MATCH($C2324,'Policy Characteristics'!$C:$C,0))),"",INDEX('Policy Characteristics'!E:E,MATCH($C2324,'Policy Characteristics'!$C:$C,0)))</f>
        <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1</v>
      </c>
      <c r="N2324" s="261">
        <f>IF(ISBLANK(INDEX('Policy Characteristics'!H:H,MATCH($C2324,'Policy Characteristics'!$C:$C,0))),"",INDEX('Policy Characteristics'!H:H,MATCH($C2324,'Policy Characteristics'!$C:$C,0)))</f>
        <v>1</v>
      </c>
      <c r="O2324" s="254" t="str">
        <f>IF(ISBLANK(INDEX('Policy Characteristics'!I:I,MATCH($C2324,'Policy Characteristics'!$C:$C,0))),"",INDEX('Policy Characteristics'!I:I,MATCH($C2324,'Policy Characteristics'!$C:$C,0)))</f>
        <v>on/off</v>
      </c>
      <c r="P2324" s="254" t="str">
        <f>IF(ISBLANK(INDEX('Policy Characteristics'!J:J,MATCH($C2324,'Policy Characteristics'!$C:$C,0))),"",INDEX('Policy Characteristics'!J:J,MATCH($C2324,'Policy Characteristics'!$C:$C,0)))</f>
        <v>**Description:** This lever determines which industry categories are captured under the scope of a carbon border adjustment mechanism. In some regions, only certain industries are covered by a border mechanism.</v>
      </c>
      <c r="Q2324" s="254" t="str">
        <f>IF(ISBLANK(INDEX('Policy Characteristics'!K:K,MATCH($C2324,'Policy Characteristics'!$C:$C,0))),"",INDEX('Policy Characteristics'!K:K,MATCH($C2324,'Policy Characteristics'!$C:$C,0)))</f>
        <v/>
      </c>
      <c r="R2324" s="254" t="str">
        <f>IF(ISBLANK(INDEX('Policy Characteristics'!L:L,MATCH($C2324,'Policy Characteristics'!$C:$C,0))),"",INDEX('Policy Characteristics'!L:L,MATCH($C2324,'Policy Characteristics'!$C:$C,0)))</f>
        <v/>
      </c>
    </row>
    <row r="2325" spans="1:18" x14ac:dyDescent="0.25">
      <c r="A2325" s="254" t="str">
        <f>IF(ISBLANK(INDEX('Policy Characteristics'!A:A,MATCH($C2325,'Policy Characteristics'!$C:$C,0))),"",INDEX('Policy Characteristics'!A:A,MATCH($C2325,'Policy Characteristics'!$C:$C,0)))</f>
        <v>Research and Development</v>
      </c>
      <c r="B2325" s="262" t="str">
        <f>IF(ISBLANK(INDEX('Policy Characteristics'!B:B,MATCH($C2325,'Policy Characteristics'!$C:$C,0))),"",INDEX('Policy Characteristics'!B:B,MATCH($C2325,'Policy Characteristics'!$C:$C,0)))</f>
        <v>Capital Cost Reduction</v>
      </c>
      <c r="C2325" t="s">
        <v>275</v>
      </c>
      <c r="D2325" s="45" t="s">
        <v>110</v>
      </c>
      <c r="E2325" s="45"/>
      <c r="F2325" s="45" t="s">
        <v>302</v>
      </c>
      <c r="G2325" s="45"/>
      <c r="H2325" s="43">
        <v>85</v>
      </c>
      <c r="I2325" s="324" t="s">
        <v>40</v>
      </c>
      <c r="J2325" s="255" t="str">
        <f>IF(ISBLANK(INDEX('Policy Characteristics'!D:D,MATCH($C2325,'Policy Characteristics'!$C:$C,0))),"",INDEX('Policy Characteristics'!D:D,MATCH($C2325,'Policy Characteristics'!$C:$C,0)))</f>
        <v>R&amp;D Capital Cost Reductions</v>
      </c>
      <c r="K2325" s="254" t="str">
        <f>IF(ISBLANK(INDEX('Policy Characteristics'!E:E,MATCH($C2325,'Policy Characteristics'!$C:$C,0))),"",INDEX('Policy Characteristics'!E:E,MATCH($C2325,'Policy Characteristics'!$C:$C,0)))</f>
        <v>RnD building capital cost reduction</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0.4</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cost</v>
      </c>
      <c r="P2325" s="254" t="str">
        <f>IF(ISBLANK(INDEX('Policy Characteristics'!J:J,MATCH($C2325,'Policy Characteristics'!$C:$C,0))),"",INDEX('Policy Characteristics'!J:J,MATCH($C2325,'Policy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5" s="254" t="str">
        <f>IF(ISBLANK(INDEX('Policy Characteristics'!K:K,MATCH($C2325,'Policy Characteristics'!$C:$C,0))),"",INDEX('Policy Characteristics'!K:K,MATCH($C2325,'Policy Characteristics'!$C:$C,0)))</f>
        <v>architectural-design.html#rnd</v>
      </c>
      <c r="R2325" s="254" t="str">
        <f>IF(ISBLANK(INDEX('Policy Characteristics'!L:L,MATCH($C2325,'Policy Characteristics'!$C:$C,0))),"",INDEX('Policy Characteristics'!L:L,MATCH($C2325,'Policy Characteristics'!$C:$C,0)))</f>
        <v>research-and-development.html</v>
      </c>
    </row>
    <row r="2326" spans="1:18" x14ac:dyDescent="0.25">
      <c r="A2326" s="254" t="str">
        <f>IF(ISBLANK(INDEX('Policy Characteristics'!A:A,MATCH($C2326,'Policy Characteristics'!$C:$C,0))),"",INDEX('Policy Characteristics'!A:A,MATCH($C2326,'Policy Characteristics'!$C:$C,0)))</f>
        <v>Research and Development</v>
      </c>
      <c r="B2326" s="262" t="str">
        <f>IF(ISBLANK(INDEX('Policy Characteristics'!B:B,MATCH($C2326,'Policy Characteristics'!$C:$C,0))),"",INDEX('Policy Characteristics'!B:B,MATCH($C2326,'Policy Characteristics'!$C:$C,0)))</f>
        <v>Capital Cost Reduction</v>
      </c>
      <c r="C2326" s="254" t="str">
        <f t="shared" ref="C2326:C2330" si="82">C$2325</f>
        <v>RnD Building Capital Cost Perc Reduction</v>
      </c>
      <c r="D2326" s="45" t="s">
        <v>111</v>
      </c>
      <c r="E2326" s="45"/>
      <c r="F2326" s="45" t="s">
        <v>303</v>
      </c>
      <c r="G2326" s="45"/>
      <c r="H2326" s="43">
        <v>86</v>
      </c>
      <c r="I2326" s="324" t="s">
        <v>40</v>
      </c>
      <c r="J2326" s="255" t="str">
        <f>IF(ISBLANK(INDEX('Policy Characteristics'!D:D,MATCH($C2326,'Policy Characteristics'!$C:$C,0))),"",INDEX('Policy Characteristics'!D:D,MATCH($C2326,'Policy Characteristics'!$C:$C,0)))</f>
        <v>R&amp;D Capital Cost Reductions</v>
      </c>
      <c r="K2326" s="254" t="str">
        <f>IF(ISBLANK(INDEX('Policy Characteristics'!E:E,MATCH($C2326,'Policy Characteristics'!$C:$C,0))),"",INDEX('Policy Characteristics'!E:E,MATCH($C2326,'Policy Characteristics'!$C:$C,0)))</f>
        <v>RnD building capital cost reduction</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0.4</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cost</v>
      </c>
      <c r="P2326" s="254" t="str">
        <f>IF(ISBLANK(INDEX('Policy Characteristics'!J:J,MATCH($C2326,'Policy Characteristics'!$C:$C,0))),"",INDEX('Policy Characteristics'!J:J,MATCH($C2326,'Policy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6" s="254" t="str">
        <f>IF(ISBLANK(INDEX('Policy Characteristics'!K:K,MATCH($C2326,'Policy Characteristics'!$C:$C,0))),"",INDEX('Policy Characteristics'!K:K,MATCH($C2326,'Policy Characteristics'!$C:$C,0)))</f>
        <v>architectural-design.html#rnd</v>
      </c>
      <c r="R2326" s="254" t="str">
        <f>IF(ISBLANK(INDEX('Policy Characteristics'!L:L,MATCH($C2326,'Policy Characteristics'!$C:$C,0))),"",INDEX('Policy Characteristics'!L:L,MATCH($C2326,'Policy Characteristics'!$C:$C,0)))</f>
        <v>research-and-development.html</v>
      </c>
    </row>
    <row r="2327" spans="1:18" x14ac:dyDescent="0.25">
      <c r="A2327" s="254" t="str">
        <f>IF(ISBLANK(INDEX('Policy Characteristics'!A:A,MATCH($C2327,'Policy Characteristics'!$C:$C,0))),"",INDEX('Policy Characteristics'!A:A,MATCH($C2327,'Policy Characteristics'!$C:$C,0)))</f>
        <v>Research and Development</v>
      </c>
      <c r="B2327" s="262" t="str">
        <f>IF(ISBLANK(INDEX('Policy Characteristics'!B:B,MATCH($C2327,'Policy Characteristics'!$C:$C,0))),"",INDEX('Policy Characteristics'!B:B,MATCH($C2327,'Policy Characteristics'!$C:$C,0)))</f>
        <v>Capital Cost Reduction</v>
      </c>
      <c r="C2327" s="254" t="str">
        <f t="shared" si="82"/>
        <v>RnD Building Capital Cost Perc Reduction</v>
      </c>
      <c r="D2327" s="45" t="s">
        <v>112</v>
      </c>
      <c r="E2327" s="45"/>
      <c r="F2327" s="45" t="s">
        <v>304</v>
      </c>
      <c r="G2327" s="45"/>
      <c r="H2327" s="43">
        <v>87</v>
      </c>
      <c r="I2327" s="324" t="s">
        <v>40</v>
      </c>
      <c r="J2327" s="255" t="str">
        <f>IF(ISBLANK(INDEX('Policy Characteristics'!D:D,MATCH($C2327,'Policy Characteristics'!$C:$C,0))),"",INDEX('Policy Characteristics'!D:D,MATCH($C2327,'Policy Characteristics'!$C:$C,0)))</f>
        <v>R&amp;D Capital Cost Reductions</v>
      </c>
      <c r="K2327" s="254" t="str">
        <f>IF(ISBLANK(INDEX('Policy Characteristics'!E:E,MATCH($C2327,'Policy Characteristics'!$C:$C,0))),"",INDEX('Policy Characteristics'!E:E,MATCH($C2327,'Policy Characteristics'!$C:$C,0)))</f>
        <v>RnD building capital cost reduction</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0.4</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cost</v>
      </c>
      <c r="P2327" s="254" t="str">
        <f>IF(ISBLANK(INDEX('Policy Characteristics'!J:J,MATCH($C2327,'Policy Characteristics'!$C:$C,0))),"",INDEX('Policy Characteristics'!J:J,MATCH($C2327,'Policy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7" s="254" t="str">
        <f>IF(ISBLANK(INDEX('Policy Characteristics'!K:K,MATCH($C2327,'Policy Characteristics'!$C:$C,0))),"",INDEX('Policy Characteristics'!K:K,MATCH($C2327,'Policy Characteristics'!$C:$C,0)))</f>
        <v>architectural-design.html#rnd</v>
      </c>
      <c r="R2327" s="254" t="str">
        <f>IF(ISBLANK(INDEX('Policy Characteristics'!L:L,MATCH($C2327,'Policy Characteristics'!$C:$C,0))),"",INDEX('Policy Characteristics'!L:L,MATCH($C2327,'Policy Characteristics'!$C:$C,0)))</f>
        <v>research-and-development.html</v>
      </c>
    </row>
    <row r="2328" spans="1:18" x14ac:dyDescent="0.25">
      <c r="A2328" s="254" t="str">
        <f>IF(ISBLANK(INDEX('Policy Characteristics'!A:A,MATCH($C2328,'Policy Characteristics'!$C:$C,0))),"",INDEX('Policy Characteristics'!A:A,MATCH($C2328,'Policy Characteristics'!$C:$C,0)))</f>
        <v>Research and Development</v>
      </c>
      <c r="B2328" s="262" t="str">
        <f>IF(ISBLANK(INDEX('Policy Characteristics'!B:B,MATCH($C2328,'Policy Characteristics'!$C:$C,0))),"",INDEX('Policy Characteristics'!B:B,MATCH($C2328,'Policy Characteristics'!$C:$C,0)))</f>
        <v>Capital Cost Reduction</v>
      </c>
      <c r="C2328" s="254" t="str">
        <f t="shared" si="82"/>
        <v>RnD Building Capital Cost Perc Reduction</v>
      </c>
      <c r="D2328" s="45" t="s">
        <v>113</v>
      </c>
      <c r="E2328" s="45"/>
      <c r="F2328" s="45" t="s">
        <v>305</v>
      </c>
      <c r="G2328" s="45"/>
      <c r="H2328" s="43">
        <v>88</v>
      </c>
      <c r="I2328" s="324" t="s">
        <v>40</v>
      </c>
      <c r="J2328" s="255" t="str">
        <f>IF(ISBLANK(INDEX('Policy Characteristics'!D:D,MATCH($C2328,'Policy Characteristics'!$C:$C,0))),"",INDEX('Policy Characteristics'!D:D,MATCH($C2328,'Policy Characteristics'!$C:$C,0)))</f>
        <v>R&amp;D Capital Cost Reductions</v>
      </c>
      <c r="K2328" s="254" t="str">
        <f>IF(ISBLANK(INDEX('Policy Characteristics'!E:E,MATCH($C2328,'Policy Characteristics'!$C:$C,0))),"",INDEX('Policy Characteristics'!E:E,MATCH($C2328,'Policy Characteristics'!$C:$C,0)))</f>
        <v>RnD building capital cost reduction</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0.4</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cost</v>
      </c>
      <c r="P2328" s="254" t="str">
        <f>IF(ISBLANK(INDEX('Policy Characteristics'!J:J,MATCH($C2328,'Policy Characteristics'!$C:$C,0))),"",INDEX('Policy Characteristics'!J:J,MATCH($C2328,'Policy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8" s="254" t="str">
        <f>IF(ISBLANK(INDEX('Policy Characteristics'!K:K,MATCH($C2328,'Policy Characteristics'!$C:$C,0))),"",INDEX('Policy Characteristics'!K:K,MATCH($C2328,'Policy Characteristics'!$C:$C,0)))</f>
        <v>architectural-design.html#rnd</v>
      </c>
      <c r="R2328" s="254" t="str">
        <f>IF(ISBLANK(INDEX('Policy Characteristics'!L:L,MATCH($C2328,'Policy Characteristics'!$C:$C,0))),"",INDEX('Policy Characteristics'!L:L,MATCH($C2328,'Policy Characteristics'!$C:$C,0)))</f>
        <v>research-and-development.html</v>
      </c>
    </row>
    <row r="2329" spans="1:18" x14ac:dyDescent="0.25">
      <c r="A2329" s="254" t="str">
        <f>IF(ISBLANK(INDEX('Policy Characteristics'!A:A,MATCH($C2329,'Policy Characteristics'!$C:$C,0))),"",INDEX('Policy Characteristics'!A:A,MATCH($C2329,'Policy Characteristics'!$C:$C,0)))</f>
        <v>Research and Development</v>
      </c>
      <c r="B2329" s="262" t="str">
        <f>IF(ISBLANK(INDEX('Policy Characteristics'!B:B,MATCH($C2329,'Policy Characteristics'!$C:$C,0))),"",INDEX('Policy Characteristics'!B:B,MATCH($C2329,'Policy Characteristics'!$C:$C,0)))</f>
        <v>Capital Cost Reduction</v>
      </c>
      <c r="C2329" s="254" t="str">
        <f t="shared" si="82"/>
        <v>RnD Building Capital Cost Perc Reduction</v>
      </c>
      <c r="D2329" s="45" t="s">
        <v>114</v>
      </c>
      <c r="E2329" s="45"/>
      <c r="F2329" s="45" t="s">
        <v>306</v>
      </c>
      <c r="G2329" s="45"/>
      <c r="H2329" s="43">
        <v>89</v>
      </c>
      <c r="I2329" s="324" t="s">
        <v>40</v>
      </c>
      <c r="J2329" s="255" t="str">
        <f>IF(ISBLANK(INDEX('Policy Characteristics'!D:D,MATCH($C2329,'Policy Characteristics'!$C:$C,0))),"",INDEX('Policy Characteristics'!D:D,MATCH($C2329,'Policy Characteristics'!$C:$C,0)))</f>
        <v>R&amp;D Capital Cost Reductions</v>
      </c>
      <c r="K2329" s="254" t="str">
        <f>IF(ISBLANK(INDEX('Policy Characteristics'!E:E,MATCH($C2329,'Policy Characteristics'!$C:$C,0))),"",INDEX('Policy Characteristics'!E:E,MATCH($C2329,'Policy Characteristics'!$C:$C,0)))</f>
        <v>RnD building capital cost reduction</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0.4</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cost</v>
      </c>
      <c r="P2329" s="254" t="str">
        <f>IF(ISBLANK(INDEX('Policy Characteristics'!J:J,MATCH($C2329,'Policy Characteristics'!$C:$C,0))),"",INDEX('Policy Characteristics'!J:J,MATCH($C2329,'Policy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9" s="254" t="str">
        <f>IF(ISBLANK(INDEX('Policy Characteristics'!K:K,MATCH($C2329,'Policy Characteristics'!$C:$C,0))),"",INDEX('Policy Characteristics'!K:K,MATCH($C2329,'Policy Characteristics'!$C:$C,0)))</f>
        <v>architectural-design.html#rnd</v>
      </c>
      <c r="R2329" s="254" t="str">
        <f>IF(ISBLANK(INDEX('Policy Characteristics'!L:L,MATCH($C2329,'Policy Characteristics'!$C:$C,0))),"",INDEX('Policy Characteristics'!L:L,MATCH($C2329,'Policy Characteristics'!$C:$C,0)))</f>
        <v>research-and-development.html</v>
      </c>
    </row>
    <row r="2330" spans="1:18" x14ac:dyDescent="0.25">
      <c r="A2330" s="254" t="str">
        <f>IF(ISBLANK(INDEX('Policy Characteristics'!A:A,MATCH($C2330,'Policy Characteristics'!$C:$C,0))),"",INDEX('Policy Characteristics'!A:A,MATCH($C2330,'Policy Characteristics'!$C:$C,0)))</f>
        <v>Research and Development</v>
      </c>
      <c r="B2330" s="262" t="str">
        <f>IF(ISBLANK(INDEX('Policy Characteristics'!B:B,MATCH($C2330,'Policy Characteristics'!$C:$C,0))),"",INDEX('Policy Characteristics'!B:B,MATCH($C2330,'Policy Characteristics'!$C:$C,0)))</f>
        <v>Capital Cost Reduction</v>
      </c>
      <c r="C2330" s="254" t="str">
        <f t="shared" si="82"/>
        <v>RnD Building Capital Cost Perc Reduction</v>
      </c>
      <c r="D2330" s="45" t="s">
        <v>115</v>
      </c>
      <c r="E2330" s="45"/>
      <c r="F2330" s="45" t="s">
        <v>307</v>
      </c>
      <c r="G2330" s="45"/>
      <c r="H2330" s="43">
        <v>90</v>
      </c>
      <c r="I2330" s="324" t="s">
        <v>40</v>
      </c>
      <c r="J2330" s="255" t="str">
        <f>IF(ISBLANK(INDEX('Policy Characteristics'!D:D,MATCH($C2330,'Policy Characteristics'!$C:$C,0))),"",INDEX('Policy Characteristics'!D:D,MATCH($C2330,'Policy Characteristics'!$C:$C,0)))</f>
        <v>R&amp;D Capital Cost Reductions</v>
      </c>
      <c r="K2330" s="254" t="str">
        <f>IF(ISBLANK(INDEX('Policy Characteristics'!E:E,MATCH($C2330,'Policy Characteristics'!$C:$C,0))),"",INDEX('Policy Characteristics'!E:E,MATCH($C2330,'Policy Characteristics'!$C:$C,0)))</f>
        <v>RnD building capital cost reduction</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0.4</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cost</v>
      </c>
      <c r="P2330" s="254" t="str">
        <f>IF(ISBLANK(INDEX('Policy Characteristics'!J:J,MATCH($C2330,'Policy Characteristics'!$C:$C,0))),"",INDEX('Policy Characteristics'!J:J,MATCH($C2330,'Policy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0" s="254" t="str">
        <f>IF(ISBLANK(INDEX('Policy Characteristics'!K:K,MATCH($C2330,'Policy Characteristics'!$C:$C,0))),"",INDEX('Policy Characteristics'!K:K,MATCH($C2330,'Policy Characteristics'!$C:$C,0)))</f>
        <v>architectural-design.html#rnd</v>
      </c>
      <c r="R2330" s="254" t="str">
        <f>IF(ISBLANK(INDEX('Policy Characteristics'!L:L,MATCH($C2330,'Policy Characteristics'!$C:$C,0))),"",INDEX('Policy Characteristics'!L:L,MATCH($C2330,'Policy Characteristics'!$C:$C,0)))</f>
        <v>research-and-development.html</v>
      </c>
    </row>
    <row r="2331" spans="1:18" x14ac:dyDescent="0.25">
      <c r="A2331" s="254" t="str">
        <f>IF(ISBLANK(INDEX('Policy Characteristics'!A:A,MATCH($C2331,'Policy Characteristics'!$C:$C,0))),"",INDEX('Policy Characteristics'!A:A,MATCH($C2331,'Policy Characteristics'!$C:$C,0)))</f>
        <v>Research and Development</v>
      </c>
      <c r="B2331" s="262" t="str">
        <f>IF(ISBLANK(INDEX('Policy Characteristics'!B:B,MATCH($C2331,'Policy Characteristics'!$C:$C,0))),"",INDEX('Policy Characteristics'!B:B,MATCH($C2331,'Policy Characteristics'!$C:$C,0)))</f>
        <v>Capital Cost Reduction</v>
      </c>
      <c r="C2331" t="s">
        <v>276</v>
      </c>
      <c r="D2331" s="45"/>
      <c r="E2331" s="45"/>
      <c r="F2331" s="45" t="s">
        <v>23</v>
      </c>
      <c r="G2331" s="45"/>
      <c r="H2331" s="43">
        <v>91</v>
      </c>
      <c r="I2331" s="324" t="s">
        <v>40</v>
      </c>
      <c r="J2331" s="255" t="str">
        <f>IF(ISBLANK(INDEX('Policy Characteristics'!D:D,MATCH($C2331,'Policy Characteristics'!$C:$C,0))),"",INDEX('Policy Characteristics'!D:D,MATCH($C2331,'Policy Characteristics'!$C:$C,0)))</f>
        <v>R&amp;D Capital Cost Reductions</v>
      </c>
      <c r="K2331" s="254" t="str">
        <f>IF(ISBLANK(INDEX('Policy Characteristics'!E:E,MATCH($C2331,'Policy Characteristics'!$C:$C,0))),"",INDEX('Policy Characteristics'!E:E,MATCH($C2331,'Policy Characteristics'!$C:$C,0)))</f>
        <v>RnD CCS capital cost reduction</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0.4</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cost</v>
      </c>
      <c r="P2331" s="254" t="str">
        <f>IF(ISBLANK(INDEX('Policy Characteristics'!J:J,MATCH($C2331,'Policy Characteristics'!$C:$C,0))),"",INDEX('Policy Characteristics'!J:J,MATCH($C2331,'Policy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1" s="254" t="str">
        <f>IF(ISBLANK(INDEX('Policy Characteristics'!K:K,MATCH($C2331,'Policy Characteristics'!$C:$C,0))),"",INDEX('Policy Characteristics'!K:K,MATCH($C2331,'Policy Characteristics'!$C:$C,0)))</f>
        <v>architectural-design.html#rnd</v>
      </c>
      <c r="R2331" s="254" t="str">
        <f>IF(ISBLANK(INDEX('Policy Characteristics'!L:L,MATCH($C2331,'Policy Characteristics'!$C:$C,0))),"",INDEX('Policy Characteristics'!L:L,MATCH($C2331,'Policy Characteristics'!$C:$C,0)))</f>
        <v>research-and-development.html</v>
      </c>
    </row>
    <row r="2332" spans="1:18" x14ac:dyDescent="0.25">
      <c r="A2332" s="254" t="str">
        <f>IF(ISBLANK(INDEX('Policy Characteristics'!A:A,MATCH($C2332,'Policy Characteristics'!$C:$C,0))),"",INDEX('Policy Characteristics'!A:A,MATCH($C2332,'Policy Characteristics'!$C:$C,0)))</f>
        <v>Research and Development</v>
      </c>
      <c r="B2332" s="262" t="str">
        <f>IF(ISBLANK(INDEX('Policy Characteristics'!B:B,MATCH($C2332,'Policy Characteristics'!$C:$C,0))),"",INDEX('Policy Characteristics'!B:B,MATCH($C2332,'Policy Characteristics'!$C:$C,0)))</f>
        <v>Capital Cost Reduction</v>
      </c>
      <c r="C2332" t="s">
        <v>277</v>
      </c>
      <c r="D2332" s="45" t="s">
        <v>434</v>
      </c>
      <c r="E2332" s="45"/>
      <c r="F2332" s="45" t="s">
        <v>437</v>
      </c>
      <c r="G2332" s="45"/>
      <c r="H2332" s="43">
        <v>92</v>
      </c>
      <c r="I2332" s="324" t="s">
        <v>40</v>
      </c>
      <c r="J2332" s="255" t="str">
        <f>IF(ISBLANK(INDEX('Policy Characteristics'!D:D,MATCH($C2332,'Policy Characteristics'!$C:$C,0))),"",INDEX('Policy Characteristics'!D:D,MATCH($C2332,'Policy Characteristics'!$C:$C,0)))</f>
        <v>R&amp;D Capital Cost Reductions</v>
      </c>
      <c r="K2332" s="254" t="str">
        <f>IF(ISBLANK(INDEX('Policy Characteristics'!E:E,MATCH($C2332,'Policy Characteristics'!$C:$C,0))),"",INDEX('Policy Characteristics'!E:E,MATCH($C2332,'Policy Characteristics'!$C:$C,0)))</f>
        <v>RnD electricity capital cost reduction</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0.4</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cost</v>
      </c>
      <c r="P2332" s="254" t="str">
        <f>IF(ISBLANK(INDEX('Policy Characteristics'!J:J,MATCH($C2332,'Policy Characteristics'!$C:$C,0))),"",INDEX('Policy Characteristics'!J:J,MATCH($C2332,'Policy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2" s="254" t="str">
        <f>IF(ISBLANK(INDEX('Policy Characteristics'!K:K,MATCH($C2332,'Policy Characteristics'!$C:$C,0))),"",INDEX('Policy Characteristics'!K:K,MATCH($C2332,'Policy Characteristics'!$C:$C,0)))</f>
        <v>architectural-design.html#rnd</v>
      </c>
      <c r="R2332" s="254" t="str">
        <f>IF(ISBLANK(INDEX('Policy Characteristics'!L:L,MATCH($C2332,'Policy Characteristics'!$C:$C,0))),"",INDEX('Policy Characteristics'!L:L,MATCH($C2332,'Policy Characteristics'!$C:$C,0)))</f>
        <v>research-and-development.html</v>
      </c>
    </row>
    <row r="2333" spans="1:18" x14ac:dyDescent="0.25">
      <c r="A2333" s="254" t="str">
        <f>IF(ISBLANK(INDEX('Policy Characteristics'!A:A,MATCH($C2333,'Policy Characteristics'!$C:$C,0))),"",INDEX('Policy Characteristics'!A:A,MATCH($C2333,'Policy Characteristics'!$C:$C,0)))</f>
        <v>Research and Development</v>
      </c>
      <c r="B2333" s="262" t="str">
        <f>IF(ISBLANK(INDEX('Policy Characteristics'!B:B,MATCH($C2333,'Policy Characteristics'!$C:$C,0))),"",INDEX('Policy Characteristics'!B:B,MATCH($C2333,'Policy Characteristics'!$C:$C,0)))</f>
        <v>Capital Cost Reduction</v>
      </c>
      <c r="C2333" s="254" t="str">
        <f t="shared" ref="C2333:C2355" si="83">C$2332</f>
        <v>RnD Electricity Capital Cost Perc Reduction</v>
      </c>
      <c r="D2333" s="6" t="s">
        <v>3457</v>
      </c>
      <c r="E2333" s="45"/>
      <c r="F2333" s="6" t="s">
        <v>3469</v>
      </c>
      <c r="G2333" s="45"/>
      <c r="H2333" s="43">
        <v>93</v>
      </c>
      <c r="I2333" s="324" t="s">
        <v>40</v>
      </c>
      <c r="J2333" s="255" t="str">
        <f>IF(ISBLANK(INDEX('Policy Characteristics'!D:D,MATCH($C2333,'Policy Characteristics'!$C:$C,0))),"",INDEX('Policy Characteristics'!D:D,MATCH($C2333,'Policy Characteristics'!$C:$C,0)))</f>
        <v>R&amp;D Capital Cost Reductions</v>
      </c>
      <c r="K2333" s="254" t="str">
        <f>IF(ISBLANK(INDEX('Policy Characteristics'!E:E,MATCH($C2333,'Policy Characteristics'!$C:$C,0))),"",INDEX('Policy Characteristics'!E:E,MATCH($C2333,'Policy Characteristics'!$C:$C,0)))</f>
        <v>RnD electricity capital cost reduction</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0.4</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cost</v>
      </c>
      <c r="P2333" s="254" t="str">
        <f>IF(ISBLANK(INDEX('Policy Characteristics'!J:J,MATCH($C2333,'Policy Characteristics'!$C:$C,0))),"",INDEX('Policy Characteristics'!J:J,MATCH($C2333,'Policy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3" s="254" t="str">
        <f>IF(ISBLANK(INDEX('Policy Characteristics'!K:K,MATCH($C2333,'Policy Characteristics'!$C:$C,0))),"",INDEX('Policy Characteristics'!K:K,MATCH($C2333,'Policy Characteristics'!$C:$C,0)))</f>
        <v>architectural-design.html#rnd</v>
      </c>
      <c r="R2333" s="254" t="str">
        <f>IF(ISBLANK(INDEX('Policy Characteristics'!L:L,MATCH($C2333,'Policy Characteristics'!$C:$C,0))),"",INDEX('Policy Characteristics'!L:L,MATCH($C2333,'Policy Characteristics'!$C:$C,0)))</f>
        <v>research-and-development.html</v>
      </c>
    </row>
    <row r="2334" spans="1:18" x14ac:dyDescent="0.25">
      <c r="A2334" s="254" t="str">
        <f>IF(ISBLANK(INDEX('Policy Characteristics'!A:A,MATCH($C2334,'Policy Characteristics'!$C:$C,0))),"",INDEX('Policy Characteristics'!A:A,MATCH($C2334,'Policy Characteristics'!$C:$C,0)))</f>
        <v>Research and Development</v>
      </c>
      <c r="B2334" s="262" t="str">
        <f>IF(ISBLANK(INDEX('Policy Characteristics'!B:B,MATCH($C2334,'Policy Characteristics'!$C:$C,0))),"",INDEX('Policy Characteristics'!B:B,MATCH($C2334,'Policy Characteristics'!$C:$C,0)))</f>
        <v>Capital Cost Reduction</v>
      </c>
      <c r="C2334" s="254" t="str">
        <f t="shared" si="83"/>
        <v>RnD Electricity Capital Cost Perc Reduction</v>
      </c>
      <c r="D2334" s="6" t="s">
        <v>3458</v>
      </c>
      <c r="E2334" s="45"/>
      <c r="F2334" s="6" t="s">
        <v>3470</v>
      </c>
      <c r="G2334" s="45"/>
      <c r="H2334" s="43">
        <v>1810</v>
      </c>
      <c r="I2334" s="324" t="s">
        <v>40</v>
      </c>
      <c r="J2334" s="255" t="str">
        <f>IF(ISBLANK(INDEX('Policy Characteristics'!D:D,MATCH($C2334,'Policy Characteristics'!$C:$C,0))),"",INDEX('Policy Characteristics'!D:D,MATCH($C2334,'Policy Characteristics'!$C:$C,0)))</f>
        <v>R&amp;D Capital Cost Reductions</v>
      </c>
      <c r="K2334" s="254" t="str">
        <f>IF(ISBLANK(INDEX('Policy Characteristics'!E:E,MATCH($C2334,'Policy Characteristics'!$C:$C,0))),"",INDEX('Policy Characteristics'!E:E,MATCH($C2334,'Policy Characteristics'!$C:$C,0)))</f>
        <v>RnD electricity capital cost reduction</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0.4</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cost</v>
      </c>
      <c r="P2334" s="254" t="str">
        <f>IF(ISBLANK(INDEX('Policy Characteristics'!J:J,MATCH($C2334,'Policy Characteristics'!$C:$C,0))),"",INDEX('Policy Characteristics'!J:J,MATCH($C2334,'Policy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4" s="254" t="str">
        <f>IF(ISBLANK(INDEX('Policy Characteristics'!K:K,MATCH($C2334,'Policy Characteristics'!$C:$C,0))),"",INDEX('Policy Characteristics'!K:K,MATCH($C2334,'Policy Characteristics'!$C:$C,0)))</f>
        <v>architectural-design.html#rnd</v>
      </c>
      <c r="R2334" s="254" t="str">
        <f>IF(ISBLANK(INDEX('Policy Characteristics'!L:L,MATCH($C2334,'Policy Characteristics'!$C:$C,0))),"",INDEX('Policy Characteristics'!L:L,MATCH($C2334,'Policy Characteristics'!$C:$C,0)))</f>
        <v>research-and-development.html</v>
      </c>
    </row>
    <row r="2335" spans="1:18" x14ac:dyDescent="0.25">
      <c r="A2335" s="254" t="str">
        <f>IF(ISBLANK(INDEX('Policy Characteristics'!A:A,MATCH($C2335,'Policy Characteristics'!$C:$C,0))),"",INDEX('Policy Characteristics'!A:A,MATCH($C2335,'Policy Characteristics'!$C:$C,0)))</f>
        <v>Research and Development</v>
      </c>
      <c r="B2335" s="262" t="str">
        <f>IF(ISBLANK(INDEX('Policy Characteristics'!B:B,MATCH($C2335,'Policy Characteristics'!$C:$C,0))),"",INDEX('Policy Characteristics'!B:B,MATCH($C2335,'Policy Characteristics'!$C:$C,0)))</f>
        <v>Capital Cost Reduction</v>
      </c>
      <c r="C2335" s="254" t="str">
        <f t="shared" si="83"/>
        <v>RnD Electricity Capital Cost Perc Reduction</v>
      </c>
      <c r="D2335" s="6" t="s">
        <v>72</v>
      </c>
      <c r="E2335" s="45"/>
      <c r="F2335" s="6" t="s">
        <v>3471</v>
      </c>
      <c r="G2335" s="45"/>
      <c r="H2335" s="43">
        <v>94</v>
      </c>
      <c r="I2335" s="324" t="s">
        <v>40</v>
      </c>
      <c r="J2335" s="255" t="str">
        <f>IF(ISBLANK(INDEX('Policy Characteristics'!D:D,MATCH($C2335,'Policy Characteristics'!$C:$C,0))),"",INDEX('Policy Characteristics'!D:D,MATCH($C2335,'Policy Characteristics'!$C:$C,0)))</f>
        <v>R&amp;D Capital Cost Reductions</v>
      </c>
      <c r="K2335" s="254" t="str">
        <f>IF(ISBLANK(INDEX('Policy Characteristics'!E:E,MATCH($C2335,'Policy Characteristics'!$C:$C,0))),"",INDEX('Policy Characteristics'!E:E,MATCH($C2335,'Policy Characteristics'!$C:$C,0)))</f>
        <v>RnD electricity capital cost reduction</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0.4</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cost</v>
      </c>
      <c r="P2335" s="254" t="str">
        <f>IF(ISBLANK(INDEX('Policy Characteristics'!J:J,MATCH($C2335,'Policy Characteristics'!$C:$C,0))),"",INDEX('Policy Characteristics'!J:J,MATCH($C2335,'Policy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5" s="254" t="str">
        <f>IF(ISBLANK(INDEX('Policy Characteristics'!K:K,MATCH($C2335,'Policy Characteristics'!$C:$C,0))),"",INDEX('Policy Characteristics'!K:K,MATCH($C2335,'Policy Characteristics'!$C:$C,0)))</f>
        <v>architectural-design.html#rnd</v>
      </c>
      <c r="R2335" s="254" t="str">
        <f>IF(ISBLANK(INDEX('Policy Characteristics'!L:L,MATCH($C2335,'Policy Characteristics'!$C:$C,0))),"",INDEX('Policy Characteristics'!L:L,MATCH($C2335,'Policy Characteristics'!$C:$C,0)))</f>
        <v>research-and-development.html</v>
      </c>
    </row>
    <row r="2336" spans="1:18" x14ac:dyDescent="0.25">
      <c r="A2336" s="254" t="str">
        <f>IF(ISBLANK(INDEX('Policy Characteristics'!A:A,MATCH($C2336,'Policy Characteristics'!$C:$C,0))),"",INDEX('Policy Characteristics'!A:A,MATCH($C2336,'Policy Characteristics'!$C:$C,0)))</f>
        <v>Research and Development</v>
      </c>
      <c r="B2336" s="262" t="str">
        <f>IF(ISBLANK(INDEX('Policy Characteristics'!B:B,MATCH($C2336,'Policy Characteristics'!$C:$C,0))),"",INDEX('Policy Characteristics'!B:B,MATCH($C2336,'Policy Characteristics'!$C:$C,0)))</f>
        <v>Capital Cost Reduction</v>
      </c>
      <c r="C2336" s="254" t="str">
        <f t="shared" si="83"/>
        <v>RnD Electricity Capital Cost Perc Reduction</v>
      </c>
      <c r="D2336" s="6" t="s">
        <v>73</v>
      </c>
      <c r="E2336" s="45"/>
      <c r="F2336" s="6" t="s">
        <v>308</v>
      </c>
      <c r="G2336" s="45"/>
      <c r="H2336" s="43">
        <v>95</v>
      </c>
      <c r="I2336" s="324" t="s">
        <v>40</v>
      </c>
      <c r="J2336" s="255" t="str">
        <f>IF(ISBLANK(INDEX('Policy Characteristics'!D:D,MATCH($C2336,'Policy Characteristics'!$C:$C,0))),"",INDEX('Policy Characteristics'!D:D,MATCH($C2336,'Policy Characteristics'!$C:$C,0)))</f>
        <v>R&amp;D Capital Cost Reductions</v>
      </c>
      <c r="K2336" s="254" t="str">
        <f>IF(ISBLANK(INDEX('Policy Characteristics'!E:E,MATCH($C2336,'Policy Characteristics'!$C:$C,0))),"",INDEX('Policy Characteristics'!E:E,MATCH($C2336,'Policy Characteristics'!$C:$C,0)))</f>
        <v>RnD electricity capital cost reduction</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0.4</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cost</v>
      </c>
      <c r="P2336" s="254" t="str">
        <f>IF(ISBLANK(INDEX('Policy Characteristics'!J:J,MATCH($C2336,'Policy Characteristics'!$C:$C,0))),"",INDEX('Policy Characteristics'!J:J,MATCH($C2336,'Policy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6" s="254" t="str">
        <f>IF(ISBLANK(INDEX('Policy Characteristics'!K:K,MATCH($C2336,'Policy Characteristics'!$C:$C,0))),"",INDEX('Policy Characteristics'!K:K,MATCH($C2336,'Policy Characteristics'!$C:$C,0)))</f>
        <v>architectural-design.html#rnd</v>
      </c>
      <c r="R2336" s="254" t="str">
        <f>IF(ISBLANK(INDEX('Policy Characteristics'!L:L,MATCH($C2336,'Policy Characteristics'!$C:$C,0))),"",INDEX('Policy Characteristics'!L:L,MATCH($C2336,'Policy Characteristics'!$C:$C,0)))</f>
        <v>research-and-development.html</v>
      </c>
    </row>
    <row r="2337" spans="1:18" x14ac:dyDescent="0.25">
      <c r="A2337" s="254" t="str">
        <f>IF(ISBLANK(INDEX('Policy Characteristics'!A:A,MATCH($C2337,'Policy Characteristics'!$C:$C,0))),"",INDEX('Policy Characteristics'!A:A,MATCH($C2337,'Policy Characteristics'!$C:$C,0)))</f>
        <v>Research and Development</v>
      </c>
      <c r="B2337" s="262" t="str">
        <f>IF(ISBLANK(INDEX('Policy Characteristics'!B:B,MATCH($C2337,'Policy Characteristics'!$C:$C,0))),"",INDEX('Policy Characteristics'!B:B,MATCH($C2337,'Policy Characteristics'!$C:$C,0)))</f>
        <v>Capital Cost Reduction</v>
      </c>
      <c r="C2337" s="254" t="str">
        <f t="shared" si="83"/>
        <v>RnD Electricity Capital Cost Perc Reduction</v>
      </c>
      <c r="D2337" s="6" t="s">
        <v>435</v>
      </c>
      <c r="E2337" s="45"/>
      <c r="F2337" s="6" t="s">
        <v>439</v>
      </c>
      <c r="G2337" s="45"/>
      <c r="H2337" s="43">
        <v>96</v>
      </c>
      <c r="I2337" s="324" t="s">
        <v>40</v>
      </c>
      <c r="J2337" s="255" t="str">
        <f>IF(ISBLANK(INDEX('Policy Characteristics'!D:D,MATCH($C2337,'Policy Characteristics'!$C:$C,0))),"",INDEX('Policy Characteristics'!D:D,MATCH($C2337,'Policy Characteristics'!$C:$C,0)))</f>
        <v>R&amp;D Capital Cost Reductions</v>
      </c>
      <c r="K2337" s="254" t="str">
        <f>IF(ISBLANK(INDEX('Policy Characteristics'!E:E,MATCH($C2337,'Policy Characteristics'!$C:$C,0))),"",INDEX('Policy Characteristics'!E:E,MATCH($C2337,'Policy Characteristics'!$C:$C,0)))</f>
        <v>RnD electricity capital cost reduction</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0.4</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cost</v>
      </c>
      <c r="P2337" s="254" t="str">
        <f>IF(ISBLANK(INDEX('Policy Characteristics'!J:J,MATCH($C2337,'Policy Characteristics'!$C:$C,0))),"",INDEX('Policy Characteristics'!J:J,MATCH($C2337,'Policy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7" s="254" t="str">
        <f>IF(ISBLANK(INDEX('Policy Characteristics'!K:K,MATCH($C2337,'Policy Characteristics'!$C:$C,0))),"",INDEX('Policy Characteristics'!K:K,MATCH($C2337,'Policy Characteristics'!$C:$C,0)))</f>
        <v>architectural-design.html#rnd</v>
      </c>
      <c r="R2337" s="254" t="str">
        <f>IF(ISBLANK(INDEX('Policy Characteristics'!L:L,MATCH($C2337,'Policy Characteristics'!$C:$C,0))),"",INDEX('Policy Characteristics'!L:L,MATCH($C2337,'Policy Characteristics'!$C:$C,0)))</f>
        <v>research-and-development.html</v>
      </c>
    </row>
    <row r="2338" spans="1:18" x14ac:dyDescent="0.25">
      <c r="A2338" s="254" t="str">
        <f>IF(ISBLANK(INDEX('Policy Characteristics'!A:A,MATCH($C2338,'Policy Characteristics'!$C:$C,0))),"",INDEX('Policy Characteristics'!A:A,MATCH($C2338,'Policy Characteristics'!$C:$C,0)))</f>
        <v>Research and Development</v>
      </c>
      <c r="B2338" s="262" t="str">
        <f>IF(ISBLANK(INDEX('Policy Characteristics'!B:B,MATCH($C2338,'Policy Characteristics'!$C:$C,0))),"",INDEX('Policy Characteristics'!B:B,MATCH($C2338,'Policy Characteristics'!$C:$C,0)))</f>
        <v>Capital Cost Reduction</v>
      </c>
      <c r="C2338" s="254" t="str">
        <f t="shared" si="83"/>
        <v>RnD Electricity Capital Cost Perc Reduction</v>
      </c>
      <c r="D2338" s="6" t="s">
        <v>74</v>
      </c>
      <c r="E2338" s="45"/>
      <c r="F2338" s="6" t="s">
        <v>309</v>
      </c>
      <c r="G2338" s="45"/>
      <c r="H2338" s="43">
        <v>97</v>
      </c>
      <c r="I2338" s="324" t="s">
        <v>40</v>
      </c>
      <c r="J2338" s="255" t="str">
        <f>IF(ISBLANK(INDEX('Policy Characteristics'!D:D,MATCH($C2338,'Policy Characteristics'!$C:$C,0))),"",INDEX('Policy Characteristics'!D:D,MATCH($C2338,'Policy Characteristics'!$C:$C,0)))</f>
        <v>R&amp;D Capital Cost Reductions</v>
      </c>
      <c r="K2338" s="254" t="str">
        <f>IF(ISBLANK(INDEX('Policy Characteristics'!E:E,MATCH($C2338,'Policy Characteristics'!$C:$C,0))),"",INDEX('Policy Characteristics'!E:E,MATCH($C2338,'Policy Characteristics'!$C:$C,0)))</f>
        <v>RnD electricity capital cost reduction</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0.4</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cost</v>
      </c>
      <c r="P2338" s="254" t="str">
        <f>IF(ISBLANK(INDEX('Policy Characteristics'!J:J,MATCH($C2338,'Policy Characteristics'!$C:$C,0))),"",INDEX('Policy Characteristics'!J:J,MATCH($C2338,'Policy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8" s="254" t="str">
        <f>IF(ISBLANK(INDEX('Policy Characteristics'!K:K,MATCH($C2338,'Policy Characteristics'!$C:$C,0))),"",INDEX('Policy Characteristics'!K:K,MATCH($C2338,'Policy Characteristics'!$C:$C,0)))</f>
        <v>architectural-design.html#rnd</v>
      </c>
      <c r="R2338" s="254" t="str">
        <f>IF(ISBLANK(INDEX('Policy Characteristics'!L:L,MATCH($C2338,'Policy Characteristics'!$C:$C,0))),"",INDEX('Policy Characteristics'!L:L,MATCH($C2338,'Policy Characteristics'!$C:$C,0)))</f>
        <v>research-and-development.html</v>
      </c>
    </row>
    <row r="2339" spans="1:18" x14ac:dyDescent="0.25">
      <c r="A2339" s="254" t="str">
        <f>IF(ISBLANK(INDEX('Policy Characteristics'!A:A,MATCH($C2339,'Policy Characteristics'!$C:$C,0))),"",INDEX('Policy Characteristics'!A:A,MATCH($C2339,'Policy Characteristics'!$C:$C,0)))</f>
        <v>Research and Development</v>
      </c>
      <c r="B2339" s="262" t="str">
        <f>IF(ISBLANK(INDEX('Policy Characteristics'!B:B,MATCH($C2339,'Policy Characteristics'!$C:$C,0))),"",INDEX('Policy Characteristics'!B:B,MATCH($C2339,'Policy Characteristics'!$C:$C,0)))</f>
        <v>Capital Cost Reduction</v>
      </c>
      <c r="C2339" s="254" t="str">
        <f t="shared" si="83"/>
        <v>RnD Electricity Capital Cost Perc Reduction</v>
      </c>
      <c r="D2339" s="6" t="s">
        <v>75</v>
      </c>
      <c r="E2339" s="45"/>
      <c r="F2339" s="6" t="s">
        <v>310</v>
      </c>
      <c r="G2339" s="45"/>
      <c r="H2339" s="43">
        <v>98</v>
      </c>
      <c r="I2339" s="324" t="s">
        <v>40</v>
      </c>
      <c r="J2339" s="255" t="str">
        <f>IF(ISBLANK(INDEX('Policy Characteristics'!D:D,MATCH($C2339,'Policy Characteristics'!$C:$C,0))),"",INDEX('Policy Characteristics'!D:D,MATCH($C2339,'Policy Characteristics'!$C:$C,0)))</f>
        <v>R&amp;D Capital Cost Reductions</v>
      </c>
      <c r="K2339" s="254" t="str">
        <f>IF(ISBLANK(INDEX('Policy Characteristics'!E:E,MATCH($C2339,'Policy Characteristics'!$C:$C,0))),"",INDEX('Policy Characteristics'!E:E,MATCH($C2339,'Policy Characteristics'!$C:$C,0)))</f>
        <v>RnD electricity capital cost reduction</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0.4</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cost</v>
      </c>
      <c r="P2339" s="254" t="str">
        <f>IF(ISBLANK(INDEX('Policy Characteristics'!J:J,MATCH($C2339,'Policy Characteristics'!$C:$C,0))),"",INDEX('Policy Characteristics'!J:J,MATCH($C2339,'Policy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9" s="254" t="str">
        <f>IF(ISBLANK(INDEX('Policy Characteristics'!K:K,MATCH($C2339,'Policy Characteristics'!$C:$C,0))),"",INDEX('Policy Characteristics'!K:K,MATCH($C2339,'Policy Characteristics'!$C:$C,0)))</f>
        <v>architectural-design.html#rnd</v>
      </c>
      <c r="R2339" s="254" t="str">
        <f>IF(ISBLANK(INDEX('Policy Characteristics'!L:L,MATCH($C2339,'Policy Characteristics'!$C:$C,0))),"",INDEX('Policy Characteristics'!L:L,MATCH($C2339,'Policy Characteristics'!$C:$C,0)))</f>
        <v>research-and-development.html</v>
      </c>
    </row>
    <row r="2340" spans="1:18" x14ac:dyDescent="0.25">
      <c r="A2340" s="254" t="str">
        <f>IF(ISBLANK(INDEX('Policy Characteristics'!A:A,MATCH($C2340,'Policy Characteristics'!$C:$C,0))),"",INDEX('Policy Characteristics'!A:A,MATCH($C2340,'Policy Characteristics'!$C:$C,0)))</f>
        <v>Research and Development</v>
      </c>
      <c r="B2340" s="262" t="str">
        <f>IF(ISBLANK(INDEX('Policy Characteristics'!B:B,MATCH($C2340,'Policy Characteristics'!$C:$C,0))),"",INDEX('Policy Characteristics'!B:B,MATCH($C2340,'Policy Characteristics'!$C:$C,0)))</f>
        <v>Capital Cost Reduction</v>
      </c>
      <c r="C2340" s="254" t="str">
        <f t="shared" si="83"/>
        <v>RnD Electricity Capital Cost Perc Reduction</v>
      </c>
      <c r="D2340" s="6" t="s">
        <v>76</v>
      </c>
      <c r="E2340" s="45"/>
      <c r="F2340" s="6" t="s">
        <v>311</v>
      </c>
      <c r="G2340" s="45"/>
      <c r="H2340" s="43">
        <v>99</v>
      </c>
      <c r="I2340" s="324" t="s">
        <v>40</v>
      </c>
      <c r="J2340" s="255" t="str">
        <f>IF(ISBLANK(INDEX('Policy Characteristics'!D:D,MATCH($C2340,'Policy Characteristics'!$C:$C,0))),"",INDEX('Policy Characteristics'!D:D,MATCH($C2340,'Policy Characteristics'!$C:$C,0)))</f>
        <v>R&amp;D Capital Cost Reductions</v>
      </c>
      <c r="K2340" s="254" t="str">
        <f>IF(ISBLANK(INDEX('Policy Characteristics'!E:E,MATCH($C2340,'Policy Characteristics'!$C:$C,0))),"",INDEX('Policy Characteristics'!E:E,MATCH($C2340,'Policy Characteristics'!$C:$C,0)))</f>
        <v>RnD electricity capital cost reduction</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0.4</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cost</v>
      </c>
      <c r="P2340" s="254" t="str">
        <f>IF(ISBLANK(INDEX('Policy Characteristics'!J:J,MATCH($C2340,'Policy Characteristics'!$C:$C,0))),"",INDEX('Policy Characteristics'!J:J,MATCH($C2340,'Policy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0" s="254" t="str">
        <f>IF(ISBLANK(INDEX('Policy Characteristics'!K:K,MATCH($C2340,'Policy Characteristics'!$C:$C,0))),"",INDEX('Policy Characteristics'!K:K,MATCH($C2340,'Policy Characteristics'!$C:$C,0)))</f>
        <v>architectural-design.html#rnd</v>
      </c>
      <c r="R2340" s="254" t="str">
        <f>IF(ISBLANK(INDEX('Policy Characteristics'!L:L,MATCH($C2340,'Policy Characteristics'!$C:$C,0))),"",INDEX('Policy Characteristics'!L:L,MATCH($C2340,'Policy Characteristics'!$C:$C,0)))</f>
        <v>research-and-development.html</v>
      </c>
    </row>
    <row r="2341" spans="1:18" x14ac:dyDescent="0.25">
      <c r="A2341" s="254" t="str">
        <f>IF(ISBLANK(INDEX('Policy Characteristics'!A:A,MATCH($C2341,'Policy Characteristics'!$C:$C,0))),"",INDEX('Policy Characteristics'!A:A,MATCH($C2341,'Policy Characteristics'!$C:$C,0)))</f>
        <v>Research and Development</v>
      </c>
      <c r="B2341" s="262" t="str">
        <f>IF(ISBLANK(INDEX('Policy Characteristics'!B:B,MATCH($C2341,'Policy Characteristics'!$C:$C,0))),"",INDEX('Policy Characteristics'!B:B,MATCH($C2341,'Policy Characteristics'!$C:$C,0)))</f>
        <v>Capital Cost Reduction</v>
      </c>
      <c r="C2341" s="254" t="str">
        <f t="shared" si="83"/>
        <v>RnD Electricity Capital Cost Perc Reduction</v>
      </c>
      <c r="D2341" s="6" t="s">
        <v>2406</v>
      </c>
      <c r="E2341" s="45"/>
      <c r="F2341" s="6" t="s">
        <v>3472</v>
      </c>
      <c r="G2341" s="45"/>
      <c r="H2341" s="43">
        <v>192</v>
      </c>
      <c r="I2341" s="324" t="s">
        <v>40</v>
      </c>
      <c r="J2341" s="255" t="str">
        <f>IF(ISBLANK(INDEX('Policy Characteristics'!D:D,MATCH($C2341,'Policy Characteristics'!$C:$C,0))),"",INDEX('Policy Characteristics'!D:D,MATCH($C2341,'Policy Characteristics'!$C:$C,0)))</f>
        <v>R&amp;D Capital Cost Reductions</v>
      </c>
      <c r="K2341" s="254" t="str">
        <f>IF(ISBLANK(INDEX('Policy Characteristics'!E:E,MATCH($C2341,'Policy Characteristics'!$C:$C,0))),"",INDEX('Policy Characteristics'!E:E,MATCH($C2341,'Policy Characteristics'!$C:$C,0)))</f>
        <v>RnD electricity capital cost reduction</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0.4</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cost</v>
      </c>
      <c r="P2341" s="254" t="str">
        <f>IF(ISBLANK(INDEX('Policy Characteristics'!J:J,MATCH($C2341,'Policy Characteristics'!$C:$C,0))),"",INDEX('Policy Characteristics'!J:J,MATCH($C2341,'Policy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1" s="254" t="str">
        <f>IF(ISBLANK(INDEX('Policy Characteristics'!K:K,MATCH($C2341,'Policy Characteristics'!$C:$C,0))),"",INDEX('Policy Characteristics'!K:K,MATCH($C2341,'Policy Characteristics'!$C:$C,0)))</f>
        <v>architectural-design.html#rnd</v>
      </c>
      <c r="R2341" s="254" t="str">
        <f>IF(ISBLANK(INDEX('Policy Characteristics'!L:L,MATCH($C2341,'Policy Characteristics'!$C:$C,0))),"",INDEX('Policy Characteristics'!L:L,MATCH($C2341,'Policy Characteristics'!$C:$C,0)))</f>
        <v>research-and-development.html</v>
      </c>
    </row>
    <row r="2342" spans="1:18" x14ac:dyDescent="0.25">
      <c r="A2342" s="254" t="str">
        <f>IF(ISBLANK(INDEX('Policy Characteristics'!A:A,MATCH($C2342,'Policy Characteristics'!$C:$C,0))),"",INDEX('Policy Characteristics'!A:A,MATCH($C2342,'Policy Characteristics'!$C:$C,0)))</f>
        <v>Research and Development</v>
      </c>
      <c r="B2342" s="262" t="str">
        <f>IF(ISBLANK(INDEX('Policy Characteristics'!B:B,MATCH($C2342,'Policy Characteristics'!$C:$C,0))),"",INDEX('Policy Characteristics'!B:B,MATCH($C2342,'Policy Characteristics'!$C:$C,0)))</f>
        <v>Capital Cost Reduction</v>
      </c>
      <c r="C2342" s="254" t="str">
        <f t="shared" si="83"/>
        <v>RnD Electricity Capital Cost Perc Reduction</v>
      </c>
      <c r="D2342" s="6" t="s">
        <v>295</v>
      </c>
      <c r="E2342" s="45"/>
      <c r="F2342" s="6" t="s">
        <v>3473</v>
      </c>
      <c r="G2342" s="45"/>
      <c r="H2342" s="43">
        <v>180</v>
      </c>
      <c r="I2342" s="324" t="s">
        <v>40</v>
      </c>
      <c r="J2342" s="255" t="str">
        <f>IF(ISBLANK(INDEX('Policy Characteristics'!D:D,MATCH($C2342,'Policy Characteristics'!$C:$C,0))),"",INDEX('Policy Characteristics'!D:D,MATCH($C2342,'Policy Characteristics'!$C:$C,0)))</f>
        <v>R&amp;D Capital Cost Reductions</v>
      </c>
      <c r="K2342" s="254" t="str">
        <f>IF(ISBLANK(INDEX('Policy Characteristics'!E:E,MATCH($C2342,'Policy Characteristics'!$C:$C,0))),"",INDEX('Policy Characteristics'!E:E,MATCH($C2342,'Policy Characteristics'!$C:$C,0)))</f>
        <v>RnD electricity capital cost reduction</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0.4</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cost</v>
      </c>
      <c r="P2342" s="254" t="str">
        <f>IF(ISBLANK(INDEX('Policy Characteristics'!J:J,MATCH($C2342,'Policy Characteristics'!$C:$C,0))),"",INDEX('Policy Characteristics'!J:J,MATCH($C2342,'Policy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2" s="254" t="str">
        <f>IF(ISBLANK(INDEX('Policy Characteristics'!K:K,MATCH($C2342,'Policy Characteristics'!$C:$C,0))),"",INDEX('Policy Characteristics'!K:K,MATCH($C2342,'Policy Characteristics'!$C:$C,0)))</f>
        <v>architectural-design.html#rnd</v>
      </c>
      <c r="R2342" s="254" t="str">
        <f>IF(ISBLANK(INDEX('Policy Characteristics'!L:L,MATCH($C2342,'Policy Characteristics'!$C:$C,0))),"",INDEX('Policy Characteristics'!L:L,MATCH($C2342,'Policy Characteristics'!$C:$C,0)))</f>
        <v>research-and-development.html</v>
      </c>
    </row>
    <row r="2343" spans="1:18" x14ac:dyDescent="0.25">
      <c r="A2343" s="254" t="str">
        <f>IF(ISBLANK(INDEX('Policy Characteristics'!A:A,MATCH($C2343,'Policy Characteristics'!$C:$C,0))),"",INDEX('Policy Characteristics'!A:A,MATCH($C2343,'Policy Characteristics'!$C:$C,0)))</f>
        <v>Research and Development</v>
      </c>
      <c r="B2343" s="262" t="str">
        <f>IF(ISBLANK(INDEX('Policy Characteristics'!B:B,MATCH($C2343,'Policy Characteristics'!$C:$C,0))),"",INDEX('Policy Characteristics'!B:B,MATCH($C2343,'Policy Characteristics'!$C:$C,0)))</f>
        <v>Capital Cost Reduction</v>
      </c>
      <c r="C2343" s="254" t="str">
        <f t="shared" si="83"/>
        <v>RnD Electricity Capital Cost Perc Reduction</v>
      </c>
      <c r="D2343" s="6" t="s">
        <v>296</v>
      </c>
      <c r="E2343" s="45"/>
      <c r="F2343" s="6" t="s">
        <v>2244</v>
      </c>
      <c r="G2343" s="45"/>
      <c r="H2343" s="43">
        <v>183</v>
      </c>
      <c r="I2343" s="324" t="s">
        <v>40</v>
      </c>
      <c r="J2343" s="255" t="str">
        <f>IF(ISBLANK(INDEX('Policy Characteristics'!D:D,MATCH($C2343,'Policy Characteristics'!$C:$C,0))),"",INDEX('Policy Characteristics'!D:D,MATCH($C2343,'Policy Characteristics'!$C:$C,0)))</f>
        <v>R&amp;D Capital Cost Reductions</v>
      </c>
      <c r="K2343" s="254" t="str">
        <f>IF(ISBLANK(INDEX('Policy Characteristics'!E:E,MATCH($C2343,'Policy Characteristics'!$C:$C,0))),"",INDEX('Policy Characteristics'!E:E,MATCH($C2343,'Policy Characteristics'!$C:$C,0)))</f>
        <v>RnD electricity capital cost reduction</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0.4</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cost</v>
      </c>
      <c r="P2343" s="254" t="str">
        <f>IF(ISBLANK(INDEX('Policy Characteristics'!J:J,MATCH($C2343,'Policy Characteristics'!$C:$C,0))),"",INDEX('Policy Characteristics'!J:J,MATCH($C2343,'Policy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3" s="254" t="str">
        <f>IF(ISBLANK(INDEX('Policy Characteristics'!K:K,MATCH($C2343,'Policy Characteristics'!$C:$C,0))),"",INDEX('Policy Characteristics'!K:K,MATCH($C2343,'Policy Characteristics'!$C:$C,0)))</f>
        <v>architectural-design.html#rnd</v>
      </c>
      <c r="R2343" s="254" t="str">
        <f>IF(ISBLANK(INDEX('Policy Characteristics'!L:L,MATCH($C2343,'Policy Characteristics'!$C:$C,0))),"",INDEX('Policy Characteristics'!L:L,MATCH($C2343,'Policy Characteristics'!$C:$C,0)))</f>
        <v>research-and-development.html</v>
      </c>
    </row>
    <row r="2344" spans="1:18" x14ac:dyDescent="0.25">
      <c r="A2344" s="254" t="str">
        <f>IF(ISBLANK(INDEX('Policy Characteristics'!A:A,MATCH($C2344,'Policy Characteristics'!$C:$C,0))),"",INDEX('Policy Characteristics'!A:A,MATCH($C2344,'Policy Characteristics'!$C:$C,0)))</f>
        <v>Research and Development</v>
      </c>
      <c r="B2344" s="262" t="str">
        <f>IF(ISBLANK(INDEX('Policy Characteristics'!B:B,MATCH($C2344,'Policy Characteristics'!$C:$C,0))),"",INDEX('Policy Characteristics'!B:B,MATCH($C2344,'Policy Characteristics'!$C:$C,0)))</f>
        <v>Capital Cost Reduction</v>
      </c>
      <c r="C2344" s="254" t="str">
        <f t="shared" si="83"/>
        <v>RnD Electricity Capital Cost Perc Reduction</v>
      </c>
      <c r="D2344" s="6" t="s">
        <v>431</v>
      </c>
      <c r="E2344" s="45"/>
      <c r="F2344" s="6" t="s">
        <v>432</v>
      </c>
      <c r="G2344" s="45"/>
      <c r="H2344" s="43">
        <v>1811</v>
      </c>
      <c r="I2344" s="324" t="s">
        <v>40</v>
      </c>
      <c r="J2344" s="255" t="str">
        <f>IF(ISBLANK(INDEX('Policy Characteristics'!D:D,MATCH($C2344,'Policy Characteristics'!$C:$C,0))),"",INDEX('Policy Characteristics'!D:D,MATCH($C2344,'Policy Characteristics'!$C:$C,0)))</f>
        <v>R&amp;D Capital Cost Reductions</v>
      </c>
      <c r="K2344" s="254" t="str">
        <f>IF(ISBLANK(INDEX('Policy Characteristics'!E:E,MATCH($C2344,'Policy Characteristics'!$C:$C,0))),"",INDEX('Policy Characteristics'!E:E,MATCH($C2344,'Policy Characteristics'!$C:$C,0)))</f>
        <v>RnD electricity capital cost reduction</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0.4</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cost</v>
      </c>
      <c r="P2344" s="254" t="str">
        <f>IF(ISBLANK(INDEX('Policy Characteristics'!J:J,MATCH($C2344,'Policy Characteristics'!$C:$C,0))),"",INDEX('Policy Characteristics'!J:J,MATCH($C2344,'Policy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4" s="254" t="str">
        <f>IF(ISBLANK(INDEX('Policy Characteristics'!K:K,MATCH($C2344,'Policy Characteristics'!$C:$C,0))),"",INDEX('Policy Characteristics'!K:K,MATCH($C2344,'Policy Characteristics'!$C:$C,0)))</f>
        <v>architectural-design.html#rnd</v>
      </c>
      <c r="R2344" s="254" t="str">
        <f>IF(ISBLANK(INDEX('Policy Characteristics'!L:L,MATCH($C2344,'Policy Characteristics'!$C:$C,0))),"",INDEX('Policy Characteristics'!L:L,MATCH($C2344,'Policy Characteristics'!$C:$C,0)))</f>
        <v>research-and-development.html</v>
      </c>
    </row>
    <row r="2345" spans="1:18" x14ac:dyDescent="0.25">
      <c r="A2345" s="254" t="str">
        <f>IF(ISBLANK(INDEX('Policy Characteristics'!A:A,MATCH($C2345,'Policy Characteristics'!$C:$C,0))),"",INDEX('Policy Characteristics'!A:A,MATCH($C2345,'Policy Characteristics'!$C:$C,0)))</f>
        <v>Research and Development</v>
      </c>
      <c r="B2345" s="262" t="str">
        <f>IF(ISBLANK(INDEX('Policy Characteristics'!B:B,MATCH($C2345,'Policy Characteristics'!$C:$C,0))),"",INDEX('Policy Characteristics'!B:B,MATCH($C2345,'Policy Characteristics'!$C:$C,0)))</f>
        <v>Capital Cost Reduction</v>
      </c>
      <c r="C2345" s="254" t="str">
        <f t="shared" si="83"/>
        <v>RnD Electricity Capital Cost Perc Reduction</v>
      </c>
      <c r="D2345" s="6" t="s">
        <v>440</v>
      </c>
      <c r="E2345" s="45"/>
      <c r="F2345" s="6" t="s">
        <v>442</v>
      </c>
      <c r="G2345" s="45"/>
      <c r="H2345" s="43">
        <v>1812</v>
      </c>
      <c r="I2345" s="324" t="s">
        <v>40</v>
      </c>
      <c r="J2345" s="255" t="str">
        <f>IF(ISBLANK(INDEX('Policy Characteristics'!D:D,MATCH($C2345,'Policy Characteristics'!$C:$C,0))),"",INDEX('Policy Characteristics'!D:D,MATCH($C2345,'Policy Characteristics'!$C:$C,0)))</f>
        <v>R&amp;D Capital Cost Reductions</v>
      </c>
      <c r="K2345" s="254" t="str">
        <f>IF(ISBLANK(INDEX('Policy Characteristics'!E:E,MATCH($C2345,'Policy Characteristics'!$C:$C,0))),"",INDEX('Policy Characteristics'!E:E,MATCH($C2345,'Policy Characteristics'!$C:$C,0)))</f>
        <v>RnD electricity capital cost reduction</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0.4</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cost</v>
      </c>
      <c r="P2345" s="254" t="str">
        <f>IF(ISBLANK(INDEX('Policy Characteristics'!J:J,MATCH($C2345,'Policy Characteristics'!$C:$C,0))),"",INDEX('Policy Characteristics'!J:J,MATCH($C2345,'Policy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5" s="254" t="str">
        <f>IF(ISBLANK(INDEX('Policy Characteristics'!K:K,MATCH($C2345,'Policy Characteristics'!$C:$C,0))),"",INDEX('Policy Characteristics'!K:K,MATCH($C2345,'Policy Characteristics'!$C:$C,0)))</f>
        <v>architectural-design.html#rnd</v>
      </c>
      <c r="R2345" s="254" t="str">
        <f>IF(ISBLANK(INDEX('Policy Characteristics'!L:L,MATCH($C2345,'Policy Characteristics'!$C:$C,0))),"",INDEX('Policy Characteristics'!L:L,MATCH($C2345,'Policy Characteristics'!$C:$C,0)))</f>
        <v>research-and-development.html</v>
      </c>
    </row>
    <row r="2346" spans="1:18" x14ac:dyDescent="0.25">
      <c r="A2346" s="254" t="str">
        <f>IF(ISBLANK(INDEX('Policy Characteristics'!A:A,MATCH($C2346,'Policy Characteristics'!$C:$C,0))),"",INDEX('Policy Characteristics'!A:A,MATCH($C2346,'Policy Characteristics'!$C:$C,0)))</f>
        <v>Research and Development</v>
      </c>
      <c r="B2346" s="262" t="str">
        <f>IF(ISBLANK(INDEX('Policy Characteristics'!B:B,MATCH($C2346,'Policy Characteristics'!$C:$C,0))),"",INDEX('Policy Characteristics'!B:B,MATCH($C2346,'Policy Characteristics'!$C:$C,0)))</f>
        <v>Capital Cost Reduction</v>
      </c>
      <c r="C2346" s="254" t="str">
        <f t="shared" si="83"/>
        <v>RnD Electricity Capital Cost Perc Reduction</v>
      </c>
      <c r="D2346" s="6" t="s">
        <v>2724</v>
      </c>
      <c r="E2346" s="45"/>
      <c r="F2346" s="6" t="s">
        <v>3474</v>
      </c>
      <c r="G2346" s="45"/>
      <c r="H2346" s="43">
        <v>1813</v>
      </c>
      <c r="I2346" s="324" t="s">
        <v>41</v>
      </c>
      <c r="J2346" s="255" t="str">
        <f>IF(ISBLANK(INDEX('Policy Characteristics'!D:D,MATCH($C2346,'Policy Characteristics'!$C:$C,0))),"",INDEX('Policy Characteristics'!D:D,MATCH($C2346,'Policy Characteristics'!$C:$C,0)))</f>
        <v>R&amp;D Capital Cost Reductions</v>
      </c>
      <c r="K2346" s="254" t="str">
        <f>IF(ISBLANK(INDEX('Policy Characteristics'!E:E,MATCH($C2346,'Policy Characteristics'!$C:$C,0))),"",INDEX('Policy Characteristics'!E:E,MATCH($C2346,'Policy Characteristics'!$C:$C,0)))</f>
        <v>RnD electricity capital cost reduction</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0.4</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cost</v>
      </c>
      <c r="P2346" s="254" t="str">
        <f>IF(ISBLANK(INDEX('Policy Characteristics'!J:J,MATCH($C2346,'Policy Characteristics'!$C:$C,0))),"",INDEX('Policy Characteristics'!J:J,MATCH($C2346,'Policy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6" s="254" t="str">
        <f>IF(ISBLANK(INDEX('Policy Characteristics'!K:K,MATCH($C2346,'Policy Characteristics'!$C:$C,0))),"",INDEX('Policy Characteristics'!K:K,MATCH($C2346,'Policy Characteristics'!$C:$C,0)))</f>
        <v>architectural-design.html#rnd</v>
      </c>
      <c r="R2346" s="254" t="str">
        <f>IF(ISBLANK(INDEX('Policy Characteristics'!L:L,MATCH($C2346,'Policy Characteristics'!$C:$C,0))),"",INDEX('Policy Characteristics'!L:L,MATCH($C2346,'Policy Characteristics'!$C:$C,0)))</f>
        <v>research-and-development.html</v>
      </c>
    </row>
    <row r="2347" spans="1:18" x14ac:dyDescent="0.25">
      <c r="A2347" s="254" t="str">
        <f>IF(ISBLANK(INDEX('Policy Characteristics'!A:A,MATCH($C2347,'Policy Characteristics'!$C:$C,0))),"",INDEX('Policy Characteristics'!A:A,MATCH($C2347,'Policy Characteristics'!$C:$C,0)))</f>
        <v>Research and Development</v>
      </c>
      <c r="B2347" s="262" t="str">
        <f>IF(ISBLANK(INDEX('Policy Characteristics'!B:B,MATCH($C2347,'Policy Characteristics'!$C:$C,0))),"",INDEX('Policy Characteristics'!B:B,MATCH($C2347,'Policy Characteristics'!$C:$C,0)))</f>
        <v>Capital Cost Reduction</v>
      </c>
      <c r="C2347" s="254" t="str">
        <f t="shared" si="83"/>
        <v>RnD Electricity Capital Cost Perc Reduction</v>
      </c>
      <c r="D2347" s="6" t="s">
        <v>2725</v>
      </c>
      <c r="E2347" s="45"/>
      <c r="F2347" s="6" t="s">
        <v>3475</v>
      </c>
      <c r="G2347" s="45"/>
      <c r="H2347" s="43">
        <v>1814</v>
      </c>
      <c r="I2347" s="324" t="s">
        <v>41</v>
      </c>
      <c r="J2347" s="255" t="str">
        <f>IF(ISBLANK(INDEX('Policy Characteristics'!D:D,MATCH($C2347,'Policy Characteristics'!$C:$C,0))),"",INDEX('Policy Characteristics'!D:D,MATCH($C2347,'Policy Characteristics'!$C:$C,0)))</f>
        <v>R&amp;D Capital Cost Reductions</v>
      </c>
      <c r="K2347" s="254" t="str">
        <f>IF(ISBLANK(INDEX('Policy Characteristics'!E:E,MATCH($C2347,'Policy Characteristics'!$C:$C,0))),"",INDEX('Policy Characteristics'!E:E,MATCH($C2347,'Policy Characteristics'!$C:$C,0)))</f>
        <v>RnD electricity capital cost reduction</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0.4</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cost</v>
      </c>
      <c r="P2347" s="254" t="str">
        <f>IF(ISBLANK(INDEX('Policy Characteristics'!J:J,MATCH($C2347,'Policy Characteristics'!$C:$C,0))),"",INDEX('Policy Characteristics'!J:J,MATCH($C2347,'Policy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7" s="254" t="str">
        <f>IF(ISBLANK(INDEX('Policy Characteristics'!K:K,MATCH($C2347,'Policy Characteristics'!$C:$C,0))),"",INDEX('Policy Characteristics'!K:K,MATCH($C2347,'Policy Characteristics'!$C:$C,0)))</f>
        <v>architectural-design.html#rnd</v>
      </c>
      <c r="R2347" s="254" t="str">
        <f>IF(ISBLANK(INDEX('Policy Characteristics'!L:L,MATCH($C2347,'Policy Characteristics'!$C:$C,0))),"",INDEX('Policy Characteristics'!L:L,MATCH($C2347,'Policy Characteristics'!$C:$C,0)))</f>
        <v>research-and-development.html</v>
      </c>
    </row>
    <row r="2348" spans="1:18" x14ac:dyDescent="0.25">
      <c r="A2348" s="254" t="str">
        <f>IF(ISBLANK(INDEX('Policy Characteristics'!A:A,MATCH($C2348,'Policy Characteristics'!$C:$C,0))),"",INDEX('Policy Characteristics'!A:A,MATCH($C2348,'Policy Characteristics'!$C:$C,0)))</f>
        <v>Research and Development</v>
      </c>
      <c r="B2348" s="262" t="str">
        <f>IF(ISBLANK(INDEX('Policy Characteristics'!B:B,MATCH($C2348,'Policy Characteristics'!$C:$C,0))),"",INDEX('Policy Characteristics'!B:B,MATCH($C2348,'Policy Characteristics'!$C:$C,0)))</f>
        <v>Capital Cost Reduction</v>
      </c>
      <c r="C2348" s="254" t="str">
        <f t="shared" si="83"/>
        <v>RnD Electricity Capital Cost Perc Reduction</v>
      </c>
      <c r="D2348" s="6" t="s">
        <v>2726</v>
      </c>
      <c r="E2348" s="45"/>
      <c r="F2348" s="6" t="s">
        <v>3476</v>
      </c>
      <c r="G2348" s="45"/>
      <c r="H2348" s="43">
        <v>1815</v>
      </c>
      <c r="I2348" s="324" t="s">
        <v>40</v>
      </c>
      <c r="J2348" s="255" t="str">
        <f>IF(ISBLANK(INDEX('Policy Characteristics'!D:D,MATCH($C2348,'Policy Characteristics'!$C:$C,0))),"",INDEX('Policy Characteristics'!D:D,MATCH($C2348,'Policy Characteristics'!$C:$C,0)))</f>
        <v>R&amp;D Capital Cost Reductions</v>
      </c>
      <c r="K2348" s="254" t="str">
        <f>IF(ISBLANK(INDEX('Policy Characteristics'!E:E,MATCH($C2348,'Policy Characteristics'!$C:$C,0))),"",INDEX('Policy Characteristics'!E:E,MATCH($C2348,'Policy Characteristics'!$C:$C,0)))</f>
        <v>RnD electricity capital cost reduction</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0.4</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cost</v>
      </c>
      <c r="P2348" s="254" t="str">
        <f>IF(ISBLANK(INDEX('Policy Characteristics'!J:J,MATCH($C2348,'Policy Characteristics'!$C:$C,0))),"",INDEX('Policy Characteristics'!J:J,MATCH($C2348,'Policy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8" s="254" t="str">
        <f>IF(ISBLANK(INDEX('Policy Characteristics'!K:K,MATCH($C2348,'Policy Characteristics'!$C:$C,0))),"",INDEX('Policy Characteristics'!K:K,MATCH($C2348,'Policy Characteristics'!$C:$C,0)))</f>
        <v>architectural-design.html#rnd</v>
      </c>
      <c r="R2348" s="254" t="str">
        <f>IF(ISBLANK(INDEX('Policy Characteristics'!L:L,MATCH($C2348,'Policy Characteristics'!$C:$C,0))),"",INDEX('Policy Characteristics'!L:L,MATCH($C2348,'Policy Characteristics'!$C:$C,0)))</f>
        <v>research-and-development.html</v>
      </c>
    </row>
    <row r="2349" spans="1:18" x14ac:dyDescent="0.25">
      <c r="A2349" s="254" t="str">
        <f>IF(ISBLANK(INDEX('Policy Characteristics'!A:A,MATCH($C2349,'Policy Characteristics'!$C:$C,0))),"",INDEX('Policy Characteristics'!A:A,MATCH($C2349,'Policy Characteristics'!$C:$C,0)))</f>
        <v>Research and Development</v>
      </c>
      <c r="B2349" s="262" t="str">
        <f>IF(ISBLANK(INDEX('Policy Characteristics'!B:B,MATCH($C2349,'Policy Characteristics'!$C:$C,0))),"",INDEX('Policy Characteristics'!B:B,MATCH($C2349,'Policy Characteristics'!$C:$C,0)))</f>
        <v>Capital Cost Reduction</v>
      </c>
      <c r="C2349" s="254" t="str">
        <f t="shared" si="83"/>
        <v>RnD Electricity Capital Cost Perc Reduction</v>
      </c>
      <c r="D2349" s="6" t="s">
        <v>3456</v>
      </c>
      <c r="E2349" s="45"/>
      <c r="F2349" s="6" t="s">
        <v>3477</v>
      </c>
      <c r="G2349" s="45"/>
      <c r="H2349" s="43">
        <v>1816</v>
      </c>
      <c r="I2349" s="324" t="s">
        <v>40</v>
      </c>
      <c r="J2349" s="255" t="str">
        <f>IF(ISBLANK(INDEX('Policy Characteristics'!D:D,MATCH($C2349,'Policy Characteristics'!$C:$C,0))),"",INDEX('Policy Characteristics'!D:D,MATCH($C2349,'Policy Characteristics'!$C:$C,0)))</f>
        <v>R&amp;D Capital Cost Reductions</v>
      </c>
      <c r="K2349" s="254" t="str">
        <f>IF(ISBLANK(INDEX('Policy Characteristics'!E:E,MATCH($C2349,'Policy Characteristics'!$C:$C,0))),"",INDEX('Policy Characteristics'!E:E,MATCH($C2349,'Policy Characteristics'!$C:$C,0)))</f>
        <v>RnD electricity capital cost reduction</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0.4</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cost</v>
      </c>
      <c r="P2349" s="254" t="str">
        <f>IF(ISBLANK(INDEX('Policy Characteristics'!J:J,MATCH($C2349,'Policy Characteristics'!$C:$C,0))),"",INDEX('Policy Characteristics'!J:J,MATCH($C2349,'Policy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9" s="254" t="str">
        <f>IF(ISBLANK(INDEX('Policy Characteristics'!K:K,MATCH($C2349,'Policy Characteristics'!$C:$C,0))),"",INDEX('Policy Characteristics'!K:K,MATCH($C2349,'Policy Characteristics'!$C:$C,0)))</f>
        <v>architectural-design.html#rnd</v>
      </c>
      <c r="R2349" s="254" t="str">
        <f>IF(ISBLANK(INDEX('Policy Characteristics'!L:L,MATCH($C2349,'Policy Characteristics'!$C:$C,0))),"",INDEX('Policy Characteristics'!L:L,MATCH($C2349,'Policy Characteristics'!$C:$C,0)))</f>
        <v>research-and-development.html</v>
      </c>
    </row>
    <row r="2350" spans="1:18" x14ac:dyDescent="0.25">
      <c r="A2350" s="254" t="str">
        <f>IF(ISBLANK(INDEX('Policy Characteristics'!A:A,MATCH($C2350,'Policy Characteristics'!$C:$C,0))),"",INDEX('Policy Characteristics'!A:A,MATCH($C2350,'Policy Characteristics'!$C:$C,0)))</f>
        <v>Research and Development</v>
      </c>
      <c r="B2350" s="262" t="str">
        <f>IF(ISBLANK(INDEX('Policy Characteristics'!B:B,MATCH($C2350,'Policy Characteristics'!$C:$C,0))),"",INDEX('Policy Characteristics'!B:B,MATCH($C2350,'Policy Characteristics'!$C:$C,0)))</f>
        <v>Capital Cost Reduction</v>
      </c>
      <c r="C2350" s="254" t="str">
        <f t="shared" si="83"/>
        <v>RnD Electricity Capital Cost Perc Reduction</v>
      </c>
      <c r="D2350" s="6" t="s">
        <v>3459</v>
      </c>
      <c r="E2350" s="45"/>
      <c r="F2350" s="6" t="s">
        <v>3478</v>
      </c>
      <c r="G2350" s="45"/>
      <c r="H2350" s="43">
        <v>1817</v>
      </c>
      <c r="I2350" s="324" t="s">
        <v>40</v>
      </c>
      <c r="J2350" s="255" t="str">
        <f>IF(ISBLANK(INDEX('Policy Characteristics'!D:D,MATCH($C2350,'Policy Characteristics'!$C:$C,0))),"",INDEX('Policy Characteristics'!D:D,MATCH($C2350,'Policy Characteristics'!$C:$C,0)))</f>
        <v>R&amp;D Capital Cost Reductions</v>
      </c>
      <c r="K2350" s="254" t="str">
        <f>IF(ISBLANK(INDEX('Policy Characteristics'!E:E,MATCH($C2350,'Policy Characteristics'!$C:$C,0))),"",INDEX('Policy Characteristics'!E:E,MATCH($C2350,'Policy Characteristics'!$C:$C,0)))</f>
        <v>RnD electricity capital cost reduction</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0.4</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cost</v>
      </c>
      <c r="P2350" s="254" t="str">
        <f>IF(ISBLANK(INDEX('Policy Characteristics'!J:J,MATCH($C2350,'Policy Characteristics'!$C:$C,0))),"",INDEX('Policy Characteristics'!J:J,MATCH($C2350,'Policy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0" s="254" t="str">
        <f>IF(ISBLANK(INDEX('Policy Characteristics'!K:K,MATCH($C2350,'Policy Characteristics'!$C:$C,0))),"",INDEX('Policy Characteristics'!K:K,MATCH($C2350,'Policy Characteristics'!$C:$C,0)))</f>
        <v>architectural-design.html#rnd</v>
      </c>
      <c r="R2350" s="254" t="str">
        <f>IF(ISBLANK(INDEX('Policy Characteristics'!L:L,MATCH($C2350,'Policy Characteristics'!$C:$C,0))),"",INDEX('Policy Characteristics'!L:L,MATCH($C2350,'Policy Characteristics'!$C:$C,0)))</f>
        <v>research-and-development.html</v>
      </c>
    </row>
    <row r="2351" spans="1:18" x14ac:dyDescent="0.25">
      <c r="A2351" s="254" t="str">
        <f>IF(ISBLANK(INDEX('Policy Characteristics'!A:A,MATCH($C2351,'Policy Characteristics'!$C:$C,0))),"",INDEX('Policy Characteristics'!A:A,MATCH($C2351,'Policy Characteristics'!$C:$C,0)))</f>
        <v>Research and Development</v>
      </c>
      <c r="B2351" s="262" t="str">
        <f>IF(ISBLANK(INDEX('Policy Characteristics'!B:B,MATCH($C2351,'Policy Characteristics'!$C:$C,0))),"",INDEX('Policy Characteristics'!B:B,MATCH($C2351,'Policy Characteristics'!$C:$C,0)))</f>
        <v>Capital Cost Reduction</v>
      </c>
      <c r="C2351" s="254" t="str">
        <f t="shared" si="83"/>
        <v>RnD Electricity Capital Cost Perc Reduction</v>
      </c>
      <c r="D2351" s="6" t="s">
        <v>3460</v>
      </c>
      <c r="E2351" s="45"/>
      <c r="F2351" s="6" t="s">
        <v>3479</v>
      </c>
      <c r="G2351" s="45"/>
      <c r="H2351" s="43">
        <v>1818</v>
      </c>
      <c r="I2351" s="324" t="s">
        <v>40</v>
      </c>
      <c r="J2351" s="255" t="str">
        <f>IF(ISBLANK(INDEX('Policy Characteristics'!D:D,MATCH($C2351,'Policy Characteristics'!$C:$C,0))),"",INDEX('Policy Characteristics'!D:D,MATCH($C2351,'Policy Characteristics'!$C:$C,0)))</f>
        <v>R&amp;D Capital Cost Reductions</v>
      </c>
      <c r="K2351" s="254" t="str">
        <f>IF(ISBLANK(INDEX('Policy Characteristics'!E:E,MATCH($C2351,'Policy Characteristics'!$C:$C,0))),"",INDEX('Policy Characteristics'!E:E,MATCH($C2351,'Policy Characteristics'!$C:$C,0)))</f>
        <v>RnD electricity capital cost reduction</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0.4</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cost</v>
      </c>
      <c r="P2351" s="254" t="str">
        <f>IF(ISBLANK(INDEX('Policy Characteristics'!J:J,MATCH($C2351,'Policy Characteristics'!$C:$C,0))),"",INDEX('Policy Characteristics'!J:J,MATCH($C2351,'Policy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1" s="254" t="str">
        <f>IF(ISBLANK(INDEX('Policy Characteristics'!K:K,MATCH($C2351,'Policy Characteristics'!$C:$C,0))),"",INDEX('Policy Characteristics'!K:K,MATCH($C2351,'Policy Characteristics'!$C:$C,0)))</f>
        <v>architectural-design.html#rnd</v>
      </c>
      <c r="R2351" s="254" t="str">
        <f>IF(ISBLANK(INDEX('Policy Characteristics'!L:L,MATCH($C2351,'Policy Characteristics'!$C:$C,0))),"",INDEX('Policy Characteristics'!L:L,MATCH($C2351,'Policy Characteristics'!$C:$C,0)))</f>
        <v>research-and-development.html</v>
      </c>
    </row>
    <row r="2352" spans="1:18" x14ac:dyDescent="0.25">
      <c r="A2352" s="254" t="str">
        <f>IF(ISBLANK(INDEX('Policy Characteristics'!A:A,MATCH($C2352,'Policy Characteristics'!$C:$C,0))),"",INDEX('Policy Characteristics'!A:A,MATCH($C2352,'Policy Characteristics'!$C:$C,0)))</f>
        <v>Research and Development</v>
      </c>
      <c r="B2352" s="262" t="str">
        <f>IF(ISBLANK(INDEX('Policy Characteristics'!B:B,MATCH($C2352,'Policy Characteristics'!$C:$C,0))),"",INDEX('Policy Characteristics'!B:B,MATCH($C2352,'Policy Characteristics'!$C:$C,0)))</f>
        <v>Capital Cost Reduction</v>
      </c>
      <c r="C2352" s="254" t="str">
        <f t="shared" si="83"/>
        <v>RnD Electricity Capital Cost Perc Reduction</v>
      </c>
      <c r="D2352" s="6" t="s">
        <v>3461</v>
      </c>
      <c r="E2352" s="45"/>
      <c r="F2352" s="6" t="s">
        <v>3480</v>
      </c>
      <c r="G2352" s="45"/>
      <c r="H2352" s="43">
        <v>1819</v>
      </c>
      <c r="I2352" s="324" t="s">
        <v>40</v>
      </c>
      <c r="J2352" s="255" t="str">
        <f>IF(ISBLANK(INDEX('Policy Characteristics'!D:D,MATCH($C2352,'Policy Characteristics'!$C:$C,0))),"",INDEX('Policy Characteristics'!D:D,MATCH($C2352,'Policy Characteristics'!$C:$C,0)))</f>
        <v>R&amp;D Capital Cost Reductions</v>
      </c>
      <c r="K2352" s="254" t="str">
        <f>IF(ISBLANK(INDEX('Policy Characteristics'!E:E,MATCH($C2352,'Policy Characteristics'!$C:$C,0))),"",INDEX('Policy Characteristics'!E:E,MATCH($C2352,'Policy Characteristics'!$C:$C,0)))</f>
        <v>RnD electricity capital cost reduction</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0.4</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cost</v>
      </c>
      <c r="P2352" s="254" t="str">
        <f>IF(ISBLANK(INDEX('Policy Characteristics'!J:J,MATCH($C2352,'Policy Characteristics'!$C:$C,0))),"",INDEX('Policy Characteristics'!J:J,MATCH($C2352,'Policy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2" s="254" t="str">
        <f>IF(ISBLANK(INDEX('Policy Characteristics'!K:K,MATCH($C2352,'Policy Characteristics'!$C:$C,0))),"",INDEX('Policy Characteristics'!K:K,MATCH($C2352,'Policy Characteristics'!$C:$C,0)))</f>
        <v>architectural-design.html#rnd</v>
      </c>
      <c r="R2352" s="254" t="str">
        <f>IF(ISBLANK(INDEX('Policy Characteristics'!L:L,MATCH($C2352,'Policy Characteristics'!$C:$C,0))),"",INDEX('Policy Characteristics'!L:L,MATCH($C2352,'Policy Characteristics'!$C:$C,0)))</f>
        <v>research-and-development.html</v>
      </c>
    </row>
    <row r="2353" spans="1:18" x14ac:dyDescent="0.25">
      <c r="A2353" s="254" t="str">
        <f>IF(ISBLANK(INDEX('Policy Characteristics'!A:A,MATCH($C2353,'Policy Characteristics'!$C:$C,0))),"",INDEX('Policy Characteristics'!A:A,MATCH($C2353,'Policy Characteristics'!$C:$C,0)))</f>
        <v>Research and Development</v>
      </c>
      <c r="B2353" s="262" t="str">
        <f>IF(ISBLANK(INDEX('Policy Characteristics'!B:B,MATCH($C2353,'Policy Characteristics'!$C:$C,0))),"",INDEX('Policy Characteristics'!B:B,MATCH($C2353,'Policy Characteristics'!$C:$C,0)))</f>
        <v>Capital Cost Reduction</v>
      </c>
      <c r="C2353" s="254" t="str">
        <f t="shared" si="83"/>
        <v>RnD Electricity Capital Cost Perc Reduction</v>
      </c>
      <c r="D2353" s="6" t="s">
        <v>3462</v>
      </c>
      <c r="E2353" s="45"/>
      <c r="F2353" s="6" t="s">
        <v>3481</v>
      </c>
      <c r="G2353" s="45"/>
      <c r="H2353" s="43">
        <v>1820</v>
      </c>
      <c r="I2353" s="324" t="s">
        <v>40</v>
      </c>
      <c r="J2353" s="255" t="str">
        <f>IF(ISBLANK(INDEX('Policy Characteristics'!D:D,MATCH($C2353,'Policy Characteristics'!$C:$C,0))),"",INDEX('Policy Characteristics'!D:D,MATCH($C2353,'Policy Characteristics'!$C:$C,0)))</f>
        <v>R&amp;D Capital Cost Reductions</v>
      </c>
      <c r="K2353" s="254" t="str">
        <f>IF(ISBLANK(INDEX('Policy Characteristics'!E:E,MATCH($C2353,'Policy Characteristics'!$C:$C,0))),"",INDEX('Policy Characteristics'!E:E,MATCH($C2353,'Policy Characteristics'!$C:$C,0)))</f>
        <v>RnD electricity capital cost reduction</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0.4</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cost</v>
      </c>
      <c r="P2353" s="254" t="str">
        <f>IF(ISBLANK(INDEX('Policy Characteristics'!J:J,MATCH($C2353,'Policy Characteristics'!$C:$C,0))),"",INDEX('Policy Characteristics'!J:J,MATCH($C2353,'Policy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3" s="254" t="str">
        <f>IF(ISBLANK(INDEX('Policy Characteristics'!K:K,MATCH($C2353,'Policy Characteristics'!$C:$C,0))),"",INDEX('Policy Characteristics'!K:K,MATCH($C2353,'Policy Characteristics'!$C:$C,0)))</f>
        <v>architectural-design.html#rnd</v>
      </c>
      <c r="R2353" s="254" t="str">
        <f>IF(ISBLANK(INDEX('Policy Characteristics'!L:L,MATCH($C2353,'Policy Characteristics'!$C:$C,0))),"",INDEX('Policy Characteristics'!L:L,MATCH($C2353,'Policy Characteristics'!$C:$C,0)))</f>
        <v>research-and-development.html</v>
      </c>
    </row>
    <row r="2354" spans="1:18" x14ac:dyDescent="0.25">
      <c r="A2354" s="254" t="str">
        <f>IF(ISBLANK(INDEX('Policy Characteristics'!A:A,MATCH($C2354,'Policy Characteristics'!$C:$C,0))),"",INDEX('Policy Characteristics'!A:A,MATCH($C2354,'Policy Characteristics'!$C:$C,0)))</f>
        <v>Research and Development</v>
      </c>
      <c r="B2354" s="262" t="str">
        <f>IF(ISBLANK(INDEX('Policy Characteristics'!B:B,MATCH($C2354,'Policy Characteristics'!$C:$C,0))),"",INDEX('Policy Characteristics'!B:B,MATCH($C2354,'Policy Characteristics'!$C:$C,0)))</f>
        <v>Capital Cost Reduction</v>
      </c>
      <c r="C2354" s="254" t="str">
        <f t="shared" si="83"/>
        <v>RnD Electricity Capital Cost Perc Reduction</v>
      </c>
      <c r="D2354" s="6" t="s">
        <v>3548</v>
      </c>
      <c r="E2354" s="45"/>
      <c r="F2354" s="6" t="s">
        <v>3550</v>
      </c>
      <c r="G2354" s="45"/>
      <c r="H2354" s="43">
        <v>1821</v>
      </c>
      <c r="I2354" s="324" t="s">
        <v>40</v>
      </c>
      <c r="J2354" s="255" t="str">
        <f>IF(ISBLANK(INDEX('Policy Characteristics'!D:D,MATCH($C2354,'Policy Characteristics'!$C:$C,0))),"",INDEX('Policy Characteristics'!D:D,MATCH($C2354,'Policy Characteristics'!$C:$C,0)))</f>
        <v>R&amp;D Capital Cost Reductions</v>
      </c>
      <c r="K2354" s="254" t="str">
        <f>IF(ISBLANK(INDEX('Policy Characteristics'!E:E,MATCH($C2354,'Policy Characteristics'!$C:$C,0))),"",INDEX('Policy Characteristics'!E:E,MATCH($C2354,'Policy Characteristics'!$C:$C,0)))</f>
        <v>RnD electricity capital cost reduction</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0.4</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cost</v>
      </c>
      <c r="P2354" s="254" t="str">
        <f>IF(ISBLANK(INDEX('Policy Characteristics'!J:J,MATCH($C2354,'Policy Characteristics'!$C:$C,0))),"",INDEX('Policy Characteristics'!J:J,MATCH($C2354,'Policy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4" s="254" t="str">
        <f>IF(ISBLANK(INDEX('Policy Characteristics'!K:K,MATCH($C2354,'Policy Characteristics'!$C:$C,0))),"",INDEX('Policy Characteristics'!K:K,MATCH($C2354,'Policy Characteristics'!$C:$C,0)))</f>
        <v>architectural-design.html#rnd</v>
      </c>
      <c r="R2354" s="254" t="str">
        <f>IF(ISBLANK(INDEX('Policy Characteristics'!L:L,MATCH($C2354,'Policy Characteristics'!$C:$C,0))),"",INDEX('Policy Characteristics'!L:L,MATCH($C2354,'Policy Characteristics'!$C:$C,0)))</f>
        <v>research-and-development.html</v>
      </c>
    </row>
    <row r="2355" spans="1:18" x14ac:dyDescent="0.25">
      <c r="A2355" s="254" t="str">
        <f>IF(ISBLANK(INDEX('Policy Characteristics'!A:A,MATCH($C2355,'Policy Characteristics'!$C:$C,0))),"",INDEX('Policy Characteristics'!A:A,MATCH($C2355,'Policy Characteristics'!$C:$C,0)))</f>
        <v>Research and Development</v>
      </c>
      <c r="B2355" s="262" t="str">
        <f>IF(ISBLANK(INDEX('Policy Characteristics'!B:B,MATCH($C2355,'Policy Characteristics'!$C:$C,0))),"",INDEX('Policy Characteristics'!B:B,MATCH($C2355,'Policy Characteristics'!$C:$C,0)))</f>
        <v>Capital Cost Reduction</v>
      </c>
      <c r="C2355" s="254" t="str">
        <f t="shared" si="83"/>
        <v>RnD Electricity Capital Cost Perc Reduction</v>
      </c>
      <c r="D2355" s="6" t="s">
        <v>3549</v>
      </c>
      <c r="E2355" s="45"/>
      <c r="F2355" s="6" t="s">
        <v>3551</v>
      </c>
      <c r="G2355" s="45"/>
      <c r="H2355" s="43">
        <v>2245</v>
      </c>
      <c r="I2355" s="324" t="s">
        <v>40</v>
      </c>
      <c r="J2355" s="255" t="str">
        <f>IF(ISBLANK(INDEX('Policy Characteristics'!D:D,MATCH($C2355,'Policy Characteristics'!$C:$C,0))),"",INDEX('Policy Characteristics'!D:D,MATCH($C2355,'Policy Characteristics'!$C:$C,0)))</f>
        <v>R&amp;D Capital Cost Reductions</v>
      </c>
      <c r="K2355" s="254" t="str">
        <f>IF(ISBLANK(INDEX('Policy Characteristics'!E:E,MATCH($C2355,'Policy Characteristics'!$C:$C,0))),"",INDEX('Policy Characteristics'!E:E,MATCH($C2355,'Policy Characteristics'!$C:$C,0)))</f>
        <v>RnD electricity capital cost reduction</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0.4</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cost</v>
      </c>
      <c r="P2355" s="254" t="str">
        <f>IF(ISBLANK(INDEX('Policy Characteristics'!J:J,MATCH($C2355,'Policy Characteristics'!$C:$C,0))),"",INDEX('Policy Characteristics'!J:J,MATCH($C2355,'Policy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5" s="254" t="str">
        <f>IF(ISBLANK(INDEX('Policy Characteristics'!K:K,MATCH($C2355,'Policy Characteristics'!$C:$C,0))),"",INDEX('Policy Characteristics'!K:K,MATCH($C2355,'Policy Characteristics'!$C:$C,0)))</f>
        <v>architectural-design.html#rnd</v>
      </c>
      <c r="R2355" s="254" t="str">
        <f>IF(ISBLANK(INDEX('Policy Characteristics'!L:L,MATCH($C2355,'Policy Characteristics'!$C:$C,0))),"",INDEX('Policy Characteristics'!L:L,MATCH($C2355,'Policy Characteristics'!$C:$C,0)))</f>
        <v>research-and-development.html</v>
      </c>
    </row>
    <row r="2356" spans="1:18" x14ac:dyDescent="0.25">
      <c r="A2356" s="254" t="str">
        <f>IF(ISBLANK(INDEX('Policy Characteristics'!A:A,MATCH($C2356,'Policy Characteristics'!$C:$C,0))),"",INDEX('Policy Characteristics'!A:A,MATCH($C2356,'Policy Characteristics'!$C:$C,0)))</f>
        <v>Research and Development</v>
      </c>
      <c r="B2356" s="262" t="str">
        <f>IF(ISBLANK(INDEX('Policy Characteristics'!B:B,MATCH($C2356,'Policy Characteristics'!$C:$C,0))),"",INDEX('Policy Characteristics'!B:B,MATCH($C2356,'Policy Characteristics'!$C:$C,0)))</f>
        <v>Capital Cost Reduction</v>
      </c>
      <c r="C2356" t="s">
        <v>278</v>
      </c>
      <c r="D2356" t="s">
        <v>3033</v>
      </c>
      <c r="E2356" s="45"/>
      <c r="F2356" s="6" t="s">
        <v>3060</v>
      </c>
      <c r="G2356" s="45"/>
      <c r="H2356" s="43">
        <v>1462</v>
      </c>
      <c r="I2356" s="324" t="s">
        <v>40</v>
      </c>
      <c r="J2356" s="255" t="str">
        <f>IF(ISBLANK(INDEX('Policy Characteristics'!D:D,MATCH($C2356,'Policy Characteristics'!$C:$C,0))),"",INDEX('Policy Characteristics'!D:D,MATCH($C2356,'Policy Characteristics'!$C:$C,0)))</f>
        <v>R&amp;D Capital Cost Reductions</v>
      </c>
      <c r="K2356" s="254" t="str">
        <f>IF(ISBLANK(INDEX('Policy Characteristics'!E:E,MATCH($C2356,'Policy Characteristics'!$C:$C,0))),"",INDEX('Policy Characteristics'!E:E,MATCH($C2356,'Policy Characteristics'!$C:$C,0)))</f>
        <v>RnD industry capital cost reduction</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0.4</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cost</v>
      </c>
      <c r="P2356" s="254" t="str">
        <f>IF(ISBLANK(INDEX('Policy Characteristics'!J:J,MATCH($C2356,'Policy Characteristics'!$C:$C,0))),"",INDEX('Policy Characteristics'!J:J,MATCH($C2356,'Policy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6" s="254" t="str">
        <f>IF(ISBLANK(INDEX('Policy Characteristics'!K:K,MATCH($C2356,'Policy Characteristics'!$C:$C,0))),"",INDEX('Policy Characteristics'!K:K,MATCH($C2356,'Policy Characteristics'!$C:$C,0)))</f>
        <v>architectural-design.html#rnd</v>
      </c>
      <c r="R2356" s="254" t="str">
        <f>IF(ISBLANK(INDEX('Policy Characteristics'!L:L,MATCH($C2356,'Policy Characteristics'!$C:$C,0))),"",INDEX('Policy Characteristics'!L:L,MATCH($C2356,'Policy Characteristics'!$C:$C,0)))</f>
        <v>research-and-development.html</v>
      </c>
    </row>
    <row r="2357" spans="1:18" x14ac:dyDescent="0.25">
      <c r="A2357" s="254" t="str">
        <f>IF(ISBLANK(INDEX('Policy Characteristics'!A:A,MATCH($C2357,'Policy Characteristics'!$C:$C,0))),"",INDEX('Policy Characteristics'!A:A,MATCH($C2357,'Policy Characteristics'!$C:$C,0)))</f>
        <v>Research and Development</v>
      </c>
      <c r="B2357" s="262" t="str">
        <f>IF(ISBLANK(INDEX('Policy Characteristics'!B:B,MATCH($C2357,'Policy Characteristics'!$C:$C,0))),"",INDEX('Policy Characteristics'!B:B,MATCH($C2357,'Policy Characteristics'!$C:$C,0)))</f>
        <v>Capital Cost Reduction</v>
      </c>
      <c r="C2357" s="254" t="str">
        <f t="shared" ref="C2357:C2380" si="84">C$2356</f>
        <v>RnD Industry Capital Cost Perc Reduction</v>
      </c>
      <c r="D2357" t="s">
        <v>3034</v>
      </c>
      <c r="E2357" s="45"/>
      <c r="F2357" s="6" t="s">
        <v>3061</v>
      </c>
      <c r="G2357" s="45"/>
      <c r="H2357" s="43">
        <v>1463</v>
      </c>
      <c r="I2357" s="324" t="s">
        <v>40</v>
      </c>
      <c r="J2357" s="255" t="str">
        <f>IF(ISBLANK(INDEX('Policy Characteristics'!D:D,MATCH($C2357,'Policy Characteristics'!$C:$C,0))),"",INDEX('Policy Characteristics'!D:D,MATCH($C2357,'Policy Characteristics'!$C:$C,0)))</f>
        <v>R&amp;D Capital Cost Reductions</v>
      </c>
      <c r="K2357" s="254" t="str">
        <f>IF(ISBLANK(INDEX('Policy Characteristics'!E:E,MATCH($C2357,'Policy Characteristics'!$C:$C,0))),"",INDEX('Policy Characteristics'!E:E,MATCH($C2357,'Policy Characteristics'!$C:$C,0)))</f>
        <v>RnD industry capital cost reduction</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0.4</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cost</v>
      </c>
      <c r="P2357" s="254" t="str">
        <f>IF(ISBLANK(INDEX('Policy Characteristics'!J:J,MATCH($C2357,'Policy Characteristics'!$C:$C,0))),"",INDEX('Policy Characteristics'!J:J,MATCH($C2357,'Policy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7" s="254" t="str">
        <f>IF(ISBLANK(INDEX('Policy Characteristics'!K:K,MATCH($C2357,'Policy Characteristics'!$C:$C,0))),"",INDEX('Policy Characteristics'!K:K,MATCH($C2357,'Policy Characteristics'!$C:$C,0)))</f>
        <v>architectural-design.html#rnd</v>
      </c>
      <c r="R2357" s="254" t="str">
        <f>IF(ISBLANK(INDEX('Policy Characteristics'!L:L,MATCH($C2357,'Policy Characteristics'!$C:$C,0))),"",INDEX('Policy Characteristics'!L:L,MATCH($C2357,'Policy Characteristics'!$C:$C,0)))</f>
        <v>research-and-development.html</v>
      </c>
    </row>
    <row r="2358" spans="1:18" x14ac:dyDescent="0.25">
      <c r="A2358" s="254" t="str">
        <f>IF(ISBLANK(INDEX('Policy Characteristics'!A:A,MATCH($C2358,'Policy Characteristics'!$C:$C,0))),"",INDEX('Policy Characteristics'!A:A,MATCH($C2358,'Policy Characteristics'!$C:$C,0)))</f>
        <v>Research and Development</v>
      </c>
      <c r="B2358" s="262" t="str">
        <f>IF(ISBLANK(INDEX('Policy Characteristics'!B:B,MATCH($C2358,'Policy Characteristics'!$C:$C,0))),"",INDEX('Policy Characteristics'!B:B,MATCH($C2358,'Policy Characteristics'!$C:$C,0)))</f>
        <v>Capital Cost Reduction</v>
      </c>
      <c r="C2358" s="254" t="str">
        <f t="shared" si="84"/>
        <v>RnD Industry Capital Cost Perc Reduction</v>
      </c>
      <c r="D2358" t="s">
        <v>3035</v>
      </c>
      <c r="E2358" s="45"/>
      <c r="F2358" s="6" t="s">
        <v>3062</v>
      </c>
      <c r="G2358" s="45"/>
      <c r="H2358" s="43">
        <v>1464</v>
      </c>
      <c r="I2358" s="324" t="s">
        <v>40</v>
      </c>
      <c r="J2358" s="255" t="str">
        <f>IF(ISBLANK(INDEX('Policy Characteristics'!D:D,MATCH($C2358,'Policy Characteristics'!$C:$C,0))),"",INDEX('Policy Characteristics'!D:D,MATCH($C2358,'Policy Characteristics'!$C:$C,0)))</f>
        <v>R&amp;D Capital Cost Reductions</v>
      </c>
      <c r="K2358" s="254" t="str">
        <f>IF(ISBLANK(INDEX('Policy Characteristics'!E:E,MATCH($C2358,'Policy Characteristics'!$C:$C,0))),"",INDEX('Policy Characteristics'!E:E,MATCH($C2358,'Policy Characteristics'!$C:$C,0)))</f>
        <v>RnD industry capital cost reduction</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0.4</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cost</v>
      </c>
      <c r="P2358" s="254" t="str">
        <f>IF(ISBLANK(INDEX('Policy Characteristics'!J:J,MATCH($C2358,'Policy Characteristics'!$C:$C,0))),"",INDEX('Policy Characteristics'!J:J,MATCH($C2358,'Policy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8" s="254" t="str">
        <f>IF(ISBLANK(INDEX('Policy Characteristics'!K:K,MATCH($C2358,'Policy Characteristics'!$C:$C,0))),"",INDEX('Policy Characteristics'!K:K,MATCH($C2358,'Policy Characteristics'!$C:$C,0)))</f>
        <v>architectural-design.html#rnd</v>
      </c>
      <c r="R2358" s="254" t="str">
        <f>IF(ISBLANK(INDEX('Policy Characteristics'!L:L,MATCH($C2358,'Policy Characteristics'!$C:$C,0))),"",INDEX('Policy Characteristics'!L:L,MATCH($C2358,'Policy Characteristics'!$C:$C,0)))</f>
        <v>research-and-development.html</v>
      </c>
    </row>
    <row r="2359" spans="1:18" x14ac:dyDescent="0.25">
      <c r="A2359" s="254" t="str">
        <f>IF(ISBLANK(INDEX('Policy Characteristics'!A:A,MATCH($C2359,'Policy Characteristics'!$C:$C,0))),"",INDEX('Policy Characteristics'!A:A,MATCH($C2359,'Policy Characteristics'!$C:$C,0)))</f>
        <v>Research and Development</v>
      </c>
      <c r="B2359" s="262" t="str">
        <f>IF(ISBLANK(INDEX('Policy Characteristics'!B:B,MATCH($C2359,'Policy Characteristics'!$C:$C,0))),"",INDEX('Policy Characteristics'!B:B,MATCH($C2359,'Policy Characteristics'!$C:$C,0)))</f>
        <v>Capital Cost Reduction</v>
      </c>
      <c r="C2359" s="254" t="str">
        <f t="shared" si="84"/>
        <v>RnD Industry Capital Cost Perc Reduction</v>
      </c>
      <c r="D2359" t="s">
        <v>3036</v>
      </c>
      <c r="E2359" s="45"/>
      <c r="F2359" s="6" t="s">
        <v>3063</v>
      </c>
      <c r="G2359" s="45"/>
      <c r="H2359" s="43">
        <v>1465</v>
      </c>
      <c r="I2359" s="324" t="s">
        <v>40</v>
      </c>
      <c r="J2359" s="255" t="str">
        <f>IF(ISBLANK(INDEX('Policy Characteristics'!D:D,MATCH($C2359,'Policy Characteristics'!$C:$C,0))),"",INDEX('Policy Characteristics'!D:D,MATCH($C2359,'Policy Characteristics'!$C:$C,0)))</f>
        <v>R&amp;D Capital Cost Reductions</v>
      </c>
      <c r="K2359" s="254" t="str">
        <f>IF(ISBLANK(INDEX('Policy Characteristics'!E:E,MATCH($C2359,'Policy Characteristics'!$C:$C,0))),"",INDEX('Policy Characteristics'!E:E,MATCH($C2359,'Policy Characteristics'!$C:$C,0)))</f>
        <v>RnD industry capital cost reduction</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0.4</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cost</v>
      </c>
      <c r="P2359" s="254" t="str">
        <f>IF(ISBLANK(INDEX('Policy Characteristics'!J:J,MATCH($C2359,'Policy Characteristics'!$C:$C,0))),"",INDEX('Policy Characteristics'!J:J,MATCH($C2359,'Policy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9" s="254" t="str">
        <f>IF(ISBLANK(INDEX('Policy Characteristics'!K:K,MATCH($C2359,'Policy Characteristics'!$C:$C,0))),"",INDEX('Policy Characteristics'!K:K,MATCH($C2359,'Policy Characteristics'!$C:$C,0)))</f>
        <v>architectural-design.html#rnd</v>
      </c>
      <c r="R2359" s="254" t="str">
        <f>IF(ISBLANK(INDEX('Policy Characteristics'!L:L,MATCH($C2359,'Policy Characteristics'!$C:$C,0))),"",INDEX('Policy Characteristics'!L:L,MATCH($C2359,'Policy Characteristics'!$C:$C,0)))</f>
        <v>research-and-development.html</v>
      </c>
    </row>
    <row r="2360" spans="1:18" x14ac:dyDescent="0.25">
      <c r="A2360" s="254" t="str">
        <f>IF(ISBLANK(INDEX('Policy Characteristics'!A:A,MATCH($C2360,'Policy Characteristics'!$C:$C,0))),"",INDEX('Policy Characteristics'!A:A,MATCH($C2360,'Policy Characteristics'!$C:$C,0)))</f>
        <v>Research and Development</v>
      </c>
      <c r="B2360" s="262" t="str">
        <f>IF(ISBLANK(INDEX('Policy Characteristics'!B:B,MATCH($C2360,'Policy Characteristics'!$C:$C,0))),"",INDEX('Policy Characteristics'!B:B,MATCH($C2360,'Policy Characteristics'!$C:$C,0)))</f>
        <v>Capital Cost Reduction</v>
      </c>
      <c r="C2360" s="254" t="str">
        <f t="shared" si="84"/>
        <v>RnD Industry Capital Cost Perc Reduction</v>
      </c>
      <c r="D2360" t="s">
        <v>3037</v>
      </c>
      <c r="E2360" s="45"/>
      <c r="F2360" s="6" t="s">
        <v>3064</v>
      </c>
      <c r="G2360" s="45"/>
      <c r="H2360" s="43">
        <v>1466</v>
      </c>
      <c r="I2360" s="324" t="s">
        <v>40</v>
      </c>
      <c r="J2360" s="255" t="str">
        <f>IF(ISBLANK(INDEX('Policy Characteristics'!D:D,MATCH($C2360,'Policy Characteristics'!$C:$C,0))),"",INDEX('Policy Characteristics'!D:D,MATCH($C2360,'Policy Characteristics'!$C:$C,0)))</f>
        <v>R&amp;D Capital Cost Reductions</v>
      </c>
      <c r="K2360" s="254" t="str">
        <f>IF(ISBLANK(INDEX('Policy Characteristics'!E:E,MATCH($C2360,'Policy Characteristics'!$C:$C,0))),"",INDEX('Policy Characteristics'!E:E,MATCH($C2360,'Policy Characteristics'!$C:$C,0)))</f>
        <v>RnD industry capital cost reduction</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0.4</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cost</v>
      </c>
      <c r="P2360" s="254" t="str">
        <f>IF(ISBLANK(INDEX('Policy Characteristics'!J:J,MATCH($C2360,'Policy Characteristics'!$C:$C,0))),"",INDEX('Policy Characteristics'!J:J,MATCH($C2360,'Policy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0" s="254" t="str">
        <f>IF(ISBLANK(INDEX('Policy Characteristics'!K:K,MATCH($C2360,'Policy Characteristics'!$C:$C,0))),"",INDEX('Policy Characteristics'!K:K,MATCH($C2360,'Policy Characteristics'!$C:$C,0)))</f>
        <v>architectural-design.html#rnd</v>
      </c>
      <c r="R2360" s="254" t="str">
        <f>IF(ISBLANK(INDEX('Policy Characteristics'!L:L,MATCH($C2360,'Policy Characteristics'!$C:$C,0))),"",INDEX('Policy Characteristics'!L:L,MATCH($C2360,'Policy Characteristics'!$C:$C,0)))</f>
        <v>research-and-development.html</v>
      </c>
    </row>
    <row r="2361" spans="1:18" x14ac:dyDescent="0.25">
      <c r="A2361" s="254" t="str">
        <f>IF(ISBLANK(INDEX('Policy Characteristics'!A:A,MATCH($C2361,'Policy Characteristics'!$C:$C,0))),"",INDEX('Policy Characteristics'!A:A,MATCH($C2361,'Policy Characteristics'!$C:$C,0)))</f>
        <v>Research and Development</v>
      </c>
      <c r="B2361" s="262" t="str">
        <f>IF(ISBLANK(INDEX('Policy Characteristics'!B:B,MATCH($C2361,'Policy Characteristics'!$C:$C,0))),"",INDEX('Policy Characteristics'!B:B,MATCH($C2361,'Policy Characteristics'!$C:$C,0)))</f>
        <v>Capital Cost Reduction</v>
      </c>
      <c r="C2361" s="254" t="str">
        <f t="shared" si="84"/>
        <v>RnD Industry Capital Cost Perc Reduction</v>
      </c>
      <c r="D2361" t="s">
        <v>3038</v>
      </c>
      <c r="E2361" s="45"/>
      <c r="F2361" s="6" t="s">
        <v>3065</v>
      </c>
      <c r="G2361" s="45"/>
      <c r="H2361" s="43">
        <v>1467</v>
      </c>
      <c r="I2361" s="324" t="s">
        <v>40</v>
      </c>
      <c r="J2361" s="255" t="str">
        <f>IF(ISBLANK(INDEX('Policy Characteristics'!D:D,MATCH($C2361,'Policy Characteristics'!$C:$C,0))),"",INDEX('Policy Characteristics'!D:D,MATCH($C2361,'Policy Characteristics'!$C:$C,0)))</f>
        <v>R&amp;D Capital Cost Reductions</v>
      </c>
      <c r="K2361" s="254" t="str">
        <f>IF(ISBLANK(INDEX('Policy Characteristics'!E:E,MATCH($C2361,'Policy Characteristics'!$C:$C,0))),"",INDEX('Policy Characteristics'!E:E,MATCH($C2361,'Policy Characteristics'!$C:$C,0)))</f>
        <v>RnD industry capital cost reduction</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0.4</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cost</v>
      </c>
      <c r="P2361" s="254" t="str">
        <f>IF(ISBLANK(INDEX('Policy Characteristics'!J:J,MATCH($C2361,'Policy Characteristics'!$C:$C,0))),"",INDEX('Policy Characteristics'!J:J,MATCH($C2361,'Policy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1" s="254" t="str">
        <f>IF(ISBLANK(INDEX('Policy Characteristics'!K:K,MATCH($C2361,'Policy Characteristics'!$C:$C,0))),"",INDEX('Policy Characteristics'!K:K,MATCH($C2361,'Policy Characteristics'!$C:$C,0)))</f>
        <v>architectural-design.html#rnd</v>
      </c>
      <c r="R2361" s="254" t="str">
        <f>IF(ISBLANK(INDEX('Policy Characteristics'!L:L,MATCH($C2361,'Policy Characteristics'!$C:$C,0))),"",INDEX('Policy Characteristics'!L:L,MATCH($C2361,'Policy Characteristics'!$C:$C,0)))</f>
        <v>research-and-development.html</v>
      </c>
    </row>
    <row r="2362" spans="1:18" x14ac:dyDescent="0.25">
      <c r="A2362" s="254" t="str">
        <f>IF(ISBLANK(INDEX('Policy Characteristics'!A:A,MATCH($C2362,'Policy Characteristics'!$C:$C,0))),"",INDEX('Policy Characteristics'!A:A,MATCH($C2362,'Policy Characteristics'!$C:$C,0)))</f>
        <v>Research and Development</v>
      </c>
      <c r="B2362" s="262" t="str">
        <f>IF(ISBLANK(INDEX('Policy Characteristics'!B:B,MATCH($C2362,'Policy Characteristics'!$C:$C,0))),"",INDEX('Policy Characteristics'!B:B,MATCH($C2362,'Policy Characteristics'!$C:$C,0)))</f>
        <v>Capital Cost Reduction</v>
      </c>
      <c r="C2362" s="254" t="str">
        <f t="shared" si="84"/>
        <v>RnD Industry Capital Cost Perc Reduction</v>
      </c>
      <c r="D2362" t="s">
        <v>3039</v>
      </c>
      <c r="E2362" s="45"/>
      <c r="F2362" s="6" t="s">
        <v>3066</v>
      </c>
      <c r="G2362" s="45"/>
      <c r="H2362" s="43">
        <v>1468</v>
      </c>
      <c r="I2362" s="324" t="s">
        <v>40</v>
      </c>
      <c r="J2362" s="255" t="str">
        <f>IF(ISBLANK(INDEX('Policy Characteristics'!D:D,MATCH($C2362,'Policy Characteristics'!$C:$C,0))),"",INDEX('Policy Characteristics'!D:D,MATCH($C2362,'Policy Characteristics'!$C:$C,0)))</f>
        <v>R&amp;D Capital Cost Reductions</v>
      </c>
      <c r="K2362" s="254" t="str">
        <f>IF(ISBLANK(INDEX('Policy Characteristics'!E:E,MATCH($C2362,'Policy Characteristics'!$C:$C,0))),"",INDEX('Policy Characteristics'!E:E,MATCH($C2362,'Policy Characteristics'!$C:$C,0)))</f>
        <v>RnD industry capital cost reduction</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0.4</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cost</v>
      </c>
      <c r="P2362" s="254" t="str">
        <f>IF(ISBLANK(INDEX('Policy Characteristics'!J:J,MATCH($C2362,'Policy Characteristics'!$C:$C,0))),"",INDEX('Policy Characteristics'!J:J,MATCH($C2362,'Policy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2" s="254" t="str">
        <f>IF(ISBLANK(INDEX('Policy Characteristics'!K:K,MATCH($C2362,'Policy Characteristics'!$C:$C,0))),"",INDEX('Policy Characteristics'!K:K,MATCH($C2362,'Policy Characteristics'!$C:$C,0)))</f>
        <v>architectural-design.html#rnd</v>
      </c>
      <c r="R2362" s="254" t="str">
        <f>IF(ISBLANK(INDEX('Policy Characteristics'!L:L,MATCH($C2362,'Policy Characteristics'!$C:$C,0))),"",INDEX('Policy Characteristics'!L:L,MATCH($C2362,'Policy Characteristics'!$C:$C,0)))</f>
        <v>research-and-development.html</v>
      </c>
    </row>
    <row r="2363" spans="1:18" x14ac:dyDescent="0.25">
      <c r="A2363" s="254" t="str">
        <f>IF(ISBLANK(INDEX('Policy Characteristics'!A:A,MATCH($C2363,'Policy Characteristics'!$C:$C,0))),"",INDEX('Policy Characteristics'!A:A,MATCH($C2363,'Policy Characteristics'!$C:$C,0)))</f>
        <v>Research and Development</v>
      </c>
      <c r="B2363" s="262" t="str">
        <f>IF(ISBLANK(INDEX('Policy Characteristics'!B:B,MATCH($C2363,'Policy Characteristics'!$C:$C,0))),"",INDEX('Policy Characteristics'!B:B,MATCH($C2363,'Policy Characteristics'!$C:$C,0)))</f>
        <v>Capital Cost Reduction</v>
      </c>
      <c r="C2363" s="254" t="str">
        <f t="shared" si="84"/>
        <v>RnD Industry Capital Cost Perc Reduction</v>
      </c>
      <c r="D2363" t="s">
        <v>3040</v>
      </c>
      <c r="E2363" s="45"/>
      <c r="F2363" s="6" t="s">
        <v>3067</v>
      </c>
      <c r="G2363" s="45"/>
      <c r="H2363" s="43">
        <v>1469</v>
      </c>
      <c r="I2363" s="324" t="s">
        <v>40</v>
      </c>
      <c r="J2363" s="255" t="str">
        <f>IF(ISBLANK(INDEX('Policy Characteristics'!D:D,MATCH($C2363,'Policy Characteristics'!$C:$C,0))),"",INDEX('Policy Characteristics'!D:D,MATCH($C2363,'Policy Characteristics'!$C:$C,0)))</f>
        <v>R&amp;D Capital Cost Reductions</v>
      </c>
      <c r="K2363" s="254" t="str">
        <f>IF(ISBLANK(INDEX('Policy Characteristics'!E:E,MATCH($C2363,'Policy Characteristics'!$C:$C,0))),"",INDEX('Policy Characteristics'!E:E,MATCH($C2363,'Policy Characteristics'!$C:$C,0)))</f>
        <v>RnD industry capital cost reduction</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0.4</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cost</v>
      </c>
      <c r="P2363" s="254" t="str">
        <f>IF(ISBLANK(INDEX('Policy Characteristics'!J:J,MATCH($C2363,'Policy Characteristics'!$C:$C,0))),"",INDEX('Policy Characteristics'!J:J,MATCH($C2363,'Policy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3" s="254" t="str">
        <f>IF(ISBLANK(INDEX('Policy Characteristics'!K:K,MATCH($C2363,'Policy Characteristics'!$C:$C,0))),"",INDEX('Policy Characteristics'!K:K,MATCH($C2363,'Policy Characteristics'!$C:$C,0)))</f>
        <v>architectural-design.html#rnd</v>
      </c>
      <c r="R2363" s="254" t="str">
        <f>IF(ISBLANK(INDEX('Policy Characteristics'!L:L,MATCH($C2363,'Policy Characteristics'!$C:$C,0))),"",INDEX('Policy Characteristics'!L:L,MATCH($C2363,'Policy Characteristics'!$C:$C,0)))</f>
        <v>research-and-development.html</v>
      </c>
    </row>
    <row r="2364" spans="1:18" x14ac:dyDescent="0.25">
      <c r="A2364" s="254" t="str">
        <f>IF(ISBLANK(INDEX('Policy Characteristics'!A:A,MATCH($C2364,'Policy Characteristics'!$C:$C,0))),"",INDEX('Policy Characteristics'!A:A,MATCH($C2364,'Policy Characteristics'!$C:$C,0)))</f>
        <v>Research and Development</v>
      </c>
      <c r="B2364" s="262" t="str">
        <f>IF(ISBLANK(INDEX('Policy Characteristics'!B:B,MATCH($C2364,'Policy Characteristics'!$C:$C,0))),"",INDEX('Policy Characteristics'!B:B,MATCH($C2364,'Policy Characteristics'!$C:$C,0)))</f>
        <v>Capital Cost Reduction</v>
      </c>
      <c r="C2364" s="254" t="str">
        <f t="shared" si="84"/>
        <v>RnD Industry Capital Cost Perc Reduction</v>
      </c>
      <c r="D2364" t="s">
        <v>3041</v>
      </c>
      <c r="E2364" s="45"/>
      <c r="F2364" s="6" t="s">
        <v>3068</v>
      </c>
      <c r="G2364" s="45"/>
      <c r="H2364" s="43">
        <v>1470</v>
      </c>
      <c r="I2364" s="324" t="s">
        <v>40</v>
      </c>
      <c r="J2364" s="255" t="str">
        <f>IF(ISBLANK(INDEX('Policy Characteristics'!D:D,MATCH($C2364,'Policy Characteristics'!$C:$C,0))),"",INDEX('Policy Characteristics'!D:D,MATCH($C2364,'Policy Characteristics'!$C:$C,0)))</f>
        <v>R&amp;D Capital Cost Reductions</v>
      </c>
      <c r="K2364" s="254" t="str">
        <f>IF(ISBLANK(INDEX('Policy Characteristics'!E:E,MATCH($C2364,'Policy Characteristics'!$C:$C,0))),"",INDEX('Policy Characteristics'!E:E,MATCH($C2364,'Policy Characteristics'!$C:$C,0)))</f>
        <v>RnD industry capital cost reduction</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0.4</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cost</v>
      </c>
      <c r="P2364" s="254" t="str">
        <f>IF(ISBLANK(INDEX('Policy Characteristics'!J:J,MATCH($C2364,'Policy Characteristics'!$C:$C,0))),"",INDEX('Policy Characteristics'!J:J,MATCH($C2364,'Policy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4" s="254" t="str">
        <f>IF(ISBLANK(INDEX('Policy Characteristics'!K:K,MATCH($C2364,'Policy Characteristics'!$C:$C,0))),"",INDEX('Policy Characteristics'!K:K,MATCH($C2364,'Policy Characteristics'!$C:$C,0)))</f>
        <v>architectural-design.html#rnd</v>
      </c>
      <c r="R2364" s="254" t="str">
        <f>IF(ISBLANK(INDEX('Policy Characteristics'!L:L,MATCH($C2364,'Policy Characteristics'!$C:$C,0))),"",INDEX('Policy Characteristics'!L:L,MATCH($C2364,'Policy Characteristics'!$C:$C,0)))</f>
        <v>research-and-development.html</v>
      </c>
    </row>
    <row r="2365" spans="1:18" x14ac:dyDescent="0.25">
      <c r="A2365" s="254" t="str">
        <f>IF(ISBLANK(INDEX('Policy Characteristics'!A:A,MATCH($C2365,'Policy Characteristics'!$C:$C,0))),"",INDEX('Policy Characteristics'!A:A,MATCH($C2365,'Policy Characteristics'!$C:$C,0)))</f>
        <v>Research and Development</v>
      </c>
      <c r="B2365" s="262" t="str">
        <f>IF(ISBLANK(INDEX('Policy Characteristics'!B:B,MATCH($C2365,'Policy Characteristics'!$C:$C,0))),"",INDEX('Policy Characteristics'!B:B,MATCH($C2365,'Policy Characteristics'!$C:$C,0)))</f>
        <v>Capital Cost Reduction</v>
      </c>
      <c r="C2365" s="254" t="str">
        <f t="shared" si="84"/>
        <v>RnD Industry Capital Cost Perc Reduction</v>
      </c>
      <c r="D2365" t="s">
        <v>3042</v>
      </c>
      <c r="E2365" s="45"/>
      <c r="F2365" s="6" t="s">
        <v>313</v>
      </c>
      <c r="G2365" s="45"/>
      <c r="H2365" s="43">
        <v>1471</v>
      </c>
      <c r="I2365" s="324" t="s">
        <v>40</v>
      </c>
      <c r="J2365" s="255" t="str">
        <f>IF(ISBLANK(INDEX('Policy Characteristics'!D:D,MATCH($C2365,'Policy Characteristics'!$C:$C,0))),"",INDEX('Policy Characteristics'!D:D,MATCH($C2365,'Policy Characteristics'!$C:$C,0)))</f>
        <v>R&amp;D Capital Cost Reductions</v>
      </c>
      <c r="K2365" s="254" t="str">
        <f>IF(ISBLANK(INDEX('Policy Characteristics'!E:E,MATCH($C2365,'Policy Characteristics'!$C:$C,0))),"",INDEX('Policy Characteristics'!E:E,MATCH($C2365,'Policy Characteristics'!$C:$C,0)))</f>
        <v>RnD industry capital cost reduction</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0.4</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cost</v>
      </c>
      <c r="P2365" s="254" t="str">
        <f>IF(ISBLANK(INDEX('Policy Characteristics'!J:J,MATCH($C2365,'Policy Characteristics'!$C:$C,0))),"",INDEX('Policy Characteristics'!J:J,MATCH($C2365,'Policy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5" s="254" t="str">
        <f>IF(ISBLANK(INDEX('Policy Characteristics'!K:K,MATCH($C2365,'Policy Characteristics'!$C:$C,0))),"",INDEX('Policy Characteristics'!K:K,MATCH($C2365,'Policy Characteristics'!$C:$C,0)))</f>
        <v>architectural-design.html#rnd</v>
      </c>
      <c r="R2365" s="254" t="str">
        <f>IF(ISBLANK(INDEX('Policy Characteristics'!L:L,MATCH($C2365,'Policy Characteristics'!$C:$C,0))),"",INDEX('Policy Characteristics'!L:L,MATCH($C2365,'Policy Characteristics'!$C:$C,0)))</f>
        <v>research-and-development.html</v>
      </c>
    </row>
    <row r="2366" spans="1:18" x14ac:dyDescent="0.25">
      <c r="A2366" s="254" t="str">
        <f>IF(ISBLANK(INDEX('Policy Characteristics'!A:A,MATCH($C2366,'Policy Characteristics'!$C:$C,0))),"",INDEX('Policy Characteristics'!A:A,MATCH($C2366,'Policy Characteristics'!$C:$C,0)))</f>
        <v>Research and Development</v>
      </c>
      <c r="B2366" s="262" t="str">
        <f>IF(ISBLANK(INDEX('Policy Characteristics'!B:B,MATCH($C2366,'Policy Characteristics'!$C:$C,0))),"",INDEX('Policy Characteristics'!B:B,MATCH($C2366,'Policy Characteristics'!$C:$C,0)))</f>
        <v>Capital Cost Reduction</v>
      </c>
      <c r="C2366" s="254" t="str">
        <f t="shared" si="84"/>
        <v>RnD Industry Capital Cost Perc Reduction</v>
      </c>
      <c r="D2366" t="s">
        <v>3043</v>
      </c>
      <c r="E2366" s="45"/>
      <c r="F2366" s="6" t="s">
        <v>3069</v>
      </c>
      <c r="G2366" s="45"/>
      <c r="H2366" s="43">
        <v>1472</v>
      </c>
      <c r="I2366" s="324" t="s">
        <v>40</v>
      </c>
      <c r="J2366" s="255" t="str">
        <f>IF(ISBLANK(INDEX('Policy Characteristics'!D:D,MATCH($C2366,'Policy Characteristics'!$C:$C,0))),"",INDEX('Policy Characteristics'!D:D,MATCH($C2366,'Policy Characteristics'!$C:$C,0)))</f>
        <v>R&amp;D Capital Cost Reductions</v>
      </c>
      <c r="K2366" s="254" t="str">
        <f>IF(ISBLANK(INDEX('Policy Characteristics'!E:E,MATCH($C2366,'Policy Characteristics'!$C:$C,0))),"",INDEX('Policy Characteristics'!E:E,MATCH($C2366,'Policy Characteristics'!$C:$C,0)))</f>
        <v>RnD industry capital cost reduction</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0.4</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cost</v>
      </c>
      <c r="P2366" s="254" t="str">
        <f>IF(ISBLANK(INDEX('Policy Characteristics'!J:J,MATCH($C2366,'Policy Characteristics'!$C:$C,0))),"",INDEX('Policy Characteristics'!J:J,MATCH($C2366,'Policy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6" s="254" t="str">
        <f>IF(ISBLANK(INDEX('Policy Characteristics'!K:K,MATCH($C2366,'Policy Characteristics'!$C:$C,0))),"",INDEX('Policy Characteristics'!K:K,MATCH($C2366,'Policy Characteristics'!$C:$C,0)))</f>
        <v>architectural-design.html#rnd</v>
      </c>
      <c r="R2366" s="254" t="str">
        <f>IF(ISBLANK(INDEX('Policy Characteristics'!L:L,MATCH($C2366,'Policy Characteristics'!$C:$C,0))),"",INDEX('Policy Characteristics'!L:L,MATCH($C2366,'Policy Characteristics'!$C:$C,0)))</f>
        <v>research-and-development.html</v>
      </c>
    </row>
    <row r="2367" spans="1:18" x14ac:dyDescent="0.25">
      <c r="A2367" s="254" t="str">
        <f>IF(ISBLANK(INDEX('Policy Characteristics'!A:A,MATCH($C2367,'Policy Characteristics'!$C:$C,0))),"",INDEX('Policy Characteristics'!A:A,MATCH($C2367,'Policy Characteristics'!$C:$C,0)))</f>
        <v>Research and Development</v>
      </c>
      <c r="B2367" s="262" t="str">
        <f>IF(ISBLANK(INDEX('Policy Characteristics'!B:B,MATCH($C2367,'Policy Characteristics'!$C:$C,0))),"",INDEX('Policy Characteristics'!B:B,MATCH($C2367,'Policy Characteristics'!$C:$C,0)))</f>
        <v>Capital Cost Reduction</v>
      </c>
      <c r="C2367" s="254" t="str">
        <f t="shared" si="84"/>
        <v>RnD Industry Capital Cost Perc Reduction</v>
      </c>
      <c r="D2367" t="s">
        <v>3044</v>
      </c>
      <c r="E2367" s="45"/>
      <c r="F2367" s="6" t="s">
        <v>3070</v>
      </c>
      <c r="G2367" s="45"/>
      <c r="H2367" s="43">
        <v>1473</v>
      </c>
      <c r="I2367" s="324" t="s">
        <v>40</v>
      </c>
      <c r="J2367" s="255" t="str">
        <f>IF(ISBLANK(INDEX('Policy Characteristics'!D:D,MATCH($C2367,'Policy Characteristics'!$C:$C,0))),"",INDEX('Policy Characteristics'!D:D,MATCH($C2367,'Policy Characteristics'!$C:$C,0)))</f>
        <v>R&amp;D Capital Cost Reductions</v>
      </c>
      <c r="K2367" s="254" t="str">
        <f>IF(ISBLANK(INDEX('Policy Characteristics'!E:E,MATCH($C2367,'Policy Characteristics'!$C:$C,0))),"",INDEX('Policy Characteristics'!E:E,MATCH($C2367,'Policy Characteristics'!$C:$C,0)))</f>
        <v>RnD industry capital cost reduction</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0.4</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cost</v>
      </c>
      <c r="P2367" s="254" t="str">
        <f>IF(ISBLANK(INDEX('Policy Characteristics'!J:J,MATCH($C2367,'Policy Characteristics'!$C:$C,0))),"",INDEX('Policy Characteristics'!J:J,MATCH($C2367,'Policy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7" s="254" t="str">
        <f>IF(ISBLANK(INDEX('Policy Characteristics'!K:K,MATCH($C2367,'Policy Characteristics'!$C:$C,0))),"",INDEX('Policy Characteristics'!K:K,MATCH($C2367,'Policy Characteristics'!$C:$C,0)))</f>
        <v>architectural-design.html#rnd</v>
      </c>
      <c r="R2367" s="254" t="str">
        <f>IF(ISBLANK(INDEX('Policy Characteristics'!L:L,MATCH($C2367,'Policy Characteristics'!$C:$C,0))),"",INDEX('Policy Characteristics'!L:L,MATCH($C2367,'Policy Characteristics'!$C:$C,0)))</f>
        <v>research-and-development.html</v>
      </c>
    </row>
    <row r="2368" spans="1:18" x14ac:dyDescent="0.25">
      <c r="A2368" s="254" t="str">
        <f>IF(ISBLANK(INDEX('Policy Characteristics'!A:A,MATCH($C2368,'Policy Characteristics'!$C:$C,0))),"",INDEX('Policy Characteristics'!A:A,MATCH($C2368,'Policy Characteristics'!$C:$C,0)))</f>
        <v>Research and Development</v>
      </c>
      <c r="B2368" s="262" t="str">
        <f>IF(ISBLANK(INDEX('Policy Characteristics'!B:B,MATCH($C2368,'Policy Characteristics'!$C:$C,0))),"",INDEX('Policy Characteristics'!B:B,MATCH($C2368,'Policy Characteristics'!$C:$C,0)))</f>
        <v>Capital Cost Reduction</v>
      </c>
      <c r="C2368" s="254" t="str">
        <f t="shared" si="84"/>
        <v>RnD Industry Capital Cost Perc Reduction</v>
      </c>
      <c r="D2368" t="s">
        <v>3045</v>
      </c>
      <c r="E2368" s="45"/>
      <c r="F2368" s="6" t="s">
        <v>3071</v>
      </c>
      <c r="G2368" s="45"/>
      <c r="H2368" s="43">
        <v>1474</v>
      </c>
      <c r="I2368" s="324" t="s">
        <v>40</v>
      </c>
      <c r="J2368" s="255" t="str">
        <f>IF(ISBLANK(INDEX('Policy Characteristics'!D:D,MATCH($C2368,'Policy Characteristics'!$C:$C,0))),"",INDEX('Policy Characteristics'!D:D,MATCH($C2368,'Policy Characteristics'!$C:$C,0)))</f>
        <v>R&amp;D Capital Cost Reductions</v>
      </c>
      <c r="K2368" s="254" t="str">
        <f>IF(ISBLANK(INDEX('Policy Characteristics'!E:E,MATCH($C2368,'Policy Characteristics'!$C:$C,0))),"",INDEX('Policy Characteristics'!E:E,MATCH($C2368,'Policy Characteristics'!$C:$C,0)))</f>
        <v>RnD industry capital cost reduction</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0.4</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cost</v>
      </c>
      <c r="P2368" s="254" t="str">
        <f>IF(ISBLANK(INDEX('Policy Characteristics'!J:J,MATCH($C2368,'Policy Characteristics'!$C:$C,0))),"",INDEX('Policy Characteristics'!J:J,MATCH($C2368,'Policy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8" s="254" t="str">
        <f>IF(ISBLANK(INDEX('Policy Characteristics'!K:K,MATCH($C2368,'Policy Characteristics'!$C:$C,0))),"",INDEX('Policy Characteristics'!K:K,MATCH($C2368,'Policy Characteristics'!$C:$C,0)))</f>
        <v>architectural-design.html#rnd</v>
      </c>
      <c r="R2368" s="254" t="str">
        <f>IF(ISBLANK(INDEX('Policy Characteristics'!L:L,MATCH($C2368,'Policy Characteristics'!$C:$C,0))),"",INDEX('Policy Characteristics'!L:L,MATCH($C2368,'Policy Characteristics'!$C:$C,0)))</f>
        <v>research-and-development.html</v>
      </c>
    </row>
    <row r="2369" spans="1:18" x14ac:dyDescent="0.25">
      <c r="A2369" s="254" t="str">
        <f>IF(ISBLANK(INDEX('Policy Characteristics'!A:A,MATCH($C2369,'Policy Characteristics'!$C:$C,0))),"",INDEX('Policy Characteristics'!A:A,MATCH($C2369,'Policy Characteristics'!$C:$C,0)))</f>
        <v>Research and Development</v>
      </c>
      <c r="B2369" s="262" t="str">
        <f>IF(ISBLANK(INDEX('Policy Characteristics'!B:B,MATCH($C2369,'Policy Characteristics'!$C:$C,0))),"",INDEX('Policy Characteristics'!B:B,MATCH($C2369,'Policy Characteristics'!$C:$C,0)))</f>
        <v>Capital Cost Reduction</v>
      </c>
      <c r="C2369" s="254" t="str">
        <f t="shared" si="84"/>
        <v>RnD Industry Capital Cost Perc Reduction</v>
      </c>
      <c r="D2369" t="s">
        <v>3046</v>
      </c>
      <c r="E2369" s="45"/>
      <c r="F2369" s="6" t="s">
        <v>312</v>
      </c>
      <c r="G2369" s="45"/>
      <c r="H2369" s="43">
        <v>1475</v>
      </c>
      <c r="I2369" s="324" t="s">
        <v>40</v>
      </c>
      <c r="J2369" s="255" t="str">
        <f>IF(ISBLANK(INDEX('Policy Characteristics'!D:D,MATCH($C2369,'Policy Characteristics'!$C:$C,0))),"",INDEX('Policy Characteristics'!D:D,MATCH($C2369,'Policy Characteristics'!$C:$C,0)))</f>
        <v>R&amp;D Capital Cost Reductions</v>
      </c>
      <c r="K2369" s="254" t="str">
        <f>IF(ISBLANK(INDEX('Policy Characteristics'!E:E,MATCH($C2369,'Policy Characteristics'!$C:$C,0))),"",INDEX('Policy Characteristics'!E:E,MATCH($C2369,'Policy Characteristics'!$C:$C,0)))</f>
        <v>RnD industry capital cost reduction</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0.4</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cost</v>
      </c>
      <c r="P2369" s="254" t="str">
        <f>IF(ISBLANK(INDEX('Policy Characteristics'!J:J,MATCH($C2369,'Policy Characteristics'!$C:$C,0))),"",INDEX('Policy Characteristics'!J:J,MATCH($C2369,'Policy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9" s="254" t="str">
        <f>IF(ISBLANK(INDEX('Policy Characteristics'!K:K,MATCH($C2369,'Policy Characteristics'!$C:$C,0))),"",INDEX('Policy Characteristics'!K:K,MATCH($C2369,'Policy Characteristics'!$C:$C,0)))</f>
        <v>architectural-design.html#rnd</v>
      </c>
      <c r="R2369" s="254" t="str">
        <f>IF(ISBLANK(INDEX('Policy Characteristics'!L:L,MATCH($C2369,'Policy Characteristics'!$C:$C,0))),"",INDEX('Policy Characteristics'!L:L,MATCH($C2369,'Policy Characteristics'!$C:$C,0)))</f>
        <v>research-and-development.html</v>
      </c>
    </row>
    <row r="2370" spans="1:18" x14ac:dyDescent="0.25">
      <c r="A2370" s="254" t="str">
        <f>IF(ISBLANK(INDEX('Policy Characteristics'!A:A,MATCH($C2370,'Policy Characteristics'!$C:$C,0))),"",INDEX('Policy Characteristics'!A:A,MATCH($C2370,'Policy Characteristics'!$C:$C,0)))</f>
        <v>Research and Development</v>
      </c>
      <c r="B2370" s="262" t="str">
        <f>IF(ISBLANK(INDEX('Policy Characteristics'!B:B,MATCH($C2370,'Policy Characteristics'!$C:$C,0))),"",INDEX('Policy Characteristics'!B:B,MATCH($C2370,'Policy Characteristics'!$C:$C,0)))</f>
        <v>Capital Cost Reduction</v>
      </c>
      <c r="C2370" s="254" t="str">
        <f t="shared" si="84"/>
        <v>RnD Industry Capital Cost Perc Reduction</v>
      </c>
      <c r="D2370" t="s">
        <v>3047</v>
      </c>
      <c r="E2370" s="45"/>
      <c r="F2370" s="6" t="s">
        <v>3072</v>
      </c>
      <c r="G2370" s="45"/>
      <c r="H2370" s="43">
        <v>1476</v>
      </c>
      <c r="I2370" s="324" t="s">
        <v>40</v>
      </c>
      <c r="J2370" s="255" t="str">
        <f>IF(ISBLANK(INDEX('Policy Characteristics'!D:D,MATCH($C2370,'Policy Characteristics'!$C:$C,0))),"",INDEX('Policy Characteristics'!D:D,MATCH($C2370,'Policy Characteristics'!$C:$C,0)))</f>
        <v>R&amp;D Capital Cost Reductions</v>
      </c>
      <c r="K2370" s="254" t="str">
        <f>IF(ISBLANK(INDEX('Policy Characteristics'!E:E,MATCH($C2370,'Policy Characteristics'!$C:$C,0))),"",INDEX('Policy Characteristics'!E:E,MATCH($C2370,'Policy Characteristics'!$C:$C,0)))</f>
        <v>RnD industry capital cost reduction</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0.4</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cost</v>
      </c>
      <c r="P2370" s="254" t="str">
        <f>IF(ISBLANK(INDEX('Policy Characteristics'!J:J,MATCH($C2370,'Policy Characteristics'!$C:$C,0))),"",INDEX('Policy Characteristics'!J:J,MATCH($C2370,'Policy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0" s="254" t="str">
        <f>IF(ISBLANK(INDEX('Policy Characteristics'!K:K,MATCH($C2370,'Policy Characteristics'!$C:$C,0))),"",INDEX('Policy Characteristics'!K:K,MATCH($C2370,'Policy Characteristics'!$C:$C,0)))</f>
        <v>architectural-design.html#rnd</v>
      </c>
      <c r="R2370" s="254" t="str">
        <f>IF(ISBLANK(INDEX('Policy Characteristics'!L:L,MATCH($C2370,'Policy Characteristics'!$C:$C,0))),"",INDEX('Policy Characteristics'!L:L,MATCH($C2370,'Policy Characteristics'!$C:$C,0)))</f>
        <v>research-and-development.html</v>
      </c>
    </row>
    <row r="2371" spans="1:18" ht="30" x14ac:dyDescent="0.25">
      <c r="A2371" s="254" t="str">
        <f>IF(ISBLANK(INDEX('Policy Characteristics'!A:A,MATCH($C2371,'Policy Characteristics'!$C:$C,0))),"",INDEX('Policy Characteristics'!A:A,MATCH($C2371,'Policy Characteristics'!$C:$C,0)))</f>
        <v>Research and Development</v>
      </c>
      <c r="B2371" s="262" t="str">
        <f>IF(ISBLANK(INDEX('Policy Characteristics'!B:B,MATCH($C2371,'Policy Characteristics'!$C:$C,0))),"",INDEX('Policy Characteristics'!B:B,MATCH($C2371,'Policy Characteristics'!$C:$C,0)))</f>
        <v>Capital Cost Reduction</v>
      </c>
      <c r="C2371" s="254" t="str">
        <f t="shared" si="84"/>
        <v>RnD Industry Capital Cost Perc Reduction</v>
      </c>
      <c r="D2371" t="s">
        <v>3048</v>
      </c>
      <c r="E2371" s="45"/>
      <c r="F2371" s="6" t="s">
        <v>3073</v>
      </c>
      <c r="G2371" s="45"/>
      <c r="H2371" s="43">
        <v>1477</v>
      </c>
      <c r="I2371" s="324" t="s">
        <v>40</v>
      </c>
      <c r="J2371" s="255" t="str">
        <f>IF(ISBLANK(INDEX('Policy Characteristics'!D:D,MATCH($C2371,'Policy Characteristics'!$C:$C,0))),"",INDEX('Policy Characteristics'!D:D,MATCH($C2371,'Policy Characteristics'!$C:$C,0)))</f>
        <v>R&amp;D Capital Cost Reductions</v>
      </c>
      <c r="K2371" s="254" t="str">
        <f>IF(ISBLANK(INDEX('Policy Characteristics'!E:E,MATCH($C2371,'Policy Characteristics'!$C:$C,0))),"",INDEX('Policy Characteristics'!E:E,MATCH($C2371,'Policy Characteristics'!$C:$C,0)))</f>
        <v>RnD industry capital cost reduction</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0.4</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cost</v>
      </c>
      <c r="P2371" s="254" t="str">
        <f>IF(ISBLANK(INDEX('Policy Characteristics'!J:J,MATCH($C2371,'Policy Characteristics'!$C:$C,0))),"",INDEX('Policy Characteristics'!J:J,MATCH($C2371,'Policy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1" s="254" t="str">
        <f>IF(ISBLANK(INDEX('Policy Characteristics'!K:K,MATCH($C2371,'Policy Characteristics'!$C:$C,0))),"",INDEX('Policy Characteristics'!K:K,MATCH($C2371,'Policy Characteristics'!$C:$C,0)))</f>
        <v>architectural-design.html#rnd</v>
      </c>
      <c r="R2371" s="254" t="str">
        <f>IF(ISBLANK(INDEX('Policy Characteristics'!L:L,MATCH($C2371,'Policy Characteristics'!$C:$C,0))),"",INDEX('Policy Characteristics'!L:L,MATCH($C2371,'Policy Characteristics'!$C:$C,0)))</f>
        <v>research-and-development.html</v>
      </c>
    </row>
    <row r="2372" spans="1:18" x14ac:dyDescent="0.25">
      <c r="A2372" s="254" t="str">
        <f>IF(ISBLANK(INDEX('Policy Characteristics'!A:A,MATCH($C2372,'Policy Characteristics'!$C:$C,0))),"",INDEX('Policy Characteristics'!A:A,MATCH($C2372,'Policy Characteristics'!$C:$C,0)))</f>
        <v>Research and Development</v>
      </c>
      <c r="B2372" s="262" t="str">
        <f>IF(ISBLANK(INDEX('Policy Characteristics'!B:B,MATCH($C2372,'Policy Characteristics'!$C:$C,0))),"",INDEX('Policy Characteristics'!B:B,MATCH($C2372,'Policy Characteristics'!$C:$C,0)))</f>
        <v>Capital Cost Reduction</v>
      </c>
      <c r="C2372" s="254" t="str">
        <f t="shared" si="84"/>
        <v>RnD Industry Capital Cost Perc Reduction</v>
      </c>
      <c r="D2372" t="s">
        <v>3049</v>
      </c>
      <c r="E2372" s="45"/>
      <c r="F2372" s="6" t="s">
        <v>3074</v>
      </c>
      <c r="G2372" s="45"/>
      <c r="H2372" s="43">
        <v>1478</v>
      </c>
      <c r="I2372" s="324" t="s">
        <v>40</v>
      </c>
      <c r="J2372" s="255" t="str">
        <f>IF(ISBLANK(INDEX('Policy Characteristics'!D:D,MATCH($C2372,'Policy Characteristics'!$C:$C,0))),"",INDEX('Policy Characteristics'!D:D,MATCH($C2372,'Policy Characteristics'!$C:$C,0)))</f>
        <v>R&amp;D Capital Cost Reductions</v>
      </c>
      <c r="K2372" s="254" t="str">
        <f>IF(ISBLANK(INDEX('Policy Characteristics'!E:E,MATCH($C2372,'Policy Characteristics'!$C:$C,0))),"",INDEX('Policy Characteristics'!E:E,MATCH($C2372,'Policy Characteristics'!$C:$C,0)))</f>
        <v>RnD industry capital cost reduction</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0.4</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cost</v>
      </c>
      <c r="P2372" s="254" t="str">
        <f>IF(ISBLANK(INDEX('Policy Characteristics'!J:J,MATCH($C2372,'Policy Characteristics'!$C:$C,0))),"",INDEX('Policy Characteristics'!J:J,MATCH($C2372,'Policy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2" s="254" t="str">
        <f>IF(ISBLANK(INDEX('Policy Characteristics'!K:K,MATCH($C2372,'Policy Characteristics'!$C:$C,0))),"",INDEX('Policy Characteristics'!K:K,MATCH($C2372,'Policy Characteristics'!$C:$C,0)))</f>
        <v>architectural-design.html#rnd</v>
      </c>
      <c r="R2372" s="254" t="str">
        <f>IF(ISBLANK(INDEX('Policy Characteristics'!L:L,MATCH($C2372,'Policy Characteristics'!$C:$C,0))),"",INDEX('Policy Characteristics'!L:L,MATCH($C2372,'Policy Characteristics'!$C:$C,0)))</f>
        <v>research-and-development.html</v>
      </c>
    </row>
    <row r="2373" spans="1:18" x14ac:dyDescent="0.25">
      <c r="A2373" s="254" t="str">
        <f>IF(ISBLANK(INDEX('Policy Characteristics'!A:A,MATCH($C2373,'Policy Characteristics'!$C:$C,0))),"",INDEX('Policy Characteristics'!A:A,MATCH($C2373,'Policy Characteristics'!$C:$C,0)))</f>
        <v>Research and Development</v>
      </c>
      <c r="B2373" s="262" t="str">
        <f>IF(ISBLANK(INDEX('Policy Characteristics'!B:B,MATCH($C2373,'Policy Characteristics'!$C:$C,0))),"",INDEX('Policy Characteristics'!B:B,MATCH($C2373,'Policy Characteristics'!$C:$C,0)))</f>
        <v>Capital Cost Reduction</v>
      </c>
      <c r="C2373" s="254" t="str">
        <f t="shared" si="84"/>
        <v>RnD Industry Capital Cost Perc Reduction</v>
      </c>
      <c r="D2373" t="s">
        <v>3050</v>
      </c>
      <c r="E2373" s="45"/>
      <c r="F2373" s="6" t="s">
        <v>3075</v>
      </c>
      <c r="G2373" s="45"/>
      <c r="H2373" s="43">
        <v>1479</v>
      </c>
      <c r="I2373" s="324" t="s">
        <v>40</v>
      </c>
      <c r="J2373" s="255" t="str">
        <f>IF(ISBLANK(INDEX('Policy Characteristics'!D:D,MATCH($C2373,'Policy Characteristics'!$C:$C,0))),"",INDEX('Policy Characteristics'!D:D,MATCH($C2373,'Policy Characteristics'!$C:$C,0)))</f>
        <v>R&amp;D Capital Cost Reductions</v>
      </c>
      <c r="K2373" s="254" t="str">
        <f>IF(ISBLANK(INDEX('Policy Characteristics'!E:E,MATCH($C2373,'Policy Characteristics'!$C:$C,0))),"",INDEX('Policy Characteristics'!E:E,MATCH($C2373,'Policy Characteristics'!$C:$C,0)))</f>
        <v>RnD industry capital cost reduction</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0.4</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cost</v>
      </c>
      <c r="P2373" s="254" t="str">
        <f>IF(ISBLANK(INDEX('Policy Characteristics'!J:J,MATCH($C2373,'Policy Characteristics'!$C:$C,0))),"",INDEX('Policy Characteristics'!J:J,MATCH($C2373,'Policy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3" s="254" t="str">
        <f>IF(ISBLANK(INDEX('Policy Characteristics'!K:K,MATCH($C2373,'Policy Characteristics'!$C:$C,0))),"",INDEX('Policy Characteristics'!K:K,MATCH($C2373,'Policy Characteristics'!$C:$C,0)))</f>
        <v>architectural-design.html#rnd</v>
      </c>
      <c r="R2373" s="254" t="str">
        <f>IF(ISBLANK(INDEX('Policy Characteristics'!L:L,MATCH($C2373,'Policy Characteristics'!$C:$C,0))),"",INDEX('Policy Characteristics'!L:L,MATCH($C2373,'Policy Characteristics'!$C:$C,0)))</f>
        <v>research-and-development.html</v>
      </c>
    </row>
    <row r="2374" spans="1:18" x14ac:dyDescent="0.25">
      <c r="A2374" s="254" t="str">
        <f>IF(ISBLANK(INDEX('Policy Characteristics'!A:A,MATCH($C2374,'Policy Characteristics'!$C:$C,0))),"",INDEX('Policy Characteristics'!A:A,MATCH($C2374,'Policy Characteristics'!$C:$C,0)))</f>
        <v>Research and Development</v>
      </c>
      <c r="B2374" s="262" t="str">
        <f>IF(ISBLANK(INDEX('Policy Characteristics'!B:B,MATCH($C2374,'Policy Characteristics'!$C:$C,0))),"",INDEX('Policy Characteristics'!B:B,MATCH($C2374,'Policy Characteristics'!$C:$C,0)))</f>
        <v>Capital Cost Reduction</v>
      </c>
      <c r="C2374" s="254" t="str">
        <f t="shared" si="84"/>
        <v>RnD Industry Capital Cost Perc Reduction</v>
      </c>
      <c r="D2374" t="s">
        <v>3051</v>
      </c>
      <c r="E2374" s="45"/>
      <c r="F2374" s="6" t="s">
        <v>3076</v>
      </c>
      <c r="G2374" s="45"/>
      <c r="H2374" s="43">
        <v>1480</v>
      </c>
      <c r="I2374" s="324" t="s">
        <v>40</v>
      </c>
      <c r="J2374" s="255" t="str">
        <f>IF(ISBLANK(INDEX('Policy Characteristics'!D:D,MATCH($C2374,'Policy Characteristics'!$C:$C,0))),"",INDEX('Policy Characteristics'!D:D,MATCH($C2374,'Policy Characteristics'!$C:$C,0)))</f>
        <v>R&amp;D Capital Cost Reductions</v>
      </c>
      <c r="K2374" s="254" t="str">
        <f>IF(ISBLANK(INDEX('Policy Characteristics'!E:E,MATCH($C2374,'Policy Characteristics'!$C:$C,0))),"",INDEX('Policy Characteristics'!E:E,MATCH($C2374,'Policy Characteristics'!$C:$C,0)))</f>
        <v>RnD industry capital cost reduction</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0.4</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cost</v>
      </c>
      <c r="P2374" s="254" t="str">
        <f>IF(ISBLANK(INDEX('Policy Characteristics'!J:J,MATCH($C2374,'Policy Characteristics'!$C:$C,0))),"",INDEX('Policy Characteristics'!J:J,MATCH($C2374,'Policy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4" s="254" t="str">
        <f>IF(ISBLANK(INDEX('Policy Characteristics'!K:K,MATCH($C2374,'Policy Characteristics'!$C:$C,0))),"",INDEX('Policy Characteristics'!K:K,MATCH($C2374,'Policy Characteristics'!$C:$C,0)))</f>
        <v>architectural-design.html#rnd</v>
      </c>
      <c r="R2374" s="254" t="str">
        <f>IF(ISBLANK(INDEX('Policy Characteristics'!L:L,MATCH($C2374,'Policy Characteristics'!$C:$C,0))),"",INDEX('Policy Characteristics'!L:L,MATCH($C2374,'Policy Characteristics'!$C:$C,0)))</f>
        <v>research-and-development.html</v>
      </c>
    </row>
    <row r="2375" spans="1:18" x14ac:dyDescent="0.25">
      <c r="A2375" s="254" t="str">
        <f>IF(ISBLANK(INDEX('Policy Characteristics'!A:A,MATCH($C2375,'Policy Characteristics'!$C:$C,0))),"",INDEX('Policy Characteristics'!A:A,MATCH($C2375,'Policy Characteristics'!$C:$C,0)))</f>
        <v>Research and Development</v>
      </c>
      <c r="B2375" s="262" t="str">
        <f>IF(ISBLANK(INDEX('Policy Characteristics'!B:B,MATCH($C2375,'Policy Characteristics'!$C:$C,0))),"",INDEX('Policy Characteristics'!B:B,MATCH($C2375,'Policy Characteristics'!$C:$C,0)))</f>
        <v>Capital Cost Reduction</v>
      </c>
      <c r="C2375" s="254" t="str">
        <f t="shared" si="84"/>
        <v>RnD Industry Capital Cost Perc Reduction</v>
      </c>
      <c r="D2375" t="s">
        <v>3052</v>
      </c>
      <c r="E2375" s="45"/>
      <c r="F2375" s="6" t="s">
        <v>3077</v>
      </c>
      <c r="G2375" s="45"/>
      <c r="H2375" s="43">
        <v>1481</v>
      </c>
      <c r="I2375" s="324" t="s">
        <v>40</v>
      </c>
      <c r="J2375" s="255" t="str">
        <f>IF(ISBLANK(INDEX('Policy Characteristics'!D:D,MATCH($C2375,'Policy Characteristics'!$C:$C,0))),"",INDEX('Policy Characteristics'!D:D,MATCH($C2375,'Policy Characteristics'!$C:$C,0)))</f>
        <v>R&amp;D Capital Cost Reductions</v>
      </c>
      <c r="K2375" s="254" t="str">
        <f>IF(ISBLANK(INDEX('Policy Characteristics'!E:E,MATCH($C2375,'Policy Characteristics'!$C:$C,0))),"",INDEX('Policy Characteristics'!E:E,MATCH($C2375,'Policy Characteristics'!$C:$C,0)))</f>
        <v>RnD industry capital cost reduction</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0.4</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cost</v>
      </c>
      <c r="P2375" s="254" t="str">
        <f>IF(ISBLANK(INDEX('Policy Characteristics'!J:J,MATCH($C2375,'Policy Characteristics'!$C:$C,0))),"",INDEX('Policy Characteristics'!J:J,MATCH($C2375,'Policy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5" s="254" t="str">
        <f>IF(ISBLANK(INDEX('Policy Characteristics'!K:K,MATCH($C2375,'Policy Characteristics'!$C:$C,0))),"",INDEX('Policy Characteristics'!K:K,MATCH($C2375,'Policy Characteristics'!$C:$C,0)))</f>
        <v>architectural-design.html#rnd</v>
      </c>
      <c r="R2375" s="254" t="str">
        <f>IF(ISBLANK(INDEX('Policy Characteristics'!L:L,MATCH($C2375,'Policy Characteristics'!$C:$C,0))),"",INDEX('Policy Characteristics'!L:L,MATCH($C2375,'Policy Characteristics'!$C:$C,0)))</f>
        <v>research-and-development.html</v>
      </c>
    </row>
    <row r="2376" spans="1:18" x14ac:dyDescent="0.25">
      <c r="A2376" s="254" t="str">
        <f>IF(ISBLANK(INDEX('Policy Characteristics'!A:A,MATCH($C2376,'Policy Characteristics'!$C:$C,0))),"",INDEX('Policy Characteristics'!A:A,MATCH($C2376,'Policy Characteristics'!$C:$C,0)))</f>
        <v>Research and Development</v>
      </c>
      <c r="B2376" s="262" t="str">
        <f>IF(ISBLANK(INDEX('Policy Characteristics'!B:B,MATCH($C2376,'Policy Characteristics'!$C:$C,0))),"",INDEX('Policy Characteristics'!B:B,MATCH($C2376,'Policy Characteristics'!$C:$C,0)))</f>
        <v>Capital Cost Reduction</v>
      </c>
      <c r="C2376" s="254" t="str">
        <f t="shared" si="84"/>
        <v>RnD Industry Capital Cost Perc Reduction</v>
      </c>
      <c r="D2376" t="s">
        <v>3053</v>
      </c>
      <c r="E2376" s="45"/>
      <c r="F2376" s="6" t="s">
        <v>3078</v>
      </c>
      <c r="G2376" s="45"/>
      <c r="H2376" s="43">
        <v>1482</v>
      </c>
      <c r="I2376" s="324" t="s">
        <v>40</v>
      </c>
      <c r="J2376" s="255" t="str">
        <f>IF(ISBLANK(INDEX('Policy Characteristics'!D:D,MATCH($C2376,'Policy Characteristics'!$C:$C,0))),"",INDEX('Policy Characteristics'!D:D,MATCH($C2376,'Policy Characteristics'!$C:$C,0)))</f>
        <v>R&amp;D Capital Cost Reductions</v>
      </c>
      <c r="K2376" s="254" t="str">
        <f>IF(ISBLANK(INDEX('Policy Characteristics'!E:E,MATCH($C2376,'Policy Characteristics'!$C:$C,0))),"",INDEX('Policy Characteristics'!E:E,MATCH($C2376,'Policy Characteristics'!$C:$C,0)))</f>
        <v>RnD industry capital cost reduction</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0.4</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cost</v>
      </c>
      <c r="P2376" s="254" t="str">
        <f>IF(ISBLANK(INDEX('Policy Characteristics'!J:J,MATCH($C2376,'Policy Characteristics'!$C:$C,0))),"",INDEX('Policy Characteristics'!J:J,MATCH($C2376,'Policy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6" s="254" t="str">
        <f>IF(ISBLANK(INDEX('Policy Characteristics'!K:K,MATCH($C2376,'Policy Characteristics'!$C:$C,0))),"",INDEX('Policy Characteristics'!K:K,MATCH($C2376,'Policy Characteristics'!$C:$C,0)))</f>
        <v>architectural-design.html#rnd</v>
      </c>
      <c r="R2376" s="254" t="str">
        <f>IF(ISBLANK(INDEX('Policy Characteristics'!L:L,MATCH($C2376,'Policy Characteristics'!$C:$C,0))),"",INDEX('Policy Characteristics'!L:L,MATCH($C2376,'Policy Characteristics'!$C:$C,0)))</f>
        <v>research-and-development.html</v>
      </c>
    </row>
    <row r="2377" spans="1:18" x14ac:dyDescent="0.25">
      <c r="A2377" s="254" t="str">
        <f>IF(ISBLANK(INDEX('Policy Characteristics'!A:A,MATCH($C2377,'Policy Characteristics'!$C:$C,0))),"",INDEX('Policy Characteristics'!A:A,MATCH($C2377,'Policy Characteristics'!$C:$C,0)))</f>
        <v>Research and Development</v>
      </c>
      <c r="B2377" s="262" t="str">
        <f>IF(ISBLANK(INDEX('Policy Characteristics'!B:B,MATCH($C2377,'Policy Characteristics'!$C:$C,0))),"",INDEX('Policy Characteristics'!B:B,MATCH($C2377,'Policy Characteristics'!$C:$C,0)))</f>
        <v>Capital Cost Reduction</v>
      </c>
      <c r="C2377" s="254" t="str">
        <f t="shared" si="84"/>
        <v>RnD Industry Capital Cost Perc Reduction</v>
      </c>
      <c r="D2377" t="s">
        <v>3054</v>
      </c>
      <c r="E2377" s="45"/>
      <c r="F2377" s="6" t="s">
        <v>3079</v>
      </c>
      <c r="G2377" s="45"/>
      <c r="H2377" s="43">
        <v>1483</v>
      </c>
      <c r="I2377" s="324" t="s">
        <v>40</v>
      </c>
      <c r="J2377" s="255" t="str">
        <f>IF(ISBLANK(INDEX('Policy Characteristics'!D:D,MATCH($C2377,'Policy Characteristics'!$C:$C,0))),"",INDEX('Policy Characteristics'!D:D,MATCH($C2377,'Policy Characteristics'!$C:$C,0)))</f>
        <v>R&amp;D Capital Cost Reductions</v>
      </c>
      <c r="K2377" s="254" t="str">
        <f>IF(ISBLANK(INDEX('Policy Characteristics'!E:E,MATCH($C2377,'Policy Characteristics'!$C:$C,0))),"",INDEX('Policy Characteristics'!E:E,MATCH($C2377,'Policy Characteristics'!$C:$C,0)))</f>
        <v>RnD industry capital cost reduction</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0.4</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cost</v>
      </c>
      <c r="P2377" s="254" t="str">
        <f>IF(ISBLANK(INDEX('Policy Characteristics'!J:J,MATCH($C2377,'Policy Characteristics'!$C:$C,0))),"",INDEX('Policy Characteristics'!J:J,MATCH($C2377,'Policy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7" s="254" t="str">
        <f>IF(ISBLANK(INDEX('Policy Characteristics'!K:K,MATCH($C2377,'Policy Characteristics'!$C:$C,0))),"",INDEX('Policy Characteristics'!K:K,MATCH($C2377,'Policy Characteristics'!$C:$C,0)))</f>
        <v>architectural-design.html#rnd</v>
      </c>
      <c r="R2377" s="254" t="str">
        <f>IF(ISBLANK(INDEX('Policy Characteristics'!L:L,MATCH($C2377,'Policy Characteristics'!$C:$C,0))),"",INDEX('Policy Characteristics'!L:L,MATCH($C2377,'Policy Characteristics'!$C:$C,0)))</f>
        <v>research-and-development.html</v>
      </c>
    </row>
    <row r="2378" spans="1:18" x14ac:dyDescent="0.25">
      <c r="A2378" s="254" t="str">
        <f>IF(ISBLANK(INDEX('Policy Characteristics'!A:A,MATCH($C2378,'Policy Characteristics'!$C:$C,0))),"",INDEX('Policy Characteristics'!A:A,MATCH($C2378,'Policy Characteristics'!$C:$C,0)))</f>
        <v>Research and Development</v>
      </c>
      <c r="B2378" s="262" t="str">
        <f>IF(ISBLANK(INDEX('Policy Characteristics'!B:B,MATCH($C2378,'Policy Characteristics'!$C:$C,0))),"",INDEX('Policy Characteristics'!B:B,MATCH($C2378,'Policy Characteristics'!$C:$C,0)))</f>
        <v>Capital Cost Reduction</v>
      </c>
      <c r="C2378" s="254" t="str">
        <f t="shared" si="84"/>
        <v>RnD Industry Capital Cost Perc Reduction</v>
      </c>
      <c r="D2378" t="s">
        <v>3055</v>
      </c>
      <c r="E2378" s="45"/>
      <c r="F2378" s="6" t="s">
        <v>3080</v>
      </c>
      <c r="G2378" s="45"/>
      <c r="H2378" s="43">
        <v>1484</v>
      </c>
      <c r="I2378" s="324" t="s">
        <v>40</v>
      </c>
      <c r="J2378" s="255" t="str">
        <f>IF(ISBLANK(INDEX('Policy Characteristics'!D:D,MATCH($C2378,'Policy Characteristics'!$C:$C,0))),"",INDEX('Policy Characteristics'!D:D,MATCH($C2378,'Policy Characteristics'!$C:$C,0)))</f>
        <v>R&amp;D Capital Cost Reductions</v>
      </c>
      <c r="K2378" s="254" t="str">
        <f>IF(ISBLANK(INDEX('Policy Characteristics'!E:E,MATCH($C2378,'Policy Characteristics'!$C:$C,0))),"",INDEX('Policy Characteristics'!E:E,MATCH($C2378,'Policy Characteristics'!$C:$C,0)))</f>
        <v>RnD industry capital cost reduction</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0.4</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cost</v>
      </c>
      <c r="P2378" s="254" t="str">
        <f>IF(ISBLANK(INDEX('Policy Characteristics'!J:J,MATCH($C2378,'Policy Characteristics'!$C:$C,0))),"",INDEX('Policy Characteristics'!J:J,MATCH($C2378,'Policy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8" s="254" t="str">
        <f>IF(ISBLANK(INDEX('Policy Characteristics'!K:K,MATCH($C2378,'Policy Characteristics'!$C:$C,0))),"",INDEX('Policy Characteristics'!K:K,MATCH($C2378,'Policy Characteristics'!$C:$C,0)))</f>
        <v>architectural-design.html#rnd</v>
      </c>
      <c r="R2378" s="254" t="str">
        <f>IF(ISBLANK(INDEX('Policy Characteristics'!L:L,MATCH($C2378,'Policy Characteristics'!$C:$C,0))),"",INDEX('Policy Characteristics'!L:L,MATCH($C2378,'Policy Characteristics'!$C:$C,0)))</f>
        <v>research-and-development.html</v>
      </c>
    </row>
    <row r="2379" spans="1:18" x14ac:dyDescent="0.25">
      <c r="A2379" s="254" t="str">
        <f>IF(ISBLANK(INDEX('Policy Characteristics'!A:A,MATCH($C2379,'Policy Characteristics'!$C:$C,0))),"",INDEX('Policy Characteristics'!A:A,MATCH($C2379,'Policy Characteristics'!$C:$C,0)))</f>
        <v>Research and Development</v>
      </c>
      <c r="B2379" s="262" t="str">
        <f>IF(ISBLANK(INDEX('Policy Characteristics'!B:B,MATCH($C2379,'Policy Characteristics'!$C:$C,0))),"",INDEX('Policy Characteristics'!B:B,MATCH($C2379,'Policy Characteristics'!$C:$C,0)))</f>
        <v>Capital Cost Reduction</v>
      </c>
      <c r="C2379" s="254" t="str">
        <f t="shared" si="84"/>
        <v>RnD Industry Capital Cost Perc Reduction</v>
      </c>
      <c r="D2379" t="s">
        <v>3056</v>
      </c>
      <c r="E2379" s="45"/>
      <c r="F2379" s="6" t="s">
        <v>3081</v>
      </c>
      <c r="G2379" s="45"/>
      <c r="H2379" s="43">
        <v>1485</v>
      </c>
      <c r="I2379" s="324" t="s">
        <v>40</v>
      </c>
      <c r="J2379" s="255" t="str">
        <f>IF(ISBLANK(INDEX('Policy Characteristics'!D:D,MATCH($C2379,'Policy Characteristics'!$C:$C,0))),"",INDEX('Policy Characteristics'!D:D,MATCH($C2379,'Policy Characteristics'!$C:$C,0)))</f>
        <v>R&amp;D Capital Cost Reductions</v>
      </c>
      <c r="K2379" s="254" t="str">
        <f>IF(ISBLANK(INDEX('Policy Characteristics'!E:E,MATCH($C2379,'Policy Characteristics'!$C:$C,0))),"",INDEX('Policy Characteristics'!E:E,MATCH($C2379,'Policy Characteristics'!$C:$C,0)))</f>
        <v>RnD industry capital cost reduction</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0.4</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cost</v>
      </c>
      <c r="P2379" s="254" t="str">
        <f>IF(ISBLANK(INDEX('Policy Characteristics'!J:J,MATCH($C2379,'Policy Characteristics'!$C:$C,0))),"",INDEX('Policy Characteristics'!J:J,MATCH($C2379,'Policy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9" s="254" t="str">
        <f>IF(ISBLANK(INDEX('Policy Characteristics'!K:K,MATCH($C2379,'Policy Characteristics'!$C:$C,0))),"",INDEX('Policy Characteristics'!K:K,MATCH($C2379,'Policy Characteristics'!$C:$C,0)))</f>
        <v>architectural-design.html#rnd</v>
      </c>
      <c r="R2379" s="254" t="str">
        <f>IF(ISBLANK(INDEX('Policy Characteristics'!L:L,MATCH($C2379,'Policy Characteristics'!$C:$C,0))),"",INDEX('Policy Characteristics'!L:L,MATCH($C2379,'Policy Characteristics'!$C:$C,0)))</f>
        <v>research-and-development.html</v>
      </c>
    </row>
    <row r="2380" spans="1:18" x14ac:dyDescent="0.25">
      <c r="A2380" s="254" t="str">
        <f>IF(ISBLANK(INDEX('Policy Characteristics'!A:A,MATCH($C2380,'Policy Characteristics'!$C:$C,0))),"",INDEX('Policy Characteristics'!A:A,MATCH($C2380,'Policy Characteristics'!$C:$C,0)))</f>
        <v>Research and Development</v>
      </c>
      <c r="B2380" s="262" t="str">
        <f>IF(ISBLANK(INDEX('Policy Characteristics'!B:B,MATCH($C2380,'Policy Characteristics'!$C:$C,0))),"",INDEX('Policy Characteristics'!B:B,MATCH($C2380,'Policy Characteristics'!$C:$C,0)))</f>
        <v>Capital Cost Reduction</v>
      </c>
      <c r="C2380" s="254" t="str">
        <f t="shared" si="84"/>
        <v>RnD Industry Capital Cost Perc Reduction</v>
      </c>
      <c r="D2380" t="s">
        <v>3057</v>
      </c>
      <c r="E2380" s="45"/>
      <c r="F2380" s="6" t="s">
        <v>3082</v>
      </c>
      <c r="G2380" s="45"/>
      <c r="H2380" s="43">
        <v>1486</v>
      </c>
      <c r="I2380" s="324" t="s">
        <v>40</v>
      </c>
      <c r="J2380" s="255" t="str">
        <f>IF(ISBLANK(INDEX('Policy Characteristics'!D:D,MATCH($C2380,'Policy Characteristics'!$C:$C,0))),"",INDEX('Policy Characteristics'!D:D,MATCH($C2380,'Policy Characteristics'!$C:$C,0)))</f>
        <v>R&amp;D Capital Cost Reductions</v>
      </c>
      <c r="K2380" s="254" t="str">
        <f>IF(ISBLANK(INDEX('Policy Characteristics'!E:E,MATCH($C2380,'Policy Characteristics'!$C:$C,0))),"",INDEX('Policy Characteristics'!E:E,MATCH($C2380,'Policy Characteristics'!$C:$C,0)))</f>
        <v>RnD industry capital cost reduction</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0.4</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cost</v>
      </c>
      <c r="P2380" s="254" t="str">
        <f>IF(ISBLANK(INDEX('Policy Characteristics'!J:J,MATCH($C2380,'Policy Characteristics'!$C:$C,0))),"",INDEX('Policy Characteristics'!J:J,MATCH($C2380,'Policy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0" s="254" t="str">
        <f>IF(ISBLANK(INDEX('Policy Characteristics'!K:K,MATCH($C2380,'Policy Characteristics'!$C:$C,0))),"",INDEX('Policy Characteristics'!K:K,MATCH($C2380,'Policy Characteristics'!$C:$C,0)))</f>
        <v>architectural-design.html#rnd</v>
      </c>
      <c r="R2380" s="254" t="str">
        <f>IF(ISBLANK(INDEX('Policy Characteristics'!L:L,MATCH($C2380,'Policy Characteristics'!$C:$C,0))),"",INDEX('Policy Characteristics'!L:L,MATCH($C2380,'Policy Characteristics'!$C:$C,0)))</f>
        <v>research-and-development.html</v>
      </c>
    </row>
    <row r="2381" spans="1:18" x14ac:dyDescent="0.25">
      <c r="A2381" s="254" t="str">
        <f>IF(ISBLANK(INDEX('Policy Characteristics'!A:A,MATCH($C2381,'Policy Characteristics'!$C:$C,0))),"",INDEX('Policy Characteristics'!A:A,MATCH($C2381,'Policy Characteristics'!$C:$C,0)))</f>
        <v>Research and Development</v>
      </c>
      <c r="B2381" s="262" t="str">
        <f>IF(ISBLANK(INDEX('Policy Characteristics'!B:B,MATCH($C2381,'Policy Characteristics'!$C:$C,0))),"",INDEX('Policy Characteristics'!B:B,MATCH($C2381,'Policy Characteristics'!$C:$C,0)))</f>
        <v>Capital Cost Reduction</v>
      </c>
      <c r="C2381" s="317" t="s">
        <v>279</v>
      </c>
      <c r="D2381" s="45" t="s">
        <v>2232</v>
      </c>
      <c r="E2381" s="45"/>
      <c r="F2381" s="45" t="s">
        <v>457</v>
      </c>
      <c r="G2381" s="45"/>
      <c r="H2381" s="43">
        <v>108</v>
      </c>
      <c r="I2381" s="324" t="s">
        <v>40</v>
      </c>
      <c r="J2381" s="255" t="str">
        <f>IF(ISBLANK(INDEX('Policy Characteristics'!D:D,MATCH($C2381,'Policy Characteristics'!$C:$C,0))),"",INDEX('Policy Characteristics'!D:D,MATCH($C2381,'Policy Characteristics'!$C:$C,0)))</f>
        <v>R&amp;D Capital Cost Reductions</v>
      </c>
      <c r="K2381" s="254" t="str">
        <f>IF(ISBLANK(INDEX('Policy Characteristics'!E:E,MATCH($C2381,'Policy Characteristics'!$C:$C,0))),"",INDEX('Policy Characteristics'!E:E,MATCH($C2381,'Policy Characteristics'!$C:$C,0)))</f>
        <v>RnD transportation capital cost reduction</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0.4</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cost</v>
      </c>
      <c r="P2381" s="254" t="str">
        <f>IF(ISBLANK(INDEX('Policy Characteristics'!J:J,MATCH($C2381,'Policy Characteristics'!$C:$C,0))),"",INDEX('Policy Characteristics'!J:J,MATCH($C2381,'Policy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1" s="254" t="str">
        <f>IF(ISBLANK(INDEX('Policy Characteristics'!K:K,MATCH($C2381,'Policy Characteristics'!$C:$C,0))),"",INDEX('Policy Characteristics'!K:K,MATCH($C2381,'Policy Characteristics'!$C:$C,0)))</f>
        <v>architectural-design.html#rnd</v>
      </c>
      <c r="R2381" s="254" t="str">
        <f>IF(ISBLANK(INDEX('Policy Characteristics'!L:L,MATCH($C2381,'Policy Characteristics'!$C:$C,0))),"",INDEX('Policy Characteristics'!L:L,MATCH($C2381,'Policy Characteristics'!$C:$C,0)))</f>
        <v>research-and-development.html</v>
      </c>
    </row>
    <row r="2382" spans="1:18" x14ac:dyDescent="0.25">
      <c r="A2382" s="254" t="str">
        <f>IF(ISBLANK(INDEX('Policy Characteristics'!A:A,MATCH($C2382,'Policy Characteristics'!$C:$C,0))),"",INDEX('Policy Characteristics'!A:A,MATCH($C2382,'Policy Characteristics'!$C:$C,0)))</f>
        <v>Research and Development</v>
      </c>
      <c r="B2382" s="262" t="str">
        <f>IF(ISBLANK(INDEX('Policy Characteristics'!B:B,MATCH($C2382,'Policy Characteristics'!$C:$C,0))),"",INDEX('Policy Characteristics'!B:B,MATCH($C2382,'Policy Characteristics'!$C:$C,0)))</f>
        <v>Capital Cost Reduction</v>
      </c>
      <c r="C2382" s="254" t="str">
        <f t="shared" ref="C2382:C2387" si="85">C$2381</f>
        <v>RnD Transportation Capital Cost Perc Reduction</v>
      </c>
      <c r="D2382" s="45" t="s">
        <v>2233</v>
      </c>
      <c r="E2382" s="45"/>
      <c r="F2382" s="45" t="s">
        <v>458</v>
      </c>
      <c r="G2382" s="45"/>
      <c r="H2382" s="43">
        <v>109</v>
      </c>
      <c r="I2382" s="324" t="s">
        <v>40</v>
      </c>
      <c r="J2382" s="255" t="str">
        <f>IF(ISBLANK(INDEX('Policy Characteristics'!D:D,MATCH($C2382,'Policy Characteristics'!$C:$C,0))),"",INDEX('Policy Characteristics'!D:D,MATCH($C2382,'Policy Characteristics'!$C:$C,0)))</f>
        <v>R&amp;D Capital Cost Reductions</v>
      </c>
      <c r="K2382" s="254" t="str">
        <f>IF(ISBLANK(INDEX('Policy Characteristics'!E:E,MATCH($C2382,'Policy Characteristics'!$C:$C,0))),"",INDEX('Policy Characteristics'!E:E,MATCH($C2382,'Policy Characteristics'!$C:$C,0)))</f>
        <v>RnD transportation capital cost reduction</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0.4</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cost</v>
      </c>
      <c r="P2382" s="254" t="str">
        <f>IF(ISBLANK(INDEX('Policy Characteristics'!J:J,MATCH($C2382,'Policy Characteristics'!$C:$C,0))),"",INDEX('Policy Characteristics'!J:J,MATCH($C2382,'Policy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2" s="254" t="str">
        <f>IF(ISBLANK(INDEX('Policy Characteristics'!K:K,MATCH($C2382,'Policy Characteristics'!$C:$C,0))),"",INDEX('Policy Characteristics'!K:K,MATCH($C2382,'Policy Characteristics'!$C:$C,0)))</f>
        <v>architectural-design.html#rnd</v>
      </c>
      <c r="R2382" s="254" t="str">
        <f>IF(ISBLANK(INDEX('Policy Characteristics'!L:L,MATCH($C2382,'Policy Characteristics'!$C:$C,0))),"",INDEX('Policy Characteristics'!L:L,MATCH($C2382,'Policy Characteristics'!$C:$C,0)))</f>
        <v>research-and-development.html</v>
      </c>
    </row>
    <row r="2383" spans="1:18" x14ac:dyDescent="0.25">
      <c r="A2383" s="254" t="str">
        <f>IF(ISBLANK(INDEX('Policy Characteristics'!A:A,MATCH($C2383,'Policy Characteristics'!$C:$C,0))),"",INDEX('Policy Characteristics'!A:A,MATCH($C2383,'Policy Characteristics'!$C:$C,0)))</f>
        <v>Research and Development</v>
      </c>
      <c r="B2383" s="262" t="str">
        <f>IF(ISBLANK(INDEX('Policy Characteristics'!B:B,MATCH($C2383,'Policy Characteristics'!$C:$C,0))),"",INDEX('Policy Characteristics'!B:B,MATCH($C2383,'Policy Characteristics'!$C:$C,0)))</f>
        <v>Capital Cost Reduction</v>
      </c>
      <c r="C2383" s="254" t="str">
        <f t="shared" si="85"/>
        <v>RnD Transportation Capital Cost Perc Reduction</v>
      </c>
      <c r="D2383" s="45" t="s">
        <v>2234</v>
      </c>
      <c r="E2383" s="45"/>
      <c r="F2383" s="45" t="s">
        <v>459</v>
      </c>
      <c r="G2383" s="45"/>
      <c r="H2383" s="43">
        <v>110</v>
      </c>
      <c r="I2383" s="324" t="s">
        <v>40</v>
      </c>
      <c r="J2383" s="255" t="str">
        <f>IF(ISBLANK(INDEX('Policy Characteristics'!D:D,MATCH($C2383,'Policy Characteristics'!$C:$C,0))),"",INDEX('Policy Characteristics'!D:D,MATCH($C2383,'Policy Characteristics'!$C:$C,0)))</f>
        <v>R&amp;D Capital Cost Reductions</v>
      </c>
      <c r="K2383" s="254" t="str">
        <f>IF(ISBLANK(INDEX('Policy Characteristics'!E:E,MATCH($C2383,'Policy Characteristics'!$C:$C,0))),"",INDEX('Policy Characteristics'!E:E,MATCH($C2383,'Policy Characteristics'!$C:$C,0)))</f>
        <v>RnD transportation capital cost reduction</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0.4</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cost</v>
      </c>
      <c r="P2383" s="254" t="str">
        <f>IF(ISBLANK(INDEX('Policy Characteristics'!J:J,MATCH($C2383,'Policy Characteristics'!$C:$C,0))),"",INDEX('Policy Characteristics'!J:J,MATCH($C2383,'Policy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3" s="254" t="str">
        <f>IF(ISBLANK(INDEX('Policy Characteristics'!K:K,MATCH($C2383,'Policy Characteristics'!$C:$C,0))),"",INDEX('Policy Characteristics'!K:K,MATCH($C2383,'Policy Characteristics'!$C:$C,0)))</f>
        <v>architectural-design.html#rnd</v>
      </c>
      <c r="R2383" s="254" t="str">
        <f>IF(ISBLANK(INDEX('Policy Characteristics'!L:L,MATCH($C2383,'Policy Characteristics'!$C:$C,0))),"",INDEX('Policy Characteristics'!L:L,MATCH($C2383,'Policy Characteristics'!$C:$C,0)))</f>
        <v>research-and-development.html</v>
      </c>
    </row>
    <row r="2384" spans="1:18" x14ac:dyDescent="0.25">
      <c r="A2384" s="254" t="str">
        <f>IF(ISBLANK(INDEX('Policy Characteristics'!A:A,MATCH($C2384,'Policy Characteristics'!$C:$C,0))),"",INDEX('Policy Characteristics'!A:A,MATCH($C2384,'Policy Characteristics'!$C:$C,0)))</f>
        <v>Research and Development</v>
      </c>
      <c r="B2384" s="262" t="str">
        <f>IF(ISBLANK(INDEX('Policy Characteristics'!B:B,MATCH($C2384,'Policy Characteristics'!$C:$C,0))),"",INDEX('Policy Characteristics'!B:B,MATCH($C2384,'Policy Characteristics'!$C:$C,0)))</f>
        <v>Capital Cost Reduction</v>
      </c>
      <c r="C2384" s="254" t="str">
        <f t="shared" si="85"/>
        <v>RnD Transportation Capital Cost Perc Reduction</v>
      </c>
      <c r="D2384" s="45" t="s">
        <v>2235</v>
      </c>
      <c r="E2384" s="45"/>
      <c r="F2384" s="45" t="s">
        <v>460</v>
      </c>
      <c r="G2384" s="45"/>
      <c r="H2384" s="43">
        <v>111</v>
      </c>
      <c r="I2384" s="324" t="s">
        <v>40</v>
      </c>
      <c r="J2384" s="255" t="str">
        <f>IF(ISBLANK(INDEX('Policy Characteristics'!D:D,MATCH($C2384,'Policy Characteristics'!$C:$C,0))),"",INDEX('Policy Characteristics'!D:D,MATCH($C2384,'Policy Characteristics'!$C:$C,0)))</f>
        <v>R&amp;D Capital Cost Reductions</v>
      </c>
      <c r="K2384" s="254" t="str">
        <f>IF(ISBLANK(INDEX('Policy Characteristics'!E:E,MATCH($C2384,'Policy Characteristics'!$C:$C,0))),"",INDEX('Policy Characteristics'!E:E,MATCH($C2384,'Policy Characteristics'!$C:$C,0)))</f>
        <v>RnD transportation capital cost reduction</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0.4</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cost</v>
      </c>
      <c r="P2384" s="254" t="str">
        <f>IF(ISBLANK(INDEX('Policy Characteristics'!J:J,MATCH($C2384,'Policy Characteristics'!$C:$C,0))),"",INDEX('Policy Characteristics'!J:J,MATCH($C2384,'Policy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4" s="254" t="str">
        <f>IF(ISBLANK(INDEX('Policy Characteristics'!K:K,MATCH($C2384,'Policy Characteristics'!$C:$C,0))),"",INDEX('Policy Characteristics'!K:K,MATCH($C2384,'Policy Characteristics'!$C:$C,0)))</f>
        <v>architectural-design.html#rnd</v>
      </c>
      <c r="R2384" s="254" t="str">
        <f>IF(ISBLANK(INDEX('Policy Characteristics'!L:L,MATCH($C2384,'Policy Characteristics'!$C:$C,0))),"",INDEX('Policy Characteristics'!L:L,MATCH($C2384,'Policy Characteristics'!$C:$C,0)))</f>
        <v>research-and-development.html</v>
      </c>
    </row>
    <row r="2385" spans="1:18" x14ac:dyDescent="0.25">
      <c r="A2385" s="254" t="str">
        <f>IF(ISBLANK(INDEX('Policy Characteristics'!A:A,MATCH($C2385,'Policy Characteristics'!$C:$C,0))),"",INDEX('Policy Characteristics'!A:A,MATCH($C2385,'Policy Characteristics'!$C:$C,0)))</f>
        <v>Research and Development</v>
      </c>
      <c r="B2385" s="262" t="str">
        <f>IF(ISBLANK(INDEX('Policy Characteristics'!B:B,MATCH($C2385,'Policy Characteristics'!$C:$C,0))),"",INDEX('Policy Characteristics'!B:B,MATCH($C2385,'Policy Characteristics'!$C:$C,0)))</f>
        <v>Capital Cost Reduction</v>
      </c>
      <c r="C2385" s="254" t="str">
        <f t="shared" si="85"/>
        <v>RnD Transportation Capital Cost Perc Reduction</v>
      </c>
      <c r="D2385" s="45" t="s">
        <v>2236</v>
      </c>
      <c r="E2385" s="45"/>
      <c r="F2385" s="45" t="s">
        <v>461</v>
      </c>
      <c r="G2385" s="45"/>
      <c r="H2385" s="43">
        <v>112</v>
      </c>
      <c r="I2385" s="324" t="s">
        <v>40</v>
      </c>
      <c r="J2385" s="255" t="str">
        <f>IF(ISBLANK(INDEX('Policy Characteristics'!D:D,MATCH($C2385,'Policy Characteristics'!$C:$C,0))),"",INDEX('Policy Characteristics'!D:D,MATCH($C2385,'Policy Characteristics'!$C:$C,0)))</f>
        <v>R&amp;D Capital Cost Reductions</v>
      </c>
      <c r="K2385" s="254" t="str">
        <f>IF(ISBLANK(INDEX('Policy Characteristics'!E:E,MATCH($C2385,'Policy Characteristics'!$C:$C,0))),"",INDEX('Policy Characteristics'!E:E,MATCH($C2385,'Policy Characteristics'!$C:$C,0)))</f>
        <v>RnD transportation capital cost reduction</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0.4</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cost</v>
      </c>
      <c r="P2385" s="254" t="str">
        <f>IF(ISBLANK(INDEX('Policy Characteristics'!J:J,MATCH($C2385,'Policy Characteristics'!$C:$C,0))),"",INDEX('Policy Characteristics'!J:J,MATCH($C2385,'Policy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5" s="254" t="str">
        <f>IF(ISBLANK(INDEX('Policy Characteristics'!K:K,MATCH($C2385,'Policy Characteristics'!$C:$C,0))),"",INDEX('Policy Characteristics'!K:K,MATCH($C2385,'Policy Characteristics'!$C:$C,0)))</f>
        <v>architectural-design.html#rnd</v>
      </c>
      <c r="R2385" s="254" t="str">
        <f>IF(ISBLANK(INDEX('Policy Characteristics'!L:L,MATCH($C2385,'Policy Characteristics'!$C:$C,0))),"",INDEX('Policy Characteristics'!L:L,MATCH($C2385,'Policy Characteristics'!$C:$C,0)))</f>
        <v>research-and-development.html</v>
      </c>
    </row>
    <row r="2386" spans="1:18" x14ac:dyDescent="0.25">
      <c r="A2386" s="254" t="str">
        <f>IF(ISBLANK(INDEX('Policy Characteristics'!A:A,MATCH($C2386,'Policy Characteristics'!$C:$C,0))),"",INDEX('Policy Characteristics'!A:A,MATCH($C2386,'Policy Characteristics'!$C:$C,0)))</f>
        <v>Research and Development</v>
      </c>
      <c r="B2386" s="262" t="str">
        <f>IF(ISBLANK(INDEX('Policy Characteristics'!B:B,MATCH($C2386,'Policy Characteristics'!$C:$C,0))),"",INDEX('Policy Characteristics'!B:B,MATCH($C2386,'Policy Characteristics'!$C:$C,0)))</f>
        <v>Capital Cost Reduction</v>
      </c>
      <c r="C2386" s="254" t="str">
        <f t="shared" si="85"/>
        <v>RnD Transportation Capital Cost Perc Reduction</v>
      </c>
      <c r="D2386" s="45" t="s">
        <v>2485</v>
      </c>
      <c r="E2386" s="45"/>
      <c r="F2386" s="45" t="s">
        <v>2767</v>
      </c>
      <c r="G2386" s="45"/>
      <c r="H2386" s="43">
        <v>113</v>
      </c>
      <c r="I2386" s="324" t="s">
        <v>40</v>
      </c>
      <c r="J2386" s="255" t="str">
        <f>IF(ISBLANK(INDEX('Policy Characteristics'!D:D,MATCH($C2386,'Policy Characteristics'!$C:$C,0))),"",INDEX('Policy Characteristics'!D:D,MATCH($C2386,'Policy Characteristics'!$C:$C,0)))</f>
        <v>R&amp;D Capital Cost Reductions</v>
      </c>
      <c r="K2386" s="254" t="str">
        <f>IF(ISBLANK(INDEX('Policy Characteristics'!E:E,MATCH($C2386,'Policy Characteristics'!$C:$C,0))),"",INDEX('Policy Characteristics'!E:E,MATCH($C2386,'Policy Characteristics'!$C:$C,0)))</f>
        <v>RnD transportation capital cost reduction</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0.4</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cost</v>
      </c>
      <c r="P2386" s="254" t="str">
        <f>IF(ISBLANK(INDEX('Policy Characteristics'!J:J,MATCH($C2386,'Policy Characteristics'!$C:$C,0))),"",INDEX('Policy Characteristics'!J:J,MATCH($C2386,'Policy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6" s="254" t="str">
        <f>IF(ISBLANK(INDEX('Policy Characteristics'!K:K,MATCH($C2386,'Policy Characteristics'!$C:$C,0))),"",INDEX('Policy Characteristics'!K:K,MATCH($C2386,'Policy Characteristics'!$C:$C,0)))</f>
        <v>architectural-design.html#rnd</v>
      </c>
      <c r="R2386" s="254" t="str">
        <f>IF(ISBLANK(INDEX('Policy Characteristics'!L:L,MATCH($C2386,'Policy Characteristics'!$C:$C,0))),"",INDEX('Policy Characteristics'!L:L,MATCH($C2386,'Policy Characteristics'!$C:$C,0)))</f>
        <v>research-and-development.html</v>
      </c>
    </row>
    <row r="2387" spans="1:18" x14ac:dyDescent="0.25">
      <c r="A2387" s="254" t="str">
        <f>IF(ISBLANK(INDEX('Policy Characteristics'!A:A,MATCH($C2387,'Policy Characteristics'!$C:$C,0))),"",INDEX('Policy Characteristics'!A:A,MATCH($C2387,'Policy Characteristics'!$C:$C,0)))</f>
        <v>Research and Development</v>
      </c>
      <c r="B2387" s="262" t="str">
        <f>IF(ISBLANK(INDEX('Policy Characteristics'!B:B,MATCH($C2387,'Policy Characteristics'!$C:$C,0))),"",INDEX('Policy Characteristics'!B:B,MATCH($C2387,'Policy Characteristics'!$C:$C,0)))</f>
        <v>Capital Cost Reduction</v>
      </c>
      <c r="C2387" s="254" t="str">
        <f t="shared" si="85"/>
        <v>RnD Transportation Capital Cost Perc Reduction</v>
      </c>
      <c r="D2387" s="45" t="s">
        <v>2484</v>
      </c>
      <c r="E2387" s="45"/>
      <c r="F2387" s="45" t="s">
        <v>2768</v>
      </c>
      <c r="G2387" s="45"/>
      <c r="H2387" s="43">
        <v>523</v>
      </c>
      <c r="I2387" s="324" t="s">
        <v>40</v>
      </c>
      <c r="J2387" s="255" t="str">
        <f>IF(ISBLANK(INDEX('Policy Characteristics'!D:D,MATCH($C2387,'Policy Characteristics'!$C:$C,0))),"",INDEX('Policy Characteristics'!D:D,MATCH($C2387,'Policy Characteristics'!$C:$C,0)))</f>
        <v>R&amp;D Capital Cost Reductions</v>
      </c>
      <c r="K2387" s="254" t="str">
        <f>IF(ISBLANK(INDEX('Policy Characteristics'!E:E,MATCH($C2387,'Policy Characteristics'!$C:$C,0))),"",INDEX('Policy Characteristics'!E:E,MATCH($C2387,'Policy Characteristics'!$C:$C,0)))</f>
        <v>RnD transportation capital cost reduction</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0.4</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cost</v>
      </c>
      <c r="P2387" s="254" t="str">
        <f>IF(ISBLANK(INDEX('Policy Characteristics'!J:J,MATCH($C2387,'Policy Characteristics'!$C:$C,0))),"",INDEX('Policy Characteristics'!J:J,MATCH($C2387,'Policy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7" s="254" t="str">
        <f>IF(ISBLANK(INDEX('Policy Characteristics'!K:K,MATCH($C2387,'Policy Characteristics'!$C:$C,0))),"",INDEX('Policy Characteristics'!K:K,MATCH($C2387,'Policy Characteristics'!$C:$C,0)))</f>
        <v>architectural-design.html#rnd</v>
      </c>
      <c r="R2387" s="254" t="str">
        <f>IF(ISBLANK(INDEX('Policy Characteristics'!L:L,MATCH($C2387,'Policy Characteristics'!$C:$C,0))),"",INDEX('Policy Characteristics'!L:L,MATCH($C2387,'Policy Characteristics'!$C:$C,0)))</f>
        <v>research-and-development.html</v>
      </c>
    </row>
    <row r="2388" spans="1:18" s="2" customFormat="1" x14ac:dyDescent="0.25">
      <c r="A2388" s="254" t="str">
        <f>IF(ISBLANK(INDEX('Policy Characteristics'!A:A,MATCH($C2388,'Policy Characteristics'!$C:$C,0))),"",INDEX('Policy Characteristics'!A:A,MATCH($C2388,'Policy Characteristics'!$C:$C,0)))</f>
        <v>Research and Development</v>
      </c>
      <c r="B2388" s="262" t="str">
        <f>IF(ISBLANK(INDEX('Policy Characteristics'!B:B,MATCH($C2388,'Policy Characteristics'!$C:$C,0))),"",INDEX('Policy Characteristics'!B:B,MATCH($C2388,'Policy Characteristics'!$C:$C,0)))</f>
        <v>Direct Air Capture</v>
      </c>
      <c r="C2388" s="317" t="s">
        <v>2778</v>
      </c>
      <c r="D2388" s="6"/>
      <c r="E2388" s="6"/>
      <c r="F2388" s="6"/>
      <c r="G2388" s="6"/>
      <c r="H2388" s="47">
        <v>525</v>
      </c>
      <c r="I2388" s="325" t="s">
        <v>40</v>
      </c>
      <c r="J2388" s="255" t="str">
        <f>IF(ISBLANK(INDEX('Policy Characteristics'!D:D,MATCH($C2388,'Policy Characteristics'!$C:$C,0))),"",INDEX('Policy Characteristics'!D:D,MATCH($C2388,'Policy Characteristics'!$C:$C,0)))</f>
        <v>Carbon Dioxide Removal</v>
      </c>
      <c r="K2388" s="254" t="str">
        <f>IF(ISBLANK(INDEX('Policy Characteristics'!E:E,MATCH($C2388,'Policy Characteristics'!$C:$C,0))),"",INDEX('Policy Characteristics'!E:E,MATCH($C2388,'Policy Characteristics'!$C:$C,0)))</f>
        <v>geoeng direct air capture</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1</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of potential achieved</v>
      </c>
      <c r="P2388" s="254" t="str">
        <f>IF(ISBLANK(INDEX('Policy Characteristics'!J:J,MATCH($C2388,'Policy Characteristics'!$C:$C,0))),"",INDEX('Policy Characteristics'!J:J,MATCH($C2388,'Policy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2388" s="254" t="str">
        <f>IF(ISBLANK(INDEX('Policy Characteristics'!K:K,MATCH($C2388,'Policy Characteristics'!$C:$C,0))),"",INDEX('Policy Characteristics'!K:K,MATCH($C2388,'Policy Characteristics'!$C:$C,0)))</f>
        <v>direct-air-capture.html#dac</v>
      </c>
      <c r="R2388" s="254" t="str">
        <f>IF(ISBLANK(INDEX('Policy Characteristics'!L:L,MATCH($C2388,'Policy Characteristics'!$C:$C,0))),"",INDEX('Policy Characteristics'!L:L,MATCH($C2388,'Policy Characteristics'!$C:$C,0)))</f>
        <v>direct-air-capture.html</v>
      </c>
    </row>
    <row r="2389" spans="1:18" s="2" customFormat="1" x14ac:dyDescent="0.25">
      <c r="A2389" s="254" t="str">
        <f>IF(ISBLANK(INDEX('Policy Characteristics'!A:A,MATCH($C2389,'Policy Characteristics'!$C:$C,0))),"",INDEX('Policy Characteristics'!A:A,MATCH($C2389,'Policy Characteristics'!$C:$C,0)))</f>
        <v>Research and Development</v>
      </c>
      <c r="B2389" s="262" t="str">
        <f>IF(ISBLANK(INDEX('Policy Characteristics'!B:B,MATCH($C2389,'Policy Characteristics'!$C:$C,0))),"",INDEX('Policy Characteristics'!B:B,MATCH($C2389,'Policy Characteristics'!$C:$C,0)))</f>
        <v>Enhanced Rock Weathering</v>
      </c>
      <c r="C2389" s="317" t="s">
        <v>3716</v>
      </c>
      <c r="D2389" s="6"/>
      <c r="E2389" s="6"/>
      <c r="F2389" s="6"/>
      <c r="G2389" s="6"/>
      <c r="H2389" s="47">
        <v>2313</v>
      </c>
      <c r="I2389" s="325" t="s">
        <v>40</v>
      </c>
      <c r="J2389" s="255" t="str">
        <f>IF(ISBLANK(INDEX('Policy Characteristics'!D:D,MATCH($C2389,'Policy Characteristics'!$C:$C,0))),"",INDEX('Policy Characteristics'!D:D,MATCH($C2389,'Policy Characteristics'!$C:$C,0)))</f>
        <v>Carbon Dioxide Removal</v>
      </c>
      <c r="K2389" s="254" t="str">
        <f>IF(ISBLANK(INDEX('Policy Characteristics'!E:E,MATCH($C2389,'Policy Characteristics'!$C:$C,0))),"",INDEX('Policy Characteristics'!E:E,MATCH($C2389,'Policy Characteristics'!$C:$C,0)))</f>
        <v>geoeng enhanced rock weathering</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1</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of potential achieved</v>
      </c>
      <c r="P2389" s="254" t="str">
        <f>IF(ISBLANK(INDEX('Policy Characteristics'!J:J,MATCH($C2389,'Policy Characteristics'!$C:$C,0))),"",INDEX('Policy Characteristics'!J:J,MATCH($C2389,'Policy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2389" s="254" t="str">
        <f>IF(ISBLANK(INDEX('Policy Characteristics'!K:K,MATCH($C2389,'Policy Characteristics'!$C:$C,0))),"",INDEX('Policy Characteristics'!K:K,MATCH($C2389,'Policy Characteristics'!$C:$C,0)))</f>
        <v/>
      </c>
      <c r="R2389" s="254" t="str">
        <f>IF(ISBLANK(INDEX('Policy Characteristics'!L:L,MATCH($C2389,'Policy Characteristics'!$C:$C,0))),"",INDEX('Policy Characteristics'!L:L,MATCH($C2389,'Policy Characteristics'!$C:$C,0)))</f>
        <v/>
      </c>
    </row>
    <row r="2390" spans="1:18" x14ac:dyDescent="0.25">
      <c r="A2390" s="254" t="str">
        <f>IF(ISBLANK(INDEX('Policy Characteristics'!A:A,MATCH($C2390,'Policy Characteristics'!$C:$C,0))),"",INDEX('Policy Characteristics'!A:A,MATCH($C2390,'Policy Characteristics'!$C:$C,0)))</f>
        <v>Research and Development</v>
      </c>
      <c r="B2390" s="262" t="str">
        <f>IF(ISBLANK(INDEX('Policy Characteristics'!B:B,MATCH($C2390,'Policy Characteristics'!$C:$C,0))),"",INDEX('Policy Characteristics'!B:B,MATCH($C2390,'Policy Characteristics'!$C:$C,0)))</f>
        <v>Fuel Use Reduction</v>
      </c>
      <c r="C2390" t="s">
        <v>280</v>
      </c>
      <c r="D2390" s="45" t="s">
        <v>110</v>
      </c>
      <c r="E2390" s="45"/>
      <c r="F2390" s="45" t="s">
        <v>302</v>
      </c>
      <c r="G2390" s="45"/>
      <c r="H2390" s="43">
        <v>114</v>
      </c>
      <c r="I2390" s="324" t="s">
        <v>40</v>
      </c>
      <c r="J2390" s="255" t="str">
        <f>IF(ISBLANK(INDEX('Policy Characteristics'!D:D,MATCH($C2390,'Policy Characteristics'!$C:$C,0))),"",INDEX('Policy Characteristics'!D:D,MATCH($C2390,'Policy Characteristics'!$C:$C,0)))</f>
        <v>R&amp;D Fuel Use Reductions</v>
      </c>
      <c r="K2390" s="254" t="str">
        <f>IF(ISBLANK(INDEX('Policy Characteristics'!E:E,MATCH($C2390,'Policy Characteristics'!$C:$C,0))),"",INDEX('Policy Characteristics'!E:E,MATCH($C2390,'Policy Characteristics'!$C:$C,0)))</f>
        <v>RnD building fuel use reduction</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0.4</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fuel use</v>
      </c>
      <c r="P2390" s="254" t="str">
        <f>IF(ISBLANK(INDEX('Policy Characteristics'!J:J,MATCH($C2390,'Policy Characteristics'!$C:$C,0))),"",INDEX('Policy Characteristics'!J:J,MATCH($C2390,'Policy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0" s="254" t="str">
        <f>IF(ISBLANK(INDEX('Policy Characteristics'!K:K,MATCH($C2390,'Policy Characteristics'!$C:$C,0))),"",INDEX('Policy Characteristics'!K:K,MATCH($C2390,'Policy Characteristics'!$C:$C,0)))</f>
        <v>architectural-design.html#rnd</v>
      </c>
      <c r="R2390" s="254" t="str">
        <f>IF(ISBLANK(INDEX('Policy Characteristics'!L:L,MATCH($C2390,'Policy Characteristics'!$C:$C,0))),"",INDEX('Policy Characteristics'!L:L,MATCH($C2390,'Policy Characteristics'!$C:$C,0)))</f>
        <v>research-and-development.html</v>
      </c>
    </row>
    <row r="2391" spans="1:18" x14ac:dyDescent="0.25">
      <c r="A2391" s="254" t="str">
        <f>IF(ISBLANK(INDEX('Policy Characteristics'!A:A,MATCH($C2391,'Policy Characteristics'!$C:$C,0))),"",INDEX('Policy Characteristics'!A:A,MATCH($C2391,'Policy Characteristics'!$C:$C,0)))</f>
        <v>Research and Development</v>
      </c>
      <c r="B2391" s="262" t="str">
        <f>IF(ISBLANK(INDEX('Policy Characteristics'!B:B,MATCH($C2391,'Policy Characteristics'!$C:$C,0))),"",INDEX('Policy Characteristics'!B:B,MATCH($C2391,'Policy Characteristics'!$C:$C,0)))</f>
        <v>Fuel Use Reduction</v>
      </c>
      <c r="C2391" s="254" t="str">
        <f t="shared" ref="C2391:C2395" si="86">C$2390</f>
        <v>RnD Building Fuel Use Perc Reduction</v>
      </c>
      <c r="D2391" s="45" t="s">
        <v>111</v>
      </c>
      <c r="E2391" s="45"/>
      <c r="F2391" s="45" t="s">
        <v>303</v>
      </c>
      <c r="G2391" s="45"/>
      <c r="H2391" s="43">
        <v>115</v>
      </c>
      <c r="I2391" s="324" t="s">
        <v>40</v>
      </c>
      <c r="J2391" s="255" t="str">
        <f>IF(ISBLANK(INDEX('Policy Characteristics'!D:D,MATCH($C2391,'Policy Characteristics'!$C:$C,0))),"",INDEX('Policy Characteristics'!D:D,MATCH($C2391,'Policy Characteristics'!$C:$C,0)))</f>
        <v>R&amp;D Fuel Use Reductions</v>
      </c>
      <c r="K2391" s="254" t="str">
        <f>IF(ISBLANK(INDEX('Policy Characteristics'!E:E,MATCH($C2391,'Policy Characteristics'!$C:$C,0))),"",INDEX('Policy Characteristics'!E:E,MATCH($C2391,'Policy Characteristics'!$C:$C,0)))</f>
        <v>RnD building fuel use reduction</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0.4</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fuel use</v>
      </c>
      <c r="P2391" s="254" t="str">
        <f>IF(ISBLANK(INDEX('Policy Characteristics'!J:J,MATCH($C2391,'Policy Characteristics'!$C:$C,0))),"",INDEX('Policy Characteristics'!J:J,MATCH($C2391,'Policy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1" s="254" t="str">
        <f>IF(ISBLANK(INDEX('Policy Characteristics'!K:K,MATCH($C2391,'Policy Characteristics'!$C:$C,0))),"",INDEX('Policy Characteristics'!K:K,MATCH($C2391,'Policy Characteristics'!$C:$C,0)))</f>
        <v>architectural-design.html#rnd</v>
      </c>
      <c r="R2391" s="254" t="str">
        <f>IF(ISBLANK(INDEX('Policy Characteristics'!L:L,MATCH($C2391,'Policy Characteristics'!$C:$C,0))),"",INDEX('Policy Characteristics'!L:L,MATCH($C2391,'Policy Characteristics'!$C:$C,0)))</f>
        <v>research-and-development.html</v>
      </c>
    </row>
    <row r="2392" spans="1:18" x14ac:dyDescent="0.25">
      <c r="A2392" s="254" t="str">
        <f>IF(ISBLANK(INDEX('Policy Characteristics'!A:A,MATCH($C2392,'Policy Characteristics'!$C:$C,0))),"",INDEX('Policy Characteristics'!A:A,MATCH($C2392,'Policy Characteristics'!$C:$C,0)))</f>
        <v>Research and Development</v>
      </c>
      <c r="B2392" s="262" t="str">
        <f>IF(ISBLANK(INDEX('Policy Characteristics'!B:B,MATCH($C2392,'Policy Characteristics'!$C:$C,0))),"",INDEX('Policy Characteristics'!B:B,MATCH($C2392,'Policy Characteristics'!$C:$C,0)))</f>
        <v>Fuel Use Reduction</v>
      </c>
      <c r="C2392" s="254" t="str">
        <f t="shared" si="86"/>
        <v>RnD Building Fuel Use Perc Reduction</v>
      </c>
      <c r="D2392" s="45" t="s">
        <v>112</v>
      </c>
      <c r="E2392" s="45"/>
      <c r="F2392" s="45" t="s">
        <v>304</v>
      </c>
      <c r="G2392" s="45"/>
      <c r="H2392" s="43">
        <v>750</v>
      </c>
      <c r="I2392" s="324" t="s">
        <v>41</v>
      </c>
      <c r="J2392" s="255" t="str">
        <f>IF(ISBLANK(INDEX('Policy Characteristics'!D:D,MATCH($C2392,'Policy Characteristics'!$C:$C,0))),"",INDEX('Policy Characteristics'!D:D,MATCH($C2392,'Policy Characteristics'!$C:$C,0)))</f>
        <v>R&amp;D Fuel Use Reductions</v>
      </c>
      <c r="K2392" s="254" t="str">
        <f>IF(ISBLANK(INDEX('Policy Characteristics'!E:E,MATCH($C2392,'Policy Characteristics'!$C:$C,0))),"",INDEX('Policy Characteristics'!E:E,MATCH($C2392,'Policy Characteristics'!$C:$C,0)))</f>
        <v>RnD building fuel use reduction</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0.4</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fuel use</v>
      </c>
      <c r="P2392" s="254" t="str">
        <f>IF(ISBLANK(INDEX('Policy Characteristics'!J:J,MATCH($C2392,'Policy Characteristics'!$C:$C,0))),"",INDEX('Policy Characteristics'!J:J,MATCH($C2392,'Policy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2" s="254" t="str">
        <f>IF(ISBLANK(INDEX('Policy Characteristics'!K:K,MATCH($C2392,'Policy Characteristics'!$C:$C,0))),"",INDEX('Policy Characteristics'!K:K,MATCH($C2392,'Policy Characteristics'!$C:$C,0)))</f>
        <v>architectural-design.html#rnd</v>
      </c>
      <c r="R2392" s="254" t="str">
        <f>IF(ISBLANK(INDEX('Policy Characteristics'!L:L,MATCH($C2392,'Policy Characteristics'!$C:$C,0))),"",INDEX('Policy Characteristics'!L:L,MATCH($C2392,'Policy Characteristics'!$C:$C,0)))</f>
        <v>research-and-development.html</v>
      </c>
    </row>
    <row r="2393" spans="1:18" x14ac:dyDescent="0.25">
      <c r="A2393" s="254" t="str">
        <f>IF(ISBLANK(INDEX('Policy Characteristics'!A:A,MATCH($C2393,'Policy Characteristics'!$C:$C,0))),"",INDEX('Policy Characteristics'!A:A,MATCH($C2393,'Policy Characteristics'!$C:$C,0)))</f>
        <v>Research and Development</v>
      </c>
      <c r="B2393" s="262" t="str">
        <f>IF(ISBLANK(INDEX('Policy Characteristics'!B:B,MATCH($C2393,'Policy Characteristics'!$C:$C,0))),"",INDEX('Policy Characteristics'!B:B,MATCH($C2393,'Policy Characteristics'!$C:$C,0)))</f>
        <v>Fuel Use Reduction</v>
      </c>
      <c r="C2393" s="254" t="str">
        <f t="shared" si="86"/>
        <v>RnD Building Fuel Use Perc Reduction</v>
      </c>
      <c r="D2393" s="45" t="s">
        <v>113</v>
      </c>
      <c r="E2393" s="45"/>
      <c r="F2393" s="45" t="s">
        <v>305</v>
      </c>
      <c r="G2393" s="45"/>
      <c r="H2393" s="43">
        <v>117</v>
      </c>
      <c r="I2393" s="324" t="s">
        <v>40</v>
      </c>
      <c r="J2393" s="255" t="str">
        <f>IF(ISBLANK(INDEX('Policy Characteristics'!D:D,MATCH($C2393,'Policy Characteristics'!$C:$C,0))),"",INDEX('Policy Characteristics'!D:D,MATCH($C2393,'Policy Characteristics'!$C:$C,0)))</f>
        <v>R&amp;D Fuel Use Reductions</v>
      </c>
      <c r="K2393" s="254" t="str">
        <f>IF(ISBLANK(INDEX('Policy Characteristics'!E:E,MATCH($C2393,'Policy Characteristics'!$C:$C,0))),"",INDEX('Policy Characteristics'!E:E,MATCH($C2393,'Policy Characteristics'!$C:$C,0)))</f>
        <v>RnD building fuel use reduction</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0.4</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fuel use</v>
      </c>
      <c r="P2393" s="254" t="str">
        <f>IF(ISBLANK(INDEX('Policy Characteristics'!J:J,MATCH($C2393,'Policy Characteristics'!$C:$C,0))),"",INDEX('Policy Characteristics'!J:J,MATCH($C2393,'Policy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3" s="254" t="str">
        <f>IF(ISBLANK(INDEX('Policy Characteristics'!K:K,MATCH($C2393,'Policy Characteristics'!$C:$C,0))),"",INDEX('Policy Characteristics'!K:K,MATCH($C2393,'Policy Characteristics'!$C:$C,0)))</f>
        <v>architectural-design.html#rnd</v>
      </c>
      <c r="R2393" s="254" t="str">
        <f>IF(ISBLANK(INDEX('Policy Characteristics'!L:L,MATCH($C2393,'Policy Characteristics'!$C:$C,0))),"",INDEX('Policy Characteristics'!L:L,MATCH($C2393,'Policy Characteristics'!$C:$C,0)))</f>
        <v>research-and-development.html</v>
      </c>
    </row>
    <row r="2394" spans="1:18" x14ac:dyDescent="0.25">
      <c r="A2394" s="254" t="str">
        <f>IF(ISBLANK(INDEX('Policy Characteristics'!A:A,MATCH($C2394,'Policy Characteristics'!$C:$C,0))),"",INDEX('Policy Characteristics'!A:A,MATCH($C2394,'Policy Characteristics'!$C:$C,0)))</f>
        <v>Research and Development</v>
      </c>
      <c r="B2394" s="262" t="str">
        <f>IF(ISBLANK(INDEX('Policy Characteristics'!B:B,MATCH($C2394,'Policy Characteristics'!$C:$C,0))),"",INDEX('Policy Characteristics'!B:B,MATCH($C2394,'Policy Characteristics'!$C:$C,0)))</f>
        <v>Fuel Use Reduction</v>
      </c>
      <c r="C2394" s="254" t="str">
        <f t="shared" si="86"/>
        <v>RnD Building Fuel Use Perc Reduction</v>
      </c>
      <c r="D2394" s="45" t="s">
        <v>114</v>
      </c>
      <c r="E2394" s="45"/>
      <c r="F2394" s="45" t="s">
        <v>306</v>
      </c>
      <c r="G2394" s="45"/>
      <c r="H2394" s="43">
        <v>118</v>
      </c>
      <c r="I2394" s="324" t="s">
        <v>40</v>
      </c>
      <c r="J2394" s="255" t="str">
        <f>IF(ISBLANK(INDEX('Policy Characteristics'!D:D,MATCH($C2394,'Policy Characteristics'!$C:$C,0))),"",INDEX('Policy Characteristics'!D:D,MATCH($C2394,'Policy Characteristics'!$C:$C,0)))</f>
        <v>R&amp;D Fuel Use Reductions</v>
      </c>
      <c r="K2394" s="254" t="str">
        <f>IF(ISBLANK(INDEX('Policy Characteristics'!E:E,MATCH($C2394,'Policy Characteristics'!$C:$C,0))),"",INDEX('Policy Characteristics'!E:E,MATCH($C2394,'Policy Characteristics'!$C:$C,0)))</f>
        <v>RnD building fuel use reduction</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0.4</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fuel use</v>
      </c>
      <c r="P2394" s="254" t="str">
        <f>IF(ISBLANK(INDEX('Policy Characteristics'!J:J,MATCH($C2394,'Policy Characteristics'!$C:$C,0))),"",INDEX('Policy Characteristics'!J:J,MATCH($C2394,'Policy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4" s="254" t="str">
        <f>IF(ISBLANK(INDEX('Policy Characteristics'!K:K,MATCH($C2394,'Policy Characteristics'!$C:$C,0))),"",INDEX('Policy Characteristics'!K:K,MATCH($C2394,'Policy Characteristics'!$C:$C,0)))</f>
        <v>architectural-design.html#rnd</v>
      </c>
      <c r="R2394" s="254" t="str">
        <f>IF(ISBLANK(INDEX('Policy Characteristics'!L:L,MATCH($C2394,'Policy Characteristics'!$C:$C,0))),"",INDEX('Policy Characteristics'!L:L,MATCH($C2394,'Policy Characteristics'!$C:$C,0)))</f>
        <v>research-and-development.html</v>
      </c>
    </row>
    <row r="2395" spans="1:18" x14ac:dyDescent="0.25">
      <c r="A2395" s="254" t="str">
        <f>IF(ISBLANK(INDEX('Policy Characteristics'!A:A,MATCH($C2395,'Policy Characteristics'!$C:$C,0))),"",INDEX('Policy Characteristics'!A:A,MATCH($C2395,'Policy Characteristics'!$C:$C,0)))</f>
        <v>Research and Development</v>
      </c>
      <c r="B2395" s="262" t="str">
        <f>IF(ISBLANK(INDEX('Policy Characteristics'!B:B,MATCH($C2395,'Policy Characteristics'!$C:$C,0))),"",INDEX('Policy Characteristics'!B:B,MATCH($C2395,'Policy Characteristics'!$C:$C,0)))</f>
        <v>Fuel Use Reduction</v>
      </c>
      <c r="C2395" s="254" t="str">
        <f t="shared" si="86"/>
        <v>RnD Building Fuel Use Perc Reduction</v>
      </c>
      <c r="D2395" s="45" t="s">
        <v>115</v>
      </c>
      <c r="E2395" s="45"/>
      <c r="F2395" s="45" t="s">
        <v>307</v>
      </c>
      <c r="G2395" s="45"/>
      <c r="H2395" s="43">
        <v>119</v>
      </c>
      <c r="I2395" s="324" t="s">
        <v>40</v>
      </c>
      <c r="J2395" s="255" t="str">
        <f>IF(ISBLANK(INDEX('Policy Characteristics'!D:D,MATCH($C2395,'Policy Characteristics'!$C:$C,0))),"",INDEX('Policy Characteristics'!D:D,MATCH($C2395,'Policy Characteristics'!$C:$C,0)))</f>
        <v>R&amp;D Fuel Use Reductions</v>
      </c>
      <c r="K2395" s="254" t="str">
        <f>IF(ISBLANK(INDEX('Policy Characteristics'!E:E,MATCH($C2395,'Policy Characteristics'!$C:$C,0))),"",INDEX('Policy Characteristics'!E:E,MATCH($C2395,'Policy Characteristics'!$C:$C,0)))</f>
        <v>RnD building fuel use reduction</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0.4</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fuel use</v>
      </c>
      <c r="P2395" s="254" t="str">
        <f>IF(ISBLANK(INDEX('Policy Characteristics'!J:J,MATCH($C2395,'Policy Characteristics'!$C:$C,0))),"",INDEX('Policy Characteristics'!J:J,MATCH($C2395,'Policy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5" s="254" t="str">
        <f>IF(ISBLANK(INDEX('Policy Characteristics'!K:K,MATCH($C2395,'Policy Characteristics'!$C:$C,0))),"",INDEX('Policy Characteristics'!K:K,MATCH($C2395,'Policy Characteristics'!$C:$C,0)))</f>
        <v>architectural-design.html#rnd</v>
      </c>
      <c r="R2395" s="254" t="str">
        <f>IF(ISBLANK(INDEX('Policy Characteristics'!L:L,MATCH($C2395,'Policy Characteristics'!$C:$C,0))),"",INDEX('Policy Characteristics'!L:L,MATCH($C2395,'Policy Characteristics'!$C:$C,0)))</f>
        <v>research-and-development.html</v>
      </c>
    </row>
    <row r="2396" spans="1:18" x14ac:dyDescent="0.25">
      <c r="A2396" s="254" t="str">
        <f>IF(ISBLANK(INDEX('Policy Characteristics'!A:A,MATCH($C2396,'Policy Characteristics'!$C:$C,0))),"",INDEX('Policy Characteristics'!A:A,MATCH($C2396,'Policy Characteristics'!$C:$C,0)))</f>
        <v>Research and Development</v>
      </c>
      <c r="B2396" s="262" t="str">
        <f>IF(ISBLANK(INDEX('Policy Characteristics'!B:B,MATCH($C2396,'Policy Characteristics'!$C:$C,0))),"",INDEX('Policy Characteristics'!B:B,MATCH($C2396,'Policy Characteristics'!$C:$C,0)))</f>
        <v>Fuel Use Reduction</v>
      </c>
      <c r="C2396" t="s">
        <v>281</v>
      </c>
      <c r="D2396" s="45"/>
      <c r="E2396" s="45"/>
      <c r="F2396" s="45" t="s">
        <v>23</v>
      </c>
      <c r="G2396" s="45"/>
      <c r="H2396" s="43">
        <v>120</v>
      </c>
      <c r="I2396" s="324" t="s">
        <v>40</v>
      </c>
      <c r="J2396" s="255" t="str">
        <f>IF(ISBLANK(INDEX('Policy Characteristics'!D:D,MATCH($C2396,'Policy Characteristics'!$C:$C,0))),"",INDEX('Policy Characteristics'!D:D,MATCH($C2396,'Policy Characteristics'!$C:$C,0)))</f>
        <v>R&amp;D Fuel Use Reductions</v>
      </c>
      <c r="K2396" s="254" t="str">
        <f>IF(ISBLANK(INDEX('Policy Characteristics'!E:E,MATCH($C2396,'Policy Characteristics'!$C:$C,0))),"",INDEX('Policy Characteristics'!E:E,MATCH($C2396,'Policy Characteristics'!$C:$C,0)))</f>
        <v>RnD CCS fuel use reduction</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0.4</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fuel use</v>
      </c>
      <c r="P2396" s="254" t="str">
        <f>IF(ISBLANK(INDEX('Policy Characteristics'!J:J,MATCH($C2396,'Policy Characteristics'!$C:$C,0))),"",INDEX('Policy Characteristics'!J:J,MATCH($C2396,'Policy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6" s="254" t="str">
        <f>IF(ISBLANK(INDEX('Policy Characteristics'!K:K,MATCH($C2396,'Policy Characteristics'!$C:$C,0))),"",INDEX('Policy Characteristics'!K:K,MATCH($C2396,'Policy Characteristics'!$C:$C,0)))</f>
        <v>architectural-design.html#rnd</v>
      </c>
      <c r="R2396" s="254" t="str">
        <f>IF(ISBLANK(INDEX('Policy Characteristics'!L:L,MATCH($C2396,'Policy Characteristics'!$C:$C,0))),"",INDEX('Policy Characteristics'!L:L,MATCH($C2396,'Policy Characteristics'!$C:$C,0)))</f>
        <v>research-and-development.html</v>
      </c>
    </row>
    <row r="2397" spans="1:18" x14ac:dyDescent="0.25">
      <c r="A2397" s="254" t="str">
        <f>IF(ISBLANK(INDEX('Policy Characteristics'!A:A,MATCH($C2397,'Policy Characteristics'!$C:$C,0))),"",INDEX('Policy Characteristics'!A:A,MATCH($C2397,'Policy Characteristics'!$C:$C,0)))</f>
        <v>Research and Development</v>
      </c>
      <c r="B2397" s="262" t="str">
        <f>IF(ISBLANK(INDEX('Policy Characteristics'!B:B,MATCH($C2397,'Policy Characteristics'!$C:$C,0))),"",INDEX('Policy Characteristics'!B:B,MATCH($C2397,'Policy Characteristics'!$C:$C,0)))</f>
        <v>Fuel Use Reduction</v>
      </c>
      <c r="C2397" t="s">
        <v>282</v>
      </c>
      <c r="D2397" s="45" t="s">
        <v>434</v>
      </c>
      <c r="E2397" s="45"/>
      <c r="F2397" s="45" t="s">
        <v>437</v>
      </c>
      <c r="G2397" s="45"/>
      <c r="H2397" s="43">
        <v>121</v>
      </c>
      <c r="I2397" s="324" t="s">
        <v>40</v>
      </c>
      <c r="J2397" s="255" t="str">
        <f>IF(ISBLANK(INDEX('Policy Characteristics'!D:D,MATCH($C2397,'Policy Characteristics'!$C:$C,0))),"",INDEX('Policy Characteristics'!D:D,MATCH($C2397,'Policy Characteristics'!$C:$C,0)))</f>
        <v>R&amp;D Fuel Use Reductions</v>
      </c>
      <c r="K2397" s="254" t="str">
        <f>IF(ISBLANK(INDEX('Policy Characteristics'!E:E,MATCH($C2397,'Policy Characteristics'!$C:$C,0))),"",INDEX('Policy Characteristics'!E:E,MATCH($C2397,'Policy Characteristics'!$C:$C,0)))</f>
        <v>RnD electricity fuel use reduction</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0.4</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fuel use</v>
      </c>
      <c r="P2397" s="254" t="str">
        <f>IF(ISBLANK(INDEX('Policy Characteristics'!J:J,MATCH($C2397,'Policy Characteristics'!$C:$C,0))),"",INDEX('Policy Characteristics'!J:J,MATCH($C2397,'Policy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7" s="254" t="str">
        <f>IF(ISBLANK(INDEX('Policy Characteristics'!K:K,MATCH($C2397,'Policy Characteristics'!$C:$C,0))),"",INDEX('Policy Characteristics'!K:K,MATCH($C2397,'Policy Characteristics'!$C:$C,0)))</f>
        <v>architectural-design.html#rnd</v>
      </c>
      <c r="R2397" s="254" t="str">
        <f>IF(ISBLANK(INDEX('Policy Characteristics'!L:L,MATCH($C2397,'Policy Characteristics'!$C:$C,0))),"",INDEX('Policy Characteristics'!L:L,MATCH($C2397,'Policy Characteristics'!$C:$C,0)))</f>
        <v>research-and-development.html</v>
      </c>
    </row>
    <row r="2398" spans="1:18" x14ac:dyDescent="0.25">
      <c r="A2398" s="254" t="str">
        <f>IF(ISBLANK(INDEX('Policy Characteristics'!A:A,MATCH($C2398,'Policy Characteristics'!$C:$C,0))),"",INDEX('Policy Characteristics'!A:A,MATCH($C2398,'Policy Characteristics'!$C:$C,0)))</f>
        <v>Research and Development</v>
      </c>
      <c r="B2398" s="262" t="str">
        <f>IF(ISBLANK(INDEX('Policy Characteristics'!B:B,MATCH($C2398,'Policy Characteristics'!$C:$C,0))),"",INDEX('Policy Characteristics'!B:B,MATCH($C2398,'Policy Characteristics'!$C:$C,0)))</f>
        <v>Fuel Use Reduction</v>
      </c>
      <c r="C2398" s="254" t="str">
        <f t="shared" ref="C2398:C2405" si="87">C$2397</f>
        <v>RnD Electricity Fuel Use Perc Reduction</v>
      </c>
      <c r="D2398" s="6" t="s">
        <v>3457</v>
      </c>
      <c r="E2398" s="45"/>
      <c r="F2398" s="6" t="s">
        <v>3469</v>
      </c>
      <c r="G2398" s="45"/>
      <c r="H2398" s="43">
        <v>122</v>
      </c>
      <c r="I2398" s="324" t="s">
        <v>40</v>
      </c>
      <c r="J2398" s="255" t="str">
        <f>IF(ISBLANK(INDEX('Policy Characteristics'!D:D,MATCH($C2398,'Policy Characteristics'!$C:$C,0))),"",INDEX('Policy Characteristics'!D:D,MATCH($C2398,'Policy Characteristics'!$C:$C,0)))</f>
        <v>R&amp;D Fuel Use Reductions</v>
      </c>
      <c r="K2398" s="254" t="str">
        <f>IF(ISBLANK(INDEX('Policy Characteristics'!E:E,MATCH($C2398,'Policy Characteristics'!$C:$C,0))),"",INDEX('Policy Characteristics'!E:E,MATCH($C2398,'Policy Characteristics'!$C:$C,0)))</f>
        <v>RnD electricity fuel use reduction</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0.4</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fuel use</v>
      </c>
      <c r="P2398" s="254" t="str">
        <f>IF(ISBLANK(INDEX('Policy Characteristics'!J:J,MATCH($C2398,'Policy Characteristics'!$C:$C,0))),"",INDEX('Policy Characteristics'!J:J,MATCH($C2398,'Policy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8" s="254" t="str">
        <f>IF(ISBLANK(INDEX('Policy Characteristics'!K:K,MATCH($C2398,'Policy Characteristics'!$C:$C,0))),"",INDEX('Policy Characteristics'!K:K,MATCH($C2398,'Policy Characteristics'!$C:$C,0)))</f>
        <v>architectural-design.html#rnd</v>
      </c>
      <c r="R2398" s="254" t="str">
        <f>IF(ISBLANK(INDEX('Policy Characteristics'!L:L,MATCH($C2398,'Policy Characteristics'!$C:$C,0))),"",INDEX('Policy Characteristics'!L:L,MATCH($C2398,'Policy Characteristics'!$C:$C,0)))</f>
        <v>research-and-development.html</v>
      </c>
    </row>
    <row r="2399" spans="1:18" x14ac:dyDescent="0.25">
      <c r="A2399" s="254" t="str">
        <f>IF(ISBLANK(INDEX('Policy Characteristics'!A:A,MATCH($C2399,'Policy Characteristics'!$C:$C,0))),"",INDEX('Policy Characteristics'!A:A,MATCH($C2399,'Policy Characteristics'!$C:$C,0)))</f>
        <v>Research and Development</v>
      </c>
      <c r="B2399" s="262" t="str">
        <f>IF(ISBLANK(INDEX('Policy Characteristics'!B:B,MATCH($C2399,'Policy Characteristics'!$C:$C,0))),"",INDEX('Policy Characteristics'!B:B,MATCH($C2399,'Policy Characteristics'!$C:$C,0)))</f>
        <v>Fuel Use Reduction</v>
      </c>
      <c r="C2399" s="254" t="str">
        <f t="shared" si="87"/>
        <v>RnD Electricity Fuel Use Perc Reduction</v>
      </c>
      <c r="D2399" s="6" t="s">
        <v>3458</v>
      </c>
      <c r="E2399" s="45"/>
      <c r="F2399" s="6" t="s">
        <v>3470</v>
      </c>
      <c r="G2399" s="45"/>
      <c r="H2399" s="43">
        <v>123</v>
      </c>
      <c r="I2399" s="324" t="s">
        <v>40</v>
      </c>
      <c r="J2399" s="255" t="str">
        <f>IF(ISBLANK(INDEX('Policy Characteristics'!D:D,MATCH($C2399,'Policy Characteristics'!$C:$C,0))),"",INDEX('Policy Characteristics'!D:D,MATCH($C2399,'Policy Characteristics'!$C:$C,0)))</f>
        <v>R&amp;D Fuel Use Reductions</v>
      </c>
      <c r="K2399" s="254" t="str">
        <f>IF(ISBLANK(INDEX('Policy Characteristics'!E:E,MATCH($C2399,'Policy Characteristics'!$C:$C,0))),"",INDEX('Policy Characteristics'!E:E,MATCH($C2399,'Policy Characteristics'!$C:$C,0)))</f>
        <v>RnD electricity fuel use reduction</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0.4</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reduction in fuel use</v>
      </c>
      <c r="P2399" s="254" t="str">
        <f>IF(ISBLANK(INDEX('Policy Characteristics'!J:J,MATCH($C2399,'Policy Characteristics'!$C:$C,0))),"",INDEX('Policy Characteristics'!J:J,MATCH($C2399,'Policy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9" s="254" t="str">
        <f>IF(ISBLANK(INDEX('Policy Characteristics'!K:K,MATCH($C2399,'Policy Characteristics'!$C:$C,0))),"",INDEX('Policy Characteristics'!K:K,MATCH($C2399,'Policy Characteristics'!$C:$C,0)))</f>
        <v>architectural-design.html#rnd</v>
      </c>
      <c r="R2399" s="254" t="str">
        <f>IF(ISBLANK(INDEX('Policy Characteristics'!L:L,MATCH($C2399,'Policy Characteristics'!$C:$C,0))),"",INDEX('Policy Characteristics'!L:L,MATCH($C2399,'Policy Characteristics'!$C:$C,0)))</f>
        <v>research-and-development.html</v>
      </c>
    </row>
    <row r="2400" spans="1:18" x14ac:dyDescent="0.25">
      <c r="A2400" s="254" t="str">
        <f>IF(ISBLANK(INDEX('Policy Characteristics'!A:A,MATCH($C2400,'Policy Characteristics'!$C:$C,0))),"",INDEX('Policy Characteristics'!A:A,MATCH($C2400,'Policy Characteristics'!$C:$C,0)))</f>
        <v>Research and Development</v>
      </c>
      <c r="B2400" s="262" t="str">
        <f>IF(ISBLANK(INDEX('Policy Characteristics'!B:B,MATCH($C2400,'Policy Characteristics'!$C:$C,0))),"",INDEX('Policy Characteristics'!B:B,MATCH($C2400,'Policy Characteristics'!$C:$C,0)))</f>
        <v>Fuel Use Reduction</v>
      </c>
      <c r="C2400" s="254" t="str">
        <f t="shared" si="87"/>
        <v>RnD Electricity Fuel Use Perc Reduction</v>
      </c>
      <c r="D2400" s="6" t="s">
        <v>72</v>
      </c>
      <c r="E2400" s="45"/>
      <c r="F2400" s="6" t="s">
        <v>3471</v>
      </c>
      <c r="G2400" s="45"/>
      <c r="H2400" s="43">
        <v>751</v>
      </c>
      <c r="I2400" s="324" t="s">
        <v>41</v>
      </c>
      <c r="J2400" s="255" t="str">
        <f>IF(ISBLANK(INDEX('Policy Characteristics'!D:D,MATCH($C2400,'Policy Characteristics'!$C:$C,0))),"",INDEX('Policy Characteristics'!D:D,MATCH($C2400,'Policy Characteristics'!$C:$C,0)))</f>
        <v>R&amp;D Fuel Use Reductions</v>
      </c>
      <c r="K2400" s="254" t="str">
        <f>IF(ISBLANK(INDEX('Policy Characteristics'!E:E,MATCH($C2400,'Policy Characteristics'!$C:$C,0))),"",INDEX('Policy Characteristics'!E:E,MATCH($C2400,'Policy Characteristics'!$C:$C,0)))</f>
        <v>RnD electricity fuel use reduction</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0.4</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reduction in fuel use</v>
      </c>
      <c r="P2400" s="254" t="str">
        <f>IF(ISBLANK(INDEX('Policy Characteristics'!J:J,MATCH($C2400,'Policy Characteristics'!$C:$C,0))),"",INDEX('Policy Characteristics'!J:J,MATCH($C2400,'Policy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0" s="254" t="str">
        <f>IF(ISBLANK(INDEX('Policy Characteristics'!K:K,MATCH($C2400,'Policy Characteristics'!$C:$C,0))),"",INDEX('Policy Characteristics'!K:K,MATCH($C2400,'Policy Characteristics'!$C:$C,0)))</f>
        <v>architectural-design.html#rnd</v>
      </c>
      <c r="R2400" s="254" t="str">
        <f>IF(ISBLANK(INDEX('Policy Characteristics'!L:L,MATCH($C2400,'Policy Characteristics'!$C:$C,0))),"",INDEX('Policy Characteristics'!L:L,MATCH($C2400,'Policy Characteristics'!$C:$C,0)))</f>
        <v>research-and-development.html</v>
      </c>
    </row>
    <row r="2401" spans="1:18" x14ac:dyDescent="0.25">
      <c r="A2401" s="254" t="str">
        <f>IF(ISBLANK(INDEX('Policy Characteristics'!A:A,MATCH($C2401,'Policy Characteristics'!$C:$C,0))),"",INDEX('Policy Characteristics'!A:A,MATCH($C2401,'Policy Characteristics'!$C:$C,0)))</f>
        <v>Research and Development</v>
      </c>
      <c r="B2401" s="262" t="str">
        <f>IF(ISBLANK(INDEX('Policy Characteristics'!B:B,MATCH($C2401,'Policy Characteristics'!$C:$C,0))),"",INDEX('Policy Characteristics'!B:B,MATCH($C2401,'Policy Characteristics'!$C:$C,0)))</f>
        <v>Fuel Use Reduction</v>
      </c>
      <c r="C2401" s="254" t="str">
        <f t="shared" si="87"/>
        <v>RnD Electricity Fuel Use Perc Reduction</v>
      </c>
      <c r="D2401" s="6" t="s">
        <v>73</v>
      </c>
      <c r="E2401" s="45"/>
      <c r="F2401" s="6" t="s">
        <v>308</v>
      </c>
      <c r="G2401" s="45"/>
      <c r="H2401" s="43">
        <v>752</v>
      </c>
      <c r="I2401" s="324" t="s">
        <v>41</v>
      </c>
      <c r="J2401" s="255" t="str">
        <f>IF(ISBLANK(INDEX('Policy Characteristics'!D:D,MATCH($C2401,'Policy Characteristics'!$C:$C,0))),"",INDEX('Policy Characteristics'!D:D,MATCH($C2401,'Policy Characteristics'!$C:$C,0)))</f>
        <v>R&amp;D Fuel Use Reductions</v>
      </c>
      <c r="K2401" s="254" t="str">
        <f>IF(ISBLANK(INDEX('Policy Characteristics'!E:E,MATCH($C2401,'Policy Characteristics'!$C:$C,0))),"",INDEX('Policy Characteristics'!E:E,MATCH($C2401,'Policy Characteristics'!$C:$C,0)))</f>
        <v>RnD electricity fuel use reduction</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0.4</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reduction in fuel use</v>
      </c>
      <c r="P2401" s="254" t="str">
        <f>IF(ISBLANK(INDEX('Policy Characteristics'!J:J,MATCH($C2401,'Policy Characteristics'!$C:$C,0))),"",INDEX('Policy Characteristics'!J:J,MATCH($C2401,'Policy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1" s="254" t="str">
        <f>IF(ISBLANK(INDEX('Policy Characteristics'!K:K,MATCH($C2401,'Policy Characteristics'!$C:$C,0))),"",INDEX('Policy Characteristics'!K:K,MATCH($C2401,'Policy Characteristics'!$C:$C,0)))</f>
        <v>architectural-design.html#rnd</v>
      </c>
      <c r="R2401" s="254" t="str">
        <f>IF(ISBLANK(INDEX('Policy Characteristics'!L:L,MATCH($C2401,'Policy Characteristics'!$C:$C,0))),"",INDEX('Policy Characteristics'!L:L,MATCH($C2401,'Policy Characteristics'!$C:$C,0)))</f>
        <v>research-and-development.html</v>
      </c>
    </row>
    <row r="2402" spans="1:18" x14ac:dyDescent="0.25">
      <c r="A2402" s="254" t="str">
        <f>IF(ISBLANK(INDEX('Policy Characteristics'!A:A,MATCH($C2402,'Policy Characteristics'!$C:$C,0))),"",INDEX('Policy Characteristics'!A:A,MATCH($C2402,'Policy Characteristics'!$C:$C,0)))</f>
        <v>Research and Development</v>
      </c>
      <c r="B2402" s="262" t="str">
        <f>IF(ISBLANK(INDEX('Policy Characteristics'!B:B,MATCH($C2402,'Policy Characteristics'!$C:$C,0))),"",INDEX('Policy Characteristics'!B:B,MATCH($C2402,'Policy Characteristics'!$C:$C,0)))</f>
        <v>Fuel Use Reduction</v>
      </c>
      <c r="C2402" s="254" t="str">
        <f t="shared" si="87"/>
        <v>RnD Electricity Fuel Use Perc Reduction</v>
      </c>
      <c r="D2402" s="6" t="s">
        <v>435</v>
      </c>
      <c r="E2402" s="45"/>
      <c r="F2402" s="6" t="s">
        <v>439</v>
      </c>
      <c r="G2402" s="45"/>
      <c r="H2402" s="43">
        <v>753</v>
      </c>
      <c r="I2402" s="324" t="s">
        <v>41</v>
      </c>
      <c r="J2402" s="255" t="str">
        <f>IF(ISBLANK(INDEX('Policy Characteristics'!D:D,MATCH($C2402,'Policy Characteristics'!$C:$C,0))),"",INDEX('Policy Characteristics'!D:D,MATCH($C2402,'Policy Characteristics'!$C:$C,0)))</f>
        <v>R&amp;D Fuel Use Reductions</v>
      </c>
      <c r="K2402" s="254" t="str">
        <f>IF(ISBLANK(INDEX('Policy Characteristics'!E:E,MATCH($C2402,'Policy Characteristics'!$C:$C,0))),"",INDEX('Policy Characteristics'!E:E,MATCH($C2402,'Policy Characteristics'!$C:$C,0)))</f>
        <v>RnD electricity fuel use reduction</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0.4</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reduction in fuel use</v>
      </c>
      <c r="P2402" s="254" t="str">
        <f>IF(ISBLANK(INDEX('Policy Characteristics'!J:J,MATCH($C2402,'Policy Characteristics'!$C:$C,0))),"",INDEX('Policy Characteristics'!J:J,MATCH($C2402,'Policy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2" s="254" t="str">
        <f>IF(ISBLANK(INDEX('Policy Characteristics'!K:K,MATCH($C2402,'Policy Characteristics'!$C:$C,0))),"",INDEX('Policy Characteristics'!K:K,MATCH($C2402,'Policy Characteristics'!$C:$C,0)))</f>
        <v>architectural-design.html#rnd</v>
      </c>
      <c r="R2402" s="254" t="str">
        <f>IF(ISBLANK(INDEX('Policy Characteristics'!L:L,MATCH($C2402,'Policy Characteristics'!$C:$C,0))),"",INDEX('Policy Characteristics'!L:L,MATCH($C2402,'Policy Characteristics'!$C:$C,0)))</f>
        <v>research-and-development.html</v>
      </c>
    </row>
    <row r="2403" spans="1:18" x14ac:dyDescent="0.25">
      <c r="A2403" s="254" t="str">
        <f>IF(ISBLANK(INDEX('Policy Characteristics'!A:A,MATCH($C2403,'Policy Characteristics'!$C:$C,0))),"",INDEX('Policy Characteristics'!A:A,MATCH($C2403,'Policy Characteristics'!$C:$C,0)))</f>
        <v>Research and Development</v>
      </c>
      <c r="B2403" s="262" t="str">
        <f>IF(ISBLANK(INDEX('Policy Characteristics'!B:B,MATCH($C2403,'Policy Characteristics'!$C:$C,0))),"",INDEX('Policy Characteristics'!B:B,MATCH($C2403,'Policy Characteristics'!$C:$C,0)))</f>
        <v>Fuel Use Reduction</v>
      </c>
      <c r="C2403" s="254" t="str">
        <f t="shared" si="87"/>
        <v>RnD Electricity Fuel Use Perc Reduction</v>
      </c>
      <c r="D2403" s="6" t="s">
        <v>74</v>
      </c>
      <c r="E2403" s="45"/>
      <c r="F2403" s="6" t="s">
        <v>309</v>
      </c>
      <c r="G2403" s="45"/>
      <c r="H2403" s="43">
        <v>754</v>
      </c>
      <c r="I2403" s="324" t="s">
        <v>41</v>
      </c>
      <c r="J2403" s="255" t="str">
        <f>IF(ISBLANK(INDEX('Policy Characteristics'!D:D,MATCH($C2403,'Policy Characteristics'!$C:$C,0))),"",INDEX('Policy Characteristics'!D:D,MATCH($C2403,'Policy Characteristics'!$C:$C,0)))</f>
        <v>R&amp;D Fuel Use Reductions</v>
      </c>
      <c r="K2403" s="254" t="str">
        <f>IF(ISBLANK(INDEX('Policy Characteristics'!E:E,MATCH($C2403,'Policy Characteristics'!$C:$C,0))),"",INDEX('Policy Characteristics'!E:E,MATCH($C2403,'Policy Characteristics'!$C:$C,0)))</f>
        <v>RnD electricity fuel use reduction</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0.4</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reduction in fuel use</v>
      </c>
      <c r="P2403" s="254" t="str">
        <f>IF(ISBLANK(INDEX('Policy Characteristics'!J:J,MATCH($C2403,'Policy Characteristics'!$C:$C,0))),"",INDEX('Policy Characteristics'!J:J,MATCH($C2403,'Policy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3" s="254" t="str">
        <f>IF(ISBLANK(INDEX('Policy Characteristics'!K:K,MATCH($C2403,'Policy Characteristics'!$C:$C,0))),"",INDEX('Policy Characteristics'!K:K,MATCH($C2403,'Policy Characteristics'!$C:$C,0)))</f>
        <v>architectural-design.html#rnd</v>
      </c>
      <c r="R2403" s="254" t="str">
        <f>IF(ISBLANK(INDEX('Policy Characteristics'!L:L,MATCH($C2403,'Policy Characteristics'!$C:$C,0))),"",INDEX('Policy Characteristics'!L:L,MATCH($C2403,'Policy Characteristics'!$C:$C,0)))</f>
        <v>research-and-development.html</v>
      </c>
    </row>
    <row r="2404" spans="1:18" x14ac:dyDescent="0.25">
      <c r="A2404" s="254" t="str">
        <f>IF(ISBLANK(INDEX('Policy Characteristics'!A:A,MATCH($C2404,'Policy Characteristics'!$C:$C,0))),"",INDEX('Policy Characteristics'!A:A,MATCH($C2404,'Policy Characteristics'!$C:$C,0)))</f>
        <v>Research and Development</v>
      </c>
      <c r="B2404" s="262" t="str">
        <f>IF(ISBLANK(INDEX('Policy Characteristics'!B:B,MATCH($C2404,'Policy Characteristics'!$C:$C,0))),"",INDEX('Policy Characteristics'!B:B,MATCH($C2404,'Policy Characteristics'!$C:$C,0)))</f>
        <v>Fuel Use Reduction</v>
      </c>
      <c r="C2404" s="254" t="str">
        <f t="shared" si="87"/>
        <v>RnD Electricity Fuel Use Perc Reduction</v>
      </c>
      <c r="D2404" s="6" t="s">
        <v>75</v>
      </c>
      <c r="E2404" s="45"/>
      <c r="F2404" s="6" t="s">
        <v>310</v>
      </c>
      <c r="G2404" s="45"/>
      <c r="H2404" s="43">
        <v>124</v>
      </c>
      <c r="I2404" s="324" t="s">
        <v>41</v>
      </c>
      <c r="J2404" s="255" t="str">
        <f>IF(ISBLANK(INDEX('Policy Characteristics'!D:D,MATCH($C2404,'Policy Characteristics'!$C:$C,0))),"",INDEX('Policy Characteristics'!D:D,MATCH($C2404,'Policy Characteristics'!$C:$C,0)))</f>
        <v>R&amp;D Fuel Use Reductions</v>
      </c>
      <c r="K2404" s="254" t="str">
        <f>IF(ISBLANK(INDEX('Policy Characteristics'!E:E,MATCH($C2404,'Policy Characteristics'!$C:$C,0))),"",INDEX('Policy Characteristics'!E:E,MATCH($C2404,'Policy Characteristics'!$C:$C,0)))</f>
        <v>RnD electricity fuel use reduction</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0.4</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reduction in fuel use</v>
      </c>
      <c r="P2404" s="254" t="str">
        <f>IF(ISBLANK(INDEX('Policy Characteristics'!J:J,MATCH($C2404,'Policy Characteristics'!$C:$C,0))),"",INDEX('Policy Characteristics'!J:J,MATCH($C2404,'Policy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4" s="254" t="str">
        <f>IF(ISBLANK(INDEX('Policy Characteristics'!K:K,MATCH($C2404,'Policy Characteristics'!$C:$C,0))),"",INDEX('Policy Characteristics'!K:K,MATCH($C2404,'Policy Characteristics'!$C:$C,0)))</f>
        <v>architectural-design.html#rnd</v>
      </c>
      <c r="R2404" s="254" t="str">
        <f>IF(ISBLANK(INDEX('Policy Characteristics'!L:L,MATCH($C2404,'Policy Characteristics'!$C:$C,0))),"",INDEX('Policy Characteristics'!L:L,MATCH($C2404,'Policy Characteristics'!$C:$C,0)))</f>
        <v>research-and-development.html</v>
      </c>
    </row>
    <row r="2405" spans="1:18" x14ac:dyDescent="0.25">
      <c r="A2405" s="254" t="str">
        <f>IF(ISBLANK(INDEX('Policy Characteristics'!A:A,MATCH($C2405,'Policy Characteristics'!$C:$C,0))),"",INDEX('Policy Characteristics'!A:A,MATCH($C2405,'Policy Characteristics'!$C:$C,0)))</f>
        <v>Research and Development</v>
      </c>
      <c r="B2405" s="262" t="str">
        <f>IF(ISBLANK(INDEX('Policy Characteristics'!B:B,MATCH($C2405,'Policy Characteristics'!$C:$C,0))),"",INDEX('Policy Characteristics'!B:B,MATCH($C2405,'Policy Characteristics'!$C:$C,0)))</f>
        <v>Fuel Use Reduction</v>
      </c>
      <c r="C2405" s="254" t="str">
        <f t="shared" si="87"/>
        <v>RnD Electricity Fuel Use Perc Reduction</v>
      </c>
      <c r="D2405" s="6" t="s">
        <v>76</v>
      </c>
      <c r="E2405" s="45"/>
      <c r="F2405" s="6" t="s">
        <v>311</v>
      </c>
      <c r="G2405" s="45"/>
      <c r="H2405" s="43">
        <v>193</v>
      </c>
      <c r="I2405" s="324" t="s">
        <v>40</v>
      </c>
      <c r="J2405" s="255" t="str">
        <f>IF(ISBLANK(INDEX('Policy Characteristics'!D:D,MATCH($C2405,'Policy Characteristics'!$C:$C,0))),"",INDEX('Policy Characteristics'!D:D,MATCH($C2405,'Policy Characteristics'!$C:$C,0)))</f>
        <v>R&amp;D Fuel Use Reductions</v>
      </c>
      <c r="K2405" s="254" t="str">
        <f>IF(ISBLANK(INDEX('Policy Characteristics'!E:E,MATCH($C2405,'Policy Characteristics'!$C:$C,0))),"",INDEX('Policy Characteristics'!E:E,MATCH($C2405,'Policy Characteristics'!$C:$C,0)))</f>
        <v>RnD electricity fuel use reduction</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0.4</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reduction in fuel use</v>
      </c>
      <c r="P2405" s="254" t="str">
        <f>IF(ISBLANK(INDEX('Policy Characteristics'!J:J,MATCH($C2405,'Policy Characteristics'!$C:$C,0))),"",INDEX('Policy Characteristics'!J:J,MATCH($C2405,'Policy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5" s="254" t="str">
        <f>IF(ISBLANK(INDEX('Policy Characteristics'!K:K,MATCH($C2405,'Policy Characteristics'!$C:$C,0))),"",INDEX('Policy Characteristics'!K:K,MATCH($C2405,'Policy Characteristics'!$C:$C,0)))</f>
        <v>architectural-design.html#rnd</v>
      </c>
      <c r="R2405" s="254" t="str">
        <f>IF(ISBLANK(INDEX('Policy Characteristics'!L:L,MATCH($C2405,'Policy Characteristics'!$C:$C,0))),"",INDEX('Policy Characteristics'!L:L,MATCH($C2405,'Policy Characteristics'!$C:$C,0)))</f>
        <v>research-and-development.html</v>
      </c>
    </row>
    <row r="2406" spans="1:18" x14ac:dyDescent="0.25">
      <c r="A2406" s="254" t="str">
        <f>IF(ISBLANK(INDEX('Policy Characteristics'!A:A,MATCH($C2406,'Policy Characteristics'!$C:$C,0))),"",INDEX('Policy Characteristics'!A:A,MATCH($C2406,'Policy Characteristics'!$C:$C,0)))</f>
        <v>Research and Development</v>
      </c>
      <c r="B2406" s="262" t="str">
        <f>IF(ISBLANK(INDEX('Policy Characteristics'!B:B,MATCH($C2406,'Policy Characteristics'!$C:$C,0))),"",INDEX('Policy Characteristics'!B:B,MATCH($C2406,'Policy Characteristics'!$C:$C,0)))</f>
        <v>Fuel Use Reduction</v>
      </c>
      <c r="C2406" s="254" t="str">
        <f t="shared" ref="C2406:C2420" si="88">C$2397</f>
        <v>RnD Electricity Fuel Use Perc Reduction</v>
      </c>
      <c r="D2406" s="6" t="s">
        <v>2406</v>
      </c>
      <c r="E2406" s="45"/>
      <c r="F2406" s="6" t="s">
        <v>3472</v>
      </c>
      <c r="G2406" s="45"/>
      <c r="H2406" s="43">
        <v>181</v>
      </c>
      <c r="I2406" s="324" t="s">
        <v>41</v>
      </c>
      <c r="J2406" s="255" t="str">
        <f>IF(ISBLANK(INDEX('Policy Characteristics'!D:D,MATCH($C2406,'Policy Characteristics'!$C:$C,0))),"",INDEX('Policy Characteristics'!D:D,MATCH($C2406,'Policy Characteristics'!$C:$C,0)))</f>
        <v>R&amp;D Fuel Use Reductions</v>
      </c>
      <c r="K2406" s="254" t="str">
        <f>IF(ISBLANK(INDEX('Policy Characteristics'!E:E,MATCH($C2406,'Policy Characteristics'!$C:$C,0))),"",INDEX('Policy Characteristics'!E:E,MATCH($C2406,'Policy Characteristics'!$C:$C,0)))</f>
        <v>RnD electricity fuel use reduction</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0.4</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reduction in fuel use</v>
      </c>
      <c r="P2406" s="254" t="str">
        <f>IF(ISBLANK(INDEX('Policy Characteristics'!J:J,MATCH($C2406,'Policy Characteristics'!$C:$C,0))),"",INDEX('Policy Characteristics'!J:J,MATCH($C2406,'Policy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6" s="254" t="str">
        <f>IF(ISBLANK(INDEX('Policy Characteristics'!K:K,MATCH($C2406,'Policy Characteristics'!$C:$C,0))),"",INDEX('Policy Characteristics'!K:K,MATCH($C2406,'Policy Characteristics'!$C:$C,0)))</f>
        <v>architectural-design.html#rnd</v>
      </c>
      <c r="R2406" s="254" t="str">
        <f>IF(ISBLANK(INDEX('Policy Characteristics'!L:L,MATCH($C2406,'Policy Characteristics'!$C:$C,0))),"",INDEX('Policy Characteristics'!L:L,MATCH($C2406,'Policy Characteristics'!$C:$C,0)))</f>
        <v>research-and-development.html</v>
      </c>
    </row>
    <row r="2407" spans="1:18" x14ac:dyDescent="0.25">
      <c r="A2407" s="254" t="str">
        <f>IF(ISBLANK(INDEX('Policy Characteristics'!A:A,MATCH($C2407,'Policy Characteristics'!$C:$C,0))),"",INDEX('Policy Characteristics'!A:A,MATCH($C2407,'Policy Characteristics'!$C:$C,0)))</f>
        <v>Research and Development</v>
      </c>
      <c r="B2407" s="262" t="str">
        <f>IF(ISBLANK(INDEX('Policy Characteristics'!B:B,MATCH($C2407,'Policy Characteristics'!$C:$C,0))),"",INDEX('Policy Characteristics'!B:B,MATCH($C2407,'Policy Characteristics'!$C:$C,0)))</f>
        <v>Fuel Use Reduction</v>
      </c>
      <c r="C2407" s="254" t="str">
        <f t="shared" si="88"/>
        <v>RnD Electricity Fuel Use Perc Reduction</v>
      </c>
      <c r="D2407" s="6" t="s">
        <v>295</v>
      </c>
      <c r="E2407" s="45"/>
      <c r="F2407" s="6" t="s">
        <v>3473</v>
      </c>
      <c r="G2407" s="45"/>
      <c r="H2407" s="43">
        <v>755</v>
      </c>
      <c r="I2407" s="324" t="s">
        <v>40</v>
      </c>
      <c r="J2407" s="255" t="str">
        <f>IF(ISBLANK(INDEX('Policy Characteristics'!D:D,MATCH($C2407,'Policy Characteristics'!$C:$C,0))),"",INDEX('Policy Characteristics'!D:D,MATCH($C2407,'Policy Characteristics'!$C:$C,0)))</f>
        <v>R&amp;D Fuel Use Reductions</v>
      </c>
      <c r="K2407" s="254" t="str">
        <f>IF(ISBLANK(INDEX('Policy Characteristics'!E:E,MATCH($C2407,'Policy Characteristics'!$C:$C,0))),"",INDEX('Policy Characteristics'!E:E,MATCH($C2407,'Policy Characteristics'!$C:$C,0)))</f>
        <v>RnD electricity fuel use reduction</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0.4</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reduction in fuel use</v>
      </c>
      <c r="P2407" s="254" t="str">
        <f>IF(ISBLANK(INDEX('Policy Characteristics'!J:J,MATCH($C2407,'Policy Characteristics'!$C:$C,0))),"",INDEX('Policy Characteristics'!J:J,MATCH($C2407,'Policy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7" s="254" t="str">
        <f>IF(ISBLANK(INDEX('Policy Characteristics'!K:K,MATCH($C2407,'Policy Characteristics'!$C:$C,0))),"",INDEX('Policy Characteristics'!K:K,MATCH($C2407,'Policy Characteristics'!$C:$C,0)))</f>
        <v>architectural-design.html#rnd</v>
      </c>
      <c r="R2407" s="254" t="str">
        <f>IF(ISBLANK(INDEX('Policy Characteristics'!L:L,MATCH($C2407,'Policy Characteristics'!$C:$C,0))),"",INDEX('Policy Characteristics'!L:L,MATCH($C2407,'Policy Characteristics'!$C:$C,0)))</f>
        <v>research-and-development.html</v>
      </c>
    </row>
    <row r="2408" spans="1:18" x14ac:dyDescent="0.25">
      <c r="A2408" s="254" t="str">
        <f>IF(ISBLANK(INDEX('Policy Characteristics'!A:A,MATCH($C2408,'Policy Characteristics'!$C:$C,0))),"",INDEX('Policy Characteristics'!A:A,MATCH($C2408,'Policy Characteristics'!$C:$C,0)))</f>
        <v>Research and Development</v>
      </c>
      <c r="B2408" s="262" t="str">
        <f>IF(ISBLANK(INDEX('Policy Characteristics'!B:B,MATCH($C2408,'Policy Characteristics'!$C:$C,0))),"",INDEX('Policy Characteristics'!B:B,MATCH($C2408,'Policy Characteristics'!$C:$C,0)))</f>
        <v>Fuel Use Reduction</v>
      </c>
      <c r="C2408" s="254" t="str">
        <f t="shared" si="88"/>
        <v>RnD Electricity Fuel Use Perc Reduction</v>
      </c>
      <c r="D2408" s="6" t="s">
        <v>296</v>
      </c>
      <c r="E2408" s="45"/>
      <c r="F2408" s="6" t="s">
        <v>2244</v>
      </c>
      <c r="G2408" s="45"/>
      <c r="H2408" s="43">
        <v>1822</v>
      </c>
      <c r="I2408" s="324" t="s">
        <v>40</v>
      </c>
      <c r="J2408" s="255" t="str">
        <f>IF(ISBLANK(INDEX('Policy Characteristics'!D:D,MATCH($C2408,'Policy Characteristics'!$C:$C,0))),"",INDEX('Policy Characteristics'!D:D,MATCH($C2408,'Policy Characteristics'!$C:$C,0)))</f>
        <v>R&amp;D Fuel Use Reductions</v>
      </c>
      <c r="K2408" s="254" t="str">
        <f>IF(ISBLANK(INDEX('Policy Characteristics'!E:E,MATCH($C2408,'Policy Characteristics'!$C:$C,0))),"",INDEX('Policy Characteristics'!E:E,MATCH($C2408,'Policy Characteristics'!$C:$C,0)))</f>
        <v>RnD electricity fuel use reduction</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0.4</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reduction in fuel use</v>
      </c>
      <c r="P2408" s="254" t="str">
        <f>IF(ISBLANK(INDEX('Policy Characteristics'!J:J,MATCH($C2408,'Policy Characteristics'!$C:$C,0))),"",INDEX('Policy Characteristics'!J:J,MATCH($C2408,'Policy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8" s="254" t="str">
        <f>IF(ISBLANK(INDEX('Policy Characteristics'!K:K,MATCH($C2408,'Policy Characteristics'!$C:$C,0))),"",INDEX('Policy Characteristics'!K:K,MATCH($C2408,'Policy Characteristics'!$C:$C,0)))</f>
        <v>architectural-design.html#rnd</v>
      </c>
      <c r="R2408" s="254" t="str">
        <f>IF(ISBLANK(INDEX('Policy Characteristics'!L:L,MATCH($C2408,'Policy Characteristics'!$C:$C,0))),"",INDEX('Policy Characteristics'!L:L,MATCH($C2408,'Policy Characteristics'!$C:$C,0)))</f>
        <v>research-and-development.html</v>
      </c>
    </row>
    <row r="2409" spans="1:18" x14ac:dyDescent="0.25">
      <c r="A2409" s="254" t="str">
        <f>IF(ISBLANK(INDEX('Policy Characteristics'!A:A,MATCH($C2409,'Policy Characteristics'!$C:$C,0))),"",INDEX('Policy Characteristics'!A:A,MATCH($C2409,'Policy Characteristics'!$C:$C,0)))</f>
        <v>Research and Development</v>
      </c>
      <c r="B2409" s="262" t="str">
        <f>IF(ISBLANK(INDEX('Policy Characteristics'!B:B,MATCH($C2409,'Policy Characteristics'!$C:$C,0))),"",INDEX('Policy Characteristics'!B:B,MATCH($C2409,'Policy Characteristics'!$C:$C,0)))</f>
        <v>Fuel Use Reduction</v>
      </c>
      <c r="C2409" s="254" t="str">
        <f t="shared" si="88"/>
        <v>RnD Electricity Fuel Use Perc Reduction</v>
      </c>
      <c r="D2409" s="6" t="s">
        <v>431</v>
      </c>
      <c r="E2409" s="45"/>
      <c r="F2409" s="6" t="s">
        <v>432</v>
      </c>
      <c r="G2409" s="45"/>
      <c r="H2409" s="43">
        <v>1823</v>
      </c>
      <c r="I2409" s="324" t="s">
        <v>40</v>
      </c>
      <c r="J2409" s="255" t="str">
        <f>IF(ISBLANK(INDEX('Policy Characteristics'!D:D,MATCH($C2409,'Policy Characteristics'!$C:$C,0))),"",INDEX('Policy Characteristics'!D:D,MATCH($C2409,'Policy Characteristics'!$C:$C,0)))</f>
        <v>R&amp;D Fuel Use Reductions</v>
      </c>
      <c r="K2409" s="254" t="str">
        <f>IF(ISBLANK(INDEX('Policy Characteristics'!E:E,MATCH($C2409,'Policy Characteristics'!$C:$C,0))),"",INDEX('Policy Characteristics'!E:E,MATCH($C2409,'Policy Characteristics'!$C:$C,0)))</f>
        <v>RnD electricity fuel use reduction</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0.4</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reduction in fuel use</v>
      </c>
      <c r="P2409" s="254" t="str">
        <f>IF(ISBLANK(INDEX('Policy Characteristics'!J:J,MATCH($C2409,'Policy Characteristics'!$C:$C,0))),"",INDEX('Policy Characteristics'!J:J,MATCH($C2409,'Policy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9" s="254" t="str">
        <f>IF(ISBLANK(INDEX('Policy Characteristics'!K:K,MATCH($C2409,'Policy Characteristics'!$C:$C,0))),"",INDEX('Policy Characteristics'!K:K,MATCH($C2409,'Policy Characteristics'!$C:$C,0)))</f>
        <v>architectural-design.html#rnd</v>
      </c>
      <c r="R2409" s="254" t="str">
        <f>IF(ISBLANK(INDEX('Policy Characteristics'!L:L,MATCH($C2409,'Policy Characteristics'!$C:$C,0))),"",INDEX('Policy Characteristics'!L:L,MATCH($C2409,'Policy Characteristics'!$C:$C,0)))</f>
        <v>research-and-development.html</v>
      </c>
    </row>
    <row r="2410" spans="1:18" x14ac:dyDescent="0.25">
      <c r="A2410" s="254" t="str">
        <f>IF(ISBLANK(INDEX('Policy Characteristics'!A:A,MATCH($C2410,'Policy Characteristics'!$C:$C,0))),"",INDEX('Policy Characteristics'!A:A,MATCH($C2410,'Policy Characteristics'!$C:$C,0)))</f>
        <v>Research and Development</v>
      </c>
      <c r="B2410" s="262" t="str">
        <f>IF(ISBLANK(INDEX('Policy Characteristics'!B:B,MATCH($C2410,'Policy Characteristics'!$C:$C,0))),"",INDEX('Policy Characteristics'!B:B,MATCH($C2410,'Policy Characteristics'!$C:$C,0)))</f>
        <v>Fuel Use Reduction</v>
      </c>
      <c r="C2410" s="254" t="str">
        <f t="shared" si="88"/>
        <v>RnD Electricity Fuel Use Perc Reduction</v>
      </c>
      <c r="D2410" s="6" t="s">
        <v>440</v>
      </c>
      <c r="E2410" s="45"/>
      <c r="F2410" s="6" t="s">
        <v>442</v>
      </c>
      <c r="G2410" s="45"/>
      <c r="H2410" s="43">
        <v>1824</v>
      </c>
      <c r="I2410" s="324" t="s">
        <v>41</v>
      </c>
      <c r="J2410" s="255" t="str">
        <f>IF(ISBLANK(INDEX('Policy Characteristics'!D:D,MATCH($C2410,'Policy Characteristics'!$C:$C,0))),"",INDEX('Policy Characteristics'!D:D,MATCH($C2410,'Policy Characteristics'!$C:$C,0)))</f>
        <v>R&amp;D Fuel Use Reductions</v>
      </c>
      <c r="K2410" s="254" t="str">
        <f>IF(ISBLANK(INDEX('Policy Characteristics'!E:E,MATCH($C2410,'Policy Characteristics'!$C:$C,0))),"",INDEX('Policy Characteristics'!E:E,MATCH($C2410,'Policy Characteristics'!$C:$C,0)))</f>
        <v>RnD electricity fuel use reduction</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0.4</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reduction in fuel use</v>
      </c>
      <c r="P2410" s="254" t="str">
        <f>IF(ISBLANK(INDEX('Policy Characteristics'!J:J,MATCH($C2410,'Policy Characteristics'!$C:$C,0))),"",INDEX('Policy Characteristics'!J:J,MATCH($C2410,'Policy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0" s="254" t="str">
        <f>IF(ISBLANK(INDEX('Policy Characteristics'!K:K,MATCH($C2410,'Policy Characteristics'!$C:$C,0))),"",INDEX('Policy Characteristics'!K:K,MATCH($C2410,'Policy Characteristics'!$C:$C,0)))</f>
        <v>architectural-design.html#rnd</v>
      </c>
      <c r="R2410" s="254" t="str">
        <f>IF(ISBLANK(INDEX('Policy Characteristics'!L:L,MATCH($C2410,'Policy Characteristics'!$C:$C,0))),"",INDEX('Policy Characteristics'!L:L,MATCH($C2410,'Policy Characteristics'!$C:$C,0)))</f>
        <v>research-and-development.html</v>
      </c>
    </row>
    <row r="2411" spans="1:18" x14ac:dyDescent="0.25">
      <c r="A2411" s="254" t="str">
        <f>IF(ISBLANK(INDEX('Policy Characteristics'!A:A,MATCH($C2411,'Policy Characteristics'!$C:$C,0))),"",INDEX('Policy Characteristics'!A:A,MATCH($C2411,'Policy Characteristics'!$C:$C,0)))</f>
        <v>Research and Development</v>
      </c>
      <c r="B2411" s="262" t="str">
        <f>IF(ISBLANK(INDEX('Policy Characteristics'!B:B,MATCH($C2411,'Policy Characteristics'!$C:$C,0))),"",INDEX('Policy Characteristics'!B:B,MATCH($C2411,'Policy Characteristics'!$C:$C,0)))</f>
        <v>Fuel Use Reduction</v>
      </c>
      <c r="C2411" s="254" t="str">
        <f t="shared" si="88"/>
        <v>RnD Electricity Fuel Use Perc Reduction</v>
      </c>
      <c r="D2411" s="6" t="s">
        <v>2724</v>
      </c>
      <c r="E2411" s="45"/>
      <c r="F2411" s="6" t="s">
        <v>3474</v>
      </c>
      <c r="G2411" s="45"/>
      <c r="H2411" s="43">
        <v>1825</v>
      </c>
      <c r="I2411" s="324" t="s">
        <v>41</v>
      </c>
      <c r="J2411" s="255" t="str">
        <f>IF(ISBLANK(INDEX('Policy Characteristics'!D:D,MATCH($C2411,'Policy Characteristics'!$C:$C,0))),"",INDEX('Policy Characteristics'!D:D,MATCH($C2411,'Policy Characteristics'!$C:$C,0)))</f>
        <v>R&amp;D Fuel Use Reductions</v>
      </c>
      <c r="K2411" s="254" t="str">
        <f>IF(ISBLANK(INDEX('Policy Characteristics'!E:E,MATCH($C2411,'Policy Characteristics'!$C:$C,0))),"",INDEX('Policy Characteristics'!E:E,MATCH($C2411,'Policy Characteristics'!$C:$C,0)))</f>
        <v>RnD electricity fuel use reduction</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0.4</v>
      </c>
      <c r="N2411" s="261">
        <f>IF(ISBLANK(INDEX('Policy Characteristics'!H:H,MATCH($C2411,'Policy Characteristics'!$C:$C,0))),"",INDEX('Policy Characteristics'!H:H,MATCH($C2411,'Policy Characteristics'!$C:$C,0)))</f>
        <v>0.01</v>
      </c>
      <c r="O2411" s="254" t="str">
        <f>IF(ISBLANK(INDEX('Policy Characteristics'!I:I,MATCH($C2411,'Policy Characteristics'!$C:$C,0))),"",INDEX('Policy Characteristics'!I:I,MATCH($C2411,'Policy Characteristics'!$C:$C,0)))</f>
        <v>% reduction in fuel use</v>
      </c>
      <c r="P2411" s="254" t="str">
        <f>IF(ISBLANK(INDEX('Policy Characteristics'!J:J,MATCH($C2411,'Policy Characteristics'!$C:$C,0))),"",INDEX('Policy Characteristics'!J:J,MATCH($C2411,'Policy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1" s="254" t="str">
        <f>IF(ISBLANK(INDEX('Policy Characteristics'!K:K,MATCH($C2411,'Policy Characteristics'!$C:$C,0))),"",INDEX('Policy Characteristics'!K:K,MATCH($C2411,'Policy Characteristics'!$C:$C,0)))</f>
        <v>architectural-design.html#rnd</v>
      </c>
      <c r="R2411" s="254" t="str">
        <f>IF(ISBLANK(INDEX('Policy Characteristics'!L:L,MATCH($C2411,'Policy Characteristics'!$C:$C,0))),"",INDEX('Policy Characteristics'!L:L,MATCH($C2411,'Policy Characteristics'!$C:$C,0)))</f>
        <v>research-and-development.html</v>
      </c>
    </row>
    <row r="2412" spans="1:18" x14ac:dyDescent="0.25">
      <c r="A2412" s="254" t="str">
        <f>IF(ISBLANK(INDEX('Policy Characteristics'!A:A,MATCH($C2412,'Policy Characteristics'!$C:$C,0))),"",INDEX('Policy Characteristics'!A:A,MATCH($C2412,'Policy Characteristics'!$C:$C,0)))</f>
        <v>Research and Development</v>
      </c>
      <c r="B2412" s="262" t="str">
        <f>IF(ISBLANK(INDEX('Policy Characteristics'!B:B,MATCH($C2412,'Policy Characteristics'!$C:$C,0))),"",INDEX('Policy Characteristics'!B:B,MATCH($C2412,'Policy Characteristics'!$C:$C,0)))</f>
        <v>Fuel Use Reduction</v>
      </c>
      <c r="C2412" s="254" t="str">
        <f t="shared" si="88"/>
        <v>RnD Electricity Fuel Use Perc Reduction</v>
      </c>
      <c r="D2412" s="6" t="s">
        <v>2725</v>
      </c>
      <c r="E2412" s="45"/>
      <c r="F2412" s="6" t="s">
        <v>3475</v>
      </c>
      <c r="G2412" s="45"/>
      <c r="H2412" s="43">
        <v>1826</v>
      </c>
      <c r="I2412" s="324" t="s">
        <v>41</v>
      </c>
      <c r="J2412" s="255" t="str">
        <f>IF(ISBLANK(INDEX('Policy Characteristics'!D:D,MATCH($C2412,'Policy Characteristics'!$C:$C,0))),"",INDEX('Policy Characteristics'!D:D,MATCH($C2412,'Policy Characteristics'!$C:$C,0)))</f>
        <v>R&amp;D Fuel Use Reductions</v>
      </c>
      <c r="K2412" s="254" t="str">
        <f>IF(ISBLANK(INDEX('Policy Characteristics'!E:E,MATCH($C2412,'Policy Characteristics'!$C:$C,0))),"",INDEX('Policy Characteristics'!E:E,MATCH($C2412,'Policy Characteristics'!$C:$C,0)))</f>
        <v>RnD electricity fuel use reduction</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0.4</v>
      </c>
      <c r="N2412" s="261">
        <f>IF(ISBLANK(INDEX('Policy Characteristics'!H:H,MATCH($C2412,'Policy Characteristics'!$C:$C,0))),"",INDEX('Policy Characteristics'!H:H,MATCH($C2412,'Policy Characteristics'!$C:$C,0)))</f>
        <v>0.01</v>
      </c>
      <c r="O2412" s="254" t="str">
        <f>IF(ISBLANK(INDEX('Policy Characteristics'!I:I,MATCH($C2412,'Policy Characteristics'!$C:$C,0))),"",INDEX('Policy Characteristics'!I:I,MATCH($C2412,'Policy Characteristics'!$C:$C,0)))</f>
        <v>% reduction in fuel use</v>
      </c>
      <c r="P2412" s="254" t="str">
        <f>IF(ISBLANK(INDEX('Policy Characteristics'!J:J,MATCH($C2412,'Policy Characteristics'!$C:$C,0))),"",INDEX('Policy Characteristics'!J:J,MATCH($C2412,'Policy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2" s="254" t="str">
        <f>IF(ISBLANK(INDEX('Policy Characteristics'!K:K,MATCH($C2412,'Policy Characteristics'!$C:$C,0))),"",INDEX('Policy Characteristics'!K:K,MATCH($C2412,'Policy Characteristics'!$C:$C,0)))</f>
        <v>architectural-design.html#rnd</v>
      </c>
      <c r="R2412" s="254" t="str">
        <f>IF(ISBLANK(INDEX('Policy Characteristics'!L:L,MATCH($C2412,'Policy Characteristics'!$C:$C,0))),"",INDEX('Policy Characteristics'!L:L,MATCH($C2412,'Policy Characteristics'!$C:$C,0)))</f>
        <v>research-and-development.html</v>
      </c>
    </row>
    <row r="2413" spans="1:18" x14ac:dyDescent="0.25">
      <c r="A2413" s="254" t="str">
        <f>IF(ISBLANK(INDEX('Policy Characteristics'!A:A,MATCH($C2413,'Policy Characteristics'!$C:$C,0))),"",INDEX('Policy Characteristics'!A:A,MATCH($C2413,'Policy Characteristics'!$C:$C,0)))</f>
        <v>Research and Development</v>
      </c>
      <c r="B2413" s="262" t="str">
        <f>IF(ISBLANK(INDEX('Policy Characteristics'!B:B,MATCH($C2413,'Policy Characteristics'!$C:$C,0))),"",INDEX('Policy Characteristics'!B:B,MATCH($C2413,'Policy Characteristics'!$C:$C,0)))</f>
        <v>Fuel Use Reduction</v>
      </c>
      <c r="C2413" s="254" t="str">
        <f t="shared" si="88"/>
        <v>RnD Electricity Fuel Use Perc Reduction</v>
      </c>
      <c r="D2413" s="6" t="s">
        <v>2726</v>
      </c>
      <c r="E2413" s="45"/>
      <c r="F2413" s="6" t="s">
        <v>3476</v>
      </c>
      <c r="G2413" s="45"/>
      <c r="H2413" s="43">
        <v>1827</v>
      </c>
      <c r="I2413" s="324" t="s">
        <v>40</v>
      </c>
      <c r="J2413" s="255" t="str">
        <f>IF(ISBLANK(INDEX('Policy Characteristics'!D:D,MATCH($C2413,'Policy Characteristics'!$C:$C,0))),"",INDEX('Policy Characteristics'!D:D,MATCH($C2413,'Policy Characteristics'!$C:$C,0)))</f>
        <v>R&amp;D Fuel Use Reductions</v>
      </c>
      <c r="K2413" s="254" t="str">
        <f>IF(ISBLANK(INDEX('Policy Characteristics'!E:E,MATCH($C2413,'Policy Characteristics'!$C:$C,0))),"",INDEX('Policy Characteristics'!E:E,MATCH($C2413,'Policy Characteristics'!$C:$C,0)))</f>
        <v>RnD electricity fuel use reduction</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0.4</v>
      </c>
      <c r="N2413" s="261">
        <f>IF(ISBLANK(INDEX('Policy Characteristics'!H:H,MATCH($C2413,'Policy Characteristics'!$C:$C,0))),"",INDEX('Policy Characteristics'!H:H,MATCH($C2413,'Policy Characteristics'!$C:$C,0)))</f>
        <v>0.01</v>
      </c>
      <c r="O2413" s="254" t="str">
        <f>IF(ISBLANK(INDEX('Policy Characteristics'!I:I,MATCH($C2413,'Policy Characteristics'!$C:$C,0))),"",INDEX('Policy Characteristics'!I:I,MATCH($C2413,'Policy Characteristics'!$C:$C,0)))</f>
        <v>% reduction in fuel use</v>
      </c>
      <c r="P2413" s="254" t="str">
        <f>IF(ISBLANK(INDEX('Policy Characteristics'!J:J,MATCH($C2413,'Policy Characteristics'!$C:$C,0))),"",INDEX('Policy Characteristics'!J:J,MATCH($C2413,'Policy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3" s="254" t="str">
        <f>IF(ISBLANK(INDEX('Policy Characteristics'!K:K,MATCH($C2413,'Policy Characteristics'!$C:$C,0))),"",INDEX('Policy Characteristics'!K:K,MATCH($C2413,'Policy Characteristics'!$C:$C,0)))</f>
        <v>architectural-design.html#rnd</v>
      </c>
      <c r="R2413" s="254" t="str">
        <f>IF(ISBLANK(INDEX('Policy Characteristics'!L:L,MATCH($C2413,'Policy Characteristics'!$C:$C,0))),"",INDEX('Policy Characteristics'!L:L,MATCH($C2413,'Policy Characteristics'!$C:$C,0)))</f>
        <v>research-and-development.html</v>
      </c>
    </row>
    <row r="2414" spans="1:18" x14ac:dyDescent="0.25">
      <c r="A2414" s="254" t="str">
        <f>IF(ISBLANK(INDEX('Policy Characteristics'!A:A,MATCH($C2414,'Policy Characteristics'!$C:$C,0))),"",INDEX('Policy Characteristics'!A:A,MATCH($C2414,'Policy Characteristics'!$C:$C,0)))</f>
        <v>Research and Development</v>
      </c>
      <c r="B2414" s="262" t="str">
        <f>IF(ISBLANK(INDEX('Policy Characteristics'!B:B,MATCH($C2414,'Policy Characteristics'!$C:$C,0))),"",INDEX('Policy Characteristics'!B:B,MATCH($C2414,'Policy Characteristics'!$C:$C,0)))</f>
        <v>Fuel Use Reduction</v>
      </c>
      <c r="C2414" s="254" t="str">
        <f t="shared" si="88"/>
        <v>RnD Electricity Fuel Use Perc Reduction</v>
      </c>
      <c r="D2414" s="6" t="s">
        <v>3456</v>
      </c>
      <c r="E2414" s="45"/>
      <c r="F2414" s="6" t="s">
        <v>3477</v>
      </c>
      <c r="G2414" s="45"/>
      <c r="H2414" s="43">
        <v>1828</v>
      </c>
      <c r="I2414" s="324" t="s">
        <v>40</v>
      </c>
      <c r="J2414" s="255" t="str">
        <f>IF(ISBLANK(INDEX('Policy Characteristics'!D:D,MATCH($C2414,'Policy Characteristics'!$C:$C,0))),"",INDEX('Policy Characteristics'!D:D,MATCH($C2414,'Policy Characteristics'!$C:$C,0)))</f>
        <v>R&amp;D Fuel Use Reductions</v>
      </c>
      <c r="K2414" s="254" t="str">
        <f>IF(ISBLANK(INDEX('Policy Characteristics'!E:E,MATCH($C2414,'Policy Characteristics'!$C:$C,0))),"",INDEX('Policy Characteristics'!E:E,MATCH($C2414,'Policy Characteristics'!$C:$C,0)))</f>
        <v>RnD electricity fuel use reduction</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0.4</v>
      </c>
      <c r="N2414" s="261">
        <f>IF(ISBLANK(INDEX('Policy Characteristics'!H:H,MATCH($C2414,'Policy Characteristics'!$C:$C,0))),"",INDEX('Policy Characteristics'!H:H,MATCH($C2414,'Policy Characteristics'!$C:$C,0)))</f>
        <v>0.01</v>
      </c>
      <c r="O2414" s="254" t="str">
        <f>IF(ISBLANK(INDEX('Policy Characteristics'!I:I,MATCH($C2414,'Policy Characteristics'!$C:$C,0))),"",INDEX('Policy Characteristics'!I:I,MATCH($C2414,'Policy Characteristics'!$C:$C,0)))</f>
        <v>% reduction in fuel use</v>
      </c>
      <c r="P2414" s="254" t="str">
        <f>IF(ISBLANK(INDEX('Policy Characteristics'!J:J,MATCH($C2414,'Policy Characteristics'!$C:$C,0))),"",INDEX('Policy Characteristics'!J:J,MATCH($C2414,'Policy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4" s="254" t="str">
        <f>IF(ISBLANK(INDEX('Policy Characteristics'!K:K,MATCH($C2414,'Policy Characteristics'!$C:$C,0))),"",INDEX('Policy Characteristics'!K:K,MATCH($C2414,'Policy Characteristics'!$C:$C,0)))</f>
        <v>architectural-design.html#rnd</v>
      </c>
      <c r="R2414" s="254" t="str">
        <f>IF(ISBLANK(INDEX('Policy Characteristics'!L:L,MATCH($C2414,'Policy Characteristics'!$C:$C,0))),"",INDEX('Policy Characteristics'!L:L,MATCH($C2414,'Policy Characteristics'!$C:$C,0)))</f>
        <v>research-and-development.html</v>
      </c>
    </row>
    <row r="2415" spans="1:18" x14ac:dyDescent="0.25">
      <c r="A2415" s="254" t="str">
        <f>IF(ISBLANK(INDEX('Policy Characteristics'!A:A,MATCH($C2415,'Policy Characteristics'!$C:$C,0))),"",INDEX('Policy Characteristics'!A:A,MATCH($C2415,'Policy Characteristics'!$C:$C,0)))</f>
        <v>Research and Development</v>
      </c>
      <c r="B2415" s="262" t="str">
        <f>IF(ISBLANK(INDEX('Policy Characteristics'!B:B,MATCH($C2415,'Policy Characteristics'!$C:$C,0))),"",INDEX('Policy Characteristics'!B:B,MATCH($C2415,'Policy Characteristics'!$C:$C,0)))</f>
        <v>Fuel Use Reduction</v>
      </c>
      <c r="C2415" s="254" t="str">
        <f t="shared" si="88"/>
        <v>RnD Electricity Fuel Use Perc Reduction</v>
      </c>
      <c r="D2415" s="6" t="s">
        <v>3459</v>
      </c>
      <c r="E2415" s="45"/>
      <c r="F2415" s="6" t="s">
        <v>3478</v>
      </c>
      <c r="G2415" s="45"/>
      <c r="H2415" s="43">
        <v>1829</v>
      </c>
      <c r="I2415" s="324" t="s">
        <v>40</v>
      </c>
      <c r="J2415" s="255" t="str">
        <f>IF(ISBLANK(INDEX('Policy Characteristics'!D:D,MATCH($C2415,'Policy Characteristics'!$C:$C,0))),"",INDEX('Policy Characteristics'!D:D,MATCH($C2415,'Policy Characteristics'!$C:$C,0)))</f>
        <v>R&amp;D Fuel Use Reductions</v>
      </c>
      <c r="K2415" s="254" t="str">
        <f>IF(ISBLANK(INDEX('Policy Characteristics'!E:E,MATCH($C2415,'Policy Characteristics'!$C:$C,0))),"",INDEX('Policy Characteristics'!E:E,MATCH($C2415,'Policy Characteristics'!$C:$C,0)))</f>
        <v>RnD electricity fuel use reduction</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0.4</v>
      </c>
      <c r="N2415" s="261">
        <f>IF(ISBLANK(INDEX('Policy Characteristics'!H:H,MATCH($C2415,'Policy Characteristics'!$C:$C,0))),"",INDEX('Policy Characteristics'!H:H,MATCH($C2415,'Policy Characteristics'!$C:$C,0)))</f>
        <v>0.01</v>
      </c>
      <c r="O2415" s="254" t="str">
        <f>IF(ISBLANK(INDEX('Policy Characteristics'!I:I,MATCH($C2415,'Policy Characteristics'!$C:$C,0))),"",INDEX('Policy Characteristics'!I:I,MATCH($C2415,'Policy Characteristics'!$C:$C,0)))</f>
        <v>% reduction in fuel use</v>
      </c>
      <c r="P2415" s="254" t="str">
        <f>IF(ISBLANK(INDEX('Policy Characteristics'!J:J,MATCH($C2415,'Policy Characteristics'!$C:$C,0))),"",INDEX('Policy Characteristics'!J:J,MATCH($C2415,'Policy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5" s="254" t="str">
        <f>IF(ISBLANK(INDEX('Policy Characteristics'!K:K,MATCH($C2415,'Policy Characteristics'!$C:$C,0))),"",INDEX('Policy Characteristics'!K:K,MATCH($C2415,'Policy Characteristics'!$C:$C,0)))</f>
        <v>architectural-design.html#rnd</v>
      </c>
      <c r="R2415" s="254" t="str">
        <f>IF(ISBLANK(INDEX('Policy Characteristics'!L:L,MATCH($C2415,'Policy Characteristics'!$C:$C,0))),"",INDEX('Policy Characteristics'!L:L,MATCH($C2415,'Policy Characteristics'!$C:$C,0)))</f>
        <v>research-and-development.html</v>
      </c>
    </row>
    <row r="2416" spans="1:18" x14ac:dyDescent="0.25">
      <c r="A2416" s="254" t="str">
        <f>IF(ISBLANK(INDEX('Policy Characteristics'!A:A,MATCH($C2416,'Policy Characteristics'!$C:$C,0))),"",INDEX('Policy Characteristics'!A:A,MATCH($C2416,'Policy Characteristics'!$C:$C,0)))</f>
        <v>Research and Development</v>
      </c>
      <c r="B2416" s="262" t="str">
        <f>IF(ISBLANK(INDEX('Policy Characteristics'!B:B,MATCH($C2416,'Policy Characteristics'!$C:$C,0))),"",INDEX('Policy Characteristics'!B:B,MATCH($C2416,'Policy Characteristics'!$C:$C,0)))</f>
        <v>Fuel Use Reduction</v>
      </c>
      <c r="C2416" s="254" t="str">
        <f t="shared" si="88"/>
        <v>RnD Electricity Fuel Use Perc Reduction</v>
      </c>
      <c r="D2416" s="6" t="s">
        <v>3460</v>
      </c>
      <c r="E2416" s="45"/>
      <c r="F2416" s="6" t="s">
        <v>3479</v>
      </c>
      <c r="G2416" s="45"/>
      <c r="H2416" s="43">
        <v>1830</v>
      </c>
      <c r="I2416" s="324" t="s">
        <v>40</v>
      </c>
      <c r="J2416" s="255" t="str">
        <f>IF(ISBLANK(INDEX('Policy Characteristics'!D:D,MATCH($C2416,'Policy Characteristics'!$C:$C,0))),"",INDEX('Policy Characteristics'!D:D,MATCH($C2416,'Policy Characteristics'!$C:$C,0)))</f>
        <v>R&amp;D Fuel Use Reductions</v>
      </c>
      <c r="K2416" s="254" t="str">
        <f>IF(ISBLANK(INDEX('Policy Characteristics'!E:E,MATCH($C2416,'Policy Characteristics'!$C:$C,0))),"",INDEX('Policy Characteristics'!E:E,MATCH($C2416,'Policy Characteristics'!$C:$C,0)))</f>
        <v>RnD electricity fuel use reduction</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0.4</v>
      </c>
      <c r="N2416" s="261">
        <f>IF(ISBLANK(INDEX('Policy Characteristics'!H:H,MATCH($C2416,'Policy Characteristics'!$C:$C,0))),"",INDEX('Policy Characteristics'!H:H,MATCH($C2416,'Policy Characteristics'!$C:$C,0)))</f>
        <v>0.01</v>
      </c>
      <c r="O2416" s="254" t="str">
        <f>IF(ISBLANK(INDEX('Policy Characteristics'!I:I,MATCH($C2416,'Policy Characteristics'!$C:$C,0))),"",INDEX('Policy Characteristics'!I:I,MATCH($C2416,'Policy Characteristics'!$C:$C,0)))</f>
        <v>% reduction in fuel use</v>
      </c>
      <c r="P2416" s="254" t="str">
        <f>IF(ISBLANK(INDEX('Policy Characteristics'!J:J,MATCH($C2416,'Policy Characteristics'!$C:$C,0))),"",INDEX('Policy Characteristics'!J:J,MATCH($C2416,'Policy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6" s="254" t="str">
        <f>IF(ISBLANK(INDEX('Policy Characteristics'!K:K,MATCH($C2416,'Policy Characteristics'!$C:$C,0))),"",INDEX('Policy Characteristics'!K:K,MATCH($C2416,'Policy Characteristics'!$C:$C,0)))</f>
        <v>architectural-design.html#rnd</v>
      </c>
      <c r="R2416" s="254" t="str">
        <f>IF(ISBLANK(INDEX('Policy Characteristics'!L:L,MATCH($C2416,'Policy Characteristics'!$C:$C,0))),"",INDEX('Policy Characteristics'!L:L,MATCH($C2416,'Policy Characteristics'!$C:$C,0)))</f>
        <v>research-and-development.html</v>
      </c>
    </row>
    <row r="2417" spans="1:18" x14ac:dyDescent="0.25">
      <c r="A2417" s="254" t="str">
        <f>IF(ISBLANK(INDEX('Policy Characteristics'!A:A,MATCH($C2417,'Policy Characteristics'!$C:$C,0))),"",INDEX('Policy Characteristics'!A:A,MATCH($C2417,'Policy Characteristics'!$C:$C,0)))</f>
        <v>Research and Development</v>
      </c>
      <c r="B2417" s="262" t="str">
        <f>IF(ISBLANK(INDEX('Policy Characteristics'!B:B,MATCH($C2417,'Policy Characteristics'!$C:$C,0))),"",INDEX('Policy Characteristics'!B:B,MATCH($C2417,'Policy Characteristics'!$C:$C,0)))</f>
        <v>Fuel Use Reduction</v>
      </c>
      <c r="C2417" s="254" t="str">
        <f t="shared" si="88"/>
        <v>RnD Electricity Fuel Use Perc Reduction</v>
      </c>
      <c r="D2417" s="6" t="s">
        <v>3461</v>
      </c>
      <c r="E2417" s="45"/>
      <c r="F2417" s="6" t="s">
        <v>3480</v>
      </c>
      <c r="G2417" s="45"/>
      <c r="H2417" s="43">
        <v>1831</v>
      </c>
      <c r="I2417" s="324" t="s">
        <v>40</v>
      </c>
      <c r="J2417" s="255" t="str">
        <f>IF(ISBLANK(INDEX('Policy Characteristics'!D:D,MATCH($C2417,'Policy Characteristics'!$C:$C,0))),"",INDEX('Policy Characteristics'!D:D,MATCH($C2417,'Policy Characteristics'!$C:$C,0)))</f>
        <v>R&amp;D Fuel Use Reductions</v>
      </c>
      <c r="K2417" s="254" t="str">
        <f>IF(ISBLANK(INDEX('Policy Characteristics'!E:E,MATCH($C2417,'Policy Characteristics'!$C:$C,0))),"",INDEX('Policy Characteristics'!E:E,MATCH($C2417,'Policy Characteristics'!$C:$C,0)))</f>
        <v>RnD electricity fuel use reduction</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0.4</v>
      </c>
      <c r="N2417" s="261">
        <f>IF(ISBLANK(INDEX('Policy Characteristics'!H:H,MATCH($C2417,'Policy Characteristics'!$C:$C,0))),"",INDEX('Policy Characteristics'!H:H,MATCH($C2417,'Policy Characteristics'!$C:$C,0)))</f>
        <v>0.01</v>
      </c>
      <c r="O2417" s="254" t="str">
        <f>IF(ISBLANK(INDEX('Policy Characteristics'!I:I,MATCH($C2417,'Policy Characteristics'!$C:$C,0))),"",INDEX('Policy Characteristics'!I:I,MATCH($C2417,'Policy Characteristics'!$C:$C,0)))</f>
        <v>% reduction in fuel use</v>
      </c>
      <c r="P2417" s="254" t="str">
        <f>IF(ISBLANK(INDEX('Policy Characteristics'!J:J,MATCH($C2417,'Policy Characteristics'!$C:$C,0))),"",INDEX('Policy Characteristics'!J:J,MATCH($C2417,'Policy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7" s="254" t="str">
        <f>IF(ISBLANK(INDEX('Policy Characteristics'!K:K,MATCH($C2417,'Policy Characteristics'!$C:$C,0))),"",INDEX('Policy Characteristics'!K:K,MATCH($C2417,'Policy Characteristics'!$C:$C,0)))</f>
        <v>architectural-design.html#rnd</v>
      </c>
      <c r="R2417" s="254" t="str">
        <f>IF(ISBLANK(INDEX('Policy Characteristics'!L:L,MATCH($C2417,'Policy Characteristics'!$C:$C,0))),"",INDEX('Policy Characteristics'!L:L,MATCH($C2417,'Policy Characteristics'!$C:$C,0)))</f>
        <v>research-and-development.html</v>
      </c>
    </row>
    <row r="2418" spans="1:18" x14ac:dyDescent="0.25">
      <c r="A2418" s="254" t="str">
        <f>IF(ISBLANK(INDEX('Policy Characteristics'!A:A,MATCH($C2418,'Policy Characteristics'!$C:$C,0))),"",INDEX('Policy Characteristics'!A:A,MATCH($C2418,'Policy Characteristics'!$C:$C,0)))</f>
        <v>Research and Development</v>
      </c>
      <c r="B2418" s="262" t="str">
        <f>IF(ISBLANK(INDEX('Policy Characteristics'!B:B,MATCH($C2418,'Policy Characteristics'!$C:$C,0))),"",INDEX('Policy Characteristics'!B:B,MATCH($C2418,'Policy Characteristics'!$C:$C,0)))</f>
        <v>Fuel Use Reduction</v>
      </c>
      <c r="C2418" s="254" t="str">
        <f t="shared" si="88"/>
        <v>RnD Electricity Fuel Use Perc Reduction</v>
      </c>
      <c r="D2418" s="6" t="s">
        <v>3462</v>
      </c>
      <c r="E2418" s="45"/>
      <c r="F2418" s="6" t="s">
        <v>3481</v>
      </c>
      <c r="G2418" s="45"/>
      <c r="H2418" s="43">
        <v>1832</v>
      </c>
      <c r="I2418" s="324" t="s">
        <v>40</v>
      </c>
      <c r="J2418" s="255" t="str">
        <f>IF(ISBLANK(INDEX('Policy Characteristics'!D:D,MATCH($C2418,'Policy Characteristics'!$C:$C,0))),"",INDEX('Policy Characteristics'!D:D,MATCH($C2418,'Policy Characteristics'!$C:$C,0)))</f>
        <v>R&amp;D Fuel Use Reductions</v>
      </c>
      <c r="K2418" s="254" t="str">
        <f>IF(ISBLANK(INDEX('Policy Characteristics'!E:E,MATCH($C2418,'Policy Characteristics'!$C:$C,0))),"",INDEX('Policy Characteristics'!E:E,MATCH($C2418,'Policy Characteristics'!$C:$C,0)))</f>
        <v>RnD electricity fuel use reduction</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0.4</v>
      </c>
      <c r="N2418" s="261">
        <f>IF(ISBLANK(INDEX('Policy Characteristics'!H:H,MATCH($C2418,'Policy Characteristics'!$C:$C,0))),"",INDEX('Policy Characteristics'!H:H,MATCH($C2418,'Policy Characteristics'!$C:$C,0)))</f>
        <v>0.01</v>
      </c>
      <c r="O2418" s="254" t="str">
        <f>IF(ISBLANK(INDEX('Policy Characteristics'!I:I,MATCH($C2418,'Policy Characteristics'!$C:$C,0))),"",INDEX('Policy Characteristics'!I:I,MATCH($C2418,'Policy Characteristics'!$C:$C,0)))</f>
        <v>% reduction in fuel use</v>
      </c>
      <c r="P2418" s="254" t="str">
        <f>IF(ISBLANK(INDEX('Policy Characteristics'!J:J,MATCH($C2418,'Policy Characteristics'!$C:$C,0))),"",INDEX('Policy Characteristics'!J:J,MATCH($C2418,'Policy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8" s="254" t="str">
        <f>IF(ISBLANK(INDEX('Policy Characteristics'!K:K,MATCH($C2418,'Policy Characteristics'!$C:$C,0))),"",INDEX('Policy Characteristics'!K:K,MATCH($C2418,'Policy Characteristics'!$C:$C,0)))</f>
        <v>architectural-design.html#rnd</v>
      </c>
      <c r="R2418" s="254" t="str">
        <f>IF(ISBLANK(INDEX('Policy Characteristics'!L:L,MATCH($C2418,'Policy Characteristics'!$C:$C,0))),"",INDEX('Policy Characteristics'!L:L,MATCH($C2418,'Policy Characteristics'!$C:$C,0)))</f>
        <v>research-and-development.html</v>
      </c>
    </row>
    <row r="2419" spans="1:18" x14ac:dyDescent="0.25">
      <c r="A2419" s="254" t="str">
        <f>IF(ISBLANK(INDEX('Policy Characteristics'!A:A,MATCH($C2419,'Policy Characteristics'!$C:$C,0))),"",INDEX('Policy Characteristics'!A:A,MATCH($C2419,'Policy Characteristics'!$C:$C,0)))</f>
        <v>Research and Development</v>
      </c>
      <c r="B2419" s="262" t="str">
        <f>IF(ISBLANK(INDEX('Policy Characteristics'!B:B,MATCH($C2419,'Policy Characteristics'!$C:$C,0))),"",INDEX('Policy Characteristics'!B:B,MATCH($C2419,'Policy Characteristics'!$C:$C,0)))</f>
        <v>Fuel Use Reduction</v>
      </c>
      <c r="C2419" s="254" t="str">
        <f t="shared" si="88"/>
        <v>RnD Electricity Fuel Use Perc Reduction</v>
      </c>
      <c r="D2419" s="6" t="s">
        <v>3548</v>
      </c>
      <c r="E2419" s="45"/>
      <c r="F2419" s="6" t="s">
        <v>3550</v>
      </c>
      <c r="G2419" s="45"/>
      <c r="H2419" s="43">
        <v>1833</v>
      </c>
      <c r="I2419" s="324" t="s">
        <v>40</v>
      </c>
      <c r="J2419" s="255" t="str">
        <f>IF(ISBLANK(INDEX('Policy Characteristics'!D:D,MATCH($C2419,'Policy Characteristics'!$C:$C,0))),"",INDEX('Policy Characteristics'!D:D,MATCH($C2419,'Policy Characteristics'!$C:$C,0)))</f>
        <v>R&amp;D Fuel Use Reductions</v>
      </c>
      <c r="K2419" s="254" t="str">
        <f>IF(ISBLANK(INDEX('Policy Characteristics'!E:E,MATCH($C2419,'Policy Characteristics'!$C:$C,0))),"",INDEX('Policy Characteristics'!E:E,MATCH($C2419,'Policy Characteristics'!$C:$C,0)))</f>
        <v>RnD electricity fuel use reduction</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0.4</v>
      </c>
      <c r="N2419" s="261">
        <f>IF(ISBLANK(INDEX('Policy Characteristics'!H:H,MATCH($C2419,'Policy Characteristics'!$C:$C,0))),"",INDEX('Policy Characteristics'!H:H,MATCH($C2419,'Policy Characteristics'!$C:$C,0)))</f>
        <v>0.01</v>
      </c>
      <c r="O2419" s="254" t="str">
        <f>IF(ISBLANK(INDEX('Policy Characteristics'!I:I,MATCH($C2419,'Policy Characteristics'!$C:$C,0))),"",INDEX('Policy Characteristics'!I:I,MATCH($C2419,'Policy Characteristics'!$C:$C,0)))</f>
        <v>% reduction in fuel use</v>
      </c>
      <c r="P2419" s="254" t="str">
        <f>IF(ISBLANK(INDEX('Policy Characteristics'!J:J,MATCH($C2419,'Policy Characteristics'!$C:$C,0))),"",INDEX('Policy Characteristics'!J:J,MATCH($C2419,'Policy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9" s="254" t="str">
        <f>IF(ISBLANK(INDEX('Policy Characteristics'!K:K,MATCH($C2419,'Policy Characteristics'!$C:$C,0))),"",INDEX('Policy Characteristics'!K:K,MATCH($C2419,'Policy Characteristics'!$C:$C,0)))</f>
        <v>architectural-design.html#rnd</v>
      </c>
      <c r="R2419" s="254" t="str">
        <f>IF(ISBLANK(INDEX('Policy Characteristics'!L:L,MATCH($C2419,'Policy Characteristics'!$C:$C,0))),"",INDEX('Policy Characteristics'!L:L,MATCH($C2419,'Policy Characteristics'!$C:$C,0)))</f>
        <v>research-and-development.html</v>
      </c>
    </row>
    <row r="2420" spans="1:18" x14ac:dyDescent="0.25">
      <c r="A2420" s="254" t="str">
        <f>IF(ISBLANK(INDEX('Policy Characteristics'!A:A,MATCH($C2420,'Policy Characteristics'!$C:$C,0))),"",INDEX('Policy Characteristics'!A:A,MATCH($C2420,'Policy Characteristics'!$C:$C,0)))</f>
        <v>Research and Development</v>
      </c>
      <c r="B2420" s="262" t="str">
        <f>IF(ISBLANK(INDEX('Policy Characteristics'!B:B,MATCH($C2420,'Policy Characteristics'!$C:$C,0))),"",INDEX('Policy Characteristics'!B:B,MATCH($C2420,'Policy Characteristics'!$C:$C,0)))</f>
        <v>Fuel Use Reduction</v>
      </c>
      <c r="C2420" s="254" t="str">
        <f t="shared" si="88"/>
        <v>RnD Electricity Fuel Use Perc Reduction</v>
      </c>
      <c r="D2420" s="6" t="s">
        <v>3549</v>
      </c>
      <c r="E2420" s="45"/>
      <c r="F2420" s="6" t="s">
        <v>3551</v>
      </c>
      <c r="G2420" s="45"/>
      <c r="H2420" s="43">
        <v>2246</v>
      </c>
      <c r="I2420" s="324" t="s">
        <v>40</v>
      </c>
      <c r="J2420" s="255" t="str">
        <f>IF(ISBLANK(INDEX('Policy Characteristics'!D:D,MATCH($C2420,'Policy Characteristics'!$C:$C,0))),"",INDEX('Policy Characteristics'!D:D,MATCH($C2420,'Policy Characteristics'!$C:$C,0)))</f>
        <v>R&amp;D Fuel Use Reductions</v>
      </c>
      <c r="K2420" s="254" t="str">
        <f>IF(ISBLANK(INDEX('Policy Characteristics'!E:E,MATCH($C2420,'Policy Characteristics'!$C:$C,0))),"",INDEX('Policy Characteristics'!E:E,MATCH($C2420,'Policy Characteristics'!$C:$C,0)))</f>
        <v>RnD electricity fuel use reduction</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0.4</v>
      </c>
      <c r="N2420" s="261">
        <f>IF(ISBLANK(INDEX('Policy Characteristics'!H:H,MATCH($C2420,'Policy Characteristics'!$C:$C,0))),"",INDEX('Policy Characteristics'!H:H,MATCH($C2420,'Policy Characteristics'!$C:$C,0)))</f>
        <v>0.01</v>
      </c>
      <c r="O2420" s="254" t="str">
        <f>IF(ISBLANK(INDEX('Policy Characteristics'!I:I,MATCH($C2420,'Policy Characteristics'!$C:$C,0))),"",INDEX('Policy Characteristics'!I:I,MATCH($C2420,'Policy Characteristics'!$C:$C,0)))</f>
        <v>% reduction in fuel use</v>
      </c>
      <c r="P2420" s="254" t="str">
        <f>IF(ISBLANK(INDEX('Policy Characteristics'!J:J,MATCH($C2420,'Policy Characteristics'!$C:$C,0))),"",INDEX('Policy Characteristics'!J:J,MATCH($C2420,'Policy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0" s="254" t="str">
        <f>IF(ISBLANK(INDEX('Policy Characteristics'!K:K,MATCH($C2420,'Policy Characteristics'!$C:$C,0))),"",INDEX('Policy Characteristics'!K:K,MATCH($C2420,'Policy Characteristics'!$C:$C,0)))</f>
        <v>architectural-design.html#rnd</v>
      </c>
      <c r="R2420" s="254" t="str">
        <f>IF(ISBLANK(INDEX('Policy Characteristics'!L:L,MATCH($C2420,'Policy Characteristics'!$C:$C,0))),"",INDEX('Policy Characteristics'!L:L,MATCH($C2420,'Policy Characteristics'!$C:$C,0)))</f>
        <v>research-and-development.html</v>
      </c>
    </row>
    <row r="2421" spans="1:18" x14ac:dyDescent="0.25">
      <c r="A2421" s="254" t="str">
        <f>IF(ISBLANK(INDEX('Policy Characteristics'!A:A,MATCH($C2421,'Policy Characteristics'!$C:$C,0))),"",INDEX('Policy Characteristics'!A:A,MATCH($C2421,'Policy Characteristics'!$C:$C,0)))</f>
        <v>Research and Development</v>
      </c>
      <c r="B2421" s="262" t="str">
        <f>IF(ISBLANK(INDEX('Policy Characteristics'!B:B,MATCH($C2421,'Policy Characteristics'!$C:$C,0))),"",INDEX('Policy Characteristics'!B:B,MATCH($C2421,'Policy Characteristics'!$C:$C,0)))</f>
        <v>Fuel Use Reduction</v>
      </c>
      <c r="C2421" t="s">
        <v>283</v>
      </c>
      <c r="D2421" t="s">
        <v>3033</v>
      </c>
      <c r="E2421" s="45"/>
      <c r="F2421" s="6" t="s">
        <v>3060</v>
      </c>
      <c r="G2421" s="45"/>
      <c r="H2421" s="43">
        <v>1487</v>
      </c>
      <c r="I2421" s="324" t="s">
        <v>40</v>
      </c>
      <c r="J2421" s="255" t="str">
        <f>IF(ISBLANK(INDEX('Policy Characteristics'!D:D,MATCH($C2421,'Policy Characteristics'!$C:$C,0))),"",INDEX('Policy Characteristics'!D:D,MATCH($C2421,'Policy Characteristics'!$C:$C,0)))</f>
        <v>R&amp;D Fuel Use Reductions</v>
      </c>
      <c r="K2421" s="254" t="str">
        <f>IF(ISBLANK(INDEX('Policy Characteristics'!E:E,MATCH($C2421,'Policy Characteristics'!$C:$C,0))),"",INDEX('Policy Characteristics'!E:E,MATCH($C2421,'Policy Characteristics'!$C:$C,0)))</f>
        <v>RnD industry fuel use reduction</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0.4</v>
      </c>
      <c r="N2421" s="261">
        <f>IF(ISBLANK(INDEX('Policy Characteristics'!H:H,MATCH($C2421,'Policy Characteristics'!$C:$C,0))),"",INDEX('Policy Characteristics'!H:H,MATCH($C2421,'Policy Characteristics'!$C:$C,0)))</f>
        <v>0.01</v>
      </c>
      <c r="O2421" s="254" t="str">
        <f>IF(ISBLANK(INDEX('Policy Characteristics'!I:I,MATCH($C2421,'Policy Characteristics'!$C:$C,0))),"",INDEX('Policy Characteristics'!I:I,MATCH($C2421,'Policy Characteristics'!$C:$C,0)))</f>
        <v>% reduction in fuel use</v>
      </c>
      <c r="P2421" s="254" t="str">
        <f>IF(ISBLANK(INDEX('Policy Characteristics'!J:J,MATCH($C2421,'Policy Characteristics'!$C:$C,0))),"",INDEX('Policy Characteristics'!J:J,MATCH($C2421,'Policy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1" s="254" t="str">
        <f>IF(ISBLANK(INDEX('Policy Characteristics'!K:K,MATCH($C2421,'Policy Characteristics'!$C:$C,0))),"",INDEX('Policy Characteristics'!K:K,MATCH($C2421,'Policy Characteristics'!$C:$C,0)))</f>
        <v>architectural-design.html#rnd</v>
      </c>
      <c r="R2421" s="254" t="str">
        <f>IF(ISBLANK(INDEX('Policy Characteristics'!L:L,MATCH($C2421,'Policy Characteristics'!$C:$C,0))),"",INDEX('Policy Characteristics'!L:L,MATCH($C2421,'Policy Characteristics'!$C:$C,0)))</f>
        <v>research-and-development.html</v>
      </c>
    </row>
    <row r="2422" spans="1:18" x14ac:dyDescent="0.25">
      <c r="A2422" s="254" t="str">
        <f>IF(ISBLANK(INDEX('Policy Characteristics'!A:A,MATCH($C2422,'Policy Characteristics'!$C:$C,0))),"",INDEX('Policy Characteristics'!A:A,MATCH($C2422,'Policy Characteristics'!$C:$C,0)))</f>
        <v>Research and Development</v>
      </c>
      <c r="B2422" s="262" t="str">
        <f>IF(ISBLANK(INDEX('Policy Characteristics'!B:B,MATCH($C2422,'Policy Characteristics'!$C:$C,0))),"",INDEX('Policy Characteristics'!B:B,MATCH($C2422,'Policy Characteristics'!$C:$C,0)))</f>
        <v>Fuel Use Reduction</v>
      </c>
      <c r="C2422" s="254" t="str">
        <f t="shared" ref="C2422:C2445" si="89">C$2421</f>
        <v>RnD Industry Fuel Use Perc Reduction</v>
      </c>
      <c r="D2422" t="s">
        <v>3034</v>
      </c>
      <c r="E2422" s="45"/>
      <c r="F2422" s="6" t="s">
        <v>3061</v>
      </c>
      <c r="G2422" s="45"/>
      <c r="H2422" s="43">
        <v>1488</v>
      </c>
      <c r="I2422" s="324" t="s">
        <v>40</v>
      </c>
      <c r="J2422" s="255" t="str">
        <f>IF(ISBLANK(INDEX('Policy Characteristics'!D:D,MATCH($C2422,'Policy Characteristics'!$C:$C,0))),"",INDEX('Policy Characteristics'!D:D,MATCH($C2422,'Policy Characteristics'!$C:$C,0)))</f>
        <v>R&amp;D Fuel Use Reductions</v>
      </c>
      <c r="K2422" s="254" t="str">
        <f>IF(ISBLANK(INDEX('Policy Characteristics'!E:E,MATCH($C2422,'Policy Characteristics'!$C:$C,0))),"",INDEX('Policy Characteristics'!E:E,MATCH($C2422,'Policy Characteristics'!$C:$C,0)))</f>
        <v>RnD industry fuel use reduction</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0.4</v>
      </c>
      <c r="N2422" s="261">
        <f>IF(ISBLANK(INDEX('Policy Characteristics'!H:H,MATCH($C2422,'Policy Characteristics'!$C:$C,0))),"",INDEX('Policy Characteristics'!H:H,MATCH($C2422,'Policy Characteristics'!$C:$C,0)))</f>
        <v>0.01</v>
      </c>
      <c r="O2422" s="254" t="str">
        <f>IF(ISBLANK(INDEX('Policy Characteristics'!I:I,MATCH($C2422,'Policy Characteristics'!$C:$C,0))),"",INDEX('Policy Characteristics'!I:I,MATCH($C2422,'Policy Characteristics'!$C:$C,0)))</f>
        <v>% reduction in fuel use</v>
      </c>
      <c r="P2422" s="254" t="str">
        <f>IF(ISBLANK(INDEX('Policy Characteristics'!J:J,MATCH($C2422,'Policy Characteristics'!$C:$C,0))),"",INDEX('Policy Characteristics'!J:J,MATCH($C2422,'Policy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2" s="254" t="str">
        <f>IF(ISBLANK(INDEX('Policy Characteristics'!K:K,MATCH($C2422,'Policy Characteristics'!$C:$C,0))),"",INDEX('Policy Characteristics'!K:K,MATCH($C2422,'Policy Characteristics'!$C:$C,0)))</f>
        <v>architectural-design.html#rnd</v>
      </c>
      <c r="R2422" s="254" t="str">
        <f>IF(ISBLANK(INDEX('Policy Characteristics'!L:L,MATCH($C2422,'Policy Characteristics'!$C:$C,0))),"",INDEX('Policy Characteristics'!L:L,MATCH($C2422,'Policy Characteristics'!$C:$C,0)))</f>
        <v>research-and-development.html</v>
      </c>
    </row>
    <row r="2423" spans="1:18" x14ac:dyDescent="0.25">
      <c r="A2423" s="254" t="str">
        <f>IF(ISBLANK(INDEX('Policy Characteristics'!A:A,MATCH($C2423,'Policy Characteristics'!$C:$C,0))),"",INDEX('Policy Characteristics'!A:A,MATCH($C2423,'Policy Characteristics'!$C:$C,0)))</f>
        <v>Research and Development</v>
      </c>
      <c r="B2423" s="262" t="str">
        <f>IF(ISBLANK(INDEX('Policy Characteristics'!B:B,MATCH($C2423,'Policy Characteristics'!$C:$C,0))),"",INDEX('Policy Characteristics'!B:B,MATCH($C2423,'Policy Characteristics'!$C:$C,0)))</f>
        <v>Fuel Use Reduction</v>
      </c>
      <c r="C2423" s="254" t="str">
        <f t="shared" si="89"/>
        <v>RnD Industry Fuel Use Perc Reduction</v>
      </c>
      <c r="D2423" t="s">
        <v>3035</v>
      </c>
      <c r="E2423" s="45"/>
      <c r="F2423" s="6" t="s">
        <v>3062</v>
      </c>
      <c r="G2423" s="45"/>
      <c r="H2423" s="43">
        <v>1489</v>
      </c>
      <c r="I2423" s="324" t="s">
        <v>40</v>
      </c>
      <c r="J2423" s="255" t="str">
        <f>IF(ISBLANK(INDEX('Policy Characteristics'!D:D,MATCH($C2423,'Policy Characteristics'!$C:$C,0))),"",INDEX('Policy Characteristics'!D:D,MATCH($C2423,'Policy Characteristics'!$C:$C,0)))</f>
        <v>R&amp;D Fuel Use Reductions</v>
      </c>
      <c r="K2423" s="254" t="str">
        <f>IF(ISBLANK(INDEX('Policy Characteristics'!E:E,MATCH($C2423,'Policy Characteristics'!$C:$C,0))),"",INDEX('Policy Characteristics'!E:E,MATCH($C2423,'Policy Characteristics'!$C:$C,0)))</f>
        <v>RnD industry fuel use reduction</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0.4</v>
      </c>
      <c r="N2423" s="261">
        <f>IF(ISBLANK(INDEX('Policy Characteristics'!H:H,MATCH($C2423,'Policy Characteristics'!$C:$C,0))),"",INDEX('Policy Characteristics'!H:H,MATCH($C2423,'Policy Characteristics'!$C:$C,0)))</f>
        <v>0.01</v>
      </c>
      <c r="O2423" s="254" t="str">
        <f>IF(ISBLANK(INDEX('Policy Characteristics'!I:I,MATCH($C2423,'Policy Characteristics'!$C:$C,0))),"",INDEX('Policy Characteristics'!I:I,MATCH($C2423,'Policy Characteristics'!$C:$C,0)))</f>
        <v>% reduction in fuel use</v>
      </c>
      <c r="P2423" s="254" t="str">
        <f>IF(ISBLANK(INDEX('Policy Characteristics'!J:J,MATCH($C2423,'Policy Characteristics'!$C:$C,0))),"",INDEX('Policy Characteristics'!J:J,MATCH($C2423,'Policy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3" s="254" t="str">
        <f>IF(ISBLANK(INDEX('Policy Characteristics'!K:K,MATCH($C2423,'Policy Characteristics'!$C:$C,0))),"",INDEX('Policy Characteristics'!K:K,MATCH($C2423,'Policy Characteristics'!$C:$C,0)))</f>
        <v>architectural-design.html#rnd</v>
      </c>
      <c r="R2423" s="254" t="str">
        <f>IF(ISBLANK(INDEX('Policy Characteristics'!L:L,MATCH($C2423,'Policy Characteristics'!$C:$C,0))),"",INDEX('Policy Characteristics'!L:L,MATCH($C2423,'Policy Characteristics'!$C:$C,0)))</f>
        <v>research-and-development.html</v>
      </c>
    </row>
    <row r="2424" spans="1:18" x14ac:dyDescent="0.25">
      <c r="A2424" s="254" t="str">
        <f>IF(ISBLANK(INDEX('Policy Characteristics'!A:A,MATCH($C2424,'Policy Characteristics'!$C:$C,0))),"",INDEX('Policy Characteristics'!A:A,MATCH($C2424,'Policy Characteristics'!$C:$C,0)))</f>
        <v>Research and Development</v>
      </c>
      <c r="B2424" s="262" t="str">
        <f>IF(ISBLANK(INDEX('Policy Characteristics'!B:B,MATCH($C2424,'Policy Characteristics'!$C:$C,0))),"",INDEX('Policy Characteristics'!B:B,MATCH($C2424,'Policy Characteristics'!$C:$C,0)))</f>
        <v>Fuel Use Reduction</v>
      </c>
      <c r="C2424" s="254" t="str">
        <f t="shared" si="89"/>
        <v>RnD Industry Fuel Use Perc Reduction</v>
      </c>
      <c r="D2424" t="s">
        <v>3036</v>
      </c>
      <c r="E2424" s="45"/>
      <c r="F2424" s="6" t="s">
        <v>3063</v>
      </c>
      <c r="G2424" s="45"/>
      <c r="H2424" s="43">
        <v>1490</v>
      </c>
      <c r="I2424" s="324" t="s">
        <v>40</v>
      </c>
      <c r="J2424" s="255" t="str">
        <f>IF(ISBLANK(INDEX('Policy Characteristics'!D:D,MATCH($C2424,'Policy Characteristics'!$C:$C,0))),"",INDEX('Policy Characteristics'!D:D,MATCH($C2424,'Policy Characteristics'!$C:$C,0)))</f>
        <v>R&amp;D Fuel Use Reductions</v>
      </c>
      <c r="K2424" s="254" t="str">
        <f>IF(ISBLANK(INDEX('Policy Characteristics'!E:E,MATCH($C2424,'Policy Characteristics'!$C:$C,0))),"",INDEX('Policy Characteristics'!E:E,MATCH($C2424,'Policy Characteristics'!$C:$C,0)))</f>
        <v>RnD industry fuel use reduction</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0.4</v>
      </c>
      <c r="N2424" s="261">
        <f>IF(ISBLANK(INDEX('Policy Characteristics'!H:H,MATCH($C2424,'Policy Characteristics'!$C:$C,0))),"",INDEX('Policy Characteristics'!H:H,MATCH($C2424,'Policy Characteristics'!$C:$C,0)))</f>
        <v>0.01</v>
      </c>
      <c r="O2424" s="254" t="str">
        <f>IF(ISBLANK(INDEX('Policy Characteristics'!I:I,MATCH($C2424,'Policy Characteristics'!$C:$C,0))),"",INDEX('Policy Characteristics'!I:I,MATCH($C2424,'Policy Characteristics'!$C:$C,0)))</f>
        <v>% reduction in fuel use</v>
      </c>
      <c r="P2424" s="254" t="str">
        <f>IF(ISBLANK(INDEX('Policy Characteristics'!J:J,MATCH($C2424,'Policy Characteristics'!$C:$C,0))),"",INDEX('Policy Characteristics'!J:J,MATCH($C2424,'Policy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4" s="254" t="str">
        <f>IF(ISBLANK(INDEX('Policy Characteristics'!K:K,MATCH($C2424,'Policy Characteristics'!$C:$C,0))),"",INDEX('Policy Characteristics'!K:K,MATCH($C2424,'Policy Characteristics'!$C:$C,0)))</f>
        <v>architectural-design.html#rnd</v>
      </c>
      <c r="R2424" s="254" t="str">
        <f>IF(ISBLANK(INDEX('Policy Characteristics'!L:L,MATCH($C2424,'Policy Characteristics'!$C:$C,0))),"",INDEX('Policy Characteristics'!L:L,MATCH($C2424,'Policy Characteristics'!$C:$C,0)))</f>
        <v>research-and-development.html</v>
      </c>
    </row>
    <row r="2425" spans="1:18" x14ac:dyDescent="0.25">
      <c r="A2425" s="254" t="str">
        <f>IF(ISBLANK(INDEX('Policy Characteristics'!A:A,MATCH($C2425,'Policy Characteristics'!$C:$C,0))),"",INDEX('Policy Characteristics'!A:A,MATCH($C2425,'Policy Characteristics'!$C:$C,0)))</f>
        <v>Research and Development</v>
      </c>
      <c r="B2425" s="262" t="str">
        <f>IF(ISBLANK(INDEX('Policy Characteristics'!B:B,MATCH($C2425,'Policy Characteristics'!$C:$C,0))),"",INDEX('Policy Characteristics'!B:B,MATCH($C2425,'Policy Characteristics'!$C:$C,0)))</f>
        <v>Fuel Use Reduction</v>
      </c>
      <c r="C2425" s="254" t="str">
        <f t="shared" si="89"/>
        <v>RnD Industry Fuel Use Perc Reduction</v>
      </c>
      <c r="D2425" t="s">
        <v>3037</v>
      </c>
      <c r="E2425" s="45"/>
      <c r="F2425" s="6" t="s">
        <v>3064</v>
      </c>
      <c r="G2425" s="45"/>
      <c r="H2425" s="43">
        <v>1491</v>
      </c>
      <c r="I2425" s="324" t="s">
        <v>40</v>
      </c>
      <c r="J2425" s="255" t="str">
        <f>IF(ISBLANK(INDEX('Policy Characteristics'!D:D,MATCH($C2425,'Policy Characteristics'!$C:$C,0))),"",INDEX('Policy Characteristics'!D:D,MATCH($C2425,'Policy Characteristics'!$C:$C,0)))</f>
        <v>R&amp;D Fuel Use Reductions</v>
      </c>
      <c r="K2425" s="254" t="str">
        <f>IF(ISBLANK(INDEX('Policy Characteristics'!E:E,MATCH($C2425,'Policy Characteristics'!$C:$C,0))),"",INDEX('Policy Characteristics'!E:E,MATCH($C2425,'Policy Characteristics'!$C:$C,0)))</f>
        <v>RnD industry fuel use reduction</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0.4</v>
      </c>
      <c r="N2425" s="261">
        <f>IF(ISBLANK(INDEX('Policy Characteristics'!H:H,MATCH($C2425,'Policy Characteristics'!$C:$C,0))),"",INDEX('Policy Characteristics'!H:H,MATCH($C2425,'Policy Characteristics'!$C:$C,0)))</f>
        <v>0.01</v>
      </c>
      <c r="O2425" s="254" t="str">
        <f>IF(ISBLANK(INDEX('Policy Characteristics'!I:I,MATCH($C2425,'Policy Characteristics'!$C:$C,0))),"",INDEX('Policy Characteristics'!I:I,MATCH($C2425,'Policy Characteristics'!$C:$C,0)))</f>
        <v>% reduction in fuel use</v>
      </c>
      <c r="P2425" s="254" t="str">
        <f>IF(ISBLANK(INDEX('Policy Characteristics'!J:J,MATCH($C2425,'Policy Characteristics'!$C:$C,0))),"",INDEX('Policy Characteristics'!J:J,MATCH($C2425,'Policy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5" s="254" t="str">
        <f>IF(ISBLANK(INDEX('Policy Characteristics'!K:K,MATCH($C2425,'Policy Characteristics'!$C:$C,0))),"",INDEX('Policy Characteristics'!K:K,MATCH($C2425,'Policy Characteristics'!$C:$C,0)))</f>
        <v>architectural-design.html#rnd</v>
      </c>
      <c r="R2425" s="254" t="str">
        <f>IF(ISBLANK(INDEX('Policy Characteristics'!L:L,MATCH($C2425,'Policy Characteristics'!$C:$C,0))),"",INDEX('Policy Characteristics'!L:L,MATCH($C2425,'Policy Characteristics'!$C:$C,0)))</f>
        <v>research-and-development.html</v>
      </c>
    </row>
    <row r="2426" spans="1:18" x14ac:dyDescent="0.25">
      <c r="A2426" s="254" t="str">
        <f>IF(ISBLANK(INDEX('Policy Characteristics'!A:A,MATCH($C2426,'Policy Characteristics'!$C:$C,0))),"",INDEX('Policy Characteristics'!A:A,MATCH($C2426,'Policy Characteristics'!$C:$C,0)))</f>
        <v>Research and Development</v>
      </c>
      <c r="B2426" s="262" t="str">
        <f>IF(ISBLANK(INDEX('Policy Characteristics'!B:B,MATCH($C2426,'Policy Characteristics'!$C:$C,0))),"",INDEX('Policy Characteristics'!B:B,MATCH($C2426,'Policy Characteristics'!$C:$C,0)))</f>
        <v>Fuel Use Reduction</v>
      </c>
      <c r="C2426" s="254" t="str">
        <f t="shared" si="89"/>
        <v>RnD Industry Fuel Use Perc Reduction</v>
      </c>
      <c r="D2426" t="s">
        <v>3038</v>
      </c>
      <c r="E2426" s="45"/>
      <c r="F2426" s="6" t="s">
        <v>3065</v>
      </c>
      <c r="G2426" s="45"/>
      <c r="H2426" s="43">
        <v>1492</v>
      </c>
      <c r="I2426" s="324" t="s">
        <v>40</v>
      </c>
      <c r="J2426" s="255" t="str">
        <f>IF(ISBLANK(INDEX('Policy Characteristics'!D:D,MATCH($C2426,'Policy Characteristics'!$C:$C,0))),"",INDEX('Policy Characteristics'!D:D,MATCH($C2426,'Policy Characteristics'!$C:$C,0)))</f>
        <v>R&amp;D Fuel Use Reductions</v>
      </c>
      <c r="K2426" s="254" t="str">
        <f>IF(ISBLANK(INDEX('Policy Characteristics'!E:E,MATCH($C2426,'Policy Characteristics'!$C:$C,0))),"",INDEX('Policy Characteristics'!E:E,MATCH($C2426,'Policy Characteristics'!$C:$C,0)))</f>
        <v>RnD industry fuel use reduction</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0.4</v>
      </c>
      <c r="N2426" s="261">
        <f>IF(ISBLANK(INDEX('Policy Characteristics'!H:H,MATCH($C2426,'Policy Characteristics'!$C:$C,0))),"",INDEX('Policy Characteristics'!H:H,MATCH($C2426,'Policy Characteristics'!$C:$C,0)))</f>
        <v>0.01</v>
      </c>
      <c r="O2426" s="254" t="str">
        <f>IF(ISBLANK(INDEX('Policy Characteristics'!I:I,MATCH($C2426,'Policy Characteristics'!$C:$C,0))),"",INDEX('Policy Characteristics'!I:I,MATCH($C2426,'Policy Characteristics'!$C:$C,0)))</f>
        <v>% reduction in fuel use</v>
      </c>
      <c r="P2426" s="254" t="str">
        <f>IF(ISBLANK(INDEX('Policy Characteristics'!J:J,MATCH($C2426,'Policy Characteristics'!$C:$C,0))),"",INDEX('Policy Characteristics'!J:J,MATCH($C2426,'Policy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6" s="254" t="str">
        <f>IF(ISBLANK(INDEX('Policy Characteristics'!K:K,MATCH($C2426,'Policy Characteristics'!$C:$C,0))),"",INDEX('Policy Characteristics'!K:K,MATCH($C2426,'Policy Characteristics'!$C:$C,0)))</f>
        <v>architectural-design.html#rnd</v>
      </c>
      <c r="R2426" s="254" t="str">
        <f>IF(ISBLANK(INDEX('Policy Characteristics'!L:L,MATCH($C2426,'Policy Characteristics'!$C:$C,0))),"",INDEX('Policy Characteristics'!L:L,MATCH($C2426,'Policy Characteristics'!$C:$C,0)))</f>
        <v>research-and-development.html</v>
      </c>
    </row>
    <row r="2427" spans="1:18" x14ac:dyDescent="0.25">
      <c r="A2427" s="254" t="str">
        <f>IF(ISBLANK(INDEX('Policy Characteristics'!A:A,MATCH($C2427,'Policy Characteristics'!$C:$C,0))),"",INDEX('Policy Characteristics'!A:A,MATCH($C2427,'Policy Characteristics'!$C:$C,0)))</f>
        <v>Research and Development</v>
      </c>
      <c r="B2427" s="262" t="str">
        <f>IF(ISBLANK(INDEX('Policy Characteristics'!B:B,MATCH($C2427,'Policy Characteristics'!$C:$C,0))),"",INDEX('Policy Characteristics'!B:B,MATCH($C2427,'Policy Characteristics'!$C:$C,0)))</f>
        <v>Fuel Use Reduction</v>
      </c>
      <c r="C2427" s="254" t="str">
        <f t="shared" si="89"/>
        <v>RnD Industry Fuel Use Perc Reduction</v>
      </c>
      <c r="D2427" t="s">
        <v>3039</v>
      </c>
      <c r="E2427" s="45"/>
      <c r="F2427" s="6" t="s">
        <v>3066</v>
      </c>
      <c r="G2427" s="45"/>
      <c r="H2427" s="43">
        <v>1493</v>
      </c>
      <c r="I2427" s="324" t="s">
        <v>40</v>
      </c>
      <c r="J2427" s="255" t="str">
        <f>IF(ISBLANK(INDEX('Policy Characteristics'!D:D,MATCH($C2427,'Policy Characteristics'!$C:$C,0))),"",INDEX('Policy Characteristics'!D:D,MATCH($C2427,'Policy Characteristics'!$C:$C,0)))</f>
        <v>R&amp;D Fuel Use Reductions</v>
      </c>
      <c r="K2427" s="254" t="str">
        <f>IF(ISBLANK(INDEX('Policy Characteristics'!E:E,MATCH($C2427,'Policy Characteristics'!$C:$C,0))),"",INDEX('Policy Characteristics'!E:E,MATCH($C2427,'Policy Characteristics'!$C:$C,0)))</f>
        <v>RnD industry fuel use reduction</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0.4</v>
      </c>
      <c r="N2427" s="261">
        <f>IF(ISBLANK(INDEX('Policy Characteristics'!H:H,MATCH($C2427,'Policy Characteristics'!$C:$C,0))),"",INDEX('Policy Characteristics'!H:H,MATCH($C2427,'Policy Characteristics'!$C:$C,0)))</f>
        <v>0.01</v>
      </c>
      <c r="O2427" s="254" t="str">
        <f>IF(ISBLANK(INDEX('Policy Characteristics'!I:I,MATCH($C2427,'Policy Characteristics'!$C:$C,0))),"",INDEX('Policy Characteristics'!I:I,MATCH($C2427,'Policy Characteristics'!$C:$C,0)))</f>
        <v>% reduction in fuel use</v>
      </c>
      <c r="P2427" s="254" t="str">
        <f>IF(ISBLANK(INDEX('Policy Characteristics'!J:J,MATCH($C2427,'Policy Characteristics'!$C:$C,0))),"",INDEX('Policy Characteristics'!J:J,MATCH($C2427,'Policy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7" s="254" t="str">
        <f>IF(ISBLANK(INDEX('Policy Characteristics'!K:K,MATCH($C2427,'Policy Characteristics'!$C:$C,0))),"",INDEX('Policy Characteristics'!K:K,MATCH($C2427,'Policy Characteristics'!$C:$C,0)))</f>
        <v>architectural-design.html#rnd</v>
      </c>
      <c r="R2427" s="254" t="str">
        <f>IF(ISBLANK(INDEX('Policy Characteristics'!L:L,MATCH($C2427,'Policy Characteristics'!$C:$C,0))),"",INDEX('Policy Characteristics'!L:L,MATCH($C2427,'Policy Characteristics'!$C:$C,0)))</f>
        <v>research-and-development.html</v>
      </c>
    </row>
    <row r="2428" spans="1:18" x14ac:dyDescent="0.25">
      <c r="A2428" s="254" t="str">
        <f>IF(ISBLANK(INDEX('Policy Characteristics'!A:A,MATCH($C2428,'Policy Characteristics'!$C:$C,0))),"",INDEX('Policy Characteristics'!A:A,MATCH($C2428,'Policy Characteristics'!$C:$C,0)))</f>
        <v>Research and Development</v>
      </c>
      <c r="B2428" s="262" t="str">
        <f>IF(ISBLANK(INDEX('Policy Characteristics'!B:B,MATCH($C2428,'Policy Characteristics'!$C:$C,0))),"",INDEX('Policy Characteristics'!B:B,MATCH($C2428,'Policy Characteristics'!$C:$C,0)))</f>
        <v>Fuel Use Reduction</v>
      </c>
      <c r="C2428" s="254" t="str">
        <f t="shared" si="89"/>
        <v>RnD Industry Fuel Use Perc Reduction</v>
      </c>
      <c r="D2428" t="s">
        <v>3040</v>
      </c>
      <c r="E2428" s="45"/>
      <c r="F2428" s="6" t="s">
        <v>3067</v>
      </c>
      <c r="G2428" s="45"/>
      <c r="H2428" s="43">
        <v>1494</v>
      </c>
      <c r="I2428" s="324" t="s">
        <v>40</v>
      </c>
      <c r="J2428" s="255" t="str">
        <f>IF(ISBLANK(INDEX('Policy Characteristics'!D:D,MATCH($C2428,'Policy Characteristics'!$C:$C,0))),"",INDEX('Policy Characteristics'!D:D,MATCH($C2428,'Policy Characteristics'!$C:$C,0)))</f>
        <v>R&amp;D Fuel Use Reductions</v>
      </c>
      <c r="K2428" s="254" t="str">
        <f>IF(ISBLANK(INDEX('Policy Characteristics'!E:E,MATCH($C2428,'Policy Characteristics'!$C:$C,0))),"",INDEX('Policy Characteristics'!E:E,MATCH($C2428,'Policy Characteristics'!$C:$C,0)))</f>
        <v>RnD industry fuel use reduction</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0.4</v>
      </c>
      <c r="N2428" s="261">
        <f>IF(ISBLANK(INDEX('Policy Characteristics'!H:H,MATCH($C2428,'Policy Characteristics'!$C:$C,0))),"",INDEX('Policy Characteristics'!H:H,MATCH($C2428,'Policy Characteristics'!$C:$C,0)))</f>
        <v>0.01</v>
      </c>
      <c r="O2428" s="254" t="str">
        <f>IF(ISBLANK(INDEX('Policy Characteristics'!I:I,MATCH($C2428,'Policy Characteristics'!$C:$C,0))),"",INDEX('Policy Characteristics'!I:I,MATCH($C2428,'Policy Characteristics'!$C:$C,0)))</f>
        <v>% reduction in fuel use</v>
      </c>
      <c r="P2428" s="254" t="str">
        <f>IF(ISBLANK(INDEX('Policy Characteristics'!J:J,MATCH($C2428,'Policy Characteristics'!$C:$C,0))),"",INDEX('Policy Characteristics'!J:J,MATCH($C2428,'Policy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8" s="254" t="str">
        <f>IF(ISBLANK(INDEX('Policy Characteristics'!K:K,MATCH($C2428,'Policy Characteristics'!$C:$C,0))),"",INDEX('Policy Characteristics'!K:K,MATCH($C2428,'Policy Characteristics'!$C:$C,0)))</f>
        <v>architectural-design.html#rnd</v>
      </c>
      <c r="R2428" s="254" t="str">
        <f>IF(ISBLANK(INDEX('Policy Characteristics'!L:L,MATCH($C2428,'Policy Characteristics'!$C:$C,0))),"",INDEX('Policy Characteristics'!L:L,MATCH($C2428,'Policy Characteristics'!$C:$C,0)))</f>
        <v>research-and-development.html</v>
      </c>
    </row>
    <row r="2429" spans="1:18" x14ac:dyDescent="0.25">
      <c r="A2429" s="254" t="str">
        <f>IF(ISBLANK(INDEX('Policy Characteristics'!A:A,MATCH($C2429,'Policy Characteristics'!$C:$C,0))),"",INDEX('Policy Characteristics'!A:A,MATCH($C2429,'Policy Characteristics'!$C:$C,0)))</f>
        <v>Research and Development</v>
      </c>
      <c r="B2429" s="262" t="str">
        <f>IF(ISBLANK(INDEX('Policy Characteristics'!B:B,MATCH($C2429,'Policy Characteristics'!$C:$C,0))),"",INDEX('Policy Characteristics'!B:B,MATCH($C2429,'Policy Characteristics'!$C:$C,0)))</f>
        <v>Fuel Use Reduction</v>
      </c>
      <c r="C2429" s="254" t="str">
        <f t="shared" si="89"/>
        <v>RnD Industry Fuel Use Perc Reduction</v>
      </c>
      <c r="D2429" t="s">
        <v>3041</v>
      </c>
      <c r="E2429" s="45"/>
      <c r="F2429" s="6" t="s">
        <v>3068</v>
      </c>
      <c r="G2429" s="45"/>
      <c r="H2429" s="43">
        <v>1495</v>
      </c>
      <c r="I2429" s="324" t="s">
        <v>40</v>
      </c>
      <c r="J2429" s="255" t="str">
        <f>IF(ISBLANK(INDEX('Policy Characteristics'!D:D,MATCH($C2429,'Policy Characteristics'!$C:$C,0))),"",INDEX('Policy Characteristics'!D:D,MATCH($C2429,'Policy Characteristics'!$C:$C,0)))</f>
        <v>R&amp;D Fuel Use Reductions</v>
      </c>
      <c r="K2429" s="254" t="str">
        <f>IF(ISBLANK(INDEX('Policy Characteristics'!E:E,MATCH($C2429,'Policy Characteristics'!$C:$C,0))),"",INDEX('Policy Characteristics'!E:E,MATCH($C2429,'Policy Characteristics'!$C:$C,0)))</f>
        <v>RnD industry fuel use reduction</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0.4</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reduction in fuel use</v>
      </c>
      <c r="P2429" s="254" t="str">
        <f>IF(ISBLANK(INDEX('Policy Characteristics'!J:J,MATCH($C2429,'Policy Characteristics'!$C:$C,0))),"",INDEX('Policy Characteristics'!J:J,MATCH($C2429,'Policy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9" s="254" t="str">
        <f>IF(ISBLANK(INDEX('Policy Characteristics'!K:K,MATCH($C2429,'Policy Characteristics'!$C:$C,0))),"",INDEX('Policy Characteristics'!K:K,MATCH($C2429,'Policy Characteristics'!$C:$C,0)))</f>
        <v>architectural-design.html#rnd</v>
      </c>
      <c r="R2429" s="254" t="str">
        <f>IF(ISBLANK(INDEX('Policy Characteristics'!L:L,MATCH($C2429,'Policy Characteristics'!$C:$C,0))),"",INDEX('Policy Characteristics'!L:L,MATCH($C2429,'Policy Characteristics'!$C:$C,0)))</f>
        <v>research-and-development.html</v>
      </c>
    </row>
    <row r="2430" spans="1:18" x14ac:dyDescent="0.25">
      <c r="A2430" s="254" t="str">
        <f>IF(ISBLANK(INDEX('Policy Characteristics'!A:A,MATCH($C2430,'Policy Characteristics'!$C:$C,0))),"",INDEX('Policy Characteristics'!A:A,MATCH($C2430,'Policy Characteristics'!$C:$C,0)))</f>
        <v>Research and Development</v>
      </c>
      <c r="B2430" s="262" t="str">
        <f>IF(ISBLANK(INDEX('Policy Characteristics'!B:B,MATCH($C2430,'Policy Characteristics'!$C:$C,0))),"",INDEX('Policy Characteristics'!B:B,MATCH($C2430,'Policy Characteristics'!$C:$C,0)))</f>
        <v>Fuel Use Reduction</v>
      </c>
      <c r="C2430" s="254" t="str">
        <f t="shared" si="89"/>
        <v>RnD Industry Fuel Use Perc Reduction</v>
      </c>
      <c r="D2430" t="s">
        <v>3042</v>
      </c>
      <c r="E2430" s="45"/>
      <c r="F2430" s="6" t="s">
        <v>313</v>
      </c>
      <c r="G2430" s="45"/>
      <c r="H2430" s="43">
        <v>1496</v>
      </c>
      <c r="I2430" s="324" t="s">
        <v>40</v>
      </c>
      <c r="J2430" s="255" t="str">
        <f>IF(ISBLANK(INDEX('Policy Characteristics'!D:D,MATCH($C2430,'Policy Characteristics'!$C:$C,0))),"",INDEX('Policy Characteristics'!D:D,MATCH($C2430,'Policy Characteristics'!$C:$C,0)))</f>
        <v>R&amp;D Fuel Use Reductions</v>
      </c>
      <c r="K2430" s="254" t="str">
        <f>IF(ISBLANK(INDEX('Policy Characteristics'!E:E,MATCH($C2430,'Policy Characteristics'!$C:$C,0))),"",INDEX('Policy Characteristics'!E:E,MATCH($C2430,'Policy Characteristics'!$C:$C,0)))</f>
        <v>RnD industry fuel use reduction</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0.4</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reduction in fuel use</v>
      </c>
      <c r="P2430" s="254" t="str">
        <f>IF(ISBLANK(INDEX('Policy Characteristics'!J:J,MATCH($C2430,'Policy Characteristics'!$C:$C,0))),"",INDEX('Policy Characteristics'!J:J,MATCH($C2430,'Policy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0" s="254" t="str">
        <f>IF(ISBLANK(INDEX('Policy Characteristics'!K:K,MATCH($C2430,'Policy Characteristics'!$C:$C,0))),"",INDEX('Policy Characteristics'!K:K,MATCH($C2430,'Policy Characteristics'!$C:$C,0)))</f>
        <v>architectural-design.html#rnd</v>
      </c>
      <c r="R2430" s="254" t="str">
        <f>IF(ISBLANK(INDEX('Policy Characteristics'!L:L,MATCH($C2430,'Policy Characteristics'!$C:$C,0))),"",INDEX('Policy Characteristics'!L:L,MATCH($C2430,'Policy Characteristics'!$C:$C,0)))</f>
        <v>research-and-development.html</v>
      </c>
    </row>
    <row r="2431" spans="1:18" x14ac:dyDescent="0.25">
      <c r="A2431" s="254" t="str">
        <f>IF(ISBLANK(INDEX('Policy Characteristics'!A:A,MATCH($C2431,'Policy Characteristics'!$C:$C,0))),"",INDEX('Policy Characteristics'!A:A,MATCH($C2431,'Policy Characteristics'!$C:$C,0)))</f>
        <v>Research and Development</v>
      </c>
      <c r="B2431" s="262" t="str">
        <f>IF(ISBLANK(INDEX('Policy Characteristics'!B:B,MATCH($C2431,'Policy Characteristics'!$C:$C,0))),"",INDEX('Policy Characteristics'!B:B,MATCH($C2431,'Policy Characteristics'!$C:$C,0)))</f>
        <v>Fuel Use Reduction</v>
      </c>
      <c r="C2431" s="254" t="str">
        <f t="shared" si="89"/>
        <v>RnD Industry Fuel Use Perc Reduction</v>
      </c>
      <c r="D2431" t="s">
        <v>3043</v>
      </c>
      <c r="E2431" s="45"/>
      <c r="F2431" s="6" t="s">
        <v>3069</v>
      </c>
      <c r="G2431" s="45"/>
      <c r="H2431" s="43">
        <v>1497</v>
      </c>
      <c r="I2431" s="324" t="s">
        <v>40</v>
      </c>
      <c r="J2431" s="255" t="str">
        <f>IF(ISBLANK(INDEX('Policy Characteristics'!D:D,MATCH($C2431,'Policy Characteristics'!$C:$C,0))),"",INDEX('Policy Characteristics'!D:D,MATCH($C2431,'Policy Characteristics'!$C:$C,0)))</f>
        <v>R&amp;D Fuel Use Reductions</v>
      </c>
      <c r="K2431" s="254" t="str">
        <f>IF(ISBLANK(INDEX('Policy Characteristics'!E:E,MATCH($C2431,'Policy Characteristics'!$C:$C,0))),"",INDEX('Policy Characteristics'!E:E,MATCH($C2431,'Policy Characteristics'!$C:$C,0)))</f>
        <v>RnD industry fuel use reduction</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0.4</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reduction in fuel use</v>
      </c>
      <c r="P2431" s="254" t="str">
        <f>IF(ISBLANK(INDEX('Policy Characteristics'!J:J,MATCH($C2431,'Policy Characteristics'!$C:$C,0))),"",INDEX('Policy Characteristics'!J:J,MATCH($C2431,'Policy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1" s="254" t="str">
        <f>IF(ISBLANK(INDEX('Policy Characteristics'!K:K,MATCH($C2431,'Policy Characteristics'!$C:$C,0))),"",INDEX('Policy Characteristics'!K:K,MATCH($C2431,'Policy Characteristics'!$C:$C,0)))</f>
        <v>architectural-design.html#rnd</v>
      </c>
      <c r="R2431" s="254" t="str">
        <f>IF(ISBLANK(INDEX('Policy Characteristics'!L:L,MATCH($C2431,'Policy Characteristics'!$C:$C,0))),"",INDEX('Policy Characteristics'!L:L,MATCH($C2431,'Policy Characteristics'!$C:$C,0)))</f>
        <v>research-and-development.html</v>
      </c>
    </row>
    <row r="2432" spans="1:18" x14ac:dyDescent="0.25">
      <c r="A2432" s="254" t="str">
        <f>IF(ISBLANK(INDEX('Policy Characteristics'!A:A,MATCH($C2432,'Policy Characteristics'!$C:$C,0))),"",INDEX('Policy Characteristics'!A:A,MATCH($C2432,'Policy Characteristics'!$C:$C,0)))</f>
        <v>Research and Development</v>
      </c>
      <c r="B2432" s="262" t="str">
        <f>IF(ISBLANK(INDEX('Policy Characteristics'!B:B,MATCH($C2432,'Policy Characteristics'!$C:$C,0))),"",INDEX('Policy Characteristics'!B:B,MATCH($C2432,'Policy Characteristics'!$C:$C,0)))</f>
        <v>Fuel Use Reduction</v>
      </c>
      <c r="C2432" s="254" t="str">
        <f t="shared" si="89"/>
        <v>RnD Industry Fuel Use Perc Reduction</v>
      </c>
      <c r="D2432" t="s">
        <v>3044</v>
      </c>
      <c r="E2432" s="45"/>
      <c r="F2432" s="6" t="s">
        <v>3070</v>
      </c>
      <c r="G2432" s="45"/>
      <c r="H2432" s="43">
        <v>1498</v>
      </c>
      <c r="I2432" s="324" t="s">
        <v>40</v>
      </c>
      <c r="J2432" s="255" t="str">
        <f>IF(ISBLANK(INDEX('Policy Characteristics'!D:D,MATCH($C2432,'Policy Characteristics'!$C:$C,0))),"",INDEX('Policy Characteristics'!D:D,MATCH($C2432,'Policy Characteristics'!$C:$C,0)))</f>
        <v>R&amp;D Fuel Use Reductions</v>
      </c>
      <c r="K2432" s="254" t="str">
        <f>IF(ISBLANK(INDEX('Policy Characteristics'!E:E,MATCH($C2432,'Policy Characteristics'!$C:$C,0))),"",INDEX('Policy Characteristics'!E:E,MATCH($C2432,'Policy Characteristics'!$C:$C,0)))</f>
        <v>RnD industry fuel use reduction</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0.4</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reduction in fuel use</v>
      </c>
      <c r="P2432" s="254" t="str">
        <f>IF(ISBLANK(INDEX('Policy Characteristics'!J:J,MATCH($C2432,'Policy Characteristics'!$C:$C,0))),"",INDEX('Policy Characteristics'!J:J,MATCH($C2432,'Policy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2" s="254" t="str">
        <f>IF(ISBLANK(INDEX('Policy Characteristics'!K:K,MATCH($C2432,'Policy Characteristics'!$C:$C,0))),"",INDEX('Policy Characteristics'!K:K,MATCH($C2432,'Policy Characteristics'!$C:$C,0)))</f>
        <v>architectural-design.html#rnd</v>
      </c>
      <c r="R2432" s="254" t="str">
        <f>IF(ISBLANK(INDEX('Policy Characteristics'!L:L,MATCH($C2432,'Policy Characteristics'!$C:$C,0))),"",INDEX('Policy Characteristics'!L:L,MATCH($C2432,'Policy Characteristics'!$C:$C,0)))</f>
        <v>research-and-development.html</v>
      </c>
    </row>
    <row r="2433" spans="1:18" x14ac:dyDescent="0.25">
      <c r="A2433" s="254" t="str">
        <f>IF(ISBLANK(INDEX('Policy Characteristics'!A:A,MATCH($C2433,'Policy Characteristics'!$C:$C,0))),"",INDEX('Policy Characteristics'!A:A,MATCH($C2433,'Policy Characteristics'!$C:$C,0)))</f>
        <v>Research and Development</v>
      </c>
      <c r="B2433" s="262" t="str">
        <f>IF(ISBLANK(INDEX('Policy Characteristics'!B:B,MATCH($C2433,'Policy Characteristics'!$C:$C,0))),"",INDEX('Policy Characteristics'!B:B,MATCH($C2433,'Policy Characteristics'!$C:$C,0)))</f>
        <v>Fuel Use Reduction</v>
      </c>
      <c r="C2433" s="254" t="str">
        <f t="shared" si="89"/>
        <v>RnD Industry Fuel Use Perc Reduction</v>
      </c>
      <c r="D2433" t="s">
        <v>3045</v>
      </c>
      <c r="E2433" s="45"/>
      <c r="F2433" s="6" t="s">
        <v>3071</v>
      </c>
      <c r="G2433" s="45"/>
      <c r="H2433" s="43">
        <v>1499</v>
      </c>
      <c r="I2433" s="324" t="s">
        <v>40</v>
      </c>
      <c r="J2433" s="255" t="str">
        <f>IF(ISBLANK(INDEX('Policy Characteristics'!D:D,MATCH($C2433,'Policy Characteristics'!$C:$C,0))),"",INDEX('Policy Characteristics'!D:D,MATCH($C2433,'Policy Characteristics'!$C:$C,0)))</f>
        <v>R&amp;D Fuel Use Reductions</v>
      </c>
      <c r="K2433" s="254" t="str">
        <f>IF(ISBLANK(INDEX('Policy Characteristics'!E:E,MATCH($C2433,'Policy Characteristics'!$C:$C,0))),"",INDEX('Policy Characteristics'!E:E,MATCH($C2433,'Policy Characteristics'!$C:$C,0)))</f>
        <v>RnD industry fuel use reduction</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0.4</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reduction in fuel use</v>
      </c>
      <c r="P2433" s="254" t="str">
        <f>IF(ISBLANK(INDEX('Policy Characteristics'!J:J,MATCH($C2433,'Policy Characteristics'!$C:$C,0))),"",INDEX('Policy Characteristics'!J:J,MATCH($C2433,'Policy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3" s="254" t="str">
        <f>IF(ISBLANK(INDEX('Policy Characteristics'!K:K,MATCH($C2433,'Policy Characteristics'!$C:$C,0))),"",INDEX('Policy Characteristics'!K:K,MATCH($C2433,'Policy Characteristics'!$C:$C,0)))</f>
        <v>architectural-design.html#rnd</v>
      </c>
      <c r="R2433" s="254" t="str">
        <f>IF(ISBLANK(INDEX('Policy Characteristics'!L:L,MATCH($C2433,'Policy Characteristics'!$C:$C,0))),"",INDEX('Policy Characteristics'!L:L,MATCH($C2433,'Policy Characteristics'!$C:$C,0)))</f>
        <v>research-and-development.html</v>
      </c>
    </row>
    <row r="2434" spans="1:18" x14ac:dyDescent="0.25">
      <c r="A2434" s="254" t="str">
        <f>IF(ISBLANK(INDEX('Policy Characteristics'!A:A,MATCH($C2434,'Policy Characteristics'!$C:$C,0))),"",INDEX('Policy Characteristics'!A:A,MATCH($C2434,'Policy Characteristics'!$C:$C,0)))</f>
        <v>Research and Development</v>
      </c>
      <c r="B2434" s="262" t="str">
        <f>IF(ISBLANK(INDEX('Policy Characteristics'!B:B,MATCH($C2434,'Policy Characteristics'!$C:$C,0))),"",INDEX('Policy Characteristics'!B:B,MATCH($C2434,'Policy Characteristics'!$C:$C,0)))</f>
        <v>Fuel Use Reduction</v>
      </c>
      <c r="C2434" s="254" t="str">
        <f t="shared" si="89"/>
        <v>RnD Industry Fuel Use Perc Reduction</v>
      </c>
      <c r="D2434" t="s">
        <v>3046</v>
      </c>
      <c r="E2434" s="45"/>
      <c r="F2434" s="6" t="s">
        <v>312</v>
      </c>
      <c r="G2434" s="45"/>
      <c r="H2434" s="43">
        <v>1500</v>
      </c>
      <c r="I2434" s="324" t="s">
        <v>40</v>
      </c>
      <c r="J2434" s="255" t="str">
        <f>IF(ISBLANK(INDEX('Policy Characteristics'!D:D,MATCH($C2434,'Policy Characteristics'!$C:$C,0))),"",INDEX('Policy Characteristics'!D:D,MATCH($C2434,'Policy Characteristics'!$C:$C,0)))</f>
        <v>R&amp;D Fuel Use Reductions</v>
      </c>
      <c r="K2434" s="254" t="str">
        <f>IF(ISBLANK(INDEX('Policy Characteristics'!E:E,MATCH($C2434,'Policy Characteristics'!$C:$C,0))),"",INDEX('Policy Characteristics'!E:E,MATCH($C2434,'Policy Characteristics'!$C:$C,0)))</f>
        <v>RnD industry fuel use reduction</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0.4</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reduction in fuel use</v>
      </c>
      <c r="P2434" s="254" t="str">
        <f>IF(ISBLANK(INDEX('Policy Characteristics'!J:J,MATCH($C2434,'Policy Characteristics'!$C:$C,0))),"",INDEX('Policy Characteristics'!J:J,MATCH($C2434,'Policy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4" s="254" t="str">
        <f>IF(ISBLANK(INDEX('Policy Characteristics'!K:K,MATCH($C2434,'Policy Characteristics'!$C:$C,0))),"",INDEX('Policy Characteristics'!K:K,MATCH($C2434,'Policy Characteristics'!$C:$C,0)))</f>
        <v>architectural-design.html#rnd</v>
      </c>
      <c r="R2434" s="254" t="str">
        <f>IF(ISBLANK(INDEX('Policy Characteristics'!L:L,MATCH($C2434,'Policy Characteristics'!$C:$C,0))),"",INDEX('Policy Characteristics'!L:L,MATCH($C2434,'Policy Characteristics'!$C:$C,0)))</f>
        <v>research-and-development.html</v>
      </c>
    </row>
    <row r="2435" spans="1:18" x14ac:dyDescent="0.25">
      <c r="A2435" s="254" t="str">
        <f>IF(ISBLANK(INDEX('Policy Characteristics'!A:A,MATCH($C2435,'Policy Characteristics'!$C:$C,0))),"",INDEX('Policy Characteristics'!A:A,MATCH($C2435,'Policy Characteristics'!$C:$C,0)))</f>
        <v>Research and Development</v>
      </c>
      <c r="B2435" s="262" t="str">
        <f>IF(ISBLANK(INDEX('Policy Characteristics'!B:B,MATCH($C2435,'Policy Characteristics'!$C:$C,0))),"",INDEX('Policy Characteristics'!B:B,MATCH($C2435,'Policy Characteristics'!$C:$C,0)))</f>
        <v>Fuel Use Reduction</v>
      </c>
      <c r="C2435" s="254" t="str">
        <f t="shared" si="89"/>
        <v>RnD Industry Fuel Use Perc Reduction</v>
      </c>
      <c r="D2435" t="s">
        <v>3047</v>
      </c>
      <c r="E2435" s="45"/>
      <c r="F2435" s="6" t="s">
        <v>3072</v>
      </c>
      <c r="G2435" s="45"/>
      <c r="H2435" s="43">
        <v>1501</v>
      </c>
      <c r="I2435" s="324" t="s">
        <v>40</v>
      </c>
      <c r="J2435" s="255" t="str">
        <f>IF(ISBLANK(INDEX('Policy Characteristics'!D:D,MATCH($C2435,'Policy Characteristics'!$C:$C,0))),"",INDEX('Policy Characteristics'!D:D,MATCH($C2435,'Policy Characteristics'!$C:$C,0)))</f>
        <v>R&amp;D Fuel Use Reductions</v>
      </c>
      <c r="K2435" s="254" t="str">
        <f>IF(ISBLANK(INDEX('Policy Characteristics'!E:E,MATCH($C2435,'Policy Characteristics'!$C:$C,0))),"",INDEX('Policy Characteristics'!E:E,MATCH($C2435,'Policy Characteristics'!$C:$C,0)))</f>
        <v>RnD industry fuel use reduction</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0.4</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reduction in fuel use</v>
      </c>
      <c r="P2435" s="254" t="str">
        <f>IF(ISBLANK(INDEX('Policy Characteristics'!J:J,MATCH($C2435,'Policy Characteristics'!$C:$C,0))),"",INDEX('Policy Characteristics'!J:J,MATCH($C2435,'Policy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5" s="254" t="str">
        <f>IF(ISBLANK(INDEX('Policy Characteristics'!K:K,MATCH($C2435,'Policy Characteristics'!$C:$C,0))),"",INDEX('Policy Characteristics'!K:K,MATCH($C2435,'Policy Characteristics'!$C:$C,0)))</f>
        <v>architectural-design.html#rnd</v>
      </c>
      <c r="R2435" s="254" t="str">
        <f>IF(ISBLANK(INDEX('Policy Characteristics'!L:L,MATCH($C2435,'Policy Characteristics'!$C:$C,0))),"",INDEX('Policy Characteristics'!L:L,MATCH($C2435,'Policy Characteristics'!$C:$C,0)))</f>
        <v>research-and-development.html</v>
      </c>
    </row>
    <row r="2436" spans="1:18" ht="30" x14ac:dyDescent="0.25">
      <c r="A2436" s="254" t="str">
        <f>IF(ISBLANK(INDEX('Policy Characteristics'!A:A,MATCH($C2436,'Policy Characteristics'!$C:$C,0))),"",INDEX('Policy Characteristics'!A:A,MATCH($C2436,'Policy Characteristics'!$C:$C,0)))</f>
        <v>Research and Development</v>
      </c>
      <c r="B2436" s="262" t="str">
        <f>IF(ISBLANK(INDEX('Policy Characteristics'!B:B,MATCH($C2436,'Policy Characteristics'!$C:$C,0))),"",INDEX('Policy Characteristics'!B:B,MATCH($C2436,'Policy Characteristics'!$C:$C,0)))</f>
        <v>Fuel Use Reduction</v>
      </c>
      <c r="C2436" s="254" t="str">
        <f t="shared" si="89"/>
        <v>RnD Industry Fuel Use Perc Reduction</v>
      </c>
      <c r="D2436" t="s">
        <v>3048</v>
      </c>
      <c r="E2436" s="45"/>
      <c r="F2436" s="6" t="s">
        <v>3073</v>
      </c>
      <c r="G2436" s="45"/>
      <c r="H2436" s="43">
        <v>1502</v>
      </c>
      <c r="I2436" s="324" t="s">
        <v>40</v>
      </c>
      <c r="J2436" s="255" t="str">
        <f>IF(ISBLANK(INDEX('Policy Characteristics'!D:D,MATCH($C2436,'Policy Characteristics'!$C:$C,0))),"",INDEX('Policy Characteristics'!D:D,MATCH($C2436,'Policy Characteristics'!$C:$C,0)))</f>
        <v>R&amp;D Fuel Use Reductions</v>
      </c>
      <c r="K2436" s="254" t="str">
        <f>IF(ISBLANK(INDEX('Policy Characteristics'!E:E,MATCH($C2436,'Policy Characteristics'!$C:$C,0))),"",INDEX('Policy Characteristics'!E:E,MATCH($C2436,'Policy Characteristics'!$C:$C,0)))</f>
        <v>RnD industry fuel use reduction</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0.4</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reduction in fuel use</v>
      </c>
      <c r="P2436" s="254" t="str">
        <f>IF(ISBLANK(INDEX('Policy Characteristics'!J:J,MATCH($C2436,'Policy Characteristics'!$C:$C,0))),"",INDEX('Policy Characteristics'!J:J,MATCH($C2436,'Policy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6" s="254" t="str">
        <f>IF(ISBLANK(INDEX('Policy Characteristics'!K:K,MATCH($C2436,'Policy Characteristics'!$C:$C,0))),"",INDEX('Policy Characteristics'!K:K,MATCH($C2436,'Policy Characteristics'!$C:$C,0)))</f>
        <v>architectural-design.html#rnd</v>
      </c>
      <c r="R2436" s="254" t="str">
        <f>IF(ISBLANK(INDEX('Policy Characteristics'!L:L,MATCH($C2436,'Policy Characteristics'!$C:$C,0))),"",INDEX('Policy Characteristics'!L:L,MATCH($C2436,'Policy Characteristics'!$C:$C,0)))</f>
        <v>research-and-development.html</v>
      </c>
    </row>
    <row r="2437" spans="1:18" x14ac:dyDescent="0.25">
      <c r="A2437" s="254" t="str">
        <f>IF(ISBLANK(INDEX('Policy Characteristics'!A:A,MATCH($C2437,'Policy Characteristics'!$C:$C,0))),"",INDEX('Policy Characteristics'!A:A,MATCH($C2437,'Policy Characteristics'!$C:$C,0)))</f>
        <v>Research and Development</v>
      </c>
      <c r="B2437" s="262" t="str">
        <f>IF(ISBLANK(INDEX('Policy Characteristics'!B:B,MATCH($C2437,'Policy Characteristics'!$C:$C,0))),"",INDEX('Policy Characteristics'!B:B,MATCH($C2437,'Policy Characteristics'!$C:$C,0)))</f>
        <v>Fuel Use Reduction</v>
      </c>
      <c r="C2437" s="254" t="str">
        <f t="shared" si="89"/>
        <v>RnD Industry Fuel Use Perc Reduction</v>
      </c>
      <c r="D2437" t="s">
        <v>3049</v>
      </c>
      <c r="E2437" s="45"/>
      <c r="F2437" s="6" t="s">
        <v>3074</v>
      </c>
      <c r="G2437" s="45"/>
      <c r="H2437" s="43">
        <v>1503</v>
      </c>
      <c r="I2437" s="324" t="s">
        <v>40</v>
      </c>
      <c r="J2437" s="255" t="str">
        <f>IF(ISBLANK(INDEX('Policy Characteristics'!D:D,MATCH($C2437,'Policy Characteristics'!$C:$C,0))),"",INDEX('Policy Characteristics'!D:D,MATCH($C2437,'Policy Characteristics'!$C:$C,0)))</f>
        <v>R&amp;D Fuel Use Reductions</v>
      </c>
      <c r="K2437" s="254" t="str">
        <f>IF(ISBLANK(INDEX('Policy Characteristics'!E:E,MATCH($C2437,'Policy Characteristics'!$C:$C,0))),"",INDEX('Policy Characteristics'!E:E,MATCH($C2437,'Policy Characteristics'!$C:$C,0)))</f>
        <v>RnD industry fuel use reduction</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0.4</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reduction in fuel use</v>
      </c>
      <c r="P2437" s="254" t="str">
        <f>IF(ISBLANK(INDEX('Policy Characteristics'!J:J,MATCH($C2437,'Policy Characteristics'!$C:$C,0))),"",INDEX('Policy Characteristics'!J:J,MATCH($C2437,'Policy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7" s="254" t="str">
        <f>IF(ISBLANK(INDEX('Policy Characteristics'!K:K,MATCH($C2437,'Policy Characteristics'!$C:$C,0))),"",INDEX('Policy Characteristics'!K:K,MATCH($C2437,'Policy Characteristics'!$C:$C,0)))</f>
        <v>architectural-design.html#rnd</v>
      </c>
      <c r="R2437" s="254" t="str">
        <f>IF(ISBLANK(INDEX('Policy Characteristics'!L:L,MATCH($C2437,'Policy Characteristics'!$C:$C,0))),"",INDEX('Policy Characteristics'!L:L,MATCH($C2437,'Policy Characteristics'!$C:$C,0)))</f>
        <v>research-and-development.html</v>
      </c>
    </row>
    <row r="2438" spans="1:18" x14ac:dyDescent="0.25">
      <c r="A2438" s="254" t="str">
        <f>IF(ISBLANK(INDEX('Policy Characteristics'!A:A,MATCH($C2438,'Policy Characteristics'!$C:$C,0))),"",INDEX('Policy Characteristics'!A:A,MATCH($C2438,'Policy Characteristics'!$C:$C,0)))</f>
        <v>Research and Development</v>
      </c>
      <c r="B2438" s="262" t="str">
        <f>IF(ISBLANK(INDEX('Policy Characteristics'!B:B,MATCH($C2438,'Policy Characteristics'!$C:$C,0))),"",INDEX('Policy Characteristics'!B:B,MATCH($C2438,'Policy Characteristics'!$C:$C,0)))</f>
        <v>Fuel Use Reduction</v>
      </c>
      <c r="C2438" s="254" t="str">
        <f t="shared" si="89"/>
        <v>RnD Industry Fuel Use Perc Reduction</v>
      </c>
      <c r="D2438" t="s">
        <v>3050</v>
      </c>
      <c r="E2438" s="45"/>
      <c r="F2438" s="6" t="s">
        <v>3075</v>
      </c>
      <c r="G2438" s="45"/>
      <c r="H2438" s="43">
        <v>1504</v>
      </c>
      <c r="I2438" s="324" t="s">
        <v>40</v>
      </c>
      <c r="J2438" s="255" t="str">
        <f>IF(ISBLANK(INDEX('Policy Characteristics'!D:D,MATCH($C2438,'Policy Characteristics'!$C:$C,0))),"",INDEX('Policy Characteristics'!D:D,MATCH($C2438,'Policy Characteristics'!$C:$C,0)))</f>
        <v>R&amp;D Fuel Use Reductions</v>
      </c>
      <c r="K2438" s="254" t="str">
        <f>IF(ISBLANK(INDEX('Policy Characteristics'!E:E,MATCH($C2438,'Policy Characteristics'!$C:$C,0))),"",INDEX('Policy Characteristics'!E:E,MATCH($C2438,'Policy Characteristics'!$C:$C,0)))</f>
        <v>RnD industry fuel use reduction</v>
      </c>
      <c r="L2438" s="261">
        <f>IF(ISBLANK(INDEX('Policy Characteristics'!F:F,MATCH($C2438,'Policy Characteristics'!$C:$C,0))),"",INDEX('Policy Characteristics'!F:F,MATCH($C2438,'Policy Characteristics'!$C:$C,0)))</f>
        <v>0</v>
      </c>
      <c r="M2438" s="261">
        <f>IF(ISBLANK(INDEX('Policy Characteristics'!G:G,MATCH($C2438,'Policy Characteristics'!$C:$C,0))),"",INDEX('Policy Characteristics'!G:G,MATCH($C2438,'Policy Characteristics'!$C:$C,0)))</f>
        <v>0.4</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reduction in fuel use</v>
      </c>
      <c r="P2438" s="254" t="str">
        <f>IF(ISBLANK(INDEX('Policy Characteristics'!J:J,MATCH($C2438,'Policy Characteristics'!$C:$C,0))),"",INDEX('Policy Characteristics'!J:J,MATCH($C2438,'Policy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8" s="254" t="str">
        <f>IF(ISBLANK(INDEX('Policy Characteristics'!K:K,MATCH($C2438,'Policy Characteristics'!$C:$C,0))),"",INDEX('Policy Characteristics'!K:K,MATCH($C2438,'Policy Characteristics'!$C:$C,0)))</f>
        <v>architectural-design.html#rnd</v>
      </c>
      <c r="R2438" s="254" t="str">
        <f>IF(ISBLANK(INDEX('Policy Characteristics'!L:L,MATCH($C2438,'Policy Characteristics'!$C:$C,0))),"",INDEX('Policy Characteristics'!L:L,MATCH($C2438,'Policy Characteristics'!$C:$C,0)))</f>
        <v>research-and-development.html</v>
      </c>
    </row>
    <row r="2439" spans="1:18" x14ac:dyDescent="0.25">
      <c r="A2439" s="254" t="str">
        <f>IF(ISBLANK(INDEX('Policy Characteristics'!A:A,MATCH($C2439,'Policy Characteristics'!$C:$C,0))),"",INDEX('Policy Characteristics'!A:A,MATCH($C2439,'Policy Characteristics'!$C:$C,0)))</f>
        <v>Research and Development</v>
      </c>
      <c r="B2439" s="262" t="str">
        <f>IF(ISBLANK(INDEX('Policy Characteristics'!B:B,MATCH($C2439,'Policy Characteristics'!$C:$C,0))),"",INDEX('Policy Characteristics'!B:B,MATCH($C2439,'Policy Characteristics'!$C:$C,0)))</f>
        <v>Fuel Use Reduction</v>
      </c>
      <c r="C2439" s="254" t="str">
        <f t="shared" si="89"/>
        <v>RnD Industry Fuel Use Perc Reduction</v>
      </c>
      <c r="D2439" t="s">
        <v>3051</v>
      </c>
      <c r="E2439" s="45"/>
      <c r="F2439" s="6" t="s">
        <v>3076</v>
      </c>
      <c r="G2439" s="45"/>
      <c r="H2439" s="43">
        <v>1505</v>
      </c>
      <c r="I2439" s="324" t="s">
        <v>40</v>
      </c>
      <c r="J2439" s="255" t="str">
        <f>IF(ISBLANK(INDEX('Policy Characteristics'!D:D,MATCH($C2439,'Policy Characteristics'!$C:$C,0))),"",INDEX('Policy Characteristics'!D:D,MATCH($C2439,'Policy Characteristics'!$C:$C,0)))</f>
        <v>R&amp;D Fuel Use Reductions</v>
      </c>
      <c r="K2439" s="254" t="str">
        <f>IF(ISBLANK(INDEX('Policy Characteristics'!E:E,MATCH($C2439,'Policy Characteristics'!$C:$C,0))),"",INDEX('Policy Characteristics'!E:E,MATCH($C2439,'Policy Characteristics'!$C:$C,0)))</f>
        <v>RnD industry fuel use reduction</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0.4</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reduction in fuel use</v>
      </c>
      <c r="P2439" s="254" t="str">
        <f>IF(ISBLANK(INDEX('Policy Characteristics'!J:J,MATCH($C2439,'Policy Characteristics'!$C:$C,0))),"",INDEX('Policy Characteristics'!J:J,MATCH($C2439,'Policy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9" s="254" t="str">
        <f>IF(ISBLANK(INDEX('Policy Characteristics'!K:K,MATCH($C2439,'Policy Characteristics'!$C:$C,0))),"",INDEX('Policy Characteristics'!K:K,MATCH($C2439,'Policy Characteristics'!$C:$C,0)))</f>
        <v>architectural-design.html#rnd</v>
      </c>
      <c r="R2439" s="254" t="str">
        <f>IF(ISBLANK(INDEX('Policy Characteristics'!L:L,MATCH($C2439,'Policy Characteristics'!$C:$C,0))),"",INDEX('Policy Characteristics'!L:L,MATCH($C2439,'Policy Characteristics'!$C:$C,0)))</f>
        <v>research-and-development.html</v>
      </c>
    </row>
    <row r="2440" spans="1:18" x14ac:dyDescent="0.25">
      <c r="A2440" s="254" t="str">
        <f>IF(ISBLANK(INDEX('Policy Characteristics'!A:A,MATCH($C2440,'Policy Characteristics'!$C:$C,0))),"",INDEX('Policy Characteristics'!A:A,MATCH($C2440,'Policy Characteristics'!$C:$C,0)))</f>
        <v>Research and Development</v>
      </c>
      <c r="B2440" s="262" t="str">
        <f>IF(ISBLANK(INDEX('Policy Characteristics'!B:B,MATCH($C2440,'Policy Characteristics'!$C:$C,0))),"",INDEX('Policy Characteristics'!B:B,MATCH($C2440,'Policy Characteristics'!$C:$C,0)))</f>
        <v>Fuel Use Reduction</v>
      </c>
      <c r="C2440" s="254" t="str">
        <f t="shared" si="89"/>
        <v>RnD Industry Fuel Use Perc Reduction</v>
      </c>
      <c r="D2440" t="s">
        <v>3052</v>
      </c>
      <c r="E2440" s="45"/>
      <c r="F2440" s="6" t="s">
        <v>3077</v>
      </c>
      <c r="G2440" s="45"/>
      <c r="H2440" s="43">
        <v>1506</v>
      </c>
      <c r="I2440" s="324" t="s">
        <v>40</v>
      </c>
      <c r="J2440" s="255" t="str">
        <f>IF(ISBLANK(INDEX('Policy Characteristics'!D:D,MATCH($C2440,'Policy Characteristics'!$C:$C,0))),"",INDEX('Policy Characteristics'!D:D,MATCH($C2440,'Policy Characteristics'!$C:$C,0)))</f>
        <v>R&amp;D Fuel Use Reductions</v>
      </c>
      <c r="K2440" s="254" t="str">
        <f>IF(ISBLANK(INDEX('Policy Characteristics'!E:E,MATCH($C2440,'Policy Characteristics'!$C:$C,0))),"",INDEX('Policy Characteristics'!E:E,MATCH($C2440,'Policy Characteristics'!$C:$C,0)))</f>
        <v>RnD industry fuel use reduction</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0.4</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reduction in fuel use</v>
      </c>
      <c r="P2440" s="254" t="str">
        <f>IF(ISBLANK(INDEX('Policy Characteristics'!J:J,MATCH($C2440,'Policy Characteristics'!$C:$C,0))),"",INDEX('Policy Characteristics'!J:J,MATCH($C2440,'Policy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0" s="254" t="str">
        <f>IF(ISBLANK(INDEX('Policy Characteristics'!K:K,MATCH($C2440,'Policy Characteristics'!$C:$C,0))),"",INDEX('Policy Characteristics'!K:K,MATCH($C2440,'Policy Characteristics'!$C:$C,0)))</f>
        <v>architectural-design.html#rnd</v>
      </c>
      <c r="R2440" s="254" t="str">
        <f>IF(ISBLANK(INDEX('Policy Characteristics'!L:L,MATCH($C2440,'Policy Characteristics'!$C:$C,0))),"",INDEX('Policy Characteristics'!L:L,MATCH($C2440,'Policy Characteristics'!$C:$C,0)))</f>
        <v>research-and-development.html</v>
      </c>
    </row>
    <row r="2441" spans="1:18" x14ac:dyDescent="0.25">
      <c r="A2441" s="254" t="str">
        <f>IF(ISBLANK(INDEX('Policy Characteristics'!A:A,MATCH($C2441,'Policy Characteristics'!$C:$C,0))),"",INDEX('Policy Characteristics'!A:A,MATCH($C2441,'Policy Characteristics'!$C:$C,0)))</f>
        <v>Research and Development</v>
      </c>
      <c r="B2441" s="262" t="str">
        <f>IF(ISBLANK(INDEX('Policy Characteristics'!B:B,MATCH($C2441,'Policy Characteristics'!$C:$C,0))),"",INDEX('Policy Characteristics'!B:B,MATCH($C2441,'Policy Characteristics'!$C:$C,0)))</f>
        <v>Fuel Use Reduction</v>
      </c>
      <c r="C2441" s="254" t="str">
        <f t="shared" si="89"/>
        <v>RnD Industry Fuel Use Perc Reduction</v>
      </c>
      <c r="D2441" t="s">
        <v>3053</v>
      </c>
      <c r="E2441" s="45"/>
      <c r="F2441" s="6" t="s">
        <v>3078</v>
      </c>
      <c r="G2441" s="45"/>
      <c r="H2441" s="43">
        <v>1507</v>
      </c>
      <c r="I2441" s="324" t="s">
        <v>40</v>
      </c>
      <c r="J2441" s="255" t="str">
        <f>IF(ISBLANK(INDEX('Policy Characteristics'!D:D,MATCH($C2441,'Policy Characteristics'!$C:$C,0))),"",INDEX('Policy Characteristics'!D:D,MATCH($C2441,'Policy Characteristics'!$C:$C,0)))</f>
        <v>R&amp;D Fuel Use Reductions</v>
      </c>
      <c r="K2441" s="254" t="str">
        <f>IF(ISBLANK(INDEX('Policy Characteristics'!E:E,MATCH($C2441,'Policy Characteristics'!$C:$C,0))),"",INDEX('Policy Characteristics'!E:E,MATCH($C2441,'Policy Characteristics'!$C:$C,0)))</f>
        <v>RnD industry fuel use reduction</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0.4</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reduction in fuel use</v>
      </c>
      <c r="P2441" s="254" t="str">
        <f>IF(ISBLANK(INDEX('Policy Characteristics'!J:J,MATCH($C2441,'Policy Characteristics'!$C:$C,0))),"",INDEX('Policy Characteristics'!J:J,MATCH($C2441,'Policy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1" s="254" t="str">
        <f>IF(ISBLANK(INDEX('Policy Characteristics'!K:K,MATCH($C2441,'Policy Characteristics'!$C:$C,0))),"",INDEX('Policy Characteristics'!K:K,MATCH($C2441,'Policy Characteristics'!$C:$C,0)))</f>
        <v>architectural-design.html#rnd</v>
      </c>
      <c r="R2441" s="254" t="str">
        <f>IF(ISBLANK(INDEX('Policy Characteristics'!L:L,MATCH($C2441,'Policy Characteristics'!$C:$C,0))),"",INDEX('Policy Characteristics'!L:L,MATCH($C2441,'Policy Characteristics'!$C:$C,0)))</f>
        <v>research-and-development.html</v>
      </c>
    </row>
    <row r="2442" spans="1:18" x14ac:dyDescent="0.25">
      <c r="A2442" s="254" t="str">
        <f>IF(ISBLANK(INDEX('Policy Characteristics'!A:A,MATCH($C2442,'Policy Characteristics'!$C:$C,0))),"",INDEX('Policy Characteristics'!A:A,MATCH($C2442,'Policy Characteristics'!$C:$C,0)))</f>
        <v>Research and Development</v>
      </c>
      <c r="B2442" s="262" t="str">
        <f>IF(ISBLANK(INDEX('Policy Characteristics'!B:B,MATCH($C2442,'Policy Characteristics'!$C:$C,0))),"",INDEX('Policy Characteristics'!B:B,MATCH($C2442,'Policy Characteristics'!$C:$C,0)))</f>
        <v>Fuel Use Reduction</v>
      </c>
      <c r="C2442" s="254" t="str">
        <f t="shared" si="89"/>
        <v>RnD Industry Fuel Use Perc Reduction</v>
      </c>
      <c r="D2442" t="s">
        <v>3054</v>
      </c>
      <c r="E2442" s="45"/>
      <c r="F2442" s="6" t="s">
        <v>3079</v>
      </c>
      <c r="G2442" s="45"/>
      <c r="H2442" s="43">
        <v>1508</v>
      </c>
      <c r="I2442" s="324" t="s">
        <v>40</v>
      </c>
      <c r="J2442" s="255" t="str">
        <f>IF(ISBLANK(INDEX('Policy Characteristics'!D:D,MATCH($C2442,'Policy Characteristics'!$C:$C,0))),"",INDEX('Policy Characteristics'!D:D,MATCH($C2442,'Policy Characteristics'!$C:$C,0)))</f>
        <v>R&amp;D Fuel Use Reductions</v>
      </c>
      <c r="K2442" s="254" t="str">
        <f>IF(ISBLANK(INDEX('Policy Characteristics'!E:E,MATCH($C2442,'Policy Characteristics'!$C:$C,0))),"",INDEX('Policy Characteristics'!E:E,MATCH($C2442,'Policy Characteristics'!$C:$C,0)))</f>
        <v>RnD industry fuel use reduction</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0.4</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reduction in fuel use</v>
      </c>
      <c r="P2442" s="254" t="str">
        <f>IF(ISBLANK(INDEX('Policy Characteristics'!J:J,MATCH($C2442,'Policy Characteristics'!$C:$C,0))),"",INDEX('Policy Characteristics'!J:J,MATCH($C2442,'Policy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2" s="254" t="str">
        <f>IF(ISBLANK(INDEX('Policy Characteristics'!K:K,MATCH($C2442,'Policy Characteristics'!$C:$C,0))),"",INDEX('Policy Characteristics'!K:K,MATCH($C2442,'Policy Characteristics'!$C:$C,0)))</f>
        <v>architectural-design.html#rnd</v>
      </c>
      <c r="R2442" s="254" t="str">
        <f>IF(ISBLANK(INDEX('Policy Characteristics'!L:L,MATCH($C2442,'Policy Characteristics'!$C:$C,0))),"",INDEX('Policy Characteristics'!L:L,MATCH($C2442,'Policy Characteristics'!$C:$C,0)))</f>
        <v>research-and-development.html</v>
      </c>
    </row>
    <row r="2443" spans="1:18" x14ac:dyDescent="0.25">
      <c r="A2443" s="254" t="str">
        <f>IF(ISBLANK(INDEX('Policy Characteristics'!A:A,MATCH($C2443,'Policy Characteristics'!$C:$C,0))),"",INDEX('Policy Characteristics'!A:A,MATCH($C2443,'Policy Characteristics'!$C:$C,0)))</f>
        <v>Research and Development</v>
      </c>
      <c r="B2443" s="262" t="str">
        <f>IF(ISBLANK(INDEX('Policy Characteristics'!B:B,MATCH($C2443,'Policy Characteristics'!$C:$C,0))),"",INDEX('Policy Characteristics'!B:B,MATCH($C2443,'Policy Characteristics'!$C:$C,0)))</f>
        <v>Fuel Use Reduction</v>
      </c>
      <c r="C2443" s="254" t="str">
        <f t="shared" si="89"/>
        <v>RnD Industry Fuel Use Perc Reduction</v>
      </c>
      <c r="D2443" t="s">
        <v>3055</v>
      </c>
      <c r="E2443" s="45"/>
      <c r="F2443" s="6" t="s">
        <v>3080</v>
      </c>
      <c r="G2443" s="45"/>
      <c r="H2443" s="43">
        <v>1509</v>
      </c>
      <c r="I2443" s="324" t="s">
        <v>40</v>
      </c>
      <c r="J2443" s="255" t="str">
        <f>IF(ISBLANK(INDEX('Policy Characteristics'!D:D,MATCH($C2443,'Policy Characteristics'!$C:$C,0))),"",INDEX('Policy Characteristics'!D:D,MATCH($C2443,'Policy Characteristics'!$C:$C,0)))</f>
        <v>R&amp;D Fuel Use Reductions</v>
      </c>
      <c r="K2443" s="254" t="str">
        <f>IF(ISBLANK(INDEX('Policy Characteristics'!E:E,MATCH($C2443,'Policy Characteristics'!$C:$C,0))),"",INDEX('Policy Characteristics'!E:E,MATCH($C2443,'Policy Characteristics'!$C:$C,0)))</f>
        <v>RnD industry fuel use reduction</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0.4</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reduction in fuel use</v>
      </c>
      <c r="P2443" s="254" t="str">
        <f>IF(ISBLANK(INDEX('Policy Characteristics'!J:J,MATCH($C2443,'Policy Characteristics'!$C:$C,0))),"",INDEX('Policy Characteristics'!J:J,MATCH($C2443,'Policy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3" s="254" t="str">
        <f>IF(ISBLANK(INDEX('Policy Characteristics'!K:K,MATCH($C2443,'Policy Characteristics'!$C:$C,0))),"",INDEX('Policy Characteristics'!K:K,MATCH($C2443,'Policy Characteristics'!$C:$C,0)))</f>
        <v>architectural-design.html#rnd</v>
      </c>
      <c r="R2443" s="254" t="str">
        <f>IF(ISBLANK(INDEX('Policy Characteristics'!L:L,MATCH($C2443,'Policy Characteristics'!$C:$C,0))),"",INDEX('Policy Characteristics'!L:L,MATCH($C2443,'Policy Characteristics'!$C:$C,0)))</f>
        <v>research-and-development.html</v>
      </c>
    </row>
    <row r="2444" spans="1:18" x14ac:dyDescent="0.25">
      <c r="A2444" s="254" t="str">
        <f>IF(ISBLANK(INDEX('Policy Characteristics'!A:A,MATCH($C2444,'Policy Characteristics'!$C:$C,0))),"",INDEX('Policy Characteristics'!A:A,MATCH($C2444,'Policy Characteristics'!$C:$C,0)))</f>
        <v>Research and Development</v>
      </c>
      <c r="B2444" s="262" t="str">
        <f>IF(ISBLANK(INDEX('Policy Characteristics'!B:B,MATCH($C2444,'Policy Characteristics'!$C:$C,0))),"",INDEX('Policy Characteristics'!B:B,MATCH($C2444,'Policy Characteristics'!$C:$C,0)))</f>
        <v>Fuel Use Reduction</v>
      </c>
      <c r="C2444" s="254" t="str">
        <f t="shared" si="89"/>
        <v>RnD Industry Fuel Use Perc Reduction</v>
      </c>
      <c r="D2444" t="s">
        <v>3056</v>
      </c>
      <c r="E2444" s="45"/>
      <c r="F2444" s="6" t="s">
        <v>3081</v>
      </c>
      <c r="G2444" s="45"/>
      <c r="H2444" s="43">
        <v>1510</v>
      </c>
      <c r="I2444" s="324" t="s">
        <v>40</v>
      </c>
      <c r="J2444" s="255" t="str">
        <f>IF(ISBLANK(INDEX('Policy Characteristics'!D:D,MATCH($C2444,'Policy Characteristics'!$C:$C,0))),"",INDEX('Policy Characteristics'!D:D,MATCH($C2444,'Policy Characteristics'!$C:$C,0)))</f>
        <v>R&amp;D Fuel Use Reductions</v>
      </c>
      <c r="K2444" s="254" t="str">
        <f>IF(ISBLANK(INDEX('Policy Characteristics'!E:E,MATCH($C2444,'Policy Characteristics'!$C:$C,0))),"",INDEX('Policy Characteristics'!E:E,MATCH($C2444,'Policy Characteristics'!$C:$C,0)))</f>
        <v>RnD industry fuel use reduction</v>
      </c>
      <c r="L2444" s="261">
        <f>IF(ISBLANK(INDEX('Policy Characteristics'!F:F,MATCH($C2444,'Policy Characteristics'!$C:$C,0))),"",INDEX('Policy Characteristics'!F:F,MATCH($C2444,'Policy Characteristics'!$C:$C,0)))</f>
        <v>0</v>
      </c>
      <c r="M2444" s="261">
        <f>IF(ISBLANK(INDEX('Policy Characteristics'!G:G,MATCH($C2444,'Policy Characteristics'!$C:$C,0))),"",INDEX('Policy Characteristics'!G:G,MATCH($C2444,'Policy Characteristics'!$C:$C,0)))</f>
        <v>0.4</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reduction in fuel use</v>
      </c>
      <c r="P2444" s="254" t="str">
        <f>IF(ISBLANK(INDEX('Policy Characteristics'!J:J,MATCH($C2444,'Policy Characteristics'!$C:$C,0))),"",INDEX('Policy Characteristics'!J:J,MATCH($C2444,'Policy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4" s="254" t="str">
        <f>IF(ISBLANK(INDEX('Policy Characteristics'!K:K,MATCH($C2444,'Policy Characteristics'!$C:$C,0))),"",INDEX('Policy Characteristics'!K:K,MATCH($C2444,'Policy Characteristics'!$C:$C,0)))</f>
        <v>architectural-design.html#rnd</v>
      </c>
      <c r="R2444" s="254" t="str">
        <f>IF(ISBLANK(INDEX('Policy Characteristics'!L:L,MATCH($C2444,'Policy Characteristics'!$C:$C,0))),"",INDEX('Policy Characteristics'!L:L,MATCH($C2444,'Policy Characteristics'!$C:$C,0)))</f>
        <v>research-and-development.html</v>
      </c>
    </row>
    <row r="2445" spans="1:18" x14ac:dyDescent="0.25">
      <c r="A2445" s="254" t="str">
        <f>IF(ISBLANK(INDEX('Policy Characteristics'!A:A,MATCH($C2445,'Policy Characteristics'!$C:$C,0))),"",INDEX('Policy Characteristics'!A:A,MATCH($C2445,'Policy Characteristics'!$C:$C,0)))</f>
        <v>Research and Development</v>
      </c>
      <c r="B2445" s="262" t="str">
        <f>IF(ISBLANK(INDEX('Policy Characteristics'!B:B,MATCH($C2445,'Policy Characteristics'!$C:$C,0))),"",INDEX('Policy Characteristics'!B:B,MATCH($C2445,'Policy Characteristics'!$C:$C,0)))</f>
        <v>Fuel Use Reduction</v>
      </c>
      <c r="C2445" s="254" t="str">
        <f t="shared" si="89"/>
        <v>RnD Industry Fuel Use Perc Reduction</v>
      </c>
      <c r="D2445" t="s">
        <v>3057</v>
      </c>
      <c r="E2445" s="45"/>
      <c r="F2445" s="6" t="s">
        <v>3082</v>
      </c>
      <c r="G2445" s="45"/>
      <c r="H2445" s="43">
        <v>1511</v>
      </c>
      <c r="I2445" s="324" t="s">
        <v>40</v>
      </c>
      <c r="J2445" s="255" t="str">
        <f>IF(ISBLANK(INDEX('Policy Characteristics'!D:D,MATCH($C2445,'Policy Characteristics'!$C:$C,0))),"",INDEX('Policy Characteristics'!D:D,MATCH($C2445,'Policy Characteristics'!$C:$C,0)))</f>
        <v>R&amp;D Fuel Use Reductions</v>
      </c>
      <c r="K2445" s="254" t="str">
        <f>IF(ISBLANK(INDEX('Policy Characteristics'!E:E,MATCH($C2445,'Policy Characteristics'!$C:$C,0))),"",INDEX('Policy Characteristics'!E:E,MATCH($C2445,'Policy Characteristics'!$C:$C,0)))</f>
        <v>RnD industry fuel use reduction</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0.4</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reduction in fuel use</v>
      </c>
      <c r="P2445" s="254" t="str">
        <f>IF(ISBLANK(INDEX('Policy Characteristics'!J:J,MATCH($C2445,'Policy Characteristics'!$C:$C,0))),"",INDEX('Policy Characteristics'!J:J,MATCH($C2445,'Policy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5" s="254" t="str">
        <f>IF(ISBLANK(INDEX('Policy Characteristics'!K:K,MATCH($C2445,'Policy Characteristics'!$C:$C,0))),"",INDEX('Policy Characteristics'!K:K,MATCH($C2445,'Policy Characteristics'!$C:$C,0)))</f>
        <v>architectural-design.html#rnd</v>
      </c>
      <c r="R2445" s="254" t="str">
        <f>IF(ISBLANK(INDEX('Policy Characteristics'!L:L,MATCH($C2445,'Policy Characteristics'!$C:$C,0))),"",INDEX('Policy Characteristics'!L:L,MATCH($C2445,'Policy Characteristics'!$C:$C,0)))</f>
        <v>research-and-development.html</v>
      </c>
    </row>
    <row r="2446" spans="1:18" x14ac:dyDescent="0.25">
      <c r="A2446" s="254" t="str">
        <f>IF(ISBLANK(INDEX('Policy Characteristics'!A:A,MATCH($C2446,'Policy Characteristics'!$C:$C,0))),"",INDEX('Policy Characteristics'!A:A,MATCH($C2446,'Policy Characteristics'!$C:$C,0)))</f>
        <v>Research and Development</v>
      </c>
      <c r="B2446" s="262" t="str">
        <f>IF(ISBLANK(INDEX('Policy Characteristics'!B:B,MATCH($C2446,'Policy Characteristics'!$C:$C,0))),"",INDEX('Policy Characteristics'!B:B,MATCH($C2446,'Policy Characteristics'!$C:$C,0)))</f>
        <v>Fuel Use Reduction</v>
      </c>
      <c r="C2446" t="s">
        <v>284</v>
      </c>
      <c r="D2446" s="45" t="s">
        <v>2232</v>
      </c>
      <c r="E2446" s="45"/>
      <c r="F2446" s="45" t="s">
        <v>457</v>
      </c>
      <c r="G2446" s="45"/>
      <c r="H2446" s="43">
        <v>133</v>
      </c>
      <c r="I2446" s="324" t="s">
        <v>40</v>
      </c>
      <c r="J2446" s="255" t="str">
        <f>IF(ISBLANK(INDEX('Policy Characteristics'!D:D,MATCH($C2446,'Policy Characteristics'!$C:$C,0))),"",INDEX('Policy Characteristics'!D:D,MATCH($C2446,'Policy Characteristics'!$C:$C,0)))</f>
        <v>R&amp;D Fuel Use Reductions</v>
      </c>
      <c r="K2446" s="254" t="str">
        <f>IF(ISBLANK(INDEX('Policy Characteristics'!E:E,MATCH($C2446,'Policy Characteristics'!$C:$C,0))),"",INDEX('Policy Characteristics'!E:E,MATCH($C2446,'Policy Characteristics'!$C:$C,0)))</f>
        <v>RnD transportation fuel use reduction</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0.4</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reduction in fuel use</v>
      </c>
      <c r="P2446" s="254" t="str">
        <f>IF(ISBLANK(INDEX('Policy Characteristics'!J:J,MATCH($C2446,'Policy Characteristics'!$C:$C,0))),"",INDEX('Policy Characteristics'!J:J,MATCH($C2446,'Policy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6" s="254" t="str">
        <f>IF(ISBLANK(INDEX('Policy Characteristics'!K:K,MATCH($C2446,'Policy Characteristics'!$C:$C,0))),"",INDEX('Policy Characteristics'!K:K,MATCH($C2446,'Policy Characteristics'!$C:$C,0)))</f>
        <v>architectural-design.html#rnd</v>
      </c>
      <c r="R2446" s="254" t="str">
        <f>IF(ISBLANK(INDEX('Policy Characteristics'!L:L,MATCH($C2446,'Policy Characteristics'!$C:$C,0))),"",INDEX('Policy Characteristics'!L:L,MATCH($C2446,'Policy Characteristics'!$C:$C,0)))</f>
        <v>research-and-development.html</v>
      </c>
    </row>
    <row r="2447" spans="1:18" x14ac:dyDescent="0.25">
      <c r="A2447" s="254" t="str">
        <f>IF(ISBLANK(INDEX('Policy Characteristics'!A:A,MATCH($C2447,'Policy Characteristics'!$C:$C,0))),"",INDEX('Policy Characteristics'!A:A,MATCH($C2447,'Policy Characteristics'!$C:$C,0)))</f>
        <v>Research and Development</v>
      </c>
      <c r="B2447" s="262" t="str">
        <f>IF(ISBLANK(INDEX('Policy Characteristics'!B:B,MATCH($C2447,'Policy Characteristics'!$C:$C,0))),"",INDEX('Policy Characteristics'!B:B,MATCH($C2447,'Policy Characteristics'!$C:$C,0)))</f>
        <v>Fuel Use Reduction</v>
      </c>
      <c r="C2447" s="254" t="str">
        <f t="shared" ref="C2447:C2452" si="90">C$2446</f>
        <v>RnD Transportation Fuel Use Perc Reduction</v>
      </c>
      <c r="D2447" s="45" t="s">
        <v>2233</v>
      </c>
      <c r="E2447" s="45"/>
      <c r="F2447" s="45" t="s">
        <v>458</v>
      </c>
      <c r="G2447" s="45"/>
      <c r="H2447" s="43">
        <v>134</v>
      </c>
      <c r="I2447" s="324" t="s">
        <v>40</v>
      </c>
      <c r="J2447" s="255" t="str">
        <f>IF(ISBLANK(INDEX('Policy Characteristics'!D:D,MATCH($C2447,'Policy Characteristics'!$C:$C,0))),"",INDEX('Policy Characteristics'!D:D,MATCH($C2447,'Policy Characteristics'!$C:$C,0)))</f>
        <v>R&amp;D Fuel Use Reductions</v>
      </c>
      <c r="K2447" s="254" t="str">
        <f>IF(ISBLANK(INDEX('Policy Characteristics'!E:E,MATCH($C2447,'Policy Characteristics'!$C:$C,0))),"",INDEX('Policy Characteristics'!E:E,MATCH($C2447,'Policy Characteristics'!$C:$C,0)))</f>
        <v>RnD transportation fuel use reduction</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0.4</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reduction in fuel use</v>
      </c>
      <c r="P2447" s="254" t="str">
        <f>IF(ISBLANK(INDEX('Policy Characteristics'!J:J,MATCH($C2447,'Policy Characteristics'!$C:$C,0))),"",INDEX('Policy Characteristics'!J:J,MATCH($C2447,'Policy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7" s="254" t="str">
        <f>IF(ISBLANK(INDEX('Policy Characteristics'!K:K,MATCH($C2447,'Policy Characteristics'!$C:$C,0))),"",INDEX('Policy Characteristics'!K:K,MATCH($C2447,'Policy Characteristics'!$C:$C,0)))</f>
        <v>architectural-design.html#rnd</v>
      </c>
      <c r="R2447" s="254" t="str">
        <f>IF(ISBLANK(INDEX('Policy Characteristics'!L:L,MATCH($C2447,'Policy Characteristics'!$C:$C,0))),"",INDEX('Policy Characteristics'!L:L,MATCH($C2447,'Policy Characteristics'!$C:$C,0)))</f>
        <v>research-and-development.html</v>
      </c>
    </row>
    <row r="2448" spans="1:18" x14ac:dyDescent="0.25">
      <c r="A2448" s="254" t="str">
        <f>IF(ISBLANK(INDEX('Policy Characteristics'!A:A,MATCH($C2448,'Policy Characteristics'!$C:$C,0))),"",INDEX('Policy Characteristics'!A:A,MATCH($C2448,'Policy Characteristics'!$C:$C,0)))</f>
        <v>Research and Development</v>
      </c>
      <c r="B2448" s="262" t="str">
        <f>IF(ISBLANK(INDEX('Policy Characteristics'!B:B,MATCH($C2448,'Policy Characteristics'!$C:$C,0))),"",INDEX('Policy Characteristics'!B:B,MATCH($C2448,'Policy Characteristics'!$C:$C,0)))</f>
        <v>Fuel Use Reduction</v>
      </c>
      <c r="C2448" s="254" t="str">
        <f t="shared" si="90"/>
        <v>RnD Transportation Fuel Use Perc Reduction</v>
      </c>
      <c r="D2448" s="45" t="s">
        <v>2234</v>
      </c>
      <c r="E2448" s="45"/>
      <c r="F2448" s="45" t="s">
        <v>459</v>
      </c>
      <c r="G2448" s="45"/>
      <c r="H2448" s="43">
        <v>135</v>
      </c>
      <c r="I2448" s="324" t="s">
        <v>40</v>
      </c>
      <c r="J2448" s="255" t="str">
        <f>IF(ISBLANK(INDEX('Policy Characteristics'!D:D,MATCH($C2448,'Policy Characteristics'!$C:$C,0))),"",INDEX('Policy Characteristics'!D:D,MATCH($C2448,'Policy Characteristics'!$C:$C,0)))</f>
        <v>R&amp;D Fuel Use Reductions</v>
      </c>
      <c r="K2448" s="254" t="str">
        <f>IF(ISBLANK(INDEX('Policy Characteristics'!E:E,MATCH($C2448,'Policy Characteristics'!$C:$C,0))),"",INDEX('Policy Characteristics'!E:E,MATCH($C2448,'Policy Characteristics'!$C:$C,0)))</f>
        <v>RnD transportation fuel use reduction</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0.4</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reduction in fuel use</v>
      </c>
      <c r="P2448" s="254" t="str">
        <f>IF(ISBLANK(INDEX('Policy Characteristics'!J:J,MATCH($C2448,'Policy Characteristics'!$C:$C,0))),"",INDEX('Policy Characteristics'!J:J,MATCH($C2448,'Policy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8" s="254" t="str">
        <f>IF(ISBLANK(INDEX('Policy Characteristics'!K:K,MATCH($C2448,'Policy Characteristics'!$C:$C,0))),"",INDEX('Policy Characteristics'!K:K,MATCH($C2448,'Policy Characteristics'!$C:$C,0)))</f>
        <v>architectural-design.html#rnd</v>
      </c>
      <c r="R2448" s="254" t="str">
        <f>IF(ISBLANK(INDEX('Policy Characteristics'!L:L,MATCH($C2448,'Policy Characteristics'!$C:$C,0))),"",INDEX('Policy Characteristics'!L:L,MATCH($C2448,'Policy Characteristics'!$C:$C,0)))</f>
        <v>research-and-development.html</v>
      </c>
    </row>
    <row r="2449" spans="1:18" x14ac:dyDescent="0.25">
      <c r="A2449" s="254" t="str">
        <f>IF(ISBLANK(INDEX('Policy Characteristics'!A:A,MATCH($C2449,'Policy Characteristics'!$C:$C,0))),"",INDEX('Policy Characteristics'!A:A,MATCH($C2449,'Policy Characteristics'!$C:$C,0)))</f>
        <v>Research and Development</v>
      </c>
      <c r="B2449" s="262" t="str">
        <f>IF(ISBLANK(INDEX('Policy Characteristics'!B:B,MATCH($C2449,'Policy Characteristics'!$C:$C,0))),"",INDEX('Policy Characteristics'!B:B,MATCH($C2449,'Policy Characteristics'!$C:$C,0)))</f>
        <v>Fuel Use Reduction</v>
      </c>
      <c r="C2449" s="254" t="str">
        <f t="shared" si="90"/>
        <v>RnD Transportation Fuel Use Perc Reduction</v>
      </c>
      <c r="D2449" s="45" t="s">
        <v>2235</v>
      </c>
      <c r="E2449" s="45"/>
      <c r="F2449" s="45" t="s">
        <v>460</v>
      </c>
      <c r="G2449" s="45"/>
      <c r="H2449" s="43">
        <v>136</v>
      </c>
      <c r="I2449" s="324" t="s">
        <v>40</v>
      </c>
      <c r="J2449" s="255" t="str">
        <f>IF(ISBLANK(INDEX('Policy Characteristics'!D:D,MATCH($C2449,'Policy Characteristics'!$C:$C,0))),"",INDEX('Policy Characteristics'!D:D,MATCH($C2449,'Policy Characteristics'!$C:$C,0)))</f>
        <v>R&amp;D Fuel Use Reductions</v>
      </c>
      <c r="K2449" s="254" t="str">
        <f>IF(ISBLANK(INDEX('Policy Characteristics'!E:E,MATCH($C2449,'Policy Characteristics'!$C:$C,0))),"",INDEX('Policy Characteristics'!E:E,MATCH($C2449,'Policy Characteristics'!$C:$C,0)))</f>
        <v>RnD transportation fuel use reduction</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0.4</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reduction in fuel use</v>
      </c>
      <c r="P2449" s="254" t="str">
        <f>IF(ISBLANK(INDEX('Policy Characteristics'!J:J,MATCH($C2449,'Policy Characteristics'!$C:$C,0))),"",INDEX('Policy Characteristics'!J:J,MATCH($C2449,'Policy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9" s="254" t="str">
        <f>IF(ISBLANK(INDEX('Policy Characteristics'!K:K,MATCH($C2449,'Policy Characteristics'!$C:$C,0))),"",INDEX('Policy Characteristics'!K:K,MATCH($C2449,'Policy Characteristics'!$C:$C,0)))</f>
        <v>architectural-design.html#rnd</v>
      </c>
      <c r="R2449" s="254" t="str">
        <f>IF(ISBLANK(INDEX('Policy Characteristics'!L:L,MATCH($C2449,'Policy Characteristics'!$C:$C,0))),"",INDEX('Policy Characteristics'!L:L,MATCH($C2449,'Policy Characteristics'!$C:$C,0)))</f>
        <v>research-and-development.html</v>
      </c>
    </row>
    <row r="2450" spans="1:18" x14ac:dyDescent="0.25">
      <c r="A2450" s="254" t="str">
        <f>IF(ISBLANK(INDEX('Policy Characteristics'!A:A,MATCH($C2450,'Policy Characteristics'!$C:$C,0))),"",INDEX('Policy Characteristics'!A:A,MATCH($C2450,'Policy Characteristics'!$C:$C,0)))</f>
        <v>Research and Development</v>
      </c>
      <c r="B2450" s="262" t="str">
        <f>IF(ISBLANK(INDEX('Policy Characteristics'!B:B,MATCH($C2450,'Policy Characteristics'!$C:$C,0))),"",INDEX('Policy Characteristics'!B:B,MATCH($C2450,'Policy Characteristics'!$C:$C,0)))</f>
        <v>Fuel Use Reduction</v>
      </c>
      <c r="C2450" s="254" t="str">
        <f t="shared" si="90"/>
        <v>RnD Transportation Fuel Use Perc Reduction</v>
      </c>
      <c r="D2450" s="45" t="s">
        <v>2236</v>
      </c>
      <c r="E2450" s="45"/>
      <c r="F2450" s="45" t="s">
        <v>461</v>
      </c>
      <c r="G2450" s="45"/>
      <c r="H2450" s="43">
        <v>137</v>
      </c>
      <c r="I2450" s="324" t="s">
        <v>40</v>
      </c>
      <c r="J2450" s="255" t="str">
        <f>IF(ISBLANK(INDEX('Policy Characteristics'!D:D,MATCH($C2450,'Policy Characteristics'!$C:$C,0))),"",INDEX('Policy Characteristics'!D:D,MATCH($C2450,'Policy Characteristics'!$C:$C,0)))</f>
        <v>R&amp;D Fuel Use Reductions</v>
      </c>
      <c r="K2450" s="254" t="str">
        <f>IF(ISBLANK(INDEX('Policy Characteristics'!E:E,MATCH($C2450,'Policy Characteristics'!$C:$C,0))),"",INDEX('Policy Characteristics'!E:E,MATCH($C2450,'Policy Characteristics'!$C:$C,0)))</f>
        <v>RnD transportation fuel use reduction</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0.4</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reduction in fuel use</v>
      </c>
      <c r="P2450" s="254" t="str">
        <f>IF(ISBLANK(INDEX('Policy Characteristics'!J:J,MATCH($C2450,'Policy Characteristics'!$C:$C,0))),"",INDEX('Policy Characteristics'!J:J,MATCH($C2450,'Policy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0" s="254" t="str">
        <f>IF(ISBLANK(INDEX('Policy Characteristics'!K:K,MATCH($C2450,'Policy Characteristics'!$C:$C,0))),"",INDEX('Policy Characteristics'!K:K,MATCH($C2450,'Policy Characteristics'!$C:$C,0)))</f>
        <v>architectural-design.html#rnd</v>
      </c>
      <c r="R2450" s="254" t="str">
        <f>IF(ISBLANK(INDEX('Policy Characteristics'!L:L,MATCH($C2450,'Policy Characteristics'!$C:$C,0))),"",INDEX('Policy Characteristics'!L:L,MATCH($C2450,'Policy Characteristics'!$C:$C,0)))</f>
        <v>research-and-development.html</v>
      </c>
    </row>
    <row r="2451" spans="1:18" x14ac:dyDescent="0.25">
      <c r="A2451" s="254" t="str">
        <f>IF(ISBLANK(INDEX('Policy Characteristics'!A:A,MATCH($C2451,'Policy Characteristics'!$C:$C,0))),"",INDEX('Policy Characteristics'!A:A,MATCH($C2451,'Policy Characteristics'!$C:$C,0)))</f>
        <v>Research and Development</v>
      </c>
      <c r="B2451" s="262" t="str">
        <f>IF(ISBLANK(INDEX('Policy Characteristics'!B:B,MATCH($C2451,'Policy Characteristics'!$C:$C,0))),"",INDEX('Policy Characteristics'!B:B,MATCH($C2451,'Policy Characteristics'!$C:$C,0)))</f>
        <v>Fuel Use Reduction</v>
      </c>
      <c r="C2451" s="254" t="str">
        <f t="shared" si="90"/>
        <v>RnD Transportation Fuel Use Perc Reduction</v>
      </c>
      <c r="D2451" s="45" t="s">
        <v>2485</v>
      </c>
      <c r="E2451" s="45"/>
      <c r="F2451" s="45" t="s">
        <v>2767</v>
      </c>
      <c r="G2451" s="45"/>
      <c r="H2451" s="43">
        <v>138</v>
      </c>
      <c r="I2451" s="324" t="s">
        <v>40</v>
      </c>
      <c r="J2451" s="255" t="str">
        <f>IF(ISBLANK(INDEX('Policy Characteristics'!D:D,MATCH($C2451,'Policy Characteristics'!$C:$C,0))),"",INDEX('Policy Characteristics'!D:D,MATCH($C2451,'Policy Characteristics'!$C:$C,0)))</f>
        <v>R&amp;D Fuel Use Reductions</v>
      </c>
      <c r="K2451" s="254" t="str">
        <f>IF(ISBLANK(INDEX('Policy Characteristics'!E:E,MATCH($C2451,'Policy Characteristics'!$C:$C,0))),"",INDEX('Policy Characteristics'!E:E,MATCH($C2451,'Policy Characteristics'!$C:$C,0)))</f>
        <v>RnD transportation fuel use reduction</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0.4</v>
      </c>
      <c r="N2451" s="261">
        <f>IF(ISBLANK(INDEX('Policy Characteristics'!H:H,MATCH($C2451,'Policy Characteristics'!$C:$C,0))),"",INDEX('Policy Characteristics'!H:H,MATCH($C2451,'Policy Characteristics'!$C:$C,0)))</f>
        <v>0.01</v>
      </c>
      <c r="O2451" s="254" t="str">
        <f>IF(ISBLANK(INDEX('Policy Characteristics'!I:I,MATCH($C2451,'Policy Characteristics'!$C:$C,0))),"",INDEX('Policy Characteristics'!I:I,MATCH($C2451,'Policy Characteristics'!$C:$C,0)))</f>
        <v>% reduction in fuel use</v>
      </c>
      <c r="P2451" s="254" t="str">
        <f>IF(ISBLANK(INDEX('Policy Characteristics'!J:J,MATCH($C2451,'Policy Characteristics'!$C:$C,0))),"",INDEX('Policy Characteristics'!J:J,MATCH($C2451,'Policy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1" s="254" t="str">
        <f>IF(ISBLANK(INDEX('Policy Characteristics'!K:K,MATCH($C2451,'Policy Characteristics'!$C:$C,0))),"",INDEX('Policy Characteristics'!K:K,MATCH($C2451,'Policy Characteristics'!$C:$C,0)))</f>
        <v>architectural-design.html#rnd</v>
      </c>
      <c r="R2451" s="254" t="str">
        <f>IF(ISBLANK(INDEX('Policy Characteristics'!L:L,MATCH($C2451,'Policy Characteristics'!$C:$C,0))),"",INDEX('Policy Characteristics'!L:L,MATCH($C2451,'Policy Characteristics'!$C:$C,0)))</f>
        <v>research-and-development.html</v>
      </c>
    </row>
    <row r="2452" spans="1:18" x14ac:dyDescent="0.25">
      <c r="A2452" s="254" t="str">
        <f>IF(ISBLANK(INDEX('Policy Characteristics'!A:A,MATCH($C2452,'Policy Characteristics'!$C:$C,0))),"",INDEX('Policy Characteristics'!A:A,MATCH($C2452,'Policy Characteristics'!$C:$C,0)))</f>
        <v>Research and Development</v>
      </c>
      <c r="B2452" s="262" t="str">
        <f>IF(ISBLANK(INDEX('Policy Characteristics'!B:B,MATCH($C2452,'Policy Characteristics'!$C:$C,0))),"",INDEX('Policy Characteristics'!B:B,MATCH($C2452,'Policy Characteristics'!$C:$C,0)))</f>
        <v>Fuel Use Reduction</v>
      </c>
      <c r="C2452" s="254" t="str">
        <f t="shared" si="90"/>
        <v>RnD Transportation Fuel Use Perc Reduction</v>
      </c>
      <c r="D2452" s="45" t="s">
        <v>2484</v>
      </c>
      <c r="E2452" s="45"/>
      <c r="F2452" s="45" t="s">
        <v>2768</v>
      </c>
      <c r="G2452" s="45"/>
      <c r="H2452" s="43">
        <v>524</v>
      </c>
      <c r="I2452" s="324" t="s">
        <v>40</v>
      </c>
      <c r="J2452" s="255" t="str">
        <f>IF(ISBLANK(INDEX('Policy Characteristics'!D:D,MATCH($C2452,'Policy Characteristics'!$C:$C,0))),"",INDEX('Policy Characteristics'!D:D,MATCH($C2452,'Policy Characteristics'!$C:$C,0)))</f>
        <v>R&amp;D Fuel Use Reductions</v>
      </c>
      <c r="K2452" s="254" t="str">
        <f>IF(ISBLANK(INDEX('Policy Characteristics'!E:E,MATCH($C2452,'Policy Characteristics'!$C:$C,0))),"",INDEX('Policy Characteristics'!E:E,MATCH($C2452,'Policy Characteristics'!$C:$C,0)))</f>
        <v>RnD transportation fuel use reduction</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0.4</v>
      </c>
      <c r="N2452" s="261">
        <f>IF(ISBLANK(INDEX('Policy Characteristics'!H:H,MATCH($C2452,'Policy Characteristics'!$C:$C,0))),"",INDEX('Policy Characteristics'!H:H,MATCH($C2452,'Policy Characteristics'!$C:$C,0)))</f>
        <v>0.01</v>
      </c>
      <c r="O2452" s="254" t="str">
        <f>IF(ISBLANK(INDEX('Policy Characteristics'!I:I,MATCH($C2452,'Policy Characteristics'!$C:$C,0))),"",INDEX('Policy Characteristics'!I:I,MATCH($C2452,'Policy Characteristics'!$C:$C,0)))</f>
        <v>% reduction in fuel use</v>
      </c>
      <c r="P2452" s="254" t="str">
        <f>IF(ISBLANK(INDEX('Policy Characteristics'!J:J,MATCH($C2452,'Policy Characteristics'!$C:$C,0))),"",INDEX('Policy Characteristics'!J:J,MATCH($C2452,'Policy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2" s="254" t="str">
        <f>IF(ISBLANK(INDEX('Policy Characteristics'!K:K,MATCH($C2452,'Policy Characteristics'!$C:$C,0))),"",INDEX('Policy Characteristics'!K:K,MATCH($C2452,'Policy Characteristics'!$C:$C,0)))</f>
        <v>architectural-design.html#rnd</v>
      </c>
      <c r="R2452" s="254" t="str">
        <f>IF(ISBLANK(INDEX('Policy Characteristics'!L:L,MATCH($C2452,'Policy Characteristics'!$C:$C,0))),"",INDEX('Policy Characteristics'!L:L,MATCH($C2452,'Policy Characteristics'!$C:$C,0)))</f>
        <v>research-and-development.html</v>
      </c>
    </row>
    <row r="2453" spans="1:18" x14ac:dyDescent="0.25">
      <c r="A2453" s="254" t="str">
        <f>IF(ISBLANK(INDEX('Policy Characteristics'!A:A,MATCH($C2453,'Policy Characteristics'!$C:$C,0))),"",INDEX('Policy Characteristics'!A:A,MATCH($C2453,'Policy Characteristics'!$C:$C,0)))</f>
        <v>Government Revenue Accounting</v>
      </c>
      <c r="B2453" s="262" t="str">
        <f>IF(ISBLANK(INDEX('Policy Characteristics'!B:B,MATCH($C2453,'Policy Characteristics'!$C:$C,0))),"",INDEX('Policy Characteristics'!B:B,MATCH($C2453,'Policy Characteristics'!$C:$C,0)))</f>
        <v>Carbon Tax Revenue</v>
      </c>
      <c r="C2453" t="s">
        <v>2927</v>
      </c>
      <c r="D2453" s="1" t="s">
        <v>2935</v>
      </c>
      <c r="F2453" s="1" t="s">
        <v>2940</v>
      </c>
      <c r="H2453" s="43">
        <v>545</v>
      </c>
      <c r="I2453" s="322" t="s">
        <v>40</v>
      </c>
      <c r="J2453" s="255" t="str">
        <f>IF(ISBLANK(INDEX('Policy Characteristics'!D:D,MATCH($C2453,'Policy Characteristics'!$C:$C,0))),"",INDEX('Policy Characteristics'!D:D,MATCH($C2453,'Policy Characteristics'!$C:$C,0)))</f>
        <v/>
      </c>
      <c r="K2453" s="254" t="str">
        <f>IF(ISBLANK(INDEX('Policy Characteristics'!E:E,MATCH($C2453,'Policy Characteristics'!$C:$C,0))),"",INDEX('Policy Characteristics'!E:E,MATCH($C2453,'Policy Characteristics'!$C:$C,0)))</f>
        <v>GRA carbon tax revenue</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10</v>
      </c>
      <c r="N2453" s="261">
        <f>IF(ISBLANK(INDEX('Policy Characteristics'!H:H,MATCH($C2453,'Policy Characteristics'!$C:$C,0))),"",INDEX('Policy Characteristics'!H:H,MATCH($C2453,'Policy Characteristics'!$C:$C,0)))</f>
        <v>1</v>
      </c>
      <c r="O2453" s="254" t="str">
        <f>IF(ISBLANK(INDEX('Policy Characteristics'!I:I,MATCH($C2453,'Policy Characteristics'!$C:$C,0))),"",INDEX('Policy Characteristics'!I:I,MATCH($C2453,'Policy Characteristics'!$C:$C,0)))</f>
        <v>weight</v>
      </c>
      <c r="P2453" s="254" t="str">
        <f>IF(ISBLANK(INDEX('Policy Characteristics'!J:J,MATCH($C2453,'Policy Characteristics'!$C:$C,0))),"",INDEX('Policy Characteristics'!J:J,MATCH($C2453,'Policy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3" s="254" t="str">
        <f>IF(ISBLANK(INDEX('Policy Characteristics'!K:K,MATCH($C2453,'Policy Characteristics'!$C:$C,0))),"",INDEX('Policy Characteristics'!K:K,MATCH($C2453,'Policy Characteristics'!$C:$C,0)))</f>
        <v>io-model.html</v>
      </c>
      <c r="R2453" s="254" t="str">
        <f>IF(ISBLANK(INDEX('Policy Characteristics'!L:L,MATCH($C2453,'Policy Characteristics'!$C:$C,0))),"",INDEX('Policy Characteristics'!L:L,MATCH($C2453,'Policy Characteristics'!$C:$C,0)))</f>
        <v/>
      </c>
    </row>
    <row r="2454" spans="1:18" x14ac:dyDescent="0.25">
      <c r="A2454" s="254" t="str">
        <f>IF(ISBLANK(INDEX('Policy Characteristics'!A:A,MATCH($C2454,'Policy Characteristics'!$C:$C,0))),"",INDEX('Policy Characteristics'!A:A,MATCH($C2454,'Policy Characteristics'!$C:$C,0)))</f>
        <v>Government Revenue Accounting</v>
      </c>
      <c r="B2454" s="262" t="str">
        <f>IF(ISBLANK(INDEX('Policy Characteristics'!B:B,MATCH($C2454,'Policy Characteristics'!$C:$C,0))),"",INDEX('Policy Characteristics'!B:B,MATCH($C2454,'Policy Characteristics'!$C:$C,0)))</f>
        <v>Carbon Tax Revenue</v>
      </c>
      <c r="C2454" s="254" t="str">
        <f t="shared" ref="C2454" si="91">C$2453</f>
        <v>GRA for Carbon Tax Revenue</v>
      </c>
      <c r="D2454" s="1" t="s">
        <v>2936</v>
      </c>
      <c r="F2454" s="1" t="s">
        <v>2951</v>
      </c>
      <c r="H2454" s="43">
        <v>546</v>
      </c>
      <c r="I2454" s="326" t="str">
        <f t="shared" ref="I2454:I2457" si="92">I$2453</f>
        <v>Yes</v>
      </c>
      <c r="J2454" s="255" t="str">
        <f>IF(ISBLANK(INDEX('Policy Characteristics'!D:D,MATCH($C2454,'Policy Characteristics'!$C:$C,0))),"",INDEX('Policy Characteristics'!D:D,MATCH($C2454,'Policy Characteristics'!$C:$C,0)))</f>
        <v/>
      </c>
      <c r="K2454" s="254" t="str">
        <f>IF(ISBLANK(INDEX('Policy Characteristics'!E:E,MATCH($C2454,'Policy Characteristics'!$C:$C,0))),"",INDEX('Policy Characteristics'!E:E,MATCH($C2454,'Policy Characteristics'!$C:$C,0)))</f>
        <v>GRA carbon tax revenue</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10</v>
      </c>
      <c r="N2454" s="261">
        <f>IF(ISBLANK(INDEX('Policy Characteristics'!H:H,MATCH($C2454,'Policy Characteristics'!$C:$C,0))),"",INDEX('Policy Characteristics'!H:H,MATCH($C2454,'Policy Characteristics'!$C:$C,0)))</f>
        <v>1</v>
      </c>
      <c r="O2454" s="254" t="str">
        <f>IF(ISBLANK(INDEX('Policy Characteristics'!I:I,MATCH($C2454,'Policy Characteristics'!$C:$C,0))),"",INDEX('Policy Characteristics'!I:I,MATCH($C2454,'Policy Characteristics'!$C:$C,0)))</f>
        <v>weight</v>
      </c>
      <c r="P2454" s="254" t="str">
        <f>IF(ISBLANK(INDEX('Policy Characteristics'!J:J,MATCH($C2454,'Policy Characteristics'!$C:$C,0))),"",INDEX('Policy Characteristics'!J:J,MATCH($C2454,'Policy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4" s="254" t="str">
        <f>IF(ISBLANK(INDEX('Policy Characteristics'!K:K,MATCH($C2454,'Policy Characteristics'!$C:$C,0))),"",INDEX('Policy Characteristics'!K:K,MATCH($C2454,'Policy Characteristics'!$C:$C,0)))</f>
        <v>io-model.html</v>
      </c>
      <c r="R2454" s="254" t="str">
        <f>IF(ISBLANK(INDEX('Policy Characteristics'!L:L,MATCH($C2454,'Policy Characteristics'!$C:$C,0))),"",INDEX('Policy Characteristics'!L:L,MATCH($C2454,'Policy Characteristics'!$C:$C,0)))</f>
        <v/>
      </c>
    </row>
    <row r="2455" spans="1:18" x14ac:dyDescent="0.25">
      <c r="A2455" s="254" t="str">
        <f>IF(ISBLANK(INDEX('Policy Characteristics'!A:A,MATCH($C2455,'Policy Characteristics'!$C:$C,0))),"",INDEX('Policy Characteristics'!A:A,MATCH($C2455,'Policy Characteristics'!$C:$C,0)))</f>
        <v>Government Revenue Accounting</v>
      </c>
      <c r="B2455" s="262" t="str">
        <f>IF(ISBLANK(INDEX('Policy Characteristics'!B:B,MATCH($C2455,'Policy Characteristics'!$C:$C,0))),"",INDEX('Policy Characteristics'!B:B,MATCH($C2455,'Policy Characteristics'!$C:$C,0)))</f>
        <v>Carbon Tax Revenue</v>
      </c>
      <c r="C2455" s="254" t="str">
        <f t="shared" ref="C2455:C2457" si="93">C$2453</f>
        <v>GRA for Carbon Tax Revenue</v>
      </c>
      <c r="D2455" s="1" t="s">
        <v>2937</v>
      </c>
      <c r="F2455" s="1" t="s">
        <v>2941</v>
      </c>
      <c r="H2455" s="43">
        <v>547</v>
      </c>
      <c r="I2455" s="326" t="str">
        <f t="shared" si="92"/>
        <v>Yes</v>
      </c>
      <c r="J2455" s="255" t="str">
        <f>IF(ISBLANK(INDEX('Policy Characteristics'!D:D,MATCH($C2455,'Policy Characteristics'!$C:$C,0))),"",INDEX('Policy Characteristics'!D:D,MATCH($C2455,'Policy Characteristics'!$C:$C,0)))</f>
        <v/>
      </c>
      <c r="K2455" s="254" t="str">
        <f>IF(ISBLANK(INDEX('Policy Characteristics'!E:E,MATCH($C2455,'Policy Characteristics'!$C:$C,0))),"",INDEX('Policy Characteristics'!E:E,MATCH($C2455,'Policy Characteristics'!$C:$C,0)))</f>
        <v>GRA carbon tax revenue</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10</v>
      </c>
      <c r="N2455" s="261">
        <f>IF(ISBLANK(INDEX('Policy Characteristics'!H:H,MATCH($C2455,'Policy Characteristics'!$C:$C,0))),"",INDEX('Policy Characteristics'!H:H,MATCH($C2455,'Policy Characteristics'!$C:$C,0)))</f>
        <v>1</v>
      </c>
      <c r="O2455" s="254" t="str">
        <f>IF(ISBLANK(INDEX('Policy Characteristics'!I:I,MATCH($C2455,'Policy Characteristics'!$C:$C,0))),"",INDEX('Policy Characteristics'!I:I,MATCH($C2455,'Policy Characteristics'!$C:$C,0)))</f>
        <v>weight</v>
      </c>
      <c r="P2455" s="254" t="str">
        <f>IF(ISBLANK(INDEX('Policy Characteristics'!J:J,MATCH($C2455,'Policy Characteristics'!$C:$C,0))),"",INDEX('Policy Characteristics'!J:J,MATCH($C2455,'Policy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5" s="254" t="str">
        <f>IF(ISBLANK(INDEX('Policy Characteristics'!K:K,MATCH($C2455,'Policy Characteristics'!$C:$C,0))),"",INDEX('Policy Characteristics'!K:K,MATCH($C2455,'Policy Characteristics'!$C:$C,0)))</f>
        <v>io-model.html</v>
      </c>
      <c r="R2455" s="254" t="str">
        <f>IF(ISBLANK(INDEX('Policy Characteristics'!L:L,MATCH($C2455,'Policy Characteristics'!$C:$C,0))),"",INDEX('Policy Characteristics'!L:L,MATCH($C2455,'Policy Characteristics'!$C:$C,0)))</f>
        <v/>
      </c>
    </row>
    <row r="2456" spans="1:18" x14ac:dyDescent="0.25">
      <c r="A2456" s="254" t="str">
        <f>IF(ISBLANK(INDEX('Policy Characteristics'!A:A,MATCH($C2456,'Policy Characteristics'!$C:$C,0))),"",INDEX('Policy Characteristics'!A:A,MATCH($C2456,'Policy Characteristics'!$C:$C,0)))</f>
        <v>Government Revenue Accounting</v>
      </c>
      <c r="B2456" s="262" t="str">
        <f>IF(ISBLANK(INDEX('Policy Characteristics'!B:B,MATCH($C2456,'Policy Characteristics'!$C:$C,0))),"",INDEX('Policy Characteristics'!B:B,MATCH($C2456,'Policy Characteristics'!$C:$C,0)))</f>
        <v>Carbon Tax Revenue</v>
      </c>
      <c r="C2456" s="254" t="str">
        <f t="shared" si="93"/>
        <v>GRA for Carbon Tax Revenue</v>
      </c>
      <c r="D2456" s="1" t="s">
        <v>2938</v>
      </c>
      <c r="F2456" s="1" t="s">
        <v>2942</v>
      </c>
      <c r="H2456" s="43">
        <v>548</v>
      </c>
      <c r="I2456" s="326" t="str">
        <f t="shared" si="92"/>
        <v>Yes</v>
      </c>
      <c r="J2456" s="255" t="str">
        <f>IF(ISBLANK(INDEX('Policy Characteristics'!D:D,MATCH($C2456,'Policy Characteristics'!$C:$C,0))),"",INDEX('Policy Characteristics'!D:D,MATCH($C2456,'Policy Characteristics'!$C:$C,0)))</f>
        <v/>
      </c>
      <c r="K2456" s="254" t="str">
        <f>IF(ISBLANK(INDEX('Policy Characteristics'!E:E,MATCH($C2456,'Policy Characteristics'!$C:$C,0))),"",INDEX('Policy Characteristics'!E:E,MATCH($C2456,'Policy Characteristics'!$C:$C,0)))</f>
        <v>GRA carbon tax revenue</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10</v>
      </c>
      <c r="N2456" s="261">
        <f>IF(ISBLANK(INDEX('Policy Characteristics'!H:H,MATCH($C2456,'Policy Characteristics'!$C:$C,0))),"",INDEX('Policy Characteristics'!H:H,MATCH($C2456,'Policy Characteristics'!$C:$C,0)))</f>
        <v>1</v>
      </c>
      <c r="O2456" s="254" t="str">
        <f>IF(ISBLANK(INDEX('Policy Characteristics'!I:I,MATCH($C2456,'Policy Characteristics'!$C:$C,0))),"",INDEX('Policy Characteristics'!I:I,MATCH($C2456,'Policy Characteristics'!$C:$C,0)))</f>
        <v>weight</v>
      </c>
      <c r="P2456" s="254" t="str">
        <f>IF(ISBLANK(INDEX('Policy Characteristics'!J:J,MATCH($C2456,'Policy Characteristics'!$C:$C,0))),"",INDEX('Policy Characteristics'!J:J,MATCH($C2456,'Policy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6" s="254" t="str">
        <f>IF(ISBLANK(INDEX('Policy Characteristics'!K:K,MATCH($C2456,'Policy Characteristics'!$C:$C,0))),"",INDEX('Policy Characteristics'!K:K,MATCH($C2456,'Policy Characteristics'!$C:$C,0)))</f>
        <v>io-model.html</v>
      </c>
      <c r="R2456" s="254" t="str">
        <f>IF(ISBLANK(INDEX('Policy Characteristics'!L:L,MATCH($C2456,'Policy Characteristics'!$C:$C,0))),"",INDEX('Policy Characteristics'!L:L,MATCH($C2456,'Policy Characteristics'!$C:$C,0)))</f>
        <v/>
      </c>
    </row>
    <row r="2457" spans="1:18" x14ac:dyDescent="0.25">
      <c r="A2457" s="254" t="str">
        <f>IF(ISBLANK(INDEX('Policy Characteristics'!A:A,MATCH($C2457,'Policy Characteristics'!$C:$C,0))),"",INDEX('Policy Characteristics'!A:A,MATCH($C2457,'Policy Characteristics'!$C:$C,0)))</f>
        <v>Government Revenue Accounting</v>
      </c>
      <c r="B2457" s="262" t="str">
        <f>IF(ISBLANK(INDEX('Policy Characteristics'!B:B,MATCH($C2457,'Policy Characteristics'!$C:$C,0))),"",INDEX('Policy Characteristics'!B:B,MATCH($C2457,'Policy Characteristics'!$C:$C,0)))</f>
        <v>Carbon Tax Revenue</v>
      </c>
      <c r="C2457" s="254" t="str">
        <f t="shared" si="93"/>
        <v>GRA for Carbon Tax Revenue</v>
      </c>
      <c r="D2457" s="1" t="s">
        <v>2939</v>
      </c>
      <c r="F2457" s="1" t="s">
        <v>2943</v>
      </c>
      <c r="H2457" s="43">
        <v>549</v>
      </c>
      <c r="I2457" s="326" t="str">
        <f t="shared" si="92"/>
        <v>Yes</v>
      </c>
      <c r="J2457" s="255" t="str">
        <f>IF(ISBLANK(INDEX('Policy Characteristics'!D:D,MATCH($C2457,'Policy Characteristics'!$C:$C,0))),"",INDEX('Policy Characteristics'!D:D,MATCH($C2457,'Policy Characteristics'!$C:$C,0)))</f>
        <v/>
      </c>
      <c r="K2457" s="254" t="str">
        <f>IF(ISBLANK(INDEX('Policy Characteristics'!E:E,MATCH($C2457,'Policy Characteristics'!$C:$C,0))),"",INDEX('Policy Characteristics'!E:E,MATCH($C2457,'Policy Characteristics'!$C:$C,0)))</f>
        <v>GRA carbon tax revenue</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10</v>
      </c>
      <c r="N2457" s="261">
        <f>IF(ISBLANK(INDEX('Policy Characteristics'!H:H,MATCH($C2457,'Policy Characteristics'!$C:$C,0))),"",INDEX('Policy Characteristics'!H:H,MATCH($C2457,'Policy Characteristics'!$C:$C,0)))</f>
        <v>1</v>
      </c>
      <c r="O2457" s="254" t="str">
        <f>IF(ISBLANK(INDEX('Policy Characteristics'!I:I,MATCH($C2457,'Policy Characteristics'!$C:$C,0))),"",INDEX('Policy Characteristics'!I:I,MATCH($C2457,'Policy Characteristics'!$C:$C,0)))</f>
        <v>weight</v>
      </c>
      <c r="P2457" s="254" t="str">
        <f>IF(ISBLANK(INDEX('Policy Characteristics'!J:J,MATCH($C2457,'Policy Characteristics'!$C:$C,0))),"",INDEX('Policy Characteristics'!J:J,MATCH($C2457,'Policy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7" s="254" t="str">
        <f>IF(ISBLANK(INDEX('Policy Characteristics'!K:K,MATCH($C2457,'Policy Characteristics'!$C:$C,0))),"",INDEX('Policy Characteristics'!K:K,MATCH($C2457,'Policy Characteristics'!$C:$C,0)))</f>
        <v>io-model.html</v>
      </c>
      <c r="R2457" s="254" t="str">
        <f>IF(ISBLANK(INDEX('Policy Characteristics'!L:L,MATCH($C2457,'Policy Characteristics'!$C:$C,0))),"",INDEX('Policy Characteristics'!L:L,MATCH($C2457,'Policy Characteristics'!$C:$C,0)))</f>
        <v/>
      </c>
    </row>
    <row r="2458" spans="1:18" x14ac:dyDescent="0.25">
      <c r="A2458" s="254" t="str">
        <f>IF(ISBLANK(INDEX('Policy Characteristics'!A:A,MATCH($C2458,'Policy Characteristics'!$C:$C,0))),"",INDEX('Policy Characteristics'!A:A,MATCH($C2458,'Policy Characteristics'!$C:$C,0)))</f>
        <v>Government Revenue Accounting</v>
      </c>
      <c r="B2458" s="262" t="str">
        <f>IF(ISBLANK(INDEX('Policy Characteristics'!B:B,MATCH($C2458,'Policy Characteristics'!$C:$C,0))),"",INDEX('Policy Characteristics'!B:B,MATCH($C2458,'Policy Characteristics'!$C:$C,0)))</f>
        <v>Fuel Tax Revenue</v>
      </c>
      <c r="C2458" t="s">
        <v>2928</v>
      </c>
      <c r="D2458" s="1" t="s">
        <v>2935</v>
      </c>
      <c r="F2458" s="1" t="s">
        <v>2940</v>
      </c>
      <c r="H2458" s="43">
        <v>550</v>
      </c>
      <c r="I2458" s="322" t="s">
        <v>40</v>
      </c>
      <c r="J2458" s="255" t="str">
        <f>IF(ISBLANK(INDEX('Policy Characteristics'!D:D,MATCH($C2458,'Policy Characteristics'!$C:$C,0))),"",INDEX('Policy Characteristics'!D:D,MATCH($C2458,'Policy Characteristics'!$C:$C,0)))</f>
        <v/>
      </c>
      <c r="K2458" s="254" t="str">
        <f>IF(ISBLANK(INDEX('Policy Characteristics'!E:E,MATCH($C2458,'Policy Characteristics'!$C:$C,0))),"",INDEX('Policy Characteristics'!E:E,MATCH($C2458,'Policy Characteristics'!$C:$C,0)))</f>
        <v>GRA fuel tax revenue</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10</v>
      </c>
      <c r="N2458" s="261">
        <f>IF(ISBLANK(INDEX('Policy Characteristics'!H:H,MATCH($C2458,'Policy Characteristics'!$C:$C,0))),"",INDEX('Policy Characteristics'!H:H,MATCH($C2458,'Policy Characteristics'!$C:$C,0)))</f>
        <v>1</v>
      </c>
      <c r="O2458" s="254" t="str">
        <f>IF(ISBLANK(INDEX('Policy Characteristics'!I:I,MATCH($C2458,'Policy Characteristics'!$C:$C,0))),"",INDEX('Policy Characteristics'!I:I,MATCH($C2458,'Policy Characteristics'!$C:$C,0)))</f>
        <v>weight</v>
      </c>
      <c r="P2458" s="254" t="str">
        <f>IF(ISBLANK(INDEX('Policy Characteristics'!J:J,MATCH($C2458,'Policy Characteristics'!$C:$C,0))),"",INDEX('Policy Characteristics'!J:J,MATCH($C2458,'Policy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8" s="254" t="str">
        <f>IF(ISBLANK(INDEX('Policy Characteristics'!K:K,MATCH($C2458,'Policy Characteristics'!$C:$C,0))),"",INDEX('Policy Characteristics'!K:K,MATCH($C2458,'Policy Characteristics'!$C:$C,0)))</f>
        <v>io-model.html</v>
      </c>
      <c r="R2458" s="254" t="str">
        <f>IF(ISBLANK(INDEX('Policy Characteristics'!L:L,MATCH($C2458,'Policy Characteristics'!$C:$C,0))),"",INDEX('Policy Characteristics'!L:L,MATCH($C2458,'Policy Characteristics'!$C:$C,0)))</f>
        <v/>
      </c>
    </row>
    <row r="2459" spans="1:18" x14ac:dyDescent="0.25">
      <c r="A2459" s="254" t="str">
        <f>IF(ISBLANK(INDEX('Policy Characteristics'!A:A,MATCH($C2459,'Policy Characteristics'!$C:$C,0))),"",INDEX('Policy Characteristics'!A:A,MATCH($C2459,'Policy Characteristics'!$C:$C,0)))</f>
        <v>Government Revenue Accounting</v>
      </c>
      <c r="B2459" s="262" t="str">
        <f>IF(ISBLANK(INDEX('Policy Characteristics'!B:B,MATCH($C2459,'Policy Characteristics'!$C:$C,0))),"",INDEX('Policy Characteristics'!B:B,MATCH($C2459,'Policy Characteristics'!$C:$C,0)))</f>
        <v>Fuel Tax Revenue</v>
      </c>
      <c r="C2459" s="254" t="str">
        <f t="shared" ref="C2459:C2462" si="94">C$2458</f>
        <v>GRA for Fuel Tax Revenue</v>
      </c>
      <c r="D2459" s="1" t="s">
        <v>2936</v>
      </c>
      <c r="F2459" s="1" t="s">
        <v>2951</v>
      </c>
      <c r="H2459" s="43">
        <v>551</v>
      </c>
      <c r="I2459" s="326" t="str">
        <f t="shared" ref="I2459:I2462" si="95">I$2458</f>
        <v>Yes</v>
      </c>
      <c r="J2459" s="255" t="str">
        <f>IF(ISBLANK(INDEX('Policy Characteristics'!D:D,MATCH($C2459,'Policy Characteristics'!$C:$C,0))),"",INDEX('Policy Characteristics'!D:D,MATCH($C2459,'Policy Characteristics'!$C:$C,0)))</f>
        <v/>
      </c>
      <c r="K2459" s="254" t="str">
        <f>IF(ISBLANK(INDEX('Policy Characteristics'!E:E,MATCH($C2459,'Policy Characteristics'!$C:$C,0))),"",INDEX('Policy Characteristics'!E:E,MATCH($C2459,'Policy Characteristics'!$C:$C,0)))</f>
        <v>GRA fuel tax revenue</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10</v>
      </c>
      <c r="N2459" s="261">
        <f>IF(ISBLANK(INDEX('Policy Characteristics'!H:H,MATCH($C2459,'Policy Characteristics'!$C:$C,0))),"",INDEX('Policy Characteristics'!H:H,MATCH($C2459,'Policy Characteristics'!$C:$C,0)))</f>
        <v>1</v>
      </c>
      <c r="O2459" s="254" t="str">
        <f>IF(ISBLANK(INDEX('Policy Characteristics'!I:I,MATCH($C2459,'Policy Characteristics'!$C:$C,0))),"",INDEX('Policy Characteristics'!I:I,MATCH($C2459,'Policy Characteristics'!$C:$C,0)))</f>
        <v>weight</v>
      </c>
      <c r="P2459" s="254" t="str">
        <f>IF(ISBLANK(INDEX('Policy Characteristics'!J:J,MATCH($C2459,'Policy Characteristics'!$C:$C,0))),"",INDEX('Policy Characteristics'!J:J,MATCH($C2459,'Policy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9" s="254" t="str">
        <f>IF(ISBLANK(INDEX('Policy Characteristics'!K:K,MATCH($C2459,'Policy Characteristics'!$C:$C,0))),"",INDEX('Policy Characteristics'!K:K,MATCH($C2459,'Policy Characteristics'!$C:$C,0)))</f>
        <v>io-model.html</v>
      </c>
      <c r="R2459" s="254" t="str">
        <f>IF(ISBLANK(INDEX('Policy Characteristics'!L:L,MATCH($C2459,'Policy Characteristics'!$C:$C,0))),"",INDEX('Policy Characteristics'!L:L,MATCH($C2459,'Policy Characteristics'!$C:$C,0)))</f>
        <v/>
      </c>
    </row>
    <row r="2460" spans="1:18" x14ac:dyDescent="0.25">
      <c r="A2460" s="254" t="str">
        <f>IF(ISBLANK(INDEX('Policy Characteristics'!A:A,MATCH($C2460,'Policy Characteristics'!$C:$C,0))),"",INDEX('Policy Characteristics'!A:A,MATCH($C2460,'Policy Characteristics'!$C:$C,0)))</f>
        <v>Government Revenue Accounting</v>
      </c>
      <c r="B2460" s="262" t="str">
        <f>IF(ISBLANK(INDEX('Policy Characteristics'!B:B,MATCH($C2460,'Policy Characteristics'!$C:$C,0))),"",INDEX('Policy Characteristics'!B:B,MATCH($C2460,'Policy Characteristics'!$C:$C,0)))</f>
        <v>Fuel Tax Revenue</v>
      </c>
      <c r="C2460" s="254" t="str">
        <f t="shared" si="94"/>
        <v>GRA for Fuel Tax Revenue</v>
      </c>
      <c r="D2460" s="1" t="s">
        <v>2937</v>
      </c>
      <c r="F2460" s="1" t="s">
        <v>2941</v>
      </c>
      <c r="H2460" s="43">
        <v>552</v>
      </c>
      <c r="I2460" s="326" t="str">
        <f t="shared" si="95"/>
        <v>Yes</v>
      </c>
      <c r="J2460" s="255" t="str">
        <f>IF(ISBLANK(INDEX('Policy Characteristics'!D:D,MATCH($C2460,'Policy Characteristics'!$C:$C,0))),"",INDEX('Policy Characteristics'!D:D,MATCH($C2460,'Policy Characteristics'!$C:$C,0)))</f>
        <v/>
      </c>
      <c r="K2460" s="254" t="str">
        <f>IF(ISBLANK(INDEX('Policy Characteristics'!E:E,MATCH($C2460,'Policy Characteristics'!$C:$C,0))),"",INDEX('Policy Characteristics'!E:E,MATCH($C2460,'Policy Characteristics'!$C:$C,0)))</f>
        <v>GRA fuel tax revenue</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10</v>
      </c>
      <c r="N2460" s="261">
        <f>IF(ISBLANK(INDEX('Policy Characteristics'!H:H,MATCH($C2460,'Policy Characteristics'!$C:$C,0))),"",INDEX('Policy Characteristics'!H:H,MATCH($C2460,'Policy Characteristics'!$C:$C,0)))</f>
        <v>1</v>
      </c>
      <c r="O2460" s="254" t="str">
        <f>IF(ISBLANK(INDEX('Policy Characteristics'!I:I,MATCH($C2460,'Policy Characteristics'!$C:$C,0))),"",INDEX('Policy Characteristics'!I:I,MATCH($C2460,'Policy Characteristics'!$C:$C,0)))</f>
        <v>weight</v>
      </c>
      <c r="P2460" s="254" t="str">
        <f>IF(ISBLANK(INDEX('Policy Characteristics'!J:J,MATCH($C2460,'Policy Characteristics'!$C:$C,0))),"",INDEX('Policy Characteristics'!J:J,MATCH($C2460,'Policy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0" s="254" t="str">
        <f>IF(ISBLANK(INDEX('Policy Characteristics'!K:K,MATCH($C2460,'Policy Characteristics'!$C:$C,0))),"",INDEX('Policy Characteristics'!K:K,MATCH($C2460,'Policy Characteristics'!$C:$C,0)))</f>
        <v>io-model.html</v>
      </c>
      <c r="R2460" s="254" t="str">
        <f>IF(ISBLANK(INDEX('Policy Characteristics'!L:L,MATCH($C2460,'Policy Characteristics'!$C:$C,0))),"",INDEX('Policy Characteristics'!L:L,MATCH($C2460,'Policy Characteristics'!$C:$C,0)))</f>
        <v/>
      </c>
    </row>
    <row r="2461" spans="1:18" x14ac:dyDescent="0.25">
      <c r="A2461" s="254" t="str">
        <f>IF(ISBLANK(INDEX('Policy Characteristics'!A:A,MATCH($C2461,'Policy Characteristics'!$C:$C,0))),"",INDEX('Policy Characteristics'!A:A,MATCH($C2461,'Policy Characteristics'!$C:$C,0)))</f>
        <v>Government Revenue Accounting</v>
      </c>
      <c r="B2461" s="262" t="str">
        <f>IF(ISBLANK(INDEX('Policy Characteristics'!B:B,MATCH($C2461,'Policy Characteristics'!$C:$C,0))),"",INDEX('Policy Characteristics'!B:B,MATCH($C2461,'Policy Characteristics'!$C:$C,0)))</f>
        <v>Fuel Tax Revenue</v>
      </c>
      <c r="C2461" s="254" t="str">
        <f t="shared" si="94"/>
        <v>GRA for Fuel Tax Revenue</v>
      </c>
      <c r="D2461" s="1" t="s">
        <v>2938</v>
      </c>
      <c r="F2461" s="1" t="s">
        <v>2942</v>
      </c>
      <c r="H2461" s="43">
        <v>553</v>
      </c>
      <c r="I2461" s="326" t="str">
        <f t="shared" si="95"/>
        <v>Yes</v>
      </c>
      <c r="J2461" s="255" t="str">
        <f>IF(ISBLANK(INDEX('Policy Characteristics'!D:D,MATCH($C2461,'Policy Characteristics'!$C:$C,0))),"",INDEX('Policy Characteristics'!D:D,MATCH($C2461,'Policy Characteristics'!$C:$C,0)))</f>
        <v/>
      </c>
      <c r="K2461" s="254" t="str">
        <f>IF(ISBLANK(INDEX('Policy Characteristics'!E:E,MATCH($C2461,'Policy Characteristics'!$C:$C,0))),"",INDEX('Policy Characteristics'!E:E,MATCH($C2461,'Policy Characteristics'!$C:$C,0)))</f>
        <v>GRA fuel tax revenue</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10</v>
      </c>
      <c r="N2461" s="261">
        <f>IF(ISBLANK(INDEX('Policy Characteristics'!H:H,MATCH($C2461,'Policy Characteristics'!$C:$C,0))),"",INDEX('Policy Characteristics'!H:H,MATCH($C2461,'Policy Characteristics'!$C:$C,0)))</f>
        <v>1</v>
      </c>
      <c r="O2461" s="254" t="str">
        <f>IF(ISBLANK(INDEX('Policy Characteristics'!I:I,MATCH($C2461,'Policy Characteristics'!$C:$C,0))),"",INDEX('Policy Characteristics'!I:I,MATCH($C2461,'Policy Characteristics'!$C:$C,0)))</f>
        <v>weight</v>
      </c>
      <c r="P2461" s="254" t="str">
        <f>IF(ISBLANK(INDEX('Policy Characteristics'!J:J,MATCH($C2461,'Policy Characteristics'!$C:$C,0))),"",INDEX('Policy Characteristics'!J:J,MATCH($C2461,'Policy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1" s="254" t="str">
        <f>IF(ISBLANK(INDEX('Policy Characteristics'!K:K,MATCH($C2461,'Policy Characteristics'!$C:$C,0))),"",INDEX('Policy Characteristics'!K:K,MATCH($C2461,'Policy Characteristics'!$C:$C,0)))</f>
        <v>io-model.html</v>
      </c>
      <c r="R2461" s="254" t="str">
        <f>IF(ISBLANK(INDEX('Policy Characteristics'!L:L,MATCH($C2461,'Policy Characteristics'!$C:$C,0))),"",INDEX('Policy Characteristics'!L:L,MATCH($C2461,'Policy Characteristics'!$C:$C,0)))</f>
        <v/>
      </c>
    </row>
    <row r="2462" spans="1:18" x14ac:dyDescent="0.25">
      <c r="A2462" s="254" t="str">
        <f>IF(ISBLANK(INDEX('Policy Characteristics'!A:A,MATCH($C2462,'Policy Characteristics'!$C:$C,0))),"",INDEX('Policy Characteristics'!A:A,MATCH($C2462,'Policy Characteristics'!$C:$C,0)))</f>
        <v>Government Revenue Accounting</v>
      </c>
      <c r="B2462" s="262" t="str">
        <f>IF(ISBLANK(INDEX('Policy Characteristics'!B:B,MATCH($C2462,'Policy Characteristics'!$C:$C,0))),"",INDEX('Policy Characteristics'!B:B,MATCH($C2462,'Policy Characteristics'!$C:$C,0)))</f>
        <v>Fuel Tax Revenue</v>
      </c>
      <c r="C2462" s="254" t="str">
        <f t="shared" si="94"/>
        <v>GRA for Fuel Tax Revenue</v>
      </c>
      <c r="D2462" s="1" t="s">
        <v>2939</v>
      </c>
      <c r="F2462" s="1" t="s">
        <v>2943</v>
      </c>
      <c r="H2462" s="43">
        <v>554</v>
      </c>
      <c r="I2462" s="326" t="str">
        <f t="shared" si="95"/>
        <v>Yes</v>
      </c>
      <c r="J2462" s="255" t="str">
        <f>IF(ISBLANK(INDEX('Policy Characteristics'!D:D,MATCH($C2462,'Policy Characteristics'!$C:$C,0))),"",INDEX('Policy Characteristics'!D:D,MATCH($C2462,'Policy Characteristics'!$C:$C,0)))</f>
        <v/>
      </c>
      <c r="K2462" s="254" t="str">
        <f>IF(ISBLANK(INDEX('Policy Characteristics'!E:E,MATCH($C2462,'Policy Characteristics'!$C:$C,0))),"",INDEX('Policy Characteristics'!E:E,MATCH($C2462,'Policy Characteristics'!$C:$C,0)))</f>
        <v>GRA fuel tax revenue</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10</v>
      </c>
      <c r="N2462" s="261">
        <f>IF(ISBLANK(INDEX('Policy Characteristics'!H:H,MATCH($C2462,'Policy Characteristics'!$C:$C,0))),"",INDEX('Policy Characteristics'!H:H,MATCH($C2462,'Policy Characteristics'!$C:$C,0)))</f>
        <v>1</v>
      </c>
      <c r="O2462" s="254" t="str">
        <f>IF(ISBLANK(INDEX('Policy Characteristics'!I:I,MATCH($C2462,'Policy Characteristics'!$C:$C,0))),"",INDEX('Policy Characteristics'!I:I,MATCH($C2462,'Policy Characteristics'!$C:$C,0)))</f>
        <v>weight</v>
      </c>
      <c r="P2462" s="254" t="str">
        <f>IF(ISBLANK(INDEX('Policy Characteristics'!J:J,MATCH($C2462,'Policy Characteristics'!$C:$C,0))),"",INDEX('Policy Characteristics'!J:J,MATCH($C2462,'Policy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2" s="254" t="str">
        <f>IF(ISBLANK(INDEX('Policy Characteristics'!K:K,MATCH($C2462,'Policy Characteristics'!$C:$C,0))),"",INDEX('Policy Characteristics'!K:K,MATCH($C2462,'Policy Characteristics'!$C:$C,0)))</f>
        <v>io-model.html</v>
      </c>
      <c r="R2462" s="254" t="str">
        <f>IF(ISBLANK(INDEX('Policy Characteristics'!L:L,MATCH($C2462,'Policy Characteristics'!$C:$C,0))),"",INDEX('Policy Characteristics'!L:L,MATCH($C2462,'Policy Characteristics'!$C:$C,0)))</f>
        <v/>
      </c>
    </row>
    <row r="2463" spans="1:18" x14ac:dyDescent="0.25">
      <c r="A2463" s="254" t="str">
        <f>IF(ISBLANK(INDEX('Policy Characteristics'!A:A,MATCH($C2463,'Policy Characteristics'!$C:$C,0))),"",INDEX('Policy Characteristics'!A:A,MATCH($C2463,'Policy Characteristics'!$C:$C,0)))</f>
        <v>Government Revenue Accounting</v>
      </c>
      <c r="B2463" s="262" t="str">
        <f>IF(ISBLANK(INDEX('Policy Characteristics'!B:B,MATCH($C2463,'Policy Characteristics'!$C:$C,0))),"",INDEX('Policy Characteristics'!B:B,MATCH($C2463,'Policy Characteristics'!$C:$C,0)))</f>
        <v>Vehicle Subsidy</v>
      </c>
      <c r="C2463" t="s">
        <v>3587</v>
      </c>
      <c r="D2463" s="1" t="s">
        <v>2935</v>
      </c>
      <c r="F2463" s="1" t="s">
        <v>2940</v>
      </c>
      <c r="H2463" s="43">
        <v>555</v>
      </c>
      <c r="I2463" s="322" t="s">
        <v>40</v>
      </c>
      <c r="J2463" s="255" t="str">
        <f>IF(ISBLANK(INDEX('Policy Characteristics'!D:D,MATCH($C2463,'Policy Characteristics'!$C:$C,0))),"",INDEX('Policy Characteristics'!D:D,MATCH($C2463,'Policy Characteristics'!$C:$C,0)))</f>
        <v/>
      </c>
      <c r="K2463" s="254" t="str">
        <f>IF(ISBLANK(INDEX('Policy Characteristics'!E:E,MATCH($C2463,'Policy Characteristics'!$C:$C,0))),"",INDEX('Policy Characteristics'!E:E,MATCH($C2463,'Policy Characteristics'!$C:$C,0)))</f>
        <v>GRA EV subsidy</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10</v>
      </c>
      <c r="N2463" s="261">
        <f>IF(ISBLANK(INDEX('Policy Characteristics'!H:H,MATCH($C2463,'Policy Characteristics'!$C:$C,0))),"",INDEX('Policy Characteristics'!H:H,MATCH($C2463,'Policy Characteristics'!$C:$C,0)))</f>
        <v>1</v>
      </c>
      <c r="O2463" s="254" t="str">
        <f>IF(ISBLANK(INDEX('Policy Characteristics'!I:I,MATCH($C2463,'Policy Characteristics'!$C:$C,0))),"",INDEX('Policy Characteristics'!I:I,MATCH($C2463,'Policy Characteristics'!$C:$C,0)))</f>
        <v>weight</v>
      </c>
      <c r="P2463" s="254" t="str">
        <f>IF(ISBLANK(INDEX('Policy Characteristics'!J:J,MATCH($C2463,'Policy Characteristics'!$C:$C,0))),"",INDEX('Policy Characteristics'!J:J,MATCH($C2463,'Policy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3" s="254" t="str">
        <f>IF(ISBLANK(INDEX('Policy Characteristics'!K:K,MATCH($C2463,'Policy Characteristics'!$C:$C,0))),"",INDEX('Policy Characteristics'!K:K,MATCH($C2463,'Policy Characteristics'!$C:$C,0)))</f>
        <v>io-model.html</v>
      </c>
      <c r="R2463" s="254" t="str">
        <f>IF(ISBLANK(INDEX('Policy Characteristics'!L:L,MATCH($C2463,'Policy Characteristics'!$C:$C,0))),"",INDEX('Policy Characteristics'!L:L,MATCH($C2463,'Policy Characteristics'!$C:$C,0)))</f>
        <v/>
      </c>
    </row>
    <row r="2464" spans="1:18" x14ac:dyDescent="0.25">
      <c r="A2464" s="254" t="str">
        <f>IF(ISBLANK(INDEX('Policy Characteristics'!A:A,MATCH($C2464,'Policy Characteristics'!$C:$C,0))),"",INDEX('Policy Characteristics'!A:A,MATCH($C2464,'Policy Characteristics'!$C:$C,0)))</f>
        <v>Government Revenue Accounting</v>
      </c>
      <c r="B2464" s="262" t="str">
        <f>IF(ISBLANK(INDEX('Policy Characteristics'!B:B,MATCH($C2464,'Policy Characteristics'!$C:$C,0))),"",INDEX('Policy Characteristics'!B:B,MATCH($C2464,'Policy Characteristics'!$C:$C,0)))</f>
        <v>Vehicle Subsidy</v>
      </c>
      <c r="C2464" s="254" t="str">
        <f t="shared" ref="C2464:C2467" si="96">C$2463</f>
        <v>GRA for Vehicle Subsidy</v>
      </c>
      <c r="D2464" s="1" t="s">
        <v>2936</v>
      </c>
      <c r="F2464" s="1" t="s">
        <v>2951</v>
      </c>
      <c r="H2464" s="43">
        <v>556</v>
      </c>
      <c r="I2464" s="326" t="str">
        <f t="shared" ref="I2464:I2472" si="97">I$2463</f>
        <v>Yes</v>
      </c>
      <c r="J2464" s="255" t="str">
        <f>IF(ISBLANK(INDEX('Policy Characteristics'!D:D,MATCH($C2464,'Policy Characteristics'!$C:$C,0))),"",INDEX('Policy Characteristics'!D:D,MATCH($C2464,'Policy Characteristics'!$C:$C,0)))</f>
        <v/>
      </c>
      <c r="K2464" s="254" t="str">
        <f>IF(ISBLANK(INDEX('Policy Characteristics'!E:E,MATCH($C2464,'Policy Characteristics'!$C:$C,0))),"",INDEX('Policy Characteristics'!E:E,MATCH($C2464,'Policy Characteristics'!$C:$C,0)))</f>
        <v>GRA EV subsidy</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10</v>
      </c>
      <c r="N2464" s="261">
        <f>IF(ISBLANK(INDEX('Policy Characteristics'!H:H,MATCH($C2464,'Policy Characteristics'!$C:$C,0))),"",INDEX('Policy Characteristics'!H:H,MATCH($C2464,'Policy Characteristics'!$C:$C,0)))</f>
        <v>1</v>
      </c>
      <c r="O2464" s="254" t="str">
        <f>IF(ISBLANK(INDEX('Policy Characteristics'!I:I,MATCH($C2464,'Policy Characteristics'!$C:$C,0))),"",INDEX('Policy Characteristics'!I:I,MATCH($C2464,'Policy Characteristics'!$C:$C,0)))</f>
        <v>weight</v>
      </c>
      <c r="P2464" s="254" t="str">
        <f>IF(ISBLANK(INDEX('Policy Characteristics'!J:J,MATCH($C2464,'Policy Characteristics'!$C:$C,0))),"",INDEX('Policy Characteristics'!J:J,MATCH($C2464,'Policy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4" s="254" t="str">
        <f>IF(ISBLANK(INDEX('Policy Characteristics'!K:K,MATCH($C2464,'Policy Characteristics'!$C:$C,0))),"",INDEX('Policy Characteristics'!K:K,MATCH($C2464,'Policy Characteristics'!$C:$C,0)))</f>
        <v>io-model.html</v>
      </c>
      <c r="R2464" s="254" t="str">
        <f>IF(ISBLANK(INDEX('Policy Characteristics'!L:L,MATCH($C2464,'Policy Characteristics'!$C:$C,0))),"",INDEX('Policy Characteristics'!L:L,MATCH($C2464,'Policy Characteristics'!$C:$C,0)))</f>
        <v/>
      </c>
    </row>
    <row r="2465" spans="1:18" x14ac:dyDescent="0.25">
      <c r="A2465" s="254" t="str">
        <f>IF(ISBLANK(INDEX('Policy Characteristics'!A:A,MATCH($C2465,'Policy Characteristics'!$C:$C,0))),"",INDEX('Policy Characteristics'!A:A,MATCH($C2465,'Policy Characteristics'!$C:$C,0)))</f>
        <v>Government Revenue Accounting</v>
      </c>
      <c r="B2465" s="262" t="str">
        <f>IF(ISBLANK(INDEX('Policy Characteristics'!B:B,MATCH($C2465,'Policy Characteristics'!$C:$C,0))),"",INDEX('Policy Characteristics'!B:B,MATCH($C2465,'Policy Characteristics'!$C:$C,0)))</f>
        <v>Vehicle Subsidy</v>
      </c>
      <c r="C2465" s="254" t="str">
        <f t="shared" si="96"/>
        <v>GRA for Vehicle Subsidy</v>
      </c>
      <c r="D2465" s="1" t="s">
        <v>2937</v>
      </c>
      <c r="F2465" s="1" t="s">
        <v>2941</v>
      </c>
      <c r="H2465" s="43">
        <v>557</v>
      </c>
      <c r="I2465" s="326" t="str">
        <f t="shared" si="97"/>
        <v>Yes</v>
      </c>
      <c r="J2465" s="255" t="str">
        <f>IF(ISBLANK(INDEX('Policy Characteristics'!D:D,MATCH($C2465,'Policy Characteristics'!$C:$C,0))),"",INDEX('Policy Characteristics'!D:D,MATCH($C2465,'Policy Characteristics'!$C:$C,0)))</f>
        <v/>
      </c>
      <c r="K2465" s="254" t="str">
        <f>IF(ISBLANK(INDEX('Policy Characteristics'!E:E,MATCH($C2465,'Policy Characteristics'!$C:$C,0))),"",INDEX('Policy Characteristics'!E:E,MATCH($C2465,'Policy Characteristics'!$C:$C,0)))</f>
        <v>GRA EV subsidy</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10</v>
      </c>
      <c r="N2465" s="261">
        <f>IF(ISBLANK(INDEX('Policy Characteristics'!H:H,MATCH($C2465,'Policy Characteristics'!$C:$C,0))),"",INDEX('Policy Characteristics'!H:H,MATCH($C2465,'Policy Characteristics'!$C:$C,0)))</f>
        <v>1</v>
      </c>
      <c r="O2465" s="254" t="str">
        <f>IF(ISBLANK(INDEX('Policy Characteristics'!I:I,MATCH($C2465,'Policy Characteristics'!$C:$C,0))),"",INDEX('Policy Characteristics'!I:I,MATCH($C2465,'Policy Characteristics'!$C:$C,0)))</f>
        <v>weight</v>
      </c>
      <c r="P2465" s="254" t="str">
        <f>IF(ISBLANK(INDEX('Policy Characteristics'!J:J,MATCH($C2465,'Policy Characteristics'!$C:$C,0))),"",INDEX('Policy Characteristics'!J:J,MATCH($C2465,'Policy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5" s="254" t="str">
        <f>IF(ISBLANK(INDEX('Policy Characteristics'!K:K,MATCH($C2465,'Policy Characteristics'!$C:$C,0))),"",INDEX('Policy Characteristics'!K:K,MATCH($C2465,'Policy Characteristics'!$C:$C,0)))</f>
        <v>io-model.html</v>
      </c>
      <c r="R2465" s="254" t="str">
        <f>IF(ISBLANK(INDEX('Policy Characteristics'!L:L,MATCH($C2465,'Policy Characteristics'!$C:$C,0))),"",INDEX('Policy Characteristics'!L:L,MATCH($C2465,'Policy Characteristics'!$C:$C,0)))</f>
        <v/>
      </c>
    </row>
    <row r="2466" spans="1:18" x14ac:dyDescent="0.25">
      <c r="A2466" s="254" t="str">
        <f>IF(ISBLANK(INDEX('Policy Characteristics'!A:A,MATCH($C2466,'Policy Characteristics'!$C:$C,0))),"",INDEX('Policy Characteristics'!A:A,MATCH($C2466,'Policy Characteristics'!$C:$C,0)))</f>
        <v>Government Revenue Accounting</v>
      </c>
      <c r="B2466" s="262" t="str">
        <f>IF(ISBLANK(INDEX('Policy Characteristics'!B:B,MATCH($C2466,'Policy Characteristics'!$C:$C,0))),"",INDEX('Policy Characteristics'!B:B,MATCH($C2466,'Policy Characteristics'!$C:$C,0)))</f>
        <v>Vehicle Subsidy</v>
      </c>
      <c r="C2466" s="254" t="str">
        <f t="shared" si="96"/>
        <v>GRA for Vehicle Subsidy</v>
      </c>
      <c r="D2466" s="1" t="s">
        <v>2938</v>
      </c>
      <c r="F2466" s="1" t="s">
        <v>2942</v>
      </c>
      <c r="H2466" s="43">
        <v>558</v>
      </c>
      <c r="I2466" s="326" t="str">
        <f t="shared" si="97"/>
        <v>Yes</v>
      </c>
      <c r="J2466" s="255" t="str">
        <f>IF(ISBLANK(INDEX('Policy Characteristics'!D:D,MATCH($C2466,'Policy Characteristics'!$C:$C,0))),"",INDEX('Policy Characteristics'!D:D,MATCH($C2466,'Policy Characteristics'!$C:$C,0)))</f>
        <v/>
      </c>
      <c r="K2466" s="254" t="str">
        <f>IF(ISBLANK(INDEX('Policy Characteristics'!E:E,MATCH($C2466,'Policy Characteristics'!$C:$C,0))),"",INDEX('Policy Characteristics'!E:E,MATCH($C2466,'Policy Characteristics'!$C:$C,0)))</f>
        <v>GRA EV subsidy</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10</v>
      </c>
      <c r="N2466" s="261">
        <f>IF(ISBLANK(INDEX('Policy Characteristics'!H:H,MATCH($C2466,'Policy Characteristics'!$C:$C,0))),"",INDEX('Policy Characteristics'!H:H,MATCH($C2466,'Policy Characteristics'!$C:$C,0)))</f>
        <v>1</v>
      </c>
      <c r="O2466" s="254" t="str">
        <f>IF(ISBLANK(INDEX('Policy Characteristics'!I:I,MATCH($C2466,'Policy Characteristics'!$C:$C,0))),"",INDEX('Policy Characteristics'!I:I,MATCH($C2466,'Policy Characteristics'!$C:$C,0)))</f>
        <v>weight</v>
      </c>
      <c r="P2466" s="254" t="str">
        <f>IF(ISBLANK(INDEX('Policy Characteristics'!J:J,MATCH($C2466,'Policy Characteristics'!$C:$C,0))),"",INDEX('Policy Characteristics'!J:J,MATCH($C2466,'Policy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6" s="254" t="str">
        <f>IF(ISBLANK(INDEX('Policy Characteristics'!K:K,MATCH($C2466,'Policy Characteristics'!$C:$C,0))),"",INDEX('Policy Characteristics'!K:K,MATCH($C2466,'Policy Characteristics'!$C:$C,0)))</f>
        <v>io-model.html</v>
      </c>
      <c r="R2466" s="254" t="str">
        <f>IF(ISBLANK(INDEX('Policy Characteristics'!L:L,MATCH($C2466,'Policy Characteristics'!$C:$C,0))),"",INDEX('Policy Characteristics'!L:L,MATCH($C2466,'Policy Characteristics'!$C:$C,0)))</f>
        <v/>
      </c>
    </row>
    <row r="2467" spans="1:18" x14ac:dyDescent="0.25">
      <c r="A2467" s="254" t="str">
        <f>IF(ISBLANK(INDEX('Policy Characteristics'!A:A,MATCH($C2467,'Policy Characteristics'!$C:$C,0))),"",INDEX('Policy Characteristics'!A:A,MATCH($C2467,'Policy Characteristics'!$C:$C,0)))</f>
        <v>Government Revenue Accounting</v>
      </c>
      <c r="B2467" s="262" t="str">
        <f>IF(ISBLANK(INDEX('Policy Characteristics'!B:B,MATCH($C2467,'Policy Characteristics'!$C:$C,0))),"",INDEX('Policy Characteristics'!B:B,MATCH($C2467,'Policy Characteristics'!$C:$C,0)))</f>
        <v>Vehicle Subsidy</v>
      </c>
      <c r="C2467" s="254" t="str">
        <f t="shared" si="96"/>
        <v>GRA for Vehicle Subsidy</v>
      </c>
      <c r="D2467" s="1" t="s">
        <v>2939</v>
      </c>
      <c r="F2467" s="1" t="s">
        <v>2943</v>
      </c>
      <c r="H2467" s="43">
        <v>559</v>
      </c>
      <c r="I2467" s="326" t="str">
        <f t="shared" si="97"/>
        <v>Yes</v>
      </c>
      <c r="J2467" s="255" t="str">
        <f>IF(ISBLANK(INDEX('Policy Characteristics'!D:D,MATCH($C2467,'Policy Characteristics'!$C:$C,0))),"",INDEX('Policy Characteristics'!D:D,MATCH($C2467,'Policy Characteristics'!$C:$C,0)))</f>
        <v/>
      </c>
      <c r="K2467" s="254" t="str">
        <f>IF(ISBLANK(INDEX('Policy Characteristics'!E:E,MATCH($C2467,'Policy Characteristics'!$C:$C,0))),"",INDEX('Policy Characteristics'!E:E,MATCH($C2467,'Policy Characteristics'!$C:$C,0)))</f>
        <v>GRA EV subsidy</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10</v>
      </c>
      <c r="N2467" s="261">
        <f>IF(ISBLANK(INDEX('Policy Characteristics'!H:H,MATCH($C2467,'Policy Characteristics'!$C:$C,0))),"",INDEX('Policy Characteristics'!H:H,MATCH($C2467,'Policy Characteristics'!$C:$C,0)))</f>
        <v>1</v>
      </c>
      <c r="O2467" s="254" t="str">
        <f>IF(ISBLANK(INDEX('Policy Characteristics'!I:I,MATCH($C2467,'Policy Characteristics'!$C:$C,0))),"",INDEX('Policy Characteristics'!I:I,MATCH($C2467,'Policy Characteristics'!$C:$C,0)))</f>
        <v>weight</v>
      </c>
      <c r="P2467" s="254" t="str">
        <f>IF(ISBLANK(INDEX('Policy Characteristics'!J:J,MATCH($C2467,'Policy Characteristics'!$C:$C,0))),"",INDEX('Policy Characteristics'!J:J,MATCH($C2467,'Policy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7" s="254" t="str">
        <f>IF(ISBLANK(INDEX('Policy Characteristics'!K:K,MATCH($C2467,'Policy Characteristics'!$C:$C,0))),"",INDEX('Policy Characteristics'!K:K,MATCH($C2467,'Policy Characteristics'!$C:$C,0)))</f>
        <v>io-model.html</v>
      </c>
      <c r="R2467" s="254" t="str">
        <f>IF(ISBLANK(INDEX('Policy Characteristics'!L:L,MATCH($C2467,'Policy Characteristics'!$C:$C,0))),"",INDEX('Policy Characteristics'!L:L,MATCH($C2467,'Policy Characteristics'!$C:$C,0)))</f>
        <v/>
      </c>
    </row>
    <row r="2468" spans="1:18" x14ac:dyDescent="0.25">
      <c r="A2468" s="254" t="str">
        <f>IF(ISBLANK(INDEX('Policy Characteristics'!A:A,MATCH($C2468,'Policy Characteristics'!$C:$C,0))),"",INDEX('Policy Characteristics'!A:A,MATCH($C2468,'Policy Characteristics'!$C:$C,0)))</f>
        <v>Government Revenue Accounting</v>
      </c>
      <c r="B2468" s="262" t="str">
        <f>IF(ISBLANK(INDEX('Policy Characteristics'!B:B,MATCH($C2468,'Policy Characteristics'!$C:$C,0))),"",INDEX('Policy Characteristics'!B:B,MATCH($C2468,'Policy Characteristics'!$C:$C,0)))</f>
        <v>Battery Production Subsidy</v>
      </c>
      <c r="C2468" t="s">
        <v>3910</v>
      </c>
      <c r="D2468" s="1" t="s">
        <v>2935</v>
      </c>
      <c r="F2468" s="1" t="s">
        <v>2940</v>
      </c>
      <c r="H2468" s="43">
        <v>2247</v>
      </c>
      <c r="I2468" s="322" t="s">
        <v>40</v>
      </c>
      <c r="J2468" s="255" t="str">
        <f>IF(ISBLANK(INDEX('Policy Characteristics'!D:D,MATCH($C2468,'Policy Characteristics'!$C:$C,0))),"",INDEX('Policy Characteristics'!D:D,MATCH($C2468,'Policy Characteristics'!$C:$C,0)))</f>
        <v/>
      </c>
      <c r="K2468" s="254" t="str">
        <f>IF(ISBLANK(INDEX('Policy Characteristics'!E:E,MATCH($C2468,'Policy Characteristics'!$C:$C,0))),"",INDEX('Policy Characteristics'!E:E,MATCH($C2468,'Policy Characteristics'!$C:$C,0)))</f>
        <v>GRA battery production subsidy</v>
      </c>
      <c r="L2468" s="254">
        <f>IF(ISBLANK(INDEX('Policy Characteristics'!F:F,MATCH($C2468,'Policy Characteristics'!$C:$C,0))),"",INDEX('Policy Characteristics'!F:F,MATCH($C2468,'Policy Characteristics'!$C:$C,0)))</f>
        <v>0</v>
      </c>
      <c r="M2468" s="254">
        <f>IF(ISBLANK(INDEX('Policy Characteristics'!G:G,MATCH($C2468,'Policy Characteristics'!$C:$C,0))),"",INDEX('Policy Characteristics'!G:G,MATCH($C2468,'Policy Characteristics'!$C:$C,0)))</f>
        <v>10</v>
      </c>
      <c r="N2468" s="254">
        <f>IF(ISBLANK(INDEX('Policy Characteristics'!H:H,MATCH($C2468,'Policy Characteristics'!$C:$C,0))),"",INDEX('Policy Characteristics'!H:H,MATCH($C2468,'Policy Characteristics'!$C:$C,0)))</f>
        <v>1</v>
      </c>
      <c r="O2468" s="254" t="str">
        <f>IF(ISBLANK(INDEX('Policy Characteristics'!I:I,MATCH($C2468,'Policy Characteristics'!$C:$C,0))),"",INDEX('Policy Characteristics'!I:I,MATCH($C2468,'Policy Characteristics'!$C:$C,0)))</f>
        <v>weight</v>
      </c>
      <c r="P2468" s="254" t="str">
        <f>IF(ISBLANK(INDEX('Policy Characteristics'!J:J,MATCH($C2468,'Policy Characteristics'!$C:$C,0))),"",INDEX('Policy Characteristics'!J:J,MATCH($C2468,'Policy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8" s="254" t="str">
        <f>IF(ISBLANK(INDEX('Policy Characteristics'!K:K,MATCH($C2468,'Policy Characteristics'!$C:$C,0))),"",INDEX('Policy Characteristics'!K:K,MATCH($C2468,'Policy Characteristics'!$C:$C,0)))</f>
        <v>io-model.html</v>
      </c>
      <c r="R2468" s="254"/>
    </row>
    <row r="2469" spans="1:18" x14ac:dyDescent="0.25">
      <c r="A2469" s="254" t="str">
        <f>IF(ISBLANK(INDEX('Policy Characteristics'!A:A,MATCH($C2469,'Policy Characteristics'!$C:$C,0))),"",INDEX('Policy Characteristics'!A:A,MATCH($C2469,'Policy Characteristics'!$C:$C,0)))</f>
        <v>Government Revenue Accounting</v>
      </c>
      <c r="B2469" s="262" t="str">
        <f>IF(ISBLANK(INDEX('Policy Characteristics'!B:B,MATCH($C2469,'Policy Characteristics'!$C:$C,0))),"",INDEX('Policy Characteristics'!B:B,MATCH($C2469,'Policy Characteristics'!$C:$C,0)))</f>
        <v>Battery Production Subsidy</v>
      </c>
      <c r="C2469" s="254" t="str">
        <f>C$2468</f>
        <v>GRA for Battery Production Subsidy</v>
      </c>
      <c r="D2469" s="1" t="s">
        <v>2936</v>
      </c>
      <c r="F2469" s="1" t="s">
        <v>2951</v>
      </c>
      <c r="H2469" s="43">
        <v>2248</v>
      </c>
      <c r="I2469" s="326" t="str">
        <f t="shared" si="97"/>
        <v>Yes</v>
      </c>
      <c r="J2469" s="255" t="str">
        <f>IF(ISBLANK(INDEX('Policy Characteristics'!D:D,MATCH($C2469,'Policy Characteristics'!$C:$C,0))),"",INDEX('Policy Characteristics'!D:D,MATCH($C2469,'Policy Characteristics'!$C:$C,0)))</f>
        <v/>
      </c>
      <c r="K2469" s="254" t="str">
        <f>IF(ISBLANK(INDEX('Policy Characteristics'!E:E,MATCH($C2469,'Policy Characteristics'!$C:$C,0))),"",INDEX('Policy Characteristics'!E:E,MATCH($C2469,'Policy Characteristics'!$C:$C,0)))</f>
        <v>GRA battery production subsidy</v>
      </c>
      <c r="L2469" s="254">
        <f>IF(ISBLANK(INDEX('Policy Characteristics'!F:F,MATCH($C2469,'Policy Characteristics'!$C:$C,0))),"",INDEX('Policy Characteristics'!F:F,MATCH($C2469,'Policy Characteristics'!$C:$C,0)))</f>
        <v>0</v>
      </c>
      <c r="M2469" s="254">
        <f>IF(ISBLANK(INDEX('Policy Characteristics'!G:G,MATCH($C2469,'Policy Characteristics'!$C:$C,0))),"",INDEX('Policy Characteristics'!G:G,MATCH($C2469,'Policy Characteristics'!$C:$C,0)))</f>
        <v>10</v>
      </c>
      <c r="N2469" s="254">
        <f>IF(ISBLANK(INDEX('Policy Characteristics'!H:H,MATCH($C2469,'Policy Characteristics'!$C:$C,0))),"",INDEX('Policy Characteristics'!H:H,MATCH($C2469,'Policy Characteristics'!$C:$C,0)))</f>
        <v>1</v>
      </c>
      <c r="O2469" s="254" t="str">
        <f>IF(ISBLANK(INDEX('Policy Characteristics'!I:I,MATCH($C2469,'Policy Characteristics'!$C:$C,0))),"",INDEX('Policy Characteristics'!I:I,MATCH($C2469,'Policy Characteristics'!$C:$C,0)))</f>
        <v>weight</v>
      </c>
      <c r="P2469" s="254" t="str">
        <f>IF(ISBLANK(INDEX('Policy Characteristics'!J:J,MATCH($C2469,'Policy Characteristics'!$C:$C,0))),"",INDEX('Policy Characteristics'!J:J,MATCH($C2469,'Policy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9" s="254" t="str">
        <f>IF(ISBLANK(INDEX('Policy Characteristics'!K:K,MATCH($C2469,'Policy Characteristics'!$C:$C,0))),"",INDEX('Policy Characteristics'!K:K,MATCH($C2469,'Policy Characteristics'!$C:$C,0)))</f>
        <v>io-model.html</v>
      </c>
      <c r="R2469" s="254"/>
    </row>
    <row r="2470" spans="1:18" x14ac:dyDescent="0.25">
      <c r="A2470" s="254" t="str">
        <f>IF(ISBLANK(INDEX('Policy Characteristics'!A:A,MATCH($C2470,'Policy Characteristics'!$C:$C,0))),"",INDEX('Policy Characteristics'!A:A,MATCH($C2470,'Policy Characteristics'!$C:$C,0)))</f>
        <v>Government Revenue Accounting</v>
      </c>
      <c r="B2470" s="262" t="str">
        <f>IF(ISBLANK(INDEX('Policy Characteristics'!B:B,MATCH($C2470,'Policy Characteristics'!$C:$C,0))),"",INDEX('Policy Characteristics'!B:B,MATCH($C2470,'Policy Characteristics'!$C:$C,0)))</f>
        <v>Battery Production Subsidy</v>
      </c>
      <c r="C2470" s="254" t="str">
        <f t="shared" ref="C2470:C2472" si="98">C$2468</f>
        <v>GRA for Battery Production Subsidy</v>
      </c>
      <c r="D2470" s="1" t="s">
        <v>2937</v>
      </c>
      <c r="F2470" s="1" t="s">
        <v>2941</v>
      </c>
      <c r="H2470" s="43">
        <v>2249</v>
      </c>
      <c r="I2470" s="326" t="str">
        <f t="shared" si="97"/>
        <v>Yes</v>
      </c>
      <c r="J2470" s="255" t="str">
        <f>IF(ISBLANK(INDEX('Policy Characteristics'!D:D,MATCH($C2470,'Policy Characteristics'!$C:$C,0))),"",INDEX('Policy Characteristics'!D:D,MATCH($C2470,'Policy Characteristics'!$C:$C,0)))</f>
        <v/>
      </c>
      <c r="K2470" s="254" t="str">
        <f>IF(ISBLANK(INDEX('Policy Characteristics'!E:E,MATCH($C2470,'Policy Characteristics'!$C:$C,0))),"",INDEX('Policy Characteristics'!E:E,MATCH($C2470,'Policy Characteristics'!$C:$C,0)))</f>
        <v>GRA battery production subsidy</v>
      </c>
      <c r="L2470" s="254">
        <f>IF(ISBLANK(INDEX('Policy Characteristics'!F:F,MATCH($C2470,'Policy Characteristics'!$C:$C,0))),"",INDEX('Policy Characteristics'!F:F,MATCH($C2470,'Policy Characteristics'!$C:$C,0)))</f>
        <v>0</v>
      </c>
      <c r="M2470" s="254">
        <f>IF(ISBLANK(INDEX('Policy Characteristics'!G:G,MATCH($C2470,'Policy Characteristics'!$C:$C,0))),"",INDEX('Policy Characteristics'!G:G,MATCH($C2470,'Policy Characteristics'!$C:$C,0)))</f>
        <v>10</v>
      </c>
      <c r="N2470" s="254">
        <f>IF(ISBLANK(INDEX('Policy Characteristics'!H:H,MATCH($C2470,'Policy Characteristics'!$C:$C,0))),"",INDEX('Policy Characteristics'!H:H,MATCH($C2470,'Policy Characteristics'!$C:$C,0)))</f>
        <v>1</v>
      </c>
      <c r="O2470" s="254" t="str">
        <f>IF(ISBLANK(INDEX('Policy Characteristics'!I:I,MATCH($C2470,'Policy Characteristics'!$C:$C,0))),"",INDEX('Policy Characteristics'!I:I,MATCH($C2470,'Policy Characteristics'!$C:$C,0)))</f>
        <v>weight</v>
      </c>
      <c r="P2470" s="254" t="str">
        <f>IF(ISBLANK(INDEX('Policy Characteristics'!J:J,MATCH($C2470,'Policy Characteristics'!$C:$C,0))),"",INDEX('Policy Characteristics'!J:J,MATCH($C2470,'Policy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0" s="254" t="str">
        <f>IF(ISBLANK(INDEX('Policy Characteristics'!K:K,MATCH($C2470,'Policy Characteristics'!$C:$C,0))),"",INDEX('Policy Characteristics'!K:K,MATCH($C2470,'Policy Characteristics'!$C:$C,0)))</f>
        <v>io-model.html</v>
      </c>
      <c r="R2470" s="254"/>
    </row>
    <row r="2471" spans="1:18" x14ac:dyDescent="0.25">
      <c r="A2471" s="254" t="str">
        <f>IF(ISBLANK(INDEX('Policy Characteristics'!A:A,MATCH($C2471,'Policy Characteristics'!$C:$C,0))),"",INDEX('Policy Characteristics'!A:A,MATCH($C2471,'Policy Characteristics'!$C:$C,0)))</f>
        <v>Government Revenue Accounting</v>
      </c>
      <c r="B2471" s="262" t="str">
        <f>IF(ISBLANK(INDEX('Policy Characteristics'!B:B,MATCH($C2471,'Policy Characteristics'!$C:$C,0))),"",INDEX('Policy Characteristics'!B:B,MATCH($C2471,'Policy Characteristics'!$C:$C,0)))</f>
        <v>Battery Production Subsidy</v>
      </c>
      <c r="C2471" s="254" t="str">
        <f t="shared" si="98"/>
        <v>GRA for Battery Production Subsidy</v>
      </c>
      <c r="D2471" s="1" t="s">
        <v>2938</v>
      </c>
      <c r="F2471" s="1" t="s">
        <v>2942</v>
      </c>
      <c r="H2471" s="43">
        <v>2250</v>
      </c>
      <c r="I2471" s="326" t="str">
        <f t="shared" si="97"/>
        <v>Yes</v>
      </c>
      <c r="J2471" s="255" t="str">
        <f>IF(ISBLANK(INDEX('Policy Characteristics'!D:D,MATCH($C2471,'Policy Characteristics'!$C:$C,0))),"",INDEX('Policy Characteristics'!D:D,MATCH($C2471,'Policy Characteristics'!$C:$C,0)))</f>
        <v/>
      </c>
      <c r="K2471" s="254" t="str">
        <f>IF(ISBLANK(INDEX('Policy Characteristics'!E:E,MATCH($C2471,'Policy Characteristics'!$C:$C,0))),"",INDEX('Policy Characteristics'!E:E,MATCH($C2471,'Policy Characteristics'!$C:$C,0)))</f>
        <v>GRA battery production subsidy</v>
      </c>
      <c r="L2471" s="254">
        <f>IF(ISBLANK(INDEX('Policy Characteristics'!F:F,MATCH($C2471,'Policy Characteristics'!$C:$C,0))),"",INDEX('Policy Characteristics'!F:F,MATCH($C2471,'Policy Characteristics'!$C:$C,0)))</f>
        <v>0</v>
      </c>
      <c r="M2471" s="254">
        <f>IF(ISBLANK(INDEX('Policy Characteristics'!G:G,MATCH($C2471,'Policy Characteristics'!$C:$C,0))),"",INDEX('Policy Characteristics'!G:G,MATCH($C2471,'Policy Characteristics'!$C:$C,0)))</f>
        <v>10</v>
      </c>
      <c r="N2471" s="254">
        <f>IF(ISBLANK(INDEX('Policy Characteristics'!H:H,MATCH($C2471,'Policy Characteristics'!$C:$C,0))),"",INDEX('Policy Characteristics'!H:H,MATCH($C2471,'Policy Characteristics'!$C:$C,0)))</f>
        <v>1</v>
      </c>
      <c r="O2471" s="254" t="str">
        <f>IF(ISBLANK(INDEX('Policy Characteristics'!I:I,MATCH($C2471,'Policy Characteristics'!$C:$C,0))),"",INDEX('Policy Characteristics'!I:I,MATCH($C2471,'Policy Characteristics'!$C:$C,0)))</f>
        <v>weight</v>
      </c>
      <c r="P2471" s="254" t="str">
        <f>IF(ISBLANK(INDEX('Policy Characteristics'!J:J,MATCH($C2471,'Policy Characteristics'!$C:$C,0))),"",INDEX('Policy Characteristics'!J:J,MATCH($C2471,'Policy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1" s="254" t="str">
        <f>IF(ISBLANK(INDEX('Policy Characteristics'!K:K,MATCH($C2471,'Policy Characteristics'!$C:$C,0))),"",INDEX('Policy Characteristics'!K:K,MATCH($C2471,'Policy Characteristics'!$C:$C,0)))</f>
        <v>io-model.html</v>
      </c>
      <c r="R2471" s="254"/>
    </row>
    <row r="2472" spans="1:18" x14ac:dyDescent="0.25">
      <c r="A2472" s="254" t="str">
        <f>IF(ISBLANK(INDEX('Policy Characteristics'!A:A,MATCH($C2472,'Policy Characteristics'!$C:$C,0))),"",INDEX('Policy Characteristics'!A:A,MATCH($C2472,'Policy Characteristics'!$C:$C,0)))</f>
        <v>Government Revenue Accounting</v>
      </c>
      <c r="B2472" s="262" t="str">
        <f>IF(ISBLANK(INDEX('Policy Characteristics'!B:B,MATCH($C2472,'Policy Characteristics'!$C:$C,0))),"",INDEX('Policy Characteristics'!B:B,MATCH($C2472,'Policy Characteristics'!$C:$C,0)))</f>
        <v>Battery Production Subsidy</v>
      </c>
      <c r="C2472" s="254" t="str">
        <f t="shared" si="98"/>
        <v>GRA for Battery Production Subsidy</v>
      </c>
      <c r="D2472" s="1" t="s">
        <v>2939</v>
      </c>
      <c r="F2472" s="1" t="s">
        <v>2943</v>
      </c>
      <c r="H2472" s="43">
        <v>2251</v>
      </c>
      <c r="I2472" s="326" t="str">
        <f t="shared" si="97"/>
        <v>Yes</v>
      </c>
      <c r="J2472" s="255" t="str">
        <f>IF(ISBLANK(INDEX('Policy Characteristics'!D:D,MATCH($C2472,'Policy Characteristics'!$C:$C,0))),"",INDEX('Policy Characteristics'!D:D,MATCH($C2472,'Policy Characteristics'!$C:$C,0)))</f>
        <v/>
      </c>
      <c r="K2472" s="254" t="str">
        <f>IF(ISBLANK(INDEX('Policy Characteristics'!E:E,MATCH($C2472,'Policy Characteristics'!$C:$C,0))),"",INDEX('Policy Characteristics'!E:E,MATCH($C2472,'Policy Characteristics'!$C:$C,0)))</f>
        <v>GRA battery production subsidy</v>
      </c>
      <c r="L2472" s="254">
        <f>IF(ISBLANK(INDEX('Policy Characteristics'!F:F,MATCH($C2472,'Policy Characteristics'!$C:$C,0))),"",INDEX('Policy Characteristics'!F:F,MATCH($C2472,'Policy Characteristics'!$C:$C,0)))</f>
        <v>0</v>
      </c>
      <c r="M2472" s="254">
        <f>IF(ISBLANK(INDEX('Policy Characteristics'!G:G,MATCH($C2472,'Policy Characteristics'!$C:$C,0))),"",INDEX('Policy Characteristics'!G:G,MATCH($C2472,'Policy Characteristics'!$C:$C,0)))</f>
        <v>10</v>
      </c>
      <c r="N2472" s="254">
        <f>IF(ISBLANK(INDEX('Policy Characteristics'!H:H,MATCH($C2472,'Policy Characteristics'!$C:$C,0))),"",INDEX('Policy Characteristics'!H:H,MATCH($C2472,'Policy Characteristics'!$C:$C,0)))</f>
        <v>1</v>
      </c>
      <c r="O2472" s="254" t="str">
        <f>IF(ISBLANK(INDEX('Policy Characteristics'!I:I,MATCH($C2472,'Policy Characteristics'!$C:$C,0))),"",INDEX('Policy Characteristics'!I:I,MATCH($C2472,'Policy Characteristics'!$C:$C,0)))</f>
        <v>weight</v>
      </c>
      <c r="P2472" s="254" t="str">
        <f>IF(ISBLANK(INDEX('Policy Characteristics'!J:J,MATCH($C2472,'Policy Characteristics'!$C:$C,0))),"",INDEX('Policy Characteristics'!J:J,MATCH($C2472,'Policy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2" s="254" t="str">
        <f>IF(ISBLANK(INDEX('Policy Characteristics'!K:K,MATCH($C2472,'Policy Characteristics'!$C:$C,0))),"",INDEX('Policy Characteristics'!K:K,MATCH($C2472,'Policy Characteristics'!$C:$C,0)))</f>
        <v>io-model.html</v>
      </c>
      <c r="R2472" s="254"/>
    </row>
    <row r="2473" spans="1:18" x14ac:dyDescent="0.25">
      <c r="A2473" s="254" t="str">
        <f>IF(ISBLANK(INDEX('Policy Characteristics'!A:A,MATCH($C2473,'Policy Characteristics'!$C:$C,0))),"",INDEX('Policy Characteristics'!A:A,MATCH($C2473,'Policy Characteristics'!$C:$C,0)))</f>
        <v>Government Revenue Accounting</v>
      </c>
      <c r="B2473" s="262" t="str">
        <f>IF(ISBLANK(INDEX('Policy Characteristics'!B:B,MATCH($C2473,'Policy Characteristics'!$C:$C,0))),"",INDEX('Policy Characteristics'!B:B,MATCH($C2473,'Policy Characteristics'!$C:$C,0)))</f>
        <v>Electricity Generation Subsidy</v>
      </c>
      <c r="C2473" t="s">
        <v>2929</v>
      </c>
      <c r="D2473" s="1" t="s">
        <v>2935</v>
      </c>
      <c r="F2473" s="1" t="s">
        <v>2940</v>
      </c>
      <c r="H2473" s="43">
        <v>560</v>
      </c>
      <c r="I2473" s="322" t="s">
        <v>40</v>
      </c>
      <c r="J2473" s="255" t="str">
        <f>IF(ISBLANK(INDEX('Policy Characteristics'!D:D,MATCH($C2473,'Policy Characteristics'!$C:$C,0))),"",INDEX('Policy Characteristics'!D:D,MATCH($C2473,'Policy Characteristics'!$C:$C,0)))</f>
        <v/>
      </c>
      <c r="K2473" s="254" t="str">
        <f>IF(ISBLANK(INDEX('Policy Characteristics'!E:E,MATCH($C2473,'Policy Characteristics'!$C:$C,0))),"",INDEX('Policy Characteristics'!E:E,MATCH($C2473,'Policy Characteristics'!$C:$C,0)))</f>
        <v>GRA elec gen subsidy</v>
      </c>
      <c r="L2473" s="254">
        <f>IF(ISBLANK(INDEX('Policy Characteristics'!F:F,MATCH($C2473,'Policy Characteristics'!$C:$C,0))),"",INDEX('Policy Characteristics'!F:F,MATCH($C2473,'Policy Characteristics'!$C:$C,0)))</f>
        <v>0</v>
      </c>
      <c r="M2473" s="254">
        <f>IF(ISBLANK(INDEX('Policy Characteristics'!G:G,MATCH($C2473,'Policy Characteristics'!$C:$C,0))),"",INDEX('Policy Characteristics'!G:G,MATCH($C2473,'Policy Characteristics'!$C:$C,0)))</f>
        <v>10</v>
      </c>
      <c r="N2473" s="254">
        <f>IF(ISBLANK(INDEX('Policy Characteristics'!H:H,MATCH($C2473,'Policy Characteristics'!$C:$C,0))),"",INDEX('Policy Characteristics'!H:H,MATCH($C2473,'Policy Characteristics'!$C:$C,0)))</f>
        <v>1</v>
      </c>
      <c r="O2473" s="254" t="str">
        <f>IF(ISBLANK(INDEX('Policy Characteristics'!I:I,MATCH($C2473,'Policy Characteristics'!$C:$C,0))),"",INDEX('Policy Characteristics'!I:I,MATCH($C2473,'Policy Characteristics'!$C:$C,0)))</f>
        <v>weight</v>
      </c>
      <c r="P2473" s="254" t="str">
        <f>IF(ISBLANK(INDEX('Policy Characteristics'!J:J,MATCH($C2473,'Policy Characteristics'!$C:$C,0))),"",INDEX('Policy Characteristics'!J:J,MATCH($C2473,'Policy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3" s="254" t="str">
        <f>IF(ISBLANK(INDEX('Policy Characteristics'!K:K,MATCH($C2473,'Policy Characteristics'!$C:$C,0))),"",INDEX('Policy Characteristics'!K:K,MATCH($C2473,'Policy Characteristics'!$C:$C,0)))</f>
        <v>io-model.html</v>
      </c>
      <c r="R2473" s="254" t="str">
        <f>IF(ISBLANK(INDEX('Policy Characteristics'!L:L,MATCH($C2473,'Policy Characteristics'!$C:$C,0))),"",INDEX('Policy Characteristics'!L:L,MATCH($C2473,'Policy Characteristics'!$C:$C,0)))</f>
        <v/>
      </c>
    </row>
    <row r="2474" spans="1:18" x14ac:dyDescent="0.25">
      <c r="A2474" s="254" t="str">
        <f>IF(ISBLANK(INDEX('Policy Characteristics'!A:A,MATCH($C2474,'Policy Characteristics'!$C:$C,0))),"",INDEX('Policy Characteristics'!A:A,MATCH($C2474,'Policy Characteristics'!$C:$C,0)))</f>
        <v>Government Revenue Accounting</v>
      </c>
      <c r="B2474" s="262" t="str">
        <f>IF(ISBLANK(INDEX('Policy Characteristics'!B:B,MATCH($C2474,'Policy Characteristics'!$C:$C,0))),"",INDEX('Policy Characteristics'!B:B,MATCH($C2474,'Policy Characteristics'!$C:$C,0)))</f>
        <v>Electricity Generation Subsidy</v>
      </c>
      <c r="C2474" s="254" t="str">
        <f t="shared" ref="C2474:C2477" si="99">C$2473</f>
        <v>GRA for Electricity Generation Subsidies</v>
      </c>
      <c r="D2474" s="1" t="s">
        <v>2936</v>
      </c>
      <c r="F2474" s="1" t="s">
        <v>2951</v>
      </c>
      <c r="H2474" s="43">
        <v>561</v>
      </c>
      <c r="I2474" s="326" t="str">
        <f t="shared" ref="I2474:I2477" si="100">I$2473</f>
        <v>Yes</v>
      </c>
      <c r="J2474" s="255" t="str">
        <f>IF(ISBLANK(INDEX('Policy Characteristics'!D:D,MATCH($C2474,'Policy Characteristics'!$C:$C,0))),"",INDEX('Policy Characteristics'!D:D,MATCH($C2474,'Policy Characteristics'!$C:$C,0)))</f>
        <v/>
      </c>
      <c r="K2474" s="254" t="str">
        <f>IF(ISBLANK(INDEX('Policy Characteristics'!E:E,MATCH($C2474,'Policy Characteristics'!$C:$C,0))),"",INDEX('Policy Characteristics'!E:E,MATCH($C2474,'Policy Characteristics'!$C:$C,0)))</f>
        <v>GRA elec gen subsidy</v>
      </c>
      <c r="L2474" s="254">
        <f>IF(ISBLANK(INDEX('Policy Characteristics'!F:F,MATCH($C2474,'Policy Characteristics'!$C:$C,0))),"",INDEX('Policy Characteristics'!F:F,MATCH($C2474,'Policy Characteristics'!$C:$C,0)))</f>
        <v>0</v>
      </c>
      <c r="M2474" s="254">
        <f>IF(ISBLANK(INDEX('Policy Characteristics'!G:G,MATCH($C2474,'Policy Characteristics'!$C:$C,0))),"",INDEX('Policy Characteristics'!G:G,MATCH($C2474,'Policy Characteristics'!$C:$C,0)))</f>
        <v>10</v>
      </c>
      <c r="N2474" s="254">
        <f>IF(ISBLANK(INDEX('Policy Characteristics'!H:H,MATCH($C2474,'Policy Characteristics'!$C:$C,0))),"",INDEX('Policy Characteristics'!H:H,MATCH($C2474,'Policy Characteristics'!$C:$C,0)))</f>
        <v>1</v>
      </c>
      <c r="O2474" s="254" t="str">
        <f>IF(ISBLANK(INDEX('Policy Characteristics'!I:I,MATCH($C2474,'Policy Characteristics'!$C:$C,0))),"",INDEX('Policy Characteristics'!I:I,MATCH($C2474,'Policy Characteristics'!$C:$C,0)))</f>
        <v>weight</v>
      </c>
      <c r="P2474" s="254" t="str">
        <f>IF(ISBLANK(INDEX('Policy Characteristics'!J:J,MATCH($C2474,'Policy Characteristics'!$C:$C,0))),"",INDEX('Policy Characteristics'!J:J,MATCH($C2474,'Policy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4" s="254" t="str">
        <f>IF(ISBLANK(INDEX('Policy Characteristics'!K:K,MATCH($C2474,'Policy Characteristics'!$C:$C,0))),"",INDEX('Policy Characteristics'!K:K,MATCH($C2474,'Policy Characteristics'!$C:$C,0)))</f>
        <v>io-model.html</v>
      </c>
      <c r="R2474" s="254" t="str">
        <f>IF(ISBLANK(INDEX('Policy Characteristics'!L:L,MATCH($C2474,'Policy Characteristics'!$C:$C,0))),"",INDEX('Policy Characteristics'!L:L,MATCH($C2474,'Policy Characteristics'!$C:$C,0)))</f>
        <v/>
      </c>
    </row>
    <row r="2475" spans="1:18" x14ac:dyDescent="0.25">
      <c r="A2475" s="254" t="str">
        <f>IF(ISBLANK(INDEX('Policy Characteristics'!A:A,MATCH($C2475,'Policy Characteristics'!$C:$C,0))),"",INDEX('Policy Characteristics'!A:A,MATCH($C2475,'Policy Characteristics'!$C:$C,0)))</f>
        <v>Government Revenue Accounting</v>
      </c>
      <c r="B2475" s="262" t="str">
        <f>IF(ISBLANK(INDEX('Policy Characteristics'!B:B,MATCH($C2475,'Policy Characteristics'!$C:$C,0))),"",INDEX('Policy Characteristics'!B:B,MATCH($C2475,'Policy Characteristics'!$C:$C,0)))</f>
        <v>Electricity Generation Subsidy</v>
      </c>
      <c r="C2475" s="254" t="str">
        <f t="shared" si="99"/>
        <v>GRA for Electricity Generation Subsidies</v>
      </c>
      <c r="D2475" s="1" t="s">
        <v>2937</v>
      </c>
      <c r="F2475" s="1" t="s">
        <v>2941</v>
      </c>
      <c r="H2475" s="43">
        <v>562</v>
      </c>
      <c r="I2475" s="326" t="str">
        <f t="shared" si="100"/>
        <v>Yes</v>
      </c>
      <c r="J2475" s="255" t="str">
        <f>IF(ISBLANK(INDEX('Policy Characteristics'!D:D,MATCH($C2475,'Policy Characteristics'!$C:$C,0))),"",INDEX('Policy Characteristics'!D:D,MATCH($C2475,'Policy Characteristics'!$C:$C,0)))</f>
        <v/>
      </c>
      <c r="K2475" s="254" t="str">
        <f>IF(ISBLANK(INDEX('Policy Characteristics'!E:E,MATCH($C2475,'Policy Characteristics'!$C:$C,0))),"",INDEX('Policy Characteristics'!E:E,MATCH($C2475,'Policy Characteristics'!$C:$C,0)))</f>
        <v>GRA elec gen subsidy</v>
      </c>
      <c r="L2475" s="254">
        <f>IF(ISBLANK(INDEX('Policy Characteristics'!F:F,MATCH($C2475,'Policy Characteristics'!$C:$C,0))),"",INDEX('Policy Characteristics'!F:F,MATCH($C2475,'Policy Characteristics'!$C:$C,0)))</f>
        <v>0</v>
      </c>
      <c r="M2475" s="254">
        <f>IF(ISBLANK(INDEX('Policy Characteristics'!G:G,MATCH($C2475,'Policy Characteristics'!$C:$C,0))),"",INDEX('Policy Characteristics'!G:G,MATCH($C2475,'Policy Characteristics'!$C:$C,0)))</f>
        <v>10</v>
      </c>
      <c r="N2475" s="254">
        <f>IF(ISBLANK(INDEX('Policy Characteristics'!H:H,MATCH($C2475,'Policy Characteristics'!$C:$C,0))),"",INDEX('Policy Characteristics'!H:H,MATCH($C2475,'Policy Characteristics'!$C:$C,0)))</f>
        <v>1</v>
      </c>
      <c r="O2475" s="254" t="str">
        <f>IF(ISBLANK(INDEX('Policy Characteristics'!I:I,MATCH($C2475,'Policy Characteristics'!$C:$C,0))),"",INDEX('Policy Characteristics'!I:I,MATCH($C2475,'Policy Characteristics'!$C:$C,0)))</f>
        <v>weight</v>
      </c>
      <c r="P2475" s="254" t="str">
        <f>IF(ISBLANK(INDEX('Policy Characteristics'!J:J,MATCH($C2475,'Policy Characteristics'!$C:$C,0))),"",INDEX('Policy Characteristics'!J:J,MATCH($C2475,'Policy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5" s="254" t="str">
        <f>IF(ISBLANK(INDEX('Policy Characteristics'!K:K,MATCH($C2475,'Policy Characteristics'!$C:$C,0))),"",INDEX('Policy Characteristics'!K:K,MATCH($C2475,'Policy Characteristics'!$C:$C,0)))</f>
        <v>io-model.html</v>
      </c>
      <c r="R2475" s="254" t="str">
        <f>IF(ISBLANK(INDEX('Policy Characteristics'!L:L,MATCH($C2475,'Policy Characteristics'!$C:$C,0))),"",INDEX('Policy Characteristics'!L:L,MATCH($C2475,'Policy Characteristics'!$C:$C,0)))</f>
        <v/>
      </c>
    </row>
    <row r="2476" spans="1:18" x14ac:dyDescent="0.25">
      <c r="A2476" s="254" t="str">
        <f>IF(ISBLANK(INDEX('Policy Characteristics'!A:A,MATCH($C2476,'Policy Characteristics'!$C:$C,0))),"",INDEX('Policy Characteristics'!A:A,MATCH($C2476,'Policy Characteristics'!$C:$C,0)))</f>
        <v>Government Revenue Accounting</v>
      </c>
      <c r="B2476" s="262" t="str">
        <f>IF(ISBLANK(INDEX('Policy Characteristics'!B:B,MATCH($C2476,'Policy Characteristics'!$C:$C,0))),"",INDEX('Policy Characteristics'!B:B,MATCH($C2476,'Policy Characteristics'!$C:$C,0)))</f>
        <v>Electricity Generation Subsidy</v>
      </c>
      <c r="C2476" s="254" t="str">
        <f t="shared" si="99"/>
        <v>GRA for Electricity Generation Subsidies</v>
      </c>
      <c r="D2476" s="1" t="s">
        <v>2938</v>
      </c>
      <c r="F2476" s="1" t="s">
        <v>2942</v>
      </c>
      <c r="H2476" s="43">
        <v>563</v>
      </c>
      <c r="I2476" s="326" t="str">
        <f t="shared" si="100"/>
        <v>Yes</v>
      </c>
      <c r="J2476" s="255" t="str">
        <f>IF(ISBLANK(INDEX('Policy Characteristics'!D:D,MATCH($C2476,'Policy Characteristics'!$C:$C,0))),"",INDEX('Policy Characteristics'!D:D,MATCH($C2476,'Policy Characteristics'!$C:$C,0)))</f>
        <v/>
      </c>
      <c r="K2476" s="254" t="str">
        <f>IF(ISBLANK(INDEX('Policy Characteristics'!E:E,MATCH($C2476,'Policy Characteristics'!$C:$C,0))),"",INDEX('Policy Characteristics'!E:E,MATCH($C2476,'Policy Characteristics'!$C:$C,0)))</f>
        <v>GRA elec gen subsidy</v>
      </c>
      <c r="L2476" s="254">
        <f>IF(ISBLANK(INDEX('Policy Characteristics'!F:F,MATCH($C2476,'Policy Characteristics'!$C:$C,0))),"",INDEX('Policy Characteristics'!F:F,MATCH($C2476,'Policy Characteristics'!$C:$C,0)))</f>
        <v>0</v>
      </c>
      <c r="M2476" s="254">
        <f>IF(ISBLANK(INDEX('Policy Characteristics'!G:G,MATCH($C2476,'Policy Characteristics'!$C:$C,0))),"",INDEX('Policy Characteristics'!G:G,MATCH($C2476,'Policy Characteristics'!$C:$C,0)))</f>
        <v>10</v>
      </c>
      <c r="N2476" s="254">
        <f>IF(ISBLANK(INDEX('Policy Characteristics'!H:H,MATCH($C2476,'Policy Characteristics'!$C:$C,0))),"",INDEX('Policy Characteristics'!H:H,MATCH($C2476,'Policy Characteristics'!$C:$C,0)))</f>
        <v>1</v>
      </c>
      <c r="O2476" s="254" t="str">
        <f>IF(ISBLANK(INDEX('Policy Characteristics'!I:I,MATCH($C2476,'Policy Characteristics'!$C:$C,0))),"",INDEX('Policy Characteristics'!I:I,MATCH($C2476,'Policy Characteristics'!$C:$C,0)))</f>
        <v>weight</v>
      </c>
      <c r="P2476" s="254" t="str">
        <f>IF(ISBLANK(INDEX('Policy Characteristics'!J:J,MATCH($C2476,'Policy Characteristics'!$C:$C,0))),"",INDEX('Policy Characteristics'!J:J,MATCH($C2476,'Policy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6" s="254" t="str">
        <f>IF(ISBLANK(INDEX('Policy Characteristics'!K:K,MATCH($C2476,'Policy Characteristics'!$C:$C,0))),"",INDEX('Policy Characteristics'!K:K,MATCH($C2476,'Policy Characteristics'!$C:$C,0)))</f>
        <v>io-model.html</v>
      </c>
      <c r="R2476" s="254" t="str">
        <f>IF(ISBLANK(INDEX('Policy Characteristics'!L:L,MATCH($C2476,'Policy Characteristics'!$C:$C,0))),"",INDEX('Policy Characteristics'!L:L,MATCH($C2476,'Policy Characteristics'!$C:$C,0)))</f>
        <v/>
      </c>
    </row>
    <row r="2477" spans="1:18" x14ac:dyDescent="0.25">
      <c r="A2477" s="254" t="str">
        <f>IF(ISBLANK(INDEX('Policy Characteristics'!A:A,MATCH($C2477,'Policy Characteristics'!$C:$C,0))),"",INDEX('Policy Characteristics'!A:A,MATCH($C2477,'Policy Characteristics'!$C:$C,0)))</f>
        <v>Government Revenue Accounting</v>
      </c>
      <c r="B2477" s="262" t="str">
        <f>IF(ISBLANK(INDEX('Policy Characteristics'!B:B,MATCH($C2477,'Policy Characteristics'!$C:$C,0))),"",INDEX('Policy Characteristics'!B:B,MATCH($C2477,'Policy Characteristics'!$C:$C,0)))</f>
        <v>Electricity Generation Subsidy</v>
      </c>
      <c r="C2477" s="254" t="str">
        <f t="shared" si="99"/>
        <v>GRA for Electricity Generation Subsidies</v>
      </c>
      <c r="D2477" s="1" t="s">
        <v>2939</v>
      </c>
      <c r="F2477" s="1" t="s">
        <v>2943</v>
      </c>
      <c r="H2477" s="43">
        <v>564</v>
      </c>
      <c r="I2477" s="326" t="str">
        <f t="shared" si="100"/>
        <v>Yes</v>
      </c>
      <c r="J2477" s="255" t="str">
        <f>IF(ISBLANK(INDEX('Policy Characteristics'!D:D,MATCH($C2477,'Policy Characteristics'!$C:$C,0))),"",INDEX('Policy Characteristics'!D:D,MATCH($C2477,'Policy Characteristics'!$C:$C,0)))</f>
        <v/>
      </c>
      <c r="K2477" s="254" t="str">
        <f>IF(ISBLANK(INDEX('Policy Characteristics'!E:E,MATCH($C2477,'Policy Characteristics'!$C:$C,0))),"",INDEX('Policy Characteristics'!E:E,MATCH($C2477,'Policy Characteristics'!$C:$C,0)))</f>
        <v>GRA elec gen subsidy</v>
      </c>
      <c r="L2477" s="254">
        <f>IF(ISBLANK(INDEX('Policy Characteristics'!F:F,MATCH($C2477,'Policy Characteristics'!$C:$C,0))),"",INDEX('Policy Characteristics'!F:F,MATCH($C2477,'Policy Characteristics'!$C:$C,0)))</f>
        <v>0</v>
      </c>
      <c r="M2477" s="254">
        <f>IF(ISBLANK(INDEX('Policy Characteristics'!G:G,MATCH($C2477,'Policy Characteristics'!$C:$C,0))),"",INDEX('Policy Characteristics'!G:G,MATCH($C2477,'Policy Characteristics'!$C:$C,0)))</f>
        <v>10</v>
      </c>
      <c r="N2477" s="254">
        <f>IF(ISBLANK(INDEX('Policy Characteristics'!H:H,MATCH($C2477,'Policy Characteristics'!$C:$C,0))),"",INDEX('Policy Characteristics'!H:H,MATCH($C2477,'Policy Characteristics'!$C:$C,0)))</f>
        <v>1</v>
      </c>
      <c r="O2477" s="254" t="str">
        <f>IF(ISBLANK(INDEX('Policy Characteristics'!I:I,MATCH($C2477,'Policy Characteristics'!$C:$C,0))),"",INDEX('Policy Characteristics'!I:I,MATCH($C2477,'Policy Characteristics'!$C:$C,0)))</f>
        <v>weight</v>
      </c>
      <c r="P2477" s="254" t="str">
        <f>IF(ISBLANK(INDEX('Policy Characteristics'!J:J,MATCH($C2477,'Policy Characteristics'!$C:$C,0))),"",INDEX('Policy Characteristics'!J:J,MATCH($C2477,'Policy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7" s="254" t="str">
        <f>IF(ISBLANK(INDEX('Policy Characteristics'!K:K,MATCH($C2477,'Policy Characteristics'!$C:$C,0))),"",INDEX('Policy Characteristics'!K:K,MATCH($C2477,'Policy Characteristics'!$C:$C,0)))</f>
        <v>io-model.html</v>
      </c>
      <c r="R2477" s="254" t="str">
        <f>IF(ISBLANK(INDEX('Policy Characteristics'!L:L,MATCH($C2477,'Policy Characteristics'!$C:$C,0))),"",INDEX('Policy Characteristics'!L:L,MATCH($C2477,'Policy Characteristics'!$C:$C,0)))</f>
        <v/>
      </c>
    </row>
    <row r="2478" spans="1:18" x14ac:dyDescent="0.25">
      <c r="A2478" s="254" t="str">
        <f>IF(ISBLANK(INDEX('Policy Characteristics'!A:A,MATCH($C2478,'Policy Characteristics'!$C:$C,0))),"",INDEX('Policy Characteristics'!A:A,MATCH($C2478,'Policy Characteristics'!$C:$C,0)))</f>
        <v>Government Revenue Accounting</v>
      </c>
      <c r="B2478" s="262" t="str">
        <f>IF(ISBLANK(INDEX('Policy Characteristics'!B:B,MATCH($C2478,'Policy Characteristics'!$C:$C,0))),"",INDEX('Policy Characteristics'!B:B,MATCH($C2478,'Policy Characteristics'!$C:$C,0)))</f>
        <v>Electricity Capacity Construction Subsidy</v>
      </c>
      <c r="C2478" t="s">
        <v>2930</v>
      </c>
      <c r="D2478" s="1" t="s">
        <v>2935</v>
      </c>
      <c r="F2478" s="1" t="s">
        <v>2940</v>
      </c>
      <c r="H2478" s="43">
        <v>565</v>
      </c>
      <c r="I2478" s="322" t="s">
        <v>40</v>
      </c>
      <c r="J2478" s="255" t="str">
        <f>IF(ISBLANK(INDEX('Policy Characteristics'!D:D,MATCH($C2478,'Policy Characteristics'!$C:$C,0))),"",INDEX('Policy Characteristics'!D:D,MATCH($C2478,'Policy Characteristics'!$C:$C,0)))</f>
        <v/>
      </c>
      <c r="K2478" s="254" t="str">
        <f>IF(ISBLANK(INDEX('Policy Characteristics'!E:E,MATCH($C2478,'Policy Characteristics'!$C:$C,0))),"",INDEX('Policy Characteristics'!E:E,MATCH($C2478,'Policy Characteristics'!$C:$C,0)))</f>
        <v>GRA elec cap const subsidy</v>
      </c>
      <c r="L2478" s="254">
        <f>IF(ISBLANK(INDEX('Policy Characteristics'!F:F,MATCH($C2478,'Policy Characteristics'!$C:$C,0))),"",INDEX('Policy Characteristics'!F:F,MATCH($C2478,'Policy Characteristics'!$C:$C,0)))</f>
        <v>0</v>
      </c>
      <c r="M2478" s="254">
        <f>IF(ISBLANK(INDEX('Policy Characteristics'!G:G,MATCH($C2478,'Policy Characteristics'!$C:$C,0))),"",INDEX('Policy Characteristics'!G:G,MATCH($C2478,'Policy Characteristics'!$C:$C,0)))</f>
        <v>10</v>
      </c>
      <c r="N2478" s="254">
        <f>IF(ISBLANK(INDEX('Policy Characteristics'!H:H,MATCH($C2478,'Policy Characteristics'!$C:$C,0))),"",INDEX('Policy Characteristics'!H:H,MATCH($C2478,'Policy Characteristics'!$C:$C,0)))</f>
        <v>1</v>
      </c>
      <c r="O2478" s="254" t="str">
        <f>IF(ISBLANK(INDEX('Policy Characteristics'!I:I,MATCH($C2478,'Policy Characteristics'!$C:$C,0))),"",INDEX('Policy Characteristics'!I:I,MATCH($C2478,'Policy Characteristics'!$C:$C,0)))</f>
        <v>weight</v>
      </c>
      <c r="P2478" s="254" t="str">
        <f>IF(ISBLANK(INDEX('Policy Characteristics'!J:J,MATCH($C2478,'Policy Characteristics'!$C:$C,0))),"",INDEX('Policy Characteristics'!J:J,MATCH($C2478,'Policy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8" s="254" t="str">
        <f>IF(ISBLANK(INDEX('Policy Characteristics'!K:K,MATCH($C2478,'Policy Characteristics'!$C:$C,0))),"",INDEX('Policy Characteristics'!K:K,MATCH($C2478,'Policy Characteristics'!$C:$C,0)))</f>
        <v>io-model.html</v>
      </c>
      <c r="R2478" s="254" t="str">
        <f>IF(ISBLANK(INDEX('Policy Characteristics'!L:L,MATCH($C2478,'Policy Characteristics'!$C:$C,0))),"",INDEX('Policy Characteristics'!L:L,MATCH($C2478,'Policy Characteristics'!$C:$C,0)))</f>
        <v/>
      </c>
    </row>
    <row r="2479" spans="1:18" x14ac:dyDescent="0.25">
      <c r="A2479" s="254" t="str">
        <f>IF(ISBLANK(INDEX('Policy Characteristics'!A:A,MATCH($C2479,'Policy Characteristics'!$C:$C,0))),"",INDEX('Policy Characteristics'!A:A,MATCH($C2479,'Policy Characteristics'!$C:$C,0)))</f>
        <v>Government Revenue Accounting</v>
      </c>
      <c r="B2479" s="262" t="str">
        <f>IF(ISBLANK(INDEX('Policy Characteristics'!B:B,MATCH($C2479,'Policy Characteristics'!$C:$C,0))),"",INDEX('Policy Characteristics'!B:B,MATCH($C2479,'Policy Characteristics'!$C:$C,0)))</f>
        <v>Electricity Capacity Construction Subsidy</v>
      </c>
      <c r="C2479" s="254" t="str">
        <f t="shared" ref="C2479:C2482" si="101">C$2478</f>
        <v>GRA for Electricity Capacity Construction Subsidies</v>
      </c>
      <c r="D2479" s="1" t="s">
        <v>2936</v>
      </c>
      <c r="F2479" s="1" t="s">
        <v>2951</v>
      </c>
      <c r="H2479" s="43">
        <v>566</v>
      </c>
      <c r="I2479" s="326" t="str">
        <f t="shared" ref="I2479:I2482" si="102">I$2478</f>
        <v>Yes</v>
      </c>
      <c r="J2479" s="255" t="str">
        <f>IF(ISBLANK(INDEX('Policy Characteristics'!D:D,MATCH($C2479,'Policy Characteristics'!$C:$C,0))),"",INDEX('Policy Characteristics'!D:D,MATCH($C2479,'Policy Characteristics'!$C:$C,0)))</f>
        <v/>
      </c>
      <c r="K2479" s="254" t="str">
        <f>IF(ISBLANK(INDEX('Policy Characteristics'!E:E,MATCH($C2479,'Policy Characteristics'!$C:$C,0))),"",INDEX('Policy Characteristics'!E:E,MATCH($C2479,'Policy Characteristics'!$C:$C,0)))</f>
        <v>GRA elec cap const subsidy</v>
      </c>
      <c r="L2479" s="254">
        <f>IF(ISBLANK(INDEX('Policy Characteristics'!F:F,MATCH($C2479,'Policy Characteristics'!$C:$C,0))),"",INDEX('Policy Characteristics'!F:F,MATCH($C2479,'Policy Characteristics'!$C:$C,0)))</f>
        <v>0</v>
      </c>
      <c r="M2479" s="254">
        <f>IF(ISBLANK(INDEX('Policy Characteristics'!G:G,MATCH($C2479,'Policy Characteristics'!$C:$C,0))),"",INDEX('Policy Characteristics'!G:G,MATCH($C2479,'Policy Characteristics'!$C:$C,0)))</f>
        <v>10</v>
      </c>
      <c r="N2479" s="254">
        <f>IF(ISBLANK(INDEX('Policy Characteristics'!H:H,MATCH($C2479,'Policy Characteristics'!$C:$C,0))),"",INDEX('Policy Characteristics'!H:H,MATCH($C2479,'Policy Characteristics'!$C:$C,0)))</f>
        <v>1</v>
      </c>
      <c r="O2479" s="254" t="str">
        <f>IF(ISBLANK(INDEX('Policy Characteristics'!I:I,MATCH($C2479,'Policy Characteristics'!$C:$C,0))),"",INDEX('Policy Characteristics'!I:I,MATCH($C2479,'Policy Characteristics'!$C:$C,0)))</f>
        <v>weight</v>
      </c>
      <c r="P2479" s="254" t="str">
        <f>IF(ISBLANK(INDEX('Policy Characteristics'!J:J,MATCH($C2479,'Policy Characteristics'!$C:$C,0))),"",INDEX('Policy Characteristics'!J:J,MATCH($C2479,'Policy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9" s="254" t="str">
        <f>IF(ISBLANK(INDEX('Policy Characteristics'!K:K,MATCH($C2479,'Policy Characteristics'!$C:$C,0))),"",INDEX('Policy Characteristics'!K:K,MATCH($C2479,'Policy Characteristics'!$C:$C,0)))</f>
        <v>io-model.html</v>
      </c>
      <c r="R2479" s="254" t="str">
        <f>IF(ISBLANK(INDEX('Policy Characteristics'!L:L,MATCH($C2479,'Policy Characteristics'!$C:$C,0))),"",INDEX('Policy Characteristics'!L:L,MATCH($C2479,'Policy Characteristics'!$C:$C,0)))</f>
        <v/>
      </c>
    </row>
    <row r="2480" spans="1:18" x14ac:dyDescent="0.25">
      <c r="A2480" s="254" t="str">
        <f>IF(ISBLANK(INDEX('Policy Characteristics'!A:A,MATCH($C2480,'Policy Characteristics'!$C:$C,0))),"",INDEX('Policy Characteristics'!A:A,MATCH($C2480,'Policy Characteristics'!$C:$C,0)))</f>
        <v>Government Revenue Accounting</v>
      </c>
      <c r="B2480" s="262" t="str">
        <f>IF(ISBLANK(INDEX('Policy Characteristics'!B:B,MATCH($C2480,'Policy Characteristics'!$C:$C,0))),"",INDEX('Policy Characteristics'!B:B,MATCH($C2480,'Policy Characteristics'!$C:$C,0)))</f>
        <v>Electricity Capacity Construction Subsidy</v>
      </c>
      <c r="C2480" s="254" t="str">
        <f t="shared" si="101"/>
        <v>GRA for Electricity Capacity Construction Subsidies</v>
      </c>
      <c r="D2480" s="1" t="s">
        <v>2937</v>
      </c>
      <c r="F2480" s="1" t="s">
        <v>2941</v>
      </c>
      <c r="H2480" s="43">
        <v>567</v>
      </c>
      <c r="I2480" s="326" t="str">
        <f t="shared" si="102"/>
        <v>Yes</v>
      </c>
      <c r="J2480" s="255" t="str">
        <f>IF(ISBLANK(INDEX('Policy Characteristics'!D:D,MATCH($C2480,'Policy Characteristics'!$C:$C,0))),"",INDEX('Policy Characteristics'!D:D,MATCH($C2480,'Policy Characteristics'!$C:$C,0)))</f>
        <v/>
      </c>
      <c r="K2480" s="254" t="str">
        <f>IF(ISBLANK(INDEX('Policy Characteristics'!E:E,MATCH($C2480,'Policy Characteristics'!$C:$C,0))),"",INDEX('Policy Characteristics'!E:E,MATCH($C2480,'Policy Characteristics'!$C:$C,0)))</f>
        <v>GRA elec cap const subsidy</v>
      </c>
      <c r="L2480" s="254">
        <f>IF(ISBLANK(INDEX('Policy Characteristics'!F:F,MATCH($C2480,'Policy Characteristics'!$C:$C,0))),"",INDEX('Policy Characteristics'!F:F,MATCH($C2480,'Policy Characteristics'!$C:$C,0)))</f>
        <v>0</v>
      </c>
      <c r="M2480" s="254">
        <f>IF(ISBLANK(INDEX('Policy Characteristics'!G:G,MATCH($C2480,'Policy Characteristics'!$C:$C,0))),"",INDEX('Policy Characteristics'!G:G,MATCH($C2480,'Policy Characteristics'!$C:$C,0)))</f>
        <v>10</v>
      </c>
      <c r="N2480" s="254">
        <f>IF(ISBLANK(INDEX('Policy Characteristics'!H:H,MATCH($C2480,'Policy Characteristics'!$C:$C,0))),"",INDEX('Policy Characteristics'!H:H,MATCH($C2480,'Policy Characteristics'!$C:$C,0)))</f>
        <v>1</v>
      </c>
      <c r="O2480" s="254" t="str">
        <f>IF(ISBLANK(INDEX('Policy Characteristics'!I:I,MATCH($C2480,'Policy Characteristics'!$C:$C,0))),"",INDEX('Policy Characteristics'!I:I,MATCH($C2480,'Policy Characteristics'!$C:$C,0)))</f>
        <v>weight</v>
      </c>
      <c r="P2480" s="254" t="str">
        <f>IF(ISBLANK(INDEX('Policy Characteristics'!J:J,MATCH($C2480,'Policy Characteristics'!$C:$C,0))),"",INDEX('Policy Characteristics'!J:J,MATCH($C2480,'Policy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0" s="254" t="str">
        <f>IF(ISBLANK(INDEX('Policy Characteristics'!K:K,MATCH($C2480,'Policy Characteristics'!$C:$C,0))),"",INDEX('Policy Characteristics'!K:K,MATCH($C2480,'Policy Characteristics'!$C:$C,0)))</f>
        <v>io-model.html</v>
      </c>
      <c r="R2480" s="254" t="str">
        <f>IF(ISBLANK(INDEX('Policy Characteristics'!L:L,MATCH($C2480,'Policy Characteristics'!$C:$C,0))),"",INDEX('Policy Characteristics'!L:L,MATCH($C2480,'Policy Characteristics'!$C:$C,0)))</f>
        <v/>
      </c>
    </row>
    <row r="2481" spans="1:18" x14ac:dyDescent="0.25">
      <c r="A2481" s="254" t="str">
        <f>IF(ISBLANK(INDEX('Policy Characteristics'!A:A,MATCH($C2481,'Policy Characteristics'!$C:$C,0))),"",INDEX('Policy Characteristics'!A:A,MATCH($C2481,'Policy Characteristics'!$C:$C,0)))</f>
        <v>Government Revenue Accounting</v>
      </c>
      <c r="B2481" s="262" t="str">
        <f>IF(ISBLANK(INDEX('Policy Characteristics'!B:B,MATCH($C2481,'Policy Characteristics'!$C:$C,0))),"",INDEX('Policy Characteristics'!B:B,MATCH($C2481,'Policy Characteristics'!$C:$C,0)))</f>
        <v>Electricity Capacity Construction Subsidy</v>
      </c>
      <c r="C2481" s="254" t="str">
        <f t="shared" si="101"/>
        <v>GRA for Electricity Capacity Construction Subsidies</v>
      </c>
      <c r="D2481" s="1" t="s">
        <v>2938</v>
      </c>
      <c r="F2481" s="1" t="s">
        <v>2942</v>
      </c>
      <c r="H2481" s="43">
        <v>568</v>
      </c>
      <c r="I2481" s="326" t="str">
        <f t="shared" si="102"/>
        <v>Yes</v>
      </c>
      <c r="J2481" s="255" t="str">
        <f>IF(ISBLANK(INDEX('Policy Characteristics'!D:D,MATCH($C2481,'Policy Characteristics'!$C:$C,0))),"",INDEX('Policy Characteristics'!D:D,MATCH($C2481,'Policy Characteristics'!$C:$C,0)))</f>
        <v/>
      </c>
      <c r="K2481" s="254" t="str">
        <f>IF(ISBLANK(INDEX('Policy Characteristics'!E:E,MATCH($C2481,'Policy Characteristics'!$C:$C,0))),"",INDEX('Policy Characteristics'!E:E,MATCH($C2481,'Policy Characteristics'!$C:$C,0)))</f>
        <v>GRA elec cap const subsidy</v>
      </c>
      <c r="L2481" s="254">
        <f>IF(ISBLANK(INDEX('Policy Characteristics'!F:F,MATCH($C2481,'Policy Characteristics'!$C:$C,0))),"",INDEX('Policy Characteristics'!F:F,MATCH($C2481,'Policy Characteristics'!$C:$C,0)))</f>
        <v>0</v>
      </c>
      <c r="M2481" s="254">
        <f>IF(ISBLANK(INDEX('Policy Characteristics'!G:G,MATCH($C2481,'Policy Characteristics'!$C:$C,0))),"",INDEX('Policy Characteristics'!G:G,MATCH($C2481,'Policy Characteristics'!$C:$C,0)))</f>
        <v>10</v>
      </c>
      <c r="N2481" s="254">
        <f>IF(ISBLANK(INDEX('Policy Characteristics'!H:H,MATCH($C2481,'Policy Characteristics'!$C:$C,0))),"",INDEX('Policy Characteristics'!H:H,MATCH($C2481,'Policy Characteristics'!$C:$C,0)))</f>
        <v>1</v>
      </c>
      <c r="O2481" s="254" t="str">
        <f>IF(ISBLANK(INDEX('Policy Characteristics'!I:I,MATCH($C2481,'Policy Characteristics'!$C:$C,0))),"",INDEX('Policy Characteristics'!I:I,MATCH($C2481,'Policy Characteristics'!$C:$C,0)))</f>
        <v>weight</v>
      </c>
      <c r="P2481" s="254" t="str">
        <f>IF(ISBLANK(INDEX('Policy Characteristics'!J:J,MATCH($C2481,'Policy Characteristics'!$C:$C,0))),"",INDEX('Policy Characteristics'!J:J,MATCH($C2481,'Policy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1" s="254" t="str">
        <f>IF(ISBLANK(INDEX('Policy Characteristics'!K:K,MATCH($C2481,'Policy Characteristics'!$C:$C,0))),"",INDEX('Policy Characteristics'!K:K,MATCH($C2481,'Policy Characteristics'!$C:$C,0)))</f>
        <v>io-model.html</v>
      </c>
      <c r="R2481" s="254" t="str">
        <f>IF(ISBLANK(INDEX('Policy Characteristics'!L:L,MATCH($C2481,'Policy Characteristics'!$C:$C,0))),"",INDEX('Policy Characteristics'!L:L,MATCH($C2481,'Policy Characteristics'!$C:$C,0)))</f>
        <v/>
      </c>
    </row>
    <row r="2482" spans="1:18" x14ac:dyDescent="0.25">
      <c r="A2482" s="254" t="str">
        <f>IF(ISBLANK(INDEX('Policy Characteristics'!A:A,MATCH($C2482,'Policy Characteristics'!$C:$C,0))),"",INDEX('Policy Characteristics'!A:A,MATCH($C2482,'Policy Characteristics'!$C:$C,0)))</f>
        <v>Government Revenue Accounting</v>
      </c>
      <c r="B2482" s="262" t="str">
        <f>IF(ISBLANK(INDEX('Policy Characteristics'!B:B,MATCH($C2482,'Policy Characteristics'!$C:$C,0))),"",INDEX('Policy Characteristics'!B:B,MATCH($C2482,'Policy Characteristics'!$C:$C,0)))</f>
        <v>Electricity Capacity Construction Subsidy</v>
      </c>
      <c r="C2482" s="254" t="str">
        <f t="shared" si="101"/>
        <v>GRA for Electricity Capacity Construction Subsidies</v>
      </c>
      <c r="D2482" s="1" t="s">
        <v>2939</v>
      </c>
      <c r="F2482" s="1" t="s">
        <v>2943</v>
      </c>
      <c r="H2482" s="43">
        <v>569</v>
      </c>
      <c r="I2482" s="326" t="str">
        <f t="shared" si="102"/>
        <v>Yes</v>
      </c>
      <c r="J2482" s="255" t="str">
        <f>IF(ISBLANK(INDEX('Policy Characteristics'!D:D,MATCH($C2482,'Policy Characteristics'!$C:$C,0))),"",INDEX('Policy Characteristics'!D:D,MATCH($C2482,'Policy Characteristics'!$C:$C,0)))</f>
        <v/>
      </c>
      <c r="K2482" s="254" t="str">
        <f>IF(ISBLANK(INDEX('Policy Characteristics'!E:E,MATCH($C2482,'Policy Characteristics'!$C:$C,0))),"",INDEX('Policy Characteristics'!E:E,MATCH($C2482,'Policy Characteristics'!$C:$C,0)))</f>
        <v>GRA elec cap const subsidy</v>
      </c>
      <c r="L2482" s="254">
        <f>IF(ISBLANK(INDEX('Policy Characteristics'!F:F,MATCH($C2482,'Policy Characteristics'!$C:$C,0))),"",INDEX('Policy Characteristics'!F:F,MATCH($C2482,'Policy Characteristics'!$C:$C,0)))</f>
        <v>0</v>
      </c>
      <c r="M2482" s="254">
        <f>IF(ISBLANK(INDEX('Policy Characteristics'!G:G,MATCH($C2482,'Policy Characteristics'!$C:$C,0))),"",INDEX('Policy Characteristics'!G:G,MATCH($C2482,'Policy Characteristics'!$C:$C,0)))</f>
        <v>10</v>
      </c>
      <c r="N2482" s="254">
        <f>IF(ISBLANK(INDEX('Policy Characteristics'!H:H,MATCH($C2482,'Policy Characteristics'!$C:$C,0))),"",INDEX('Policy Characteristics'!H:H,MATCH($C2482,'Policy Characteristics'!$C:$C,0)))</f>
        <v>1</v>
      </c>
      <c r="O2482" s="254" t="str">
        <f>IF(ISBLANK(INDEX('Policy Characteristics'!I:I,MATCH($C2482,'Policy Characteristics'!$C:$C,0))),"",INDEX('Policy Characteristics'!I:I,MATCH($C2482,'Policy Characteristics'!$C:$C,0)))</f>
        <v>weight</v>
      </c>
      <c r="P2482" s="254" t="str">
        <f>IF(ISBLANK(INDEX('Policy Characteristics'!J:J,MATCH($C2482,'Policy Characteristics'!$C:$C,0))),"",INDEX('Policy Characteristics'!J:J,MATCH($C2482,'Policy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2" s="254" t="str">
        <f>IF(ISBLANK(INDEX('Policy Characteristics'!K:K,MATCH($C2482,'Policy Characteristics'!$C:$C,0))),"",INDEX('Policy Characteristics'!K:K,MATCH($C2482,'Policy Characteristics'!$C:$C,0)))</f>
        <v>io-model.html</v>
      </c>
      <c r="R2482" s="254" t="str">
        <f>IF(ISBLANK(INDEX('Policy Characteristics'!L:L,MATCH($C2482,'Policy Characteristics'!$C:$C,0))),"",INDEX('Policy Characteristics'!L:L,MATCH($C2482,'Policy Characteristics'!$C:$C,0)))</f>
        <v/>
      </c>
    </row>
    <row r="2483" spans="1:18" x14ac:dyDescent="0.25">
      <c r="A2483" s="254" t="str">
        <f>IF(ISBLANK(INDEX('Policy Characteristics'!A:A,MATCH($C2483,'Policy Characteristics'!$C:$C,0))),"",INDEX('Policy Characteristics'!A:A,MATCH($C2483,'Policy Characteristics'!$C:$C,0)))</f>
        <v>Government Revenue Accounting</v>
      </c>
      <c r="B2483" s="262" t="str">
        <f>IF(ISBLANK(INDEX('Policy Characteristics'!B:B,MATCH($C2483,'Policy Characteristics'!$C:$C,0))),"",INDEX('Policy Characteristics'!B:B,MATCH($C2483,'Policy Characteristics'!$C:$C,0)))</f>
        <v>Distributed Solar Subsidy</v>
      </c>
      <c r="C2483" t="s">
        <v>2931</v>
      </c>
      <c r="D2483" s="1" t="s">
        <v>2935</v>
      </c>
      <c r="F2483" s="1" t="s">
        <v>2940</v>
      </c>
      <c r="H2483" s="43">
        <v>570</v>
      </c>
      <c r="I2483" s="322" t="s">
        <v>40</v>
      </c>
      <c r="J2483" s="255" t="str">
        <f>IF(ISBLANK(INDEX('Policy Characteristics'!D:D,MATCH($C2483,'Policy Characteristics'!$C:$C,0))),"",INDEX('Policy Characteristics'!D:D,MATCH($C2483,'Policy Characteristics'!$C:$C,0)))</f>
        <v/>
      </c>
      <c r="K2483" s="254" t="str">
        <f>IF(ISBLANK(INDEX('Policy Characteristics'!E:E,MATCH($C2483,'Policy Characteristics'!$C:$C,0))),"",INDEX('Policy Characteristics'!E:E,MATCH($C2483,'Policy Characteristics'!$C:$C,0)))</f>
        <v>GRA dist solar subsidy</v>
      </c>
      <c r="L2483" s="254">
        <f>IF(ISBLANK(INDEX('Policy Characteristics'!F:F,MATCH($C2483,'Policy Characteristics'!$C:$C,0))),"",INDEX('Policy Characteristics'!F:F,MATCH($C2483,'Policy Characteristics'!$C:$C,0)))</f>
        <v>0</v>
      </c>
      <c r="M2483" s="254">
        <f>IF(ISBLANK(INDEX('Policy Characteristics'!G:G,MATCH($C2483,'Policy Characteristics'!$C:$C,0))),"",INDEX('Policy Characteristics'!G:G,MATCH($C2483,'Policy Characteristics'!$C:$C,0)))</f>
        <v>10</v>
      </c>
      <c r="N2483" s="254">
        <f>IF(ISBLANK(INDEX('Policy Characteristics'!H:H,MATCH($C2483,'Policy Characteristics'!$C:$C,0))),"",INDEX('Policy Characteristics'!H:H,MATCH($C2483,'Policy Characteristics'!$C:$C,0)))</f>
        <v>1</v>
      </c>
      <c r="O2483" s="254" t="str">
        <f>IF(ISBLANK(INDEX('Policy Characteristics'!I:I,MATCH($C2483,'Policy Characteristics'!$C:$C,0))),"",INDEX('Policy Characteristics'!I:I,MATCH($C2483,'Policy Characteristics'!$C:$C,0)))</f>
        <v>weight</v>
      </c>
      <c r="P2483" s="254" t="str">
        <f>IF(ISBLANK(INDEX('Policy Characteristics'!J:J,MATCH($C2483,'Policy Characteristics'!$C:$C,0))),"",INDEX('Policy Characteristics'!J:J,MATCH($C2483,'Policy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3" s="254" t="str">
        <f>IF(ISBLANK(INDEX('Policy Characteristics'!K:K,MATCH($C2483,'Policy Characteristics'!$C:$C,0))),"",INDEX('Policy Characteristics'!K:K,MATCH($C2483,'Policy Characteristics'!$C:$C,0)))</f>
        <v>io-model.html</v>
      </c>
      <c r="R2483" s="254" t="str">
        <f>IF(ISBLANK(INDEX('Policy Characteristics'!L:L,MATCH($C2483,'Policy Characteristics'!$C:$C,0))),"",INDEX('Policy Characteristics'!L:L,MATCH($C2483,'Policy Characteristics'!$C:$C,0)))</f>
        <v/>
      </c>
    </row>
    <row r="2484" spans="1:18" x14ac:dyDescent="0.25">
      <c r="A2484" s="254" t="str">
        <f>IF(ISBLANK(INDEX('Policy Characteristics'!A:A,MATCH($C2484,'Policy Characteristics'!$C:$C,0))),"",INDEX('Policy Characteristics'!A:A,MATCH($C2484,'Policy Characteristics'!$C:$C,0)))</f>
        <v>Government Revenue Accounting</v>
      </c>
      <c r="B2484" s="262" t="str">
        <f>IF(ISBLANK(INDEX('Policy Characteristics'!B:B,MATCH($C2484,'Policy Characteristics'!$C:$C,0))),"",INDEX('Policy Characteristics'!B:B,MATCH($C2484,'Policy Characteristics'!$C:$C,0)))</f>
        <v>Distributed Solar Subsidy</v>
      </c>
      <c r="C2484" s="254" t="str">
        <f t="shared" ref="C2484:C2487" si="103">C$2483</f>
        <v>GRA for Distributed Solar Subsidy</v>
      </c>
      <c r="D2484" s="1" t="s">
        <v>2936</v>
      </c>
      <c r="F2484" s="1" t="s">
        <v>2951</v>
      </c>
      <c r="H2484" s="43">
        <v>571</v>
      </c>
      <c r="I2484" s="326" t="str">
        <f t="shared" ref="I2484:I2487" si="104">I$2483</f>
        <v>Yes</v>
      </c>
      <c r="J2484" s="255" t="str">
        <f>IF(ISBLANK(INDEX('Policy Characteristics'!D:D,MATCH($C2484,'Policy Characteristics'!$C:$C,0))),"",INDEX('Policy Characteristics'!D:D,MATCH($C2484,'Policy Characteristics'!$C:$C,0)))</f>
        <v/>
      </c>
      <c r="K2484" s="254" t="str">
        <f>IF(ISBLANK(INDEX('Policy Characteristics'!E:E,MATCH($C2484,'Policy Characteristics'!$C:$C,0))),"",INDEX('Policy Characteristics'!E:E,MATCH($C2484,'Policy Characteristics'!$C:$C,0)))</f>
        <v>GRA dist solar subsidy</v>
      </c>
      <c r="L2484" s="254">
        <f>IF(ISBLANK(INDEX('Policy Characteristics'!F:F,MATCH($C2484,'Policy Characteristics'!$C:$C,0))),"",INDEX('Policy Characteristics'!F:F,MATCH($C2484,'Policy Characteristics'!$C:$C,0)))</f>
        <v>0</v>
      </c>
      <c r="M2484" s="254">
        <f>IF(ISBLANK(INDEX('Policy Characteristics'!G:G,MATCH($C2484,'Policy Characteristics'!$C:$C,0))),"",INDEX('Policy Characteristics'!G:G,MATCH($C2484,'Policy Characteristics'!$C:$C,0)))</f>
        <v>10</v>
      </c>
      <c r="N2484" s="254">
        <f>IF(ISBLANK(INDEX('Policy Characteristics'!H:H,MATCH($C2484,'Policy Characteristics'!$C:$C,0))),"",INDEX('Policy Characteristics'!H:H,MATCH($C2484,'Policy Characteristics'!$C:$C,0)))</f>
        <v>1</v>
      </c>
      <c r="O2484" s="254" t="str">
        <f>IF(ISBLANK(INDEX('Policy Characteristics'!I:I,MATCH($C2484,'Policy Characteristics'!$C:$C,0))),"",INDEX('Policy Characteristics'!I:I,MATCH($C2484,'Policy Characteristics'!$C:$C,0)))</f>
        <v>weight</v>
      </c>
      <c r="P2484" s="254" t="str">
        <f>IF(ISBLANK(INDEX('Policy Characteristics'!J:J,MATCH($C2484,'Policy Characteristics'!$C:$C,0))),"",INDEX('Policy Characteristics'!J:J,MATCH($C2484,'Policy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4" s="254" t="str">
        <f>IF(ISBLANK(INDEX('Policy Characteristics'!K:K,MATCH($C2484,'Policy Characteristics'!$C:$C,0))),"",INDEX('Policy Characteristics'!K:K,MATCH($C2484,'Policy Characteristics'!$C:$C,0)))</f>
        <v>io-model.html</v>
      </c>
      <c r="R2484" s="254" t="str">
        <f>IF(ISBLANK(INDEX('Policy Characteristics'!L:L,MATCH($C2484,'Policy Characteristics'!$C:$C,0))),"",INDEX('Policy Characteristics'!L:L,MATCH($C2484,'Policy Characteristics'!$C:$C,0)))</f>
        <v/>
      </c>
    </row>
    <row r="2485" spans="1:18" x14ac:dyDescent="0.25">
      <c r="A2485" s="254" t="str">
        <f>IF(ISBLANK(INDEX('Policy Characteristics'!A:A,MATCH($C2485,'Policy Characteristics'!$C:$C,0))),"",INDEX('Policy Characteristics'!A:A,MATCH($C2485,'Policy Characteristics'!$C:$C,0)))</f>
        <v>Government Revenue Accounting</v>
      </c>
      <c r="B2485" s="262" t="str">
        <f>IF(ISBLANK(INDEX('Policy Characteristics'!B:B,MATCH($C2485,'Policy Characteristics'!$C:$C,0))),"",INDEX('Policy Characteristics'!B:B,MATCH($C2485,'Policy Characteristics'!$C:$C,0)))</f>
        <v>Distributed Solar Subsidy</v>
      </c>
      <c r="C2485" s="254" t="str">
        <f t="shared" si="103"/>
        <v>GRA for Distributed Solar Subsidy</v>
      </c>
      <c r="D2485" s="1" t="s">
        <v>2937</v>
      </c>
      <c r="F2485" s="1" t="s">
        <v>2941</v>
      </c>
      <c r="H2485" s="43">
        <v>572</v>
      </c>
      <c r="I2485" s="326" t="str">
        <f t="shared" si="104"/>
        <v>Yes</v>
      </c>
      <c r="J2485" s="255" t="str">
        <f>IF(ISBLANK(INDEX('Policy Characteristics'!D:D,MATCH($C2485,'Policy Characteristics'!$C:$C,0))),"",INDEX('Policy Characteristics'!D:D,MATCH($C2485,'Policy Characteristics'!$C:$C,0)))</f>
        <v/>
      </c>
      <c r="K2485" s="254" t="str">
        <f>IF(ISBLANK(INDEX('Policy Characteristics'!E:E,MATCH($C2485,'Policy Characteristics'!$C:$C,0))),"",INDEX('Policy Characteristics'!E:E,MATCH($C2485,'Policy Characteristics'!$C:$C,0)))</f>
        <v>GRA dist solar subsidy</v>
      </c>
      <c r="L2485" s="254">
        <f>IF(ISBLANK(INDEX('Policy Characteristics'!F:F,MATCH($C2485,'Policy Characteristics'!$C:$C,0))),"",INDEX('Policy Characteristics'!F:F,MATCH($C2485,'Policy Characteristics'!$C:$C,0)))</f>
        <v>0</v>
      </c>
      <c r="M2485" s="254">
        <f>IF(ISBLANK(INDEX('Policy Characteristics'!G:G,MATCH($C2485,'Policy Characteristics'!$C:$C,0))),"",INDEX('Policy Characteristics'!G:G,MATCH($C2485,'Policy Characteristics'!$C:$C,0)))</f>
        <v>10</v>
      </c>
      <c r="N2485" s="254">
        <f>IF(ISBLANK(INDEX('Policy Characteristics'!H:H,MATCH($C2485,'Policy Characteristics'!$C:$C,0))),"",INDEX('Policy Characteristics'!H:H,MATCH($C2485,'Policy Characteristics'!$C:$C,0)))</f>
        <v>1</v>
      </c>
      <c r="O2485" s="254" t="str">
        <f>IF(ISBLANK(INDEX('Policy Characteristics'!I:I,MATCH($C2485,'Policy Characteristics'!$C:$C,0))),"",INDEX('Policy Characteristics'!I:I,MATCH($C2485,'Policy Characteristics'!$C:$C,0)))</f>
        <v>weight</v>
      </c>
      <c r="P2485" s="254" t="str">
        <f>IF(ISBLANK(INDEX('Policy Characteristics'!J:J,MATCH($C2485,'Policy Characteristics'!$C:$C,0))),"",INDEX('Policy Characteristics'!J:J,MATCH($C2485,'Policy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5" s="254" t="str">
        <f>IF(ISBLANK(INDEX('Policy Characteristics'!K:K,MATCH($C2485,'Policy Characteristics'!$C:$C,0))),"",INDEX('Policy Characteristics'!K:K,MATCH($C2485,'Policy Characteristics'!$C:$C,0)))</f>
        <v>io-model.html</v>
      </c>
      <c r="R2485" s="254" t="str">
        <f>IF(ISBLANK(INDEX('Policy Characteristics'!L:L,MATCH($C2485,'Policy Characteristics'!$C:$C,0))),"",INDEX('Policy Characteristics'!L:L,MATCH($C2485,'Policy Characteristics'!$C:$C,0)))</f>
        <v/>
      </c>
    </row>
    <row r="2486" spans="1:18" x14ac:dyDescent="0.25">
      <c r="A2486" s="254" t="str">
        <f>IF(ISBLANK(INDEX('Policy Characteristics'!A:A,MATCH($C2486,'Policy Characteristics'!$C:$C,0))),"",INDEX('Policy Characteristics'!A:A,MATCH($C2486,'Policy Characteristics'!$C:$C,0)))</f>
        <v>Government Revenue Accounting</v>
      </c>
      <c r="B2486" s="262" t="str">
        <f>IF(ISBLANK(INDEX('Policy Characteristics'!B:B,MATCH($C2486,'Policy Characteristics'!$C:$C,0))),"",INDEX('Policy Characteristics'!B:B,MATCH($C2486,'Policy Characteristics'!$C:$C,0)))</f>
        <v>Distributed Solar Subsidy</v>
      </c>
      <c r="C2486" s="254" t="str">
        <f t="shared" si="103"/>
        <v>GRA for Distributed Solar Subsidy</v>
      </c>
      <c r="D2486" s="1" t="s">
        <v>2938</v>
      </c>
      <c r="F2486" s="1" t="s">
        <v>2942</v>
      </c>
      <c r="H2486" s="43">
        <v>573</v>
      </c>
      <c r="I2486" s="326" t="str">
        <f t="shared" si="104"/>
        <v>Yes</v>
      </c>
      <c r="J2486" s="255" t="str">
        <f>IF(ISBLANK(INDEX('Policy Characteristics'!D:D,MATCH($C2486,'Policy Characteristics'!$C:$C,0))),"",INDEX('Policy Characteristics'!D:D,MATCH($C2486,'Policy Characteristics'!$C:$C,0)))</f>
        <v/>
      </c>
      <c r="K2486" s="254" t="str">
        <f>IF(ISBLANK(INDEX('Policy Characteristics'!E:E,MATCH($C2486,'Policy Characteristics'!$C:$C,0))),"",INDEX('Policy Characteristics'!E:E,MATCH($C2486,'Policy Characteristics'!$C:$C,0)))</f>
        <v>GRA dist solar subsidy</v>
      </c>
      <c r="L2486" s="254">
        <f>IF(ISBLANK(INDEX('Policy Characteristics'!F:F,MATCH($C2486,'Policy Characteristics'!$C:$C,0))),"",INDEX('Policy Characteristics'!F:F,MATCH($C2486,'Policy Characteristics'!$C:$C,0)))</f>
        <v>0</v>
      </c>
      <c r="M2486" s="254">
        <f>IF(ISBLANK(INDEX('Policy Characteristics'!G:G,MATCH($C2486,'Policy Characteristics'!$C:$C,0))),"",INDEX('Policy Characteristics'!G:G,MATCH($C2486,'Policy Characteristics'!$C:$C,0)))</f>
        <v>10</v>
      </c>
      <c r="N2486" s="254">
        <f>IF(ISBLANK(INDEX('Policy Characteristics'!H:H,MATCH($C2486,'Policy Characteristics'!$C:$C,0))),"",INDEX('Policy Characteristics'!H:H,MATCH($C2486,'Policy Characteristics'!$C:$C,0)))</f>
        <v>1</v>
      </c>
      <c r="O2486" s="254" t="str">
        <f>IF(ISBLANK(INDEX('Policy Characteristics'!I:I,MATCH($C2486,'Policy Characteristics'!$C:$C,0))),"",INDEX('Policy Characteristics'!I:I,MATCH($C2486,'Policy Characteristics'!$C:$C,0)))</f>
        <v>weight</v>
      </c>
      <c r="P2486" s="254" t="str">
        <f>IF(ISBLANK(INDEX('Policy Characteristics'!J:J,MATCH($C2486,'Policy Characteristics'!$C:$C,0))),"",INDEX('Policy Characteristics'!J:J,MATCH($C2486,'Policy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6" s="254" t="str">
        <f>IF(ISBLANK(INDEX('Policy Characteristics'!K:K,MATCH($C2486,'Policy Characteristics'!$C:$C,0))),"",INDEX('Policy Characteristics'!K:K,MATCH($C2486,'Policy Characteristics'!$C:$C,0)))</f>
        <v>io-model.html</v>
      </c>
      <c r="R2486" s="254" t="str">
        <f>IF(ISBLANK(INDEX('Policy Characteristics'!L:L,MATCH($C2486,'Policy Characteristics'!$C:$C,0))),"",INDEX('Policy Characteristics'!L:L,MATCH($C2486,'Policy Characteristics'!$C:$C,0)))</f>
        <v/>
      </c>
    </row>
    <row r="2487" spans="1:18" x14ac:dyDescent="0.25">
      <c r="A2487" s="254" t="str">
        <f>IF(ISBLANK(INDEX('Policy Characteristics'!A:A,MATCH($C2487,'Policy Characteristics'!$C:$C,0))),"",INDEX('Policy Characteristics'!A:A,MATCH($C2487,'Policy Characteristics'!$C:$C,0)))</f>
        <v>Government Revenue Accounting</v>
      </c>
      <c r="B2487" s="262" t="str">
        <f>IF(ISBLANK(INDEX('Policy Characteristics'!B:B,MATCH($C2487,'Policy Characteristics'!$C:$C,0))),"",INDEX('Policy Characteristics'!B:B,MATCH($C2487,'Policy Characteristics'!$C:$C,0)))</f>
        <v>Distributed Solar Subsidy</v>
      </c>
      <c r="C2487" s="254" t="str">
        <f t="shared" si="103"/>
        <v>GRA for Distributed Solar Subsidy</v>
      </c>
      <c r="D2487" s="1" t="s">
        <v>2939</v>
      </c>
      <c r="F2487" s="1" t="s">
        <v>2943</v>
      </c>
      <c r="H2487" s="43">
        <v>574</v>
      </c>
      <c r="I2487" s="326" t="str">
        <f t="shared" si="104"/>
        <v>Yes</v>
      </c>
      <c r="J2487" s="255" t="str">
        <f>IF(ISBLANK(INDEX('Policy Characteristics'!D:D,MATCH($C2487,'Policy Characteristics'!$C:$C,0))),"",INDEX('Policy Characteristics'!D:D,MATCH($C2487,'Policy Characteristics'!$C:$C,0)))</f>
        <v/>
      </c>
      <c r="K2487" s="254" t="str">
        <f>IF(ISBLANK(INDEX('Policy Characteristics'!E:E,MATCH($C2487,'Policy Characteristics'!$C:$C,0))),"",INDEX('Policy Characteristics'!E:E,MATCH($C2487,'Policy Characteristics'!$C:$C,0)))</f>
        <v>GRA dist solar subsidy</v>
      </c>
      <c r="L2487" s="254">
        <f>IF(ISBLANK(INDEX('Policy Characteristics'!F:F,MATCH($C2487,'Policy Characteristics'!$C:$C,0))),"",INDEX('Policy Characteristics'!F:F,MATCH($C2487,'Policy Characteristics'!$C:$C,0)))</f>
        <v>0</v>
      </c>
      <c r="M2487" s="254">
        <f>IF(ISBLANK(INDEX('Policy Characteristics'!G:G,MATCH($C2487,'Policy Characteristics'!$C:$C,0))),"",INDEX('Policy Characteristics'!G:G,MATCH($C2487,'Policy Characteristics'!$C:$C,0)))</f>
        <v>10</v>
      </c>
      <c r="N2487" s="254">
        <f>IF(ISBLANK(INDEX('Policy Characteristics'!H:H,MATCH($C2487,'Policy Characteristics'!$C:$C,0))),"",INDEX('Policy Characteristics'!H:H,MATCH($C2487,'Policy Characteristics'!$C:$C,0)))</f>
        <v>1</v>
      </c>
      <c r="O2487" s="254" t="str">
        <f>IF(ISBLANK(INDEX('Policy Characteristics'!I:I,MATCH($C2487,'Policy Characteristics'!$C:$C,0))),"",INDEX('Policy Characteristics'!I:I,MATCH($C2487,'Policy Characteristics'!$C:$C,0)))</f>
        <v>weight</v>
      </c>
      <c r="P2487" s="254" t="str">
        <f>IF(ISBLANK(INDEX('Policy Characteristics'!J:J,MATCH($C2487,'Policy Characteristics'!$C:$C,0))),"",INDEX('Policy Characteristics'!J:J,MATCH($C2487,'Policy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7" s="254" t="str">
        <f>IF(ISBLANK(INDEX('Policy Characteristics'!K:K,MATCH($C2487,'Policy Characteristics'!$C:$C,0))),"",INDEX('Policy Characteristics'!K:K,MATCH($C2487,'Policy Characteristics'!$C:$C,0)))</f>
        <v>io-model.html</v>
      </c>
      <c r="R2487" s="254" t="str">
        <f>IF(ISBLANK(INDEX('Policy Characteristics'!L:L,MATCH($C2487,'Policy Characteristics'!$C:$C,0))),"",INDEX('Policy Characteristics'!L:L,MATCH($C2487,'Policy Characteristics'!$C:$C,0)))</f>
        <v/>
      </c>
    </row>
    <row r="2488" spans="1:18" x14ac:dyDescent="0.25">
      <c r="A2488" s="254" t="str">
        <f>IF(ISBLANK(INDEX('Policy Characteristics'!A:A,MATCH($C2488,'Policy Characteristics'!$C:$C,0))),"",INDEX('Policy Characteristics'!A:A,MATCH($C2488,'Policy Characteristics'!$C:$C,0)))</f>
        <v>Government Revenue Accounting</v>
      </c>
      <c r="B2488" s="262" t="str">
        <f>IF(ISBLANK(INDEX('Policy Characteristics'!B:B,MATCH($C2488,'Policy Characteristics'!$C:$C,0))),"",INDEX('Policy Characteristics'!B:B,MATCH($C2488,'Policy Characteristics'!$C:$C,0)))</f>
        <v>Fuel Subsidy</v>
      </c>
      <c r="C2488" t="s">
        <v>2932</v>
      </c>
      <c r="D2488" s="1" t="s">
        <v>2935</v>
      </c>
      <c r="F2488" s="1" t="s">
        <v>2940</v>
      </c>
      <c r="H2488" s="43">
        <v>575</v>
      </c>
      <c r="I2488" s="322" t="s">
        <v>40</v>
      </c>
      <c r="J2488" s="255" t="str">
        <f>IF(ISBLANK(INDEX('Policy Characteristics'!D:D,MATCH($C2488,'Policy Characteristics'!$C:$C,0))),"",INDEX('Policy Characteristics'!D:D,MATCH($C2488,'Policy Characteristics'!$C:$C,0)))</f>
        <v/>
      </c>
      <c r="K2488" s="254" t="str">
        <f>IF(ISBLANK(INDEX('Policy Characteristics'!E:E,MATCH($C2488,'Policy Characteristics'!$C:$C,0))),"",INDEX('Policy Characteristics'!E:E,MATCH($C2488,'Policy Characteristics'!$C:$C,0)))</f>
        <v>GRA fuel subsidy</v>
      </c>
      <c r="L2488" s="254">
        <f>IF(ISBLANK(INDEX('Policy Characteristics'!F:F,MATCH($C2488,'Policy Characteristics'!$C:$C,0))),"",INDEX('Policy Characteristics'!F:F,MATCH($C2488,'Policy Characteristics'!$C:$C,0)))</f>
        <v>0</v>
      </c>
      <c r="M2488" s="254">
        <f>IF(ISBLANK(INDEX('Policy Characteristics'!G:G,MATCH($C2488,'Policy Characteristics'!$C:$C,0))),"",INDEX('Policy Characteristics'!G:G,MATCH($C2488,'Policy Characteristics'!$C:$C,0)))</f>
        <v>10</v>
      </c>
      <c r="N2488" s="254">
        <f>IF(ISBLANK(INDEX('Policy Characteristics'!H:H,MATCH($C2488,'Policy Characteristics'!$C:$C,0))),"",INDEX('Policy Characteristics'!H:H,MATCH($C2488,'Policy Characteristics'!$C:$C,0)))</f>
        <v>1</v>
      </c>
      <c r="O2488" s="254" t="str">
        <f>IF(ISBLANK(INDEX('Policy Characteristics'!I:I,MATCH($C2488,'Policy Characteristics'!$C:$C,0))),"",INDEX('Policy Characteristics'!I:I,MATCH($C2488,'Policy Characteristics'!$C:$C,0)))</f>
        <v>weight</v>
      </c>
      <c r="P2488" s="254" t="str">
        <f>IF(ISBLANK(INDEX('Policy Characteristics'!J:J,MATCH($C2488,'Policy Characteristics'!$C:$C,0))),"",INDEX('Policy Characteristics'!J:J,MATCH($C2488,'Policy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8" s="254" t="str">
        <f>IF(ISBLANK(INDEX('Policy Characteristics'!K:K,MATCH($C2488,'Policy Characteristics'!$C:$C,0))),"",INDEX('Policy Characteristics'!K:K,MATCH($C2488,'Policy Characteristics'!$C:$C,0)))</f>
        <v>io-model.html</v>
      </c>
      <c r="R2488" s="254" t="str">
        <f>IF(ISBLANK(INDEX('Policy Characteristics'!L:L,MATCH($C2488,'Policy Characteristics'!$C:$C,0))),"",INDEX('Policy Characteristics'!L:L,MATCH($C2488,'Policy Characteristics'!$C:$C,0)))</f>
        <v/>
      </c>
    </row>
    <row r="2489" spans="1:18" x14ac:dyDescent="0.25">
      <c r="A2489" s="254" t="str">
        <f>IF(ISBLANK(INDEX('Policy Characteristics'!A:A,MATCH($C2489,'Policy Characteristics'!$C:$C,0))),"",INDEX('Policy Characteristics'!A:A,MATCH($C2489,'Policy Characteristics'!$C:$C,0)))</f>
        <v>Government Revenue Accounting</v>
      </c>
      <c r="B2489" s="262" t="str">
        <f>IF(ISBLANK(INDEX('Policy Characteristics'!B:B,MATCH($C2489,'Policy Characteristics'!$C:$C,0))),"",INDEX('Policy Characteristics'!B:B,MATCH($C2489,'Policy Characteristics'!$C:$C,0)))</f>
        <v>Fuel Subsidy</v>
      </c>
      <c r="C2489" s="254" t="str">
        <f t="shared" ref="C2489:C2492" si="105">C$2488</f>
        <v>GRA for Fuel Subsidies</v>
      </c>
      <c r="D2489" s="1" t="s">
        <v>2936</v>
      </c>
      <c r="F2489" s="1" t="s">
        <v>2951</v>
      </c>
      <c r="H2489" s="43">
        <v>576</v>
      </c>
      <c r="I2489" s="326" t="str">
        <f t="shared" ref="I2489:I2497" si="106">I$2488</f>
        <v>Yes</v>
      </c>
      <c r="J2489" s="255" t="str">
        <f>IF(ISBLANK(INDEX('Policy Characteristics'!D:D,MATCH($C2489,'Policy Characteristics'!$C:$C,0))),"",INDEX('Policy Characteristics'!D:D,MATCH($C2489,'Policy Characteristics'!$C:$C,0)))</f>
        <v/>
      </c>
      <c r="K2489" s="254" t="str">
        <f>IF(ISBLANK(INDEX('Policy Characteristics'!E:E,MATCH($C2489,'Policy Characteristics'!$C:$C,0))),"",INDEX('Policy Characteristics'!E:E,MATCH($C2489,'Policy Characteristics'!$C:$C,0)))</f>
        <v>GRA fuel subsidy</v>
      </c>
      <c r="L2489" s="254">
        <f>IF(ISBLANK(INDEX('Policy Characteristics'!F:F,MATCH($C2489,'Policy Characteristics'!$C:$C,0))),"",INDEX('Policy Characteristics'!F:F,MATCH($C2489,'Policy Characteristics'!$C:$C,0)))</f>
        <v>0</v>
      </c>
      <c r="M2489" s="254">
        <f>IF(ISBLANK(INDEX('Policy Characteristics'!G:G,MATCH($C2489,'Policy Characteristics'!$C:$C,0))),"",INDEX('Policy Characteristics'!G:G,MATCH($C2489,'Policy Characteristics'!$C:$C,0)))</f>
        <v>10</v>
      </c>
      <c r="N2489" s="254">
        <f>IF(ISBLANK(INDEX('Policy Characteristics'!H:H,MATCH($C2489,'Policy Characteristics'!$C:$C,0))),"",INDEX('Policy Characteristics'!H:H,MATCH($C2489,'Policy Characteristics'!$C:$C,0)))</f>
        <v>1</v>
      </c>
      <c r="O2489" s="254" t="str">
        <f>IF(ISBLANK(INDEX('Policy Characteristics'!I:I,MATCH($C2489,'Policy Characteristics'!$C:$C,0))),"",INDEX('Policy Characteristics'!I:I,MATCH($C2489,'Policy Characteristics'!$C:$C,0)))</f>
        <v>weight</v>
      </c>
      <c r="P2489" s="254" t="str">
        <f>IF(ISBLANK(INDEX('Policy Characteristics'!J:J,MATCH($C2489,'Policy Characteristics'!$C:$C,0))),"",INDEX('Policy Characteristics'!J:J,MATCH($C2489,'Policy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9" s="254" t="str">
        <f>IF(ISBLANK(INDEX('Policy Characteristics'!K:K,MATCH($C2489,'Policy Characteristics'!$C:$C,0))),"",INDEX('Policy Characteristics'!K:K,MATCH($C2489,'Policy Characteristics'!$C:$C,0)))</f>
        <v>io-model.html</v>
      </c>
      <c r="R2489" s="254" t="str">
        <f>IF(ISBLANK(INDEX('Policy Characteristics'!L:L,MATCH($C2489,'Policy Characteristics'!$C:$C,0))),"",INDEX('Policy Characteristics'!L:L,MATCH($C2489,'Policy Characteristics'!$C:$C,0)))</f>
        <v/>
      </c>
    </row>
    <row r="2490" spans="1:18" x14ac:dyDescent="0.25">
      <c r="A2490" s="254" t="str">
        <f>IF(ISBLANK(INDEX('Policy Characteristics'!A:A,MATCH($C2490,'Policy Characteristics'!$C:$C,0))),"",INDEX('Policy Characteristics'!A:A,MATCH($C2490,'Policy Characteristics'!$C:$C,0)))</f>
        <v>Government Revenue Accounting</v>
      </c>
      <c r="B2490" s="262" t="str">
        <f>IF(ISBLANK(INDEX('Policy Characteristics'!B:B,MATCH($C2490,'Policy Characteristics'!$C:$C,0))),"",INDEX('Policy Characteristics'!B:B,MATCH($C2490,'Policy Characteristics'!$C:$C,0)))</f>
        <v>Fuel Subsidy</v>
      </c>
      <c r="C2490" s="254" t="str">
        <f t="shared" si="105"/>
        <v>GRA for Fuel Subsidies</v>
      </c>
      <c r="D2490" s="1" t="s">
        <v>2937</v>
      </c>
      <c r="F2490" s="1" t="s">
        <v>2941</v>
      </c>
      <c r="H2490" s="43">
        <v>577</v>
      </c>
      <c r="I2490" s="326" t="str">
        <f t="shared" si="106"/>
        <v>Yes</v>
      </c>
      <c r="J2490" s="255" t="str">
        <f>IF(ISBLANK(INDEX('Policy Characteristics'!D:D,MATCH($C2490,'Policy Characteristics'!$C:$C,0))),"",INDEX('Policy Characteristics'!D:D,MATCH($C2490,'Policy Characteristics'!$C:$C,0)))</f>
        <v/>
      </c>
      <c r="K2490" s="254" t="str">
        <f>IF(ISBLANK(INDEX('Policy Characteristics'!E:E,MATCH($C2490,'Policy Characteristics'!$C:$C,0))),"",INDEX('Policy Characteristics'!E:E,MATCH($C2490,'Policy Characteristics'!$C:$C,0)))</f>
        <v>GRA fuel subsidy</v>
      </c>
      <c r="L2490" s="254">
        <f>IF(ISBLANK(INDEX('Policy Characteristics'!F:F,MATCH($C2490,'Policy Characteristics'!$C:$C,0))),"",INDEX('Policy Characteristics'!F:F,MATCH($C2490,'Policy Characteristics'!$C:$C,0)))</f>
        <v>0</v>
      </c>
      <c r="M2490" s="254">
        <f>IF(ISBLANK(INDEX('Policy Characteristics'!G:G,MATCH($C2490,'Policy Characteristics'!$C:$C,0))),"",INDEX('Policy Characteristics'!G:G,MATCH($C2490,'Policy Characteristics'!$C:$C,0)))</f>
        <v>10</v>
      </c>
      <c r="N2490" s="254">
        <f>IF(ISBLANK(INDEX('Policy Characteristics'!H:H,MATCH($C2490,'Policy Characteristics'!$C:$C,0))),"",INDEX('Policy Characteristics'!H:H,MATCH($C2490,'Policy Characteristics'!$C:$C,0)))</f>
        <v>1</v>
      </c>
      <c r="O2490" s="254" t="str">
        <f>IF(ISBLANK(INDEX('Policy Characteristics'!I:I,MATCH($C2490,'Policy Characteristics'!$C:$C,0))),"",INDEX('Policy Characteristics'!I:I,MATCH($C2490,'Policy Characteristics'!$C:$C,0)))</f>
        <v>weight</v>
      </c>
      <c r="P2490" s="254" t="str">
        <f>IF(ISBLANK(INDEX('Policy Characteristics'!J:J,MATCH($C2490,'Policy Characteristics'!$C:$C,0))),"",INDEX('Policy Characteristics'!J:J,MATCH($C2490,'Policy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0" s="254" t="str">
        <f>IF(ISBLANK(INDEX('Policy Characteristics'!K:K,MATCH($C2490,'Policy Characteristics'!$C:$C,0))),"",INDEX('Policy Characteristics'!K:K,MATCH($C2490,'Policy Characteristics'!$C:$C,0)))</f>
        <v>io-model.html</v>
      </c>
      <c r="R2490" s="254" t="str">
        <f>IF(ISBLANK(INDEX('Policy Characteristics'!L:L,MATCH($C2490,'Policy Characteristics'!$C:$C,0))),"",INDEX('Policy Characteristics'!L:L,MATCH($C2490,'Policy Characteristics'!$C:$C,0)))</f>
        <v/>
      </c>
    </row>
    <row r="2491" spans="1:18" x14ac:dyDescent="0.25">
      <c r="A2491" s="254" t="str">
        <f>IF(ISBLANK(INDEX('Policy Characteristics'!A:A,MATCH($C2491,'Policy Characteristics'!$C:$C,0))),"",INDEX('Policy Characteristics'!A:A,MATCH($C2491,'Policy Characteristics'!$C:$C,0)))</f>
        <v>Government Revenue Accounting</v>
      </c>
      <c r="B2491" s="262" t="str">
        <f>IF(ISBLANK(INDEX('Policy Characteristics'!B:B,MATCH($C2491,'Policy Characteristics'!$C:$C,0))),"",INDEX('Policy Characteristics'!B:B,MATCH($C2491,'Policy Characteristics'!$C:$C,0)))</f>
        <v>Fuel Subsidy</v>
      </c>
      <c r="C2491" s="254" t="str">
        <f t="shared" si="105"/>
        <v>GRA for Fuel Subsidies</v>
      </c>
      <c r="D2491" s="1" t="s">
        <v>2938</v>
      </c>
      <c r="F2491" s="1" t="s">
        <v>2942</v>
      </c>
      <c r="H2491" s="43">
        <v>578</v>
      </c>
      <c r="I2491" s="326" t="str">
        <f t="shared" si="106"/>
        <v>Yes</v>
      </c>
      <c r="J2491" s="255" t="str">
        <f>IF(ISBLANK(INDEX('Policy Characteristics'!D:D,MATCH($C2491,'Policy Characteristics'!$C:$C,0))),"",INDEX('Policy Characteristics'!D:D,MATCH($C2491,'Policy Characteristics'!$C:$C,0)))</f>
        <v/>
      </c>
      <c r="K2491" s="254" t="str">
        <f>IF(ISBLANK(INDEX('Policy Characteristics'!E:E,MATCH($C2491,'Policy Characteristics'!$C:$C,0))),"",INDEX('Policy Characteristics'!E:E,MATCH($C2491,'Policy Characteristics'!$C:$C,0)))</f>
        <v>GRA fuel subsidy</v>
      </c>
      <c r="L2491" s="254">
        <f>IF(ISBLANK(INDEX('Policy Characteristics'!F:F,MATCH($C2491,'Policy Characteristics'!$C:$C,0))),"",INDEX('Policy Characteristics'!F:F,MATCH($C2491,'Policy Characteristics'!$C:$C,0)))</f>
        <v>0</v>
      </c>
      <c r="M2491" s="254">
        <f>IF(ISBLANK(INDEX('Policy Characteristics'!G:G,MATCH($C2491,'Policy Characteristics'!$C:$C,0))),"",INDEX('Policy Characteristics'!G:G,MATCH($C2491,'Policy Characteristics'!$C:$C,0)))</f>
        <v>10</v>
      </c>
      <c r="N2491" s="254">
        <f>IF(ISBLANK(INDEX('Policy Characteristics'!H:H,MATCH($C2491,'Policy Characteristics'!$C:$C,0))),"",INDEX('Policy Characteristics'!H:H,MATCH($C2491,'Policy Characteristics'!$C:$C,0)))</f>
        <v>1</v>
      </c>
      <c r="O2491" s="254" t="str">
        <f>IF(ISBLANK(INDEX('Policy Characteristics'!I:I,MATCH($C2491,'Policy Characteristics'!$C:$C,0))),"",INDEX('Policy Characteristics'!I:I,MATCH($C2491,'Policy Characteristics'!$C:$C,0)))</f>
        <v>weight</v>
      </c>
      <c r="P2491" s="254" t="str">
        <f>IF(ISBLANK(INDEX('Policy Characteristics'!J:J,MATCH($C2491,'Policy Characteristics'!$C:$C,0))),"",INDEX('Policy Characteristics'!J:J,MATCH($C2491,'Policy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1" s="254" t="str">
        <f>IF(ISBLANK(INDEX('Policy Characteristics'!K:K,MATCH($C2491,'Policy Characteristics'!$C:$C,0))),"",INDEX('Policy Characteristics'!K:K,MATCH($C2491,'Policy Characteristics'!$C:$C,0)))</f>
        <v>io-model.html</v>
      </c>
      <c r="R2491" s="254" t="str">
        <f>IF(ISBLANK(INDEX('Policy Characteristics'!L:L,MATCH($C2491,'Policy Characteristics'!$C:$C,0))),"",INDEX('Policy Characteristics'!L:L,MATCH($C2491,'Policy Characteristics'!$C:$C,0)))</f>
        <v/>
      </c>
    </row>
    <row r="2492" spans="1:18" x14ac:dyDescent="0.25">
      <c r="A2492" s="254" t="str">
        <f>IF(ISBLANK(INDEX('Policy Characteristics'!A:A,MATCH($C2492,'Policy Characteristics'!$C:$C,0))),"",INDEX('Policy Characteristics'!A:A,MATCH($C2492,'Policy Characteristics'!$C:$C,0)))</f>
        <v>Government Revenue Accounting</v>
      </c>
      <c r="B2492" s="262" t="str">
        <f>IF(ISBLANK(INDEX('Policy Characteristics'!B:B,MATCH($C2492,'Policy Characteristics'!$C:$C,0))),"",INDEX('Policy Characteristics'!B:B,MATCH($C2492,'Policy Characteristics'!$C:$C,0)))</f>
        <v>Fuel Subsidy</v>
      </c>
      <c r="C2492" s="254" t="str">
        <f t="shared" si="105"/>
        <v>GRA for Fuel Subsidies</v>
      </c>
      <c r="D2492" s="1" t="s">
        <v>2939</v>
      </c>
      <c r="F2492" s="1" t="s">
        <v>2943</v>
      </c>
      <c r="H2492" s="43">
        <v>579</v>
      </c>
      <c r="I2492" s="326" t="str">
        <f t="shared" si="106"/>
        <v>Yes</v>
      </c>
      <c r="J2492" s="255" t="str">
        <f>IF(ISBLANK(INDEX('Policy Characteristics'!D:D,MATCH($C2492,'Policy Characteristics'!$C:$C,0))),"",INDEX('Policy Characteristics'!D:D,MATCH($C2492,'Policy Characteristics'!$C:$C,0)))</f>
        <v/>
      </c>
      <c r="K2492" s="254" t="str">
        <f>IF(ISBLANK(INDEX('Policy Characteristics'!E:E,MATCH($C2492,'Policy Characteristics'!$C:$C,0))),"",INDEX('Policy Characteristics'!E:E,MATCH($C2492,'Policy Characteristics'!$C:$C,0)))</f>
        <v>GRA fuel subsidy</v>
      </c>
      <c r="L2492" s="254">
        <f>IF(ISBLANK(INDEX('Policy Characteristics'!F:F,MATCH($C2492,'Policy Characteristics'!$C:$C,0))),"",INDEX('Policy Characteristics'!F:F,MATCH($C2492,'Policy Characteristics'!$C:$C,0)))</f>
        <v>0</v>
      </c>
      <c r="M2492" s="254">
        <f>IF(ISBLANK(INDEX('Policy Characteristics'!G:G,MATCH($C2492,'Policy Characteristics'!$C:$C,0))),"",INDEX('Policy Characteristics'!G:G,MATCH($C2492,'Policy Characteristics'!$C:$C,0)))</f>
        <v>10</v>
      </c>
      <c r="N2492" s="254">
        <f>IF(ISBLANK(INDEX('Policy Characteristics'!H:H,MATCH($C2492,'Policy Characteristics'!$C:$C,0))),"",INDEX('Policy Characteristics'!H:H,MATCH($C2492,'Policy Characteristics'!$C:$C,0)))</f>
        <v>1</v>
      </c>
      <c r="O2492" s="254" t="str">
        <f>IF(ISBLANK(INDEX('Policy Characteristics'!I:I,MATCH($C2492,'Policy Characteristics'!$C:$C,0))),"",INDEX('Policy Characteristics'!I:I,MATCH($C2492,'Policy Characteristics'!$C:$C,0)))</f>
        <v>weight</v>
      </c>
      <c r="P2492" s="254" t="str">
        <f>IF(ISBLANK(INDEX('Policy Characteristics'!J:J,MATCH($C2492,'Policy Characteristics'!$C:$C,0))),"",INDEX('Policy Characteristics'!J:J,MATCH($C2492,'Policy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2" s="254" t="str">
        <f>IF(ISBLANK(INDEX('Policy Characteristics'!K:K,MATCH($C2492,'Policy Characteristics'!$C:$C,0))),"",INDEX('Policy Characteristics'!K:K,MATCH($C2492,'Policy Characteristics'!$C:$C,0)))</f>
        <v>io-model.html</v>
      </c>
      <c r="R2492" s="254" t="str">
        <f>IF(ISBLANK(INDEX('Policy Characteristics'!L:L,MATCH($C2492,'Policy Characteristics'!$C:$C,0))),"",INDEX('Policy Characteristics'!L:L,MATCH($C2492,'Policy Characteristics'!$C:$C,0)))</f>
        <v/>
      </c>
    </row>
    <row r="2493" spans="1:18" x14ac:dyDescent="0.25">
      <c r="A2493" s="254" t="str">
        <f>IF(ISBLANK(INDEX('Policy Characteristics'!A:A,MATCH($C2493,'Policy Characteristics'!$C:$C,0))),"",INDEX('Policy Characteristics'!A:A,MATCH($C2493,'Policy Characteristics'!$C:$C,0)))</f>
        <v>Government Revenue Accounting</v>
      </c>
      <c r="B2493" s="262" t="str">
        <f>IF(ISBLANK(INDEX('Policy Characteristics'!B:B,MATCH($C2493,'Policy Characteristics'!$C:$C,0))),"",INDEX('Policy Characteristics'!B:B,MATCH($C2493,'Policy Characteristics'!$C:$C,0)))</f>
        <v>CCS Subsidy</v>
      </c>
      <c r="C2493" t="s">
        <v>3589</v>
      </c>
      <c r="D2493" s="1" t="s">
        <v>2935</v>
      </c>
      <c r="F2493" s="1" t="s">
        <v>2940</v>
      </c>
      <c r="H2493" s="43">
        <v>2252</v>
      </c>
      <c r="I2493" s="322" t="s">
        <v>40</v>
      </c>
      <c r="J2493" s="255" t="str">
        <f>IF(ISBLANK(INDEX('Policy Characteristics'!D:D,MATCH($C2493,'Policy Characteristics'!$C:$C,0))),"",INDEX('Policy Characteristics'!D:D,MATCH($C2493,'Policy Characteristics'!$C:$C,0)))</f>
        <v/>
      </c>
      <c r="K2493" s="254" t="str">
        <f>IF(ISBLANK(INDEX('Policy Characteristics'!E:E,MATCH($C2493,'Policy Characteristics'!$C:$C,0))),"",INDEX('Policy Characteristics'!E:E,MATCH($C2493,'Policy Characteristics'!$C:$C,0)))</f>
        <v>GRA CCS subsidy</v>
      </c>
      <c r="L2493" s="254">
        <f>IF(ISBLANK(INDEX('Policy Characteristics'!F:F,MATCH($C2493,'Policy Characteristics'!$C:$C,0))),"",INDEX('Policy Characteristics'!F:F,MATCH($C2493,'Policy Characteristics'!$C:$C,0)))</f>
        <v>0</v>
      </c>
      <c r="M2493" s="254">
        <f>IF(ISBLANK(INDEX('Policy Characteristics'!G:G,MATCH($C2493,'Policy Characteristics'!$C:$C,0))),"",INDEX('Policy Characteristics'!G:G,MATCH($C2493,'Policy Characteristics'!$C:$C,0)))</f>
        <v>10</v>
      </c>
      <c r="N2493" s="254">
        <f>IF(ISBLANK(INDEX('Policy Characteristics'!H:H,MATCH($C2493,'Policy Characteristics'!$C:$C,0))),"",INDEX('Policy Characteristics'!H:H,MATCH($C2493,'Policy Characteristics'!$C:$C,0)))</f>
        <v>1</v>
      </c>
      <c r="O2493" s="254" t="str">
        <f>IF(ISBLANK(INDEX('Policy Characteristics'!I:I,MATCH($C2493,'Policy Characteristics'!$C:$C,0))),"",INDEX('Policy Characteristics'!I:I,MATCH($C2493,'Policy Characteristics'!$C:$C,0)))</f>
        <v>weight</v>
      </c>
      <c r="P2493" s="254" t="str">
        <f>IF(ISBLANK(INDEX('Policy Characteristics'!J:J,MATCH($C2493,'Policy Characteristics'!$C:$C,0))),"",INDEX('Policy Characteristics'!J:J,MATCH($C2493,'Policy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3" s="254" t="str">
        <f>IF(ISBLANK(INDEX('Policy Characteristics'!K:K,MATCH($C2493,'Policy Characteristics'!$C:$C,0))),"",INDEX('Policy Characteristics'!K:K,MATCH($C2493,'Policy Characteristics'!$C:$C,0)))</f>
        <v>io-model.html</v>
      </c>
      <c r="R2493" s="254" t="str">
        <f>IF(ISBLANK(INDEX('Policy Characteristics'!L:L,MATCH($C2493,'Policy Characteristics'!$C:$C,0))),"",INDEX('Policy Characteristics'!L:L,MATCH($C2493,'Policy Characteristics'!$C:$C,0)))</f>
        <v/>
      </c>
    </row>
    <row r="2494" spans="1:18" x14ac:dyDescent="0.25">
      <c r="A2494" s="254" t="str">
        <f>IF(ISBLANK(INDEX('Policy Characteristics'!A:A,MATCH($C2494,'Policy Characteristics'!$C:$C,0))),"",INDEX('Policy Characteristics'!A:A,MATCH($C2494,'Policy Characteristics'!$C:$C,0)))</f>
        <v>Government Revenue Accounting</v>
      </c>
      <c r="B2494" s="262" t="str">
        <f>IF(ISBLANK(INDEX('Policy Characteristics'!B:B,MATCH($C2494,'Policy Characteristics'!$C:$C,0))),"",INDEX('Policy Characteristics'!B:B,MATCH($C2494,'Policy Characteristics'!$C:$C,0)))</f>
        <v>CCS Subsidy</v>
      </c>
      <c r="C2494" s="254" t="str">
        <f>C$2493</f>
        <v>GRA for CCS Subsidies</v>
      </c>
      <c r="D2494" s="1" t="s">
        <v>2936</v>
      </c>
      <c r="F2494" s="1" t="s">
        <v>2951</v>
      </c>
      <c r="H2494" s="43">
        <v>2253</v>
      </c>
      <c r="I2494" s="326" t="str">
        <f t="shared" si="106"/>
        <v>Yes</v>
      </c>
      <c r="J2494" s="255" t="str">
        <f>IF(ISBLANK(INDEX('Policy Characteristics'!D:D,MATCH($C2494,'Policy Characteristics'!$C:$C,0))),"",INDEX('Policy Characteristics'!D:D,MATCH($C2494,'Policy Characteristics'!$C:$C,0)))</f>
        <v/>
      </c>
      <c r="K2494" s="254" t="str">
        <f>IF(ISBLANK(INDEX('Policy Characteristics'!E:E,MATCH($C2494,'Policy Characteristics'!$C:$C,0))),"",INDEX('Policy Characteristics'!E:E,MATCH($C2494,'Policy Characteristics'!$C:$C,0)))</f>
        <v>GRA CCS subsidy</v>
      </c>
      <c r="L2494" s="254">
        <f>IF(ISBLANK(INDEX('Policy Characteristics'!F:F,MATCH($C2494,'Policy Characteristics'!$C:$C,0))),"",INDEX('Policy Characteristics'!F:F,MATCH($C2494,'Policy Characteristics'!$C:$C,0)))</f>
        <v>0</v>
      </c>
      <c r="M2494" s="254">
        <f>IF(ISBLANK(INDEX('Policy Characteristics'!G:G,MATCH($C2494,'Policy Characteristics'!$C:$C,0))),"",INDEX('Policy Characteristics'!G:G,MATCH($C2494,'Policy Characteristics'!$C:$C,0)))</f>
        <v>10</v>
      </c>
      <c r="N2494" s="254">
        <f>IF(ISBLANK(INDEX('Policy Characteristics'!H:H,MATCH($C2494,'Policy Characteristics'!$C:$C,0))),"",INDEX('Policy Characteristics'!H:H,MATCH($C2494,'Policy Characteristics'!$C:$C,0)))</f>
        <v>1</v>
      </c>
      <c r="O2494" s="254" t="str">
        <f>IF(ISBLANK(INDEX('Policy Characteristics'!I:I,MATCH($C2494,'Policy Characteristics'!$C:$C,0))),"",INDEX('Policy Characteristics'!I:I,MATCH($C2494,'Policy Characteristics'!$C:$C,0)))</f>
        <v>weight</v>
      </c>
      <c r="P2494" s="254" t="str">
        <f>IF(ISBLANK(INDEX('Policy Characteristics'!J:J,MATCH($C2494,'Policy Characteristics'!$C:$C,0))),"",INDEX('Policy Characteristics'!J:J,MATCH($C2494,'Policy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4" s="254" t="str">
        <f>IF(ISBLANK(INDEX('Policy Characteristics'!K:K,MATCH($C2494,'Policy Characteristics'!$C:$C,0))),"",INDEX('Policy Characteristics'!K:K,MATCH($C2494,'Policy Characteristics'!$C:$C,0)))</f>
        <v>io-model.html</v>
      </c>
      <c r="R2494" s="254" t="str">
        <f>IF(ISBLANK(INDEX('Policy Characteristics'!L:L,MATCH($C2494,'Policy Characteristics'!$C:$C,0))),"",INDEX('Policy Characteristics'!L:L,MATCH($C2494,'Policy Characteristics'!$C:$C,0)))</f>
        <v/>
      </c>
    </row>
    <row r="2495" spans="1:18" x14ac:dyDescent="0.25">
      <c r="A2495" s="254" t="str">
        <f>IF(ISBLANK(INDEX('Policy Characteristics'!A:A,MATCH($C2495,'Policy Characteristics'!$C:$C,0))),"",INDEX('Policy Characteristics'!A:A,MATCH($C2495,'Policy Characteristics'!$C:$C,0)))</f>
        <v>Government Revenue Accounting</v>
      </c>
      <c r="B2495" s="262" t="str">
        <f>IF(ISBLANK(INDEX('Policy Characteristics'!B:B,MATCH($C2495,'Policy Characteristics'!$C:$C,0))),"",INDEX('Policy Characteristics'!B:B,MATCH($C2495,'Policy Characteristics'!$C:$C,0)))</f>
        <v>CCS Subsidy</v>
      </c>
      <c r="C2495" s="254" t="str">
        <f t="shared" ref="C2495:C2497" si="107">C$2493</f>
        <v>GRA for CCS Subsidies</v>
      </c>
      <c r="D2495" s="1" t="s">
        <v>2937</v>
      </c>
      <c r="F2495" s="1" t="s">
        <v>2941</v>
      </c>
      <c r="H2495" s="43">
        <v>2254</v>
      </c>
      <c r="I2495" s="326" t="str">
        <f t="shared" si="106"/>
        <v>Yes</v>
      </c>
      <c r="J2495" s="255" t="str">
        <f>IF(ISBLANK(INDEX('Policy Characteristics'!D:D,MATCH($C2495,'Policy Characteristics'!$C:$C,0))),"",INDEX('Policy Characteristics'!D:D,MATCH($C2495,'Policy Characteristics'!$C:$C,0)))</f>
        <v/>
      </c>
      <c r="K2495" s="254" t="str">
        <f>IF(ISBLANK(INDEX('Policy Characteristics'!E:E,MATCH($C2495,'Policy Characteristics'!$C:$C,0))),"",INDEX('Policy Characteristics'!E:E,MATCH($C2495,'Policy Characteristics'!$C:$C,0)))</f>
        <v>GRA CCS subsidy</v>
      </c>
      <c r="L2495" s="254">
        <f>IF(ISBLANK(INDEX('Policy Characteristics'!F:F,MATCH($C2495,'Policy Characteristics'!$C:$C,0))),"",INDEX('Policy Characteristics'!F:F,MATCH($C2495,'Policy Characteristics'!$C:$C,0)))</f>
        <v>0</v>
      </c>
      <c r="M2495" s="254">
        <f>IF(ISBLANK(INDEX('Policy Characteristics'!G:G,MATCH($C2495,'Policy Characteristics'!$C:$C,0))),"",INDEX('Policy Characteristics'!G:G,MATCH($C2495,'Policy Characteristics'!$C:$C,0)))</f>
        <v>10</v>
      </c>
      <c r="N2495" s="254">
        <f>IF(ISBLANK(INDEX('Policy Characteristics'!H:H,MATCH($C2495,'Policy Characteristics'!$C:$C,0))),"",INDEX('Policy Characteristics'!H:H,MATCH($C2495,'Policy Characteristics'!$C:$C,0)))</f>
        <v>1</v>
      </c>
      <c r="O2495" s="254" t="str">
        <f>IF(ISBLANK(INDEX('Policy Characteristics'!I:I,MATCH($C2495,'Policy Characteristics'!$C:$C,0))),"",INDEX('Policy Characteristics'!I:I,MATCH($C2495,'Policy Characteristics'!$C:$C,0)))</f>
        <v>weight</v>
      </c>
      <c r="P2495" s="254" t="str">
        <f>IF(ISBLANK(INDEX('Policy Characteristics'!J:J,MATCH($C2495,'Policy Characteristics'!$C:$C,0))),"",INDEX('Policy Characteristics'!J:J,MATCH($C2495,'Policy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5" s="254" t="str">
        <f>IF(ISBLANK(INDEX('Policy Characteristics'!K:K,MATCH($C2495,'Policy Characteristics'!$C:$C,0))),"",INDEX('Policy Characteristics'!K:K,MATCH($C2495,'Policy Characteristics'!$C:$C,0)))</f>
        <v>io-model.html</v>
      </c>
      <c r="R2495" s="254" t="str">
        <f>IF(ISBLANK(INDEX('Policy Characteristics'!L:L,MATCH($C2495,'Policy Characteristics'!$C:$C,0))),"",INDEX('Policy Characteristics'!L:L,MATCH($C2495,'Policy Characteristics'!$C:$C,0)))</f>
        <v/>
      </c>
    </row>
    <row r="2496" spans="1:18" x14ac:dyDescent="0.25">
      <c r="A2496" s="254" t="str">
        <f>IF(ISBLANK(INDEX('Policy Characteristics'!A:A,MATCH($C2496,'Policy Characteristics'!$C:$C,0))),"",INDEX('Policy Characteristics'!A:A,MATCH($C2496,'Policy Characteristics'!$C:$C,0)))</f>
        <v>Government Revenue Accounting</v>
      </c>
      <c r="B2496" s="262" t="str">
        <f>IF(ISBLANK(INDEX('Policy Characteristics'!B:B,MATCH($C2496,'Policy Characteristics'!$C:$C,0))),"",INDEX('Policy Characteristics'!B:B,MATCH($C2496,'Policy Characteristics'!$C:$C,0)))</f>
        <v>CCS Subsidy</v>
      </c>
      <c r="C2496" s="254" t="str">
        <f t="shared" si="107"/>
        <v>GRA for CCS Subsidies</v>
      </c>
      <c r="D2496" s="1" t="s">
        <v>2938</v>
      </c>
      <c r="F2496" s="1" t="s">
        <v>2942</v>
      </c>
      <c r="H2496" s="43">
        <v>2255</v>
      </c>
      <c r="I2496" s="326" t="str">
        <f t="shared" si="106"/>
        <v>Yes</v>
      </c>
      <c r="J2496" s="255" t="str">
        <f>IF(ISBLANK(INDEX('Policy Characteristics'!D:D,MATCH($C2496,'Policy Characteristics'!$C:$C,0))),"",INDEX('Policy Characteristics'!D:D,MATCH($C2496,'Policy Characteristics'!$C:$C,0)))</f>
        <v/>
      </c>
      <c r="K2496" s="254" t="str">
        <f>IF(ISBLANK(INDEX('Policy Characteristics'!E:E,MATCH($C2496,'Policy Characteristics'!$C:$C,0))),"",INDEX('Policy Characteristics'!E:E,MATCH($C2496,'Policy Characteristics'!$C:$C,0)))</f>
        <v>GRA CCS subsidy</v>
      </c>
      <c r="L2496" s="254">
        <f>IF(ISBLANK(INDEX('Policy Characteristics'!F:F,MATCH($C2496,'Policy Characteristics'!$C:$C,0))),"",INDEX('Policy Characteristics'!F:F,MATCH($C2496,'Policy Characteristics'!$C:$C,0)))</f>
        <v>0</v>
      </c>
      <c r="M2496" s="254">
        <f>IF(ISBLANK(INDEX('Policy Characteristics'!G:G,MATCH($C2496,'Policy Characteristics'!$C:$C,0))),"",INDEX('Policy Characteristics'!G:G,MATCH($C2496,'Policy Characteristics'!$C:$C,0)))</f>
        <v>10</v>
      </c>
      <c r="N2496" s="254">
        <f>IF(ISBLANK(INDEX('Policy Characteristics'!H:H,MATCH($C2496,'Policy Characteristics'!$C:$C,0))),"",INDEX('Policy Characteristics'!H:H,MATCH($C2496,'Policy Characteristics'!$C:$C,0)))</f>
        <v>1</v>
      </c>
      <c r="O2496" s="254" t="str">
        <f>IF(ISBLANK(INDEX('Policy Characteristics'!I:I,MATCH($C2496,'Policy Characteristics'!$C:$C,0))),"",INDEX('Policy Characteristics'!I:I,MATCH($C2496,'Policy Characteristics'!$C:$C,0)))</f>
        <v>weight</v>
      </c>
      <c r="P2496" s="254" t="str">
        <f>IF(ISBLANK(INDEX('Policy Characteristics'!J:J,MATCH($C2496,'Policy Characteristics'!$C:$C,0))),"",INDEX('Policy Characteristics'!J:J,MATCH($C2496,'Policy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6" s="254" t="str">
        <f>IF(ISBLANK(INDEX('Policy Characteristics'!K:K,MATCH($C2496,'Policy Characteristics'!$C:$C,0))),"",INDEX('Policy Characteristics'!K:K,MATCH($C2496,'Policy Characteristics'!$C:$C,0)))</f>
        <v>io-model.html</v>
      </c>
      <c r="R2496" s="254" t="str">
        <f>IF(ISBLANK(INDEX('Policy Characteristics'!L:L,MATCH($C2496,'Policy Characteristics'!$C:$C,0))),"",INDEX('Policy Characteristics'!L:L,MATCH($C2496,'Policy Characteristics'!$C:$C,0)))</f>
        <v/>
      </c>
    </row>
    <row r="2497" spans="1:18" x14ac:dyDescent="0.25">
      <c r="A2497" s="254" t="str">
        <f>IF(ISBLANK(INDEX('Policy Characteristics'!A:A,MATCH($C2497,'Policy Characteristics'!$C:$C,0))),"",INDEX('Policy Characteristics'!A:A,MATCH($C2497,'Policy Characteristics'!$C:$C,0)))</f>
        <v>Government Revenue Accounting</v>
      </c>
      <c r="B2497" s="262" t="str">
        <f>IF(ISBLANK(INDEX('Policy Characteristics'!B:B,MATCH($C2497,'Policy Characteristics'!$C:$C,0))),"",INDEX('Policy Characteristics'!B:B,MATCH($C2497,'Policy Characteristics'!$C:$C,0)))</f>
        <v>CCS Subsidy</v>
      </c>
      <c r="C2497" s="254" t="str">
        <f t="shared" si="107"/>
        <v>GRA for CCS Subsidies</v>
      </c>
      <c r="D2497" s="1" t="s">
        <v>2939</v>
      </c>
      <c r="F2497" s="1" t="s">
        <v>2943</v>
      </c>
      <c r="H2497" s="43">
        <v>2256</v>
      </c>
      <c r="I2497" s="326" t="str">
        <f t="shared" si="106"/>
        <v>Yes</v>
      </c>
      <c r="J2497" s="255" t="str">
        <f>IF(ISBLANK(INDEX('Policy Characteristics'!D:D,MATCH($C2497,'Policy Characteristics'!$C:$C,0))),"",INDEX('Policy Characteristics'!D:D,MATCH($C2497,'Policy Characteristics'!$C:$C,0)))</f>
        <v/>
      </c>
      <c r="K2497" s="254" t="str">
        <f>IF(ISBLANK(INDEX('Policy Characteristics'!E:E,MATCH($C2497,'Policy Characteristics'!$C:$C,0))),"",INDEX('Policy Characteristics'!E:E,MATCH($C2497,'Policy Characteristics'!$C:$C,0)))</f>
        <v>GRA CCS subsidy</v>
      </c>
      <c r="L2497" s="254">
        <f>IF(ISBLANK(INDEX('Policy Characteristics'!F:F,MATCH($C2497,'Policy Characteristics'!$C:$C,0))),"",INDEX('Policy Characteristics'!F:F,MATCH($C2497,'Policy Characteristics'!$C:$C,0)))</f>
        <v>0</v>
      </c>
      <c r="M2497" s="254">
        <f>IF(ISBLANK(INDEX('Policy Characteristics'!G:G,MATCH($C2497,'Policy Characteristics'!$C:$C,0))),"",INDEX('Policy Characteristics'!G:G,MATCH($C2497,'Policy Characteristics'!$C:$C,0)))</f>
        <v>10</v>
      </c>
      <c r="N2497" s="254">
        <f>IF(ISBLANK(INDEX('Policy Characteristics'!H:H,MATCH($C2497,'Policy Characteristics'!$C:$C,0))),"",INDEX('Policy Characteristics'!H:H,MATCH($C2497,'Policy Characteristics'!$C:$C,0)))</f>
        <v>1</v>
      </c>
      <c r="O2497" s="254" t="str">
        <f>IF(ISBLANK(INDEX('Policy Characteristics'!I:I,MATCH($C2497,'Policy Characteristics'!$C:$C,0))),"",INDEX('Policy Characteristics'!I:I,MATCH($C2497,'Policy Characteristics'!$C:$C,0)))</f>
        <v>weight</v>
      </c>
      <c r="P2497" s="254" t="str">
        <f>IF(ISBLANK(INDEX('Policy Characteristics'!J:J,MATCH($C2497,'Policy Characteristics'!$C:$C,0))),"",INDEX('Policy Characteristics'!J:J,MATCH($C2497,'Policy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7" s="254" t="str">
        <f>IF(ISBLANK(INDEX('Policy Characteristics'!K:K,MATCH($C2497,'Policy Characteristics'!$C:$C,0))),"",INDEX('Policy Characteristics'!K:K,MATCH($C2497,'Policy Characteristics'!$C:$C,0)))</f>
        <v>io-model.html</v>
      </c>
      <c r="R2497" s="254" t="str">
        <f>IF(ISBLANK(INDEX('Policy Characteristics'!L:L,MATCH($C2497,'Policy Characteristics'!$C:$C,0))),"",INDEX('Policy Characteristics'!L:L,MATCH($C2497,'Policy Characteristics'!$C:$C,0)))</f>
        <v/>
      </c>
    </row>
    <row r="2498" spans="1:18" x14ac:dyDescent="0.25">
      <c r="A2498" s="254" t="str">
        <f>IF(ISBLANK(INDEX('Policy Characteristics'!A:A,MATCH($C2498,'Policy Characteristics'!$C:$C,0))),"",INDEX('Policy Characteristics'!A:A,MATCH($C2498,'Policy Characteristics'!$C:$C,0)))</f>
        <v>Government Revenue Accounting</v>
      </c>
      <c r="B2498" s="262" t="str">
        <f>IF(ISBLANK(INDEX('Policy Characteristics'!B:B,MATCH($C2498,'Policy Characteristics'!$C:$C,0))),"",INDEX('Policy Characteristics'!B:B,MATCH($C2498,'Policy Characteristics'!$C:$C,0)))</f>
        <v>National Debt Interest</v>
      </c>
      <c r="C2498" t="s">
        <v>2933</v>
      </c>
      <c r="D2498" s="1" t="s">
        <v>2935</v>
      </c>
      <c r="F2498" s="1" t="s">
        <v>2940</v>
      </c>
      <c r="H2498" s="43">
        <v>580</v>
      </c>
      <c r="I2498" s="322" t="s">
        <v>40</v>
      </c>
      <c r="J2498" s="255" t="str">
        <f>IF(ISBLANK(INDEX('Policy Characteristics'!D:D,MATCH($C2498,'Policy Characteristics'!$C:$C,0))),"",INDEX('Policy Characteristics'!D:D,MATCH($C2498,'Policy Characteristics'!$C:$C,0)))</f>
        <v/>
      </c>
      <c r="K2498" s="254" t="str">
        <f>IF(ISBLANK(INDEX('Policy Characteristics'!E:E,MATCH($C2498,'Policy Characteristics'!$C:$C,0))),"",INDEX('Policy Characteristics'!E:E,MATCH($C2498,'Policy Characteristics'!$C:$C,0)))</f>
        <v>GRA national debt interest</v>
      </c>
      <c r="L2498" s="254">
        <f>IF(ISBLANK(INDEX('Policy Characteristics'!F:F,MATCH($C2498,'Policy Characteristics'!$C:$C,0))),"",INDEX('Policy Characteristics'!F:F,MATCH($C2498,'Policy Characteristics'!$C:$C,0)))</f>
        <v>0</v>
      </c>
      <c r="M2498" s="254">
        <f>IF(ISBLANK(INDEX('Policy Characteristics'!G:G,MATCH($C2498,'Policy Characteristics'!$C:$C,0))),"",INDEX('Policy Characteristics'!G:G,MATCH($C2498,'Policy Characteristics'!$C:$C,0)))</f>
        <v>10</v>
      </c>
      <c r="N2498" s="254">
        <f>IF(ISBLANK(INDEX('Policy Characteristics'!H:H,MATCH($C2498,'Policy Characteristics'!$C:$C,0))),"",INDEX('Policy Characteristics'!H:H,MATCH($C2498,'Policy Characteristics'!$C:$C,0)))</f>
        <v>1</v>
      </c>
      <c r="O2498" s="254" t="str">
        <f>IF(ISBLANK(INDEX('Policy Characteristics'!I:I,MATCH($C2498,'Policy Characteristics'!$C:$C,0))),"",INDEX('Policy Characteristics'!I:I,MATCH($C2498,'Policy Characteristics'!$C:$C,0)))</f>
        <v>weight</v>
      </c>
      <c r="P2498" s="254" t="str">
        <f>IF(ISBLANK(INDEX('Policy Characteristics'!J:J,MATCH($C2498,'Policy Characteristics'!$C:$C,0))),"",INDEX('Policy Characteristics'!J:J,MATCH($C2498,'Policy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8" s="254" t="str">
        <f>IF(ISBLANK(INDEX('Policy Characteristics'!K:K,MATCH($C2498,'Policy Characteristics'!$C:$C,0))),"",INDEX('Policy Characteristics'!K:K,MATCH($C2498,'Policy Characteristics'!$C:$C,0)))</f>
        <v>io-model.html</v>
      </c>
      <c r="R2498" s="254" t="str">
        <f>IF(ISBLANK(INDEX('Policy Characteristics'!L:L,MATCH($C2498,'Policy Characteristics'!$C:$C,0))),"",INDEX('Policy Characteristics'!L:L,MATCH($C2498,'Policy Characteristics'!$C:$C,0)))</f>
        <v/>
      </c>
    </row>
    <row r="2499" spans="1:18" x14ac:dyDescent="0.25">
      <c r="A2499" s="254" t="str">
        <f>IF(ISBLANK(INDEX('Policy Characteristics'!A:A,MATCH($C2499,'Policy Characteristics'!$C:$C,0))),"",INDEX('Policy Characteristics'!A:A,MATCH($C2499,'Policy Characteristics'!$C:$C,0)))</f>
        <v>Government Revenue Accounting</v>
      </c>
      <c r="B2499" s="262" t="str">
        <f>IF(ISBLANK(INDEX('Policy Characteristics'!B:B,MATCH($C2499,'Policy Characteristics'!$C:$C,0))),"",INDEX('Policy Characteristics'!B:B,MATCH($C2499,'Policy Characteristics'!$C:$C,0)))</f>
        <v>National Debt Interest</v>
      </c>
      <c r="C2499" s="254" t="str">
        <f t="shared" ref="C2499:C2502" si="108">C$2498</f>
        <v>GRA for National Debt Interest</v>
      </c>
      <c r="D2499" s="1" t="s">
        <v>2936</v>
      </c>
      <c r="F2499" s="1" t="s">
        <v>2951</v>
      </c>
      <c r="H2499" s="43">
        <v>581</v>
      </c>
      <c r="I2499" s="326" t="str">
        <f t="shared" ref="I2499:I2502" si="109">I$2498</f>
        <v>Yes</v>
      </c>
      <c r="J2499" s="255" t="str">
        <f>IF(ISBLANK(INDEX('Policy Characteristics'!D:D,MATCH($C2499,'Policy Characteristics'!$C:$C,0))),"",INDEX('Policy Characteristics'!D:D,MATCH($C2499,'Policy Characteristics'!$C:$C,0)))</f>
        <v/>
      </c>
      <c r="K2499" s="254" t="str">
        <f>IF(ISBLANK(INDEX('Policy Characteristics'!E:E,MATCH($C2499,'Policy Characteristics'!$C:$C,0))),"",INDEX('Policy Characteristics'!E:E,MATCH($C2499,'Policy Characteristics'!$C:$C,0)))</f>
        <v>GRA national debt interest</v>
      </c>
      <c r="L2499" s="254">
        <f>IF(ISBLANK(INDEX('Policy Characteristics'!F:F,MATCH($C2499,'Policy Characteristics'!$C:$C,0))),"",INDEX('Policy Characteristics'!F:F,MATCH($C2499,'Policy Characteristics'!$C:$C,0)))</f>
        <v>0</v>
      </c>
      <c r="M2499" s="254">
        <f>IF(ISBLANK(INDEX('Policy Characteristics'!G:G,MATCH($C2499,'Policy Characteristics'!$C:$C,0))),"",INDEX('Policy Characteristics'!G:G,MATCH($C2499,'Policy Characteristics'!$C:$C,0)))</f>
        <v>10</v>
      </c>
      <c r="N2499" s="254">
        <f>IF(ISBLANK(INDEX('Policy Characteristics'!H:H,MATCH($C2499,'Policy Characteristics'!$C:$C,0))),"",INDEX('Policy Characteristics'!H:H,MATCH($C2499,'Policy Characteristics'!$C:$C,0)))</f>
        <v>1</v>
      </c>
      <c r="O2499" s="254" t="str">
        <f>IF(ISBLANK(INDEX('Policy Characteristics'!I:I,MATCH($C2499,'Policy Characteristics'!$C:$C,0))),"",INDEX('Policy Characteristics'!I:I,MATCH($C2499,'Policy Characteristics'!$C:$C,0)))</f>
        <v>weight</v>
      </c>
      <c r="P2499" s="254" t="str">
        <f>IF(ISBLANK(INDEX('Policy Characteristics'!J:J,MATCH($C2499,'Policy Characteristics'!$C:$C,0))),"",INDEX('Policy Characteristics'!J:J,MATCH($C2499,'Policy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9" s="254" t="str">
        <f>IF(ISBLANK(INDEX('Policy Characteristics'!K:K,MATCH($C2499,'Policy Characteristics'!$C:$C,0))),"",INDEX('Policy Characteristics'!K:K,MATCH($C2499,'Policy Characteristics'!$C:$C,0)))</f>
        <v>io-model.html</v>
      </c>
      <c r="R2499" s="254" t="str">
        <f>IF(ISBLANK(INDEX('Policy Characteristics'!L:L,MATCH($C2499,'Policy Characteristics'!$C:$C,0))),"",INDEX('Policy Characteristics'!L:L,MATCH($C2499,'Policy Characteristics'!$C:$C,0)))</f>
        <v/>
      </c>
    </row>
    <row r="2500" spans="1:18" x14ac:dyDescent="0.25">
      <c r="A2500" s="254" t="str">
        <f>IF(ISBLANK(INDEX('Policy Characteristics'!A:A,MATCH($C2500,'Policy Characteristics'!$C:$C,0))),"",INDEX('Policy Characteristics'!A:A,MATCH($C2500,'Policy Characteristics'!$C:$C,0)))</f>
        <v>Government Revenue Accounting</v>
      </c>
      <c r="B2500" s="262" t="str">
        <f>IF(ISBLANK(INDEX('Policy Characteristics'!B:B,MATCH($C2500,'Policy Characteristics'!$C:$C,0))),"",INDEX('Policy Characteristics'!B:B,MATCH($C2500,'Policy Characteristics'!$C:$C,0)))</f>
        <v>National Debt Interest</v>
      </c>
      <c r="C2500" s="254" t="str">
        <f t="shared" si="108"/>
        <v>GRA for National Debt Interest</v>
      </c>
      <c r="D2500" s="1" t="s">
        <v>2937</v>
      </c>
      <c r="F2500" s="1" t="s">
        <v>2941</v>
      </c>
      <c r="H2500" s="43">
        <v>582</v>
      </c>
      <c r="I2500" s="326" t="str">
        <f t="shared" si="109"/>
        <v>Yes</v>
      </c>
      <c r="J2500" s="255" t="str">
        <f>IF(ISBLANK(INDEX('Policy Characteristics'!D:D,MATCH($C2500,'Policy Characteristics'!$C:$C,0))),"",INDEX('Policy Characteristics'!D:D,MATCH($C2500,'Policy Characteristics'!$C:$C,0)))</f>
        <v/>
      </c>
      <c r="K2500" s="254" t="str">
        <f>IF(ISBLANK(INDEX('Policy Characteristics'!E:E,MATCH($C2500,'Policy Characteristics'!$C:$C,0))),"",INDEX('Policy Characteristics'!E:E,MATCH($C2500,'Policy Characteristics'!$C:$C,0)))</f>
        <v>GRA national debt interest</v>
      </c>
      <c r="L2500" s="254">
        <f>IF(ISBLANK(INDEX('Policy Characteristics'!F:F,MATCH($C2500,'Policy Characteristics'!$C:$C,0))),"",INDEX('Policy Characteristics'!F:F,MATCH($C2500,'Policy Characteristics'!$C:$C,0)))</f>
        <v>0</v>
      </c>
      <c r="M2500" s="254">
        <f>IF(ISBLANK(INDEX('Policy Characteristics'!G:G,MATCH($C2500,'Policy Characteristics'!$C:$C,0))),"",INDEX('Policy Characteristics'!G:G,MATCH($C2500,'Policy Characteristics'!$C:$C,0)))</f>
        <v>10</v>
      </c>
      <c r="N2500" s="254">
        <f>IF(ISBLANK(INDEX('Policy Characteristics'!H:H,MATCH($C2500,'Policy Characteristics'!$C:$C,0))),"",INDEX('Policy Characteristics'!H:H,MATCH($C2500,'Policy Characteristics'!$C:$C,0)))</f>
        <v>1</v>
      </c>
      <c r="O2500" s="254" t="str">
        <f>IF(ISBLANK(INDEX('Policy Characteristics'!I:I,MATCH($C2500,'Policy Characteristics'!$C:$C,0))),"",INDEX('Policy Characteristics'!I:I,MATCH($C2500,'Policy Characteristics'!$C:$C,0)))</f>
        <v>weight</v>
      </c>
      <c r="P2500" s="254" t="str">
        <f>IF(ISBLANK(INDEX('Policy Characteristics'!J:J,MATCH($C2500,'Policy Characteristics'!$C:$C,0))),"",INDEX('Policy Characteristics'!J:J,MATCH($C2500,'Policy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0" s="254" t="str">
        <f>IF(ISBLANK(INDEX('Policy Characteristics'!K:K,MATCH($C2500,'Policy Characteristics'!$C:$C,0))),"",INDEX('Policy Characteristics'!K:K,MATCH($C2500,'Policy Characteristics'!$C:$C,0)))</f>
        <v>io-model.html</v>
      </c>
      <c r="R2500" s="254" t="str">
        <f>IF(ISBLANK(INDEX('Policy Characteristics'!L:L,MATCH($C2500,'Policy Characteristics'!$C:$C,0))),"",INDEX('Policy Characteristics'!L:L,MATCH($C2500,'Policy Characteristics'!$C:$C,0)))</f>
        <v/>
      </c>
    </row>
    <row r="2501" spans="1:18" x14ac:dyDescent="0.25">
      <c r="A2501" s="254" t="str">
        <f>IF(ISBLANK(INDEX('Policy Characteristics'!A:A,MATCH($C2501,'Policy Characteristics'!$C:$C,0))),"",INDEX('Policy Characteristics'!A:A,MATCH($C2501,'Policy Characteristics'!$C:$C,0)))</f>
        <v>Government Revenue Accounting</v>
      </c>
      <c r="B2501" s="262" t="str">
        <f>IF(ISBLANK(INDEX('Policy Characteristics'!B:B,MATCH($C2501,'Policy Characteristics'!$C:$C,0))),"",INDEX('Policy Characteristics'!B:B,MATCH($C2501,'Policy Characteristics'!$C:$C,0)))</f>
        <v>National Debt Interest</v>
      </c>
      <c r="C2501" s="254" t="str">
        <f t="shared" si="108"/>
        <v>GRA for National Debt Interest</v>
      </c>
      <c r="D2501" s="1" t="s">
        <v>2938</v>
      </c>
      <c r="F2501" s="1" t="s">
        <v>2942</v>
      </c>
      <c r="H2501" s="43">
        <v>583</v>
      </c>
      <c r="I2501" s="326" t="str">
        <f t="shared" si="109"/>
        <v>Yes</v>
      </c>
      <c r="J2501" s="255" t="str">
        <f>IF(ISBLANK(INDEX('Policy Characteristics'!D:D,MATCH($C2501,'Policy Characteristics'!$C:$C,0))),"",INDEX('Policy Characteristics'!D:D,MATCH($C2501,'Policy Characteristics'!$C:$C,0)))</f>
        <v/>
      </c>
      <c r="K2501" s="254" t="str">
        <f>IF(ISBLANK(INDEX('Policy Characteristics'!E:E,MATCH($C2501,'Policy Characteristics'!$C:$C,0))),"",INDEX('Policy Characteristics'!E:E,MATCH($C2501,'Policy Characteristics'!$C:$C,0)))</f>
        <v>GRA national debt interest</v>
      </c>
      <c r="L2501" s="254">
        <f>IF(ISBLANK(INDEX('Policy Characteristics'!F:F,MATCH($C2501,'Policy Characteristics'!$C:$C,0))),"",INDEX('Policy Characteristics'!F:F,MATCH($C2501,'Policy Characteristics'!$C:$C,0)))</f>
        <v>0</v>
      </c>
      <c r="M2501" s="254">
        <f>IF(ISBLANK(INDEX('Policy Characteristics'!G:G,MATCH($C2501,'Policy Characteristics'!$C:$C,0))),"",INDEX('Policy Characteristics'!G:G,MATCH($C2501,'Policy Characteristics'!$C:$C,0)))</f>
        <v>10</v>
      </c>
      <c r="N2501" s="254">
        <f>IF(ISBLANK(INDEX('Policy Characteristics'!H:H,MATCH($C2501,'Policy Characteristics'!$C:$C,0))),"",INDEX('Policy Characteristics'!H:H,MATCH($C2501,'Policy Characteristics'!$C:$C,0)))</f>
        <v>1</v>
      </c>
      <c r="O2501" s="254" t="str">
        <f>IF(ISBLANK(INDEX('Policy Characteristics'!I:I,MATCH($C2501,'Policy Characteristics'!$C:$C,0))),"",INDEX('Policy Characteristics'!I:I,MATCH($C2501,'Policy Characteristics'!$C:$C,0)))</f>
        <v>weight</v>
      </c>
      <c r="P2501" s="254" t="str">
        <f>IF(ISBLANK(INDEX('Policy Characteristics'!J:J,MATCH($C2501,'Policy Characteristics'!$C:$C,0))),"",INDEX('Policy Characteristics'!J:J,MATCH($C2501,'Policy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1" s="254" t="str">
        <f>IF(ISBLANK(INDEX('Policy Characteristics'!K:K,MATCH($C2501,'Policy Characteristics'!$C:$C,0))),"",INDEX('Policy Characteristics'!K:K,MATCH($C2501,'Policy Characteristics'!$C:$C,0)))</f>
        <v>io-model.html</v>
      </c>
      <c r="R2501" s="254" t="str">
        <f>IF(ISBLANK(INDEX('Policy Characteristics'!L:L,MATCH($C2501,'Policy Characteristics'!$C:$C,0))),"",INDEX('Policy Characteristics'!L:L,MATCH($C2501,'Policy Characteristics'!$C:$C,0)))</f>
        <v/>
      </c>
    </row>
    <row r="2502" spans="1:18" x14ac:dyDescent="0.25">
      <c r="A2502" s="254" t="str">
        <f>IF(ISBLANK(INDEX('Policy Characteristics'!A:A,MATCH($C2502,'Policy Characteristics'!$C:$C,0))),"",INDEX('Policy Characteristics'!A:A,MATCH($C2502,'Policy Characteristics'!$C:$C,0)))</f>
        <v>Government Revenue Accounting</v>
      </c>
      <c r="B2502" s="262" t="str">
        <f>IF(ISBLANK(INDEX('Policy Characteristics'!B:B,MATCH($C2502,'Policy Characteristics'!$C:$C,0))),"",INDEX('Policy Characteristics'!B:B,MATCH($C2502,'Policy Characteristics'!$C:$C,0)))</f>
        <v>National Debt Interest</v>
      </c>
      <c r="C2502" s="254" t="str">
        <f t="shared" si="108"/>
        <v>GRA for National Debt Interest</v>
      </c>
      <c r="D2502" s="1" t="s">
        <v>2939</v>
      </c>
      <c r="F2502" s="1" t="s">
        <v>2943</v>
      </c>
      <c r="H2502" s="43">
        <v>584</v>
      </c>
      <c r="I2502" s="326" t="str">
        <f t="shared" si="109"/>
        <v>Yes</v>
      </c>
      <c r="J2502" s="255" t="str">
        <f>IF(ISBLANK(INDEX('Policy Characteristics'!D:D,MATCH($C2502,'Policy Characteristics'!$C:$C,0))),"",INDEX('Policy Characteristics'!D:D,MATCH($C2502,'Policy Characteristics'!$C:$C,0)))</f>
        <v/>
      </c>
      <c r="K2502" s="254" t="str">
        <f>IF(ISBLANK(INDEX('Policy Characteristics'!E:E,MATCH($C2502,'Policy Characteristics'!$C:$C,0))),"",INDEX('Policy Characteristics'!E:E,MATCH($C2502,'Policy Characteristics'!$C:$C,0)))</f>
        <v>GRA national debt interest</v>
      </c>
      <c r="L2502" s="254">
        <f>IF(ISBLANK(INDEX('Policy Characteristics'!F:F,MATCH($C2502,'Policy Characteristics'!$C:$C,0))),"",INDEX('Policy Characteristics'!F:F,MATCH($C2502,'Policy Characteristics'!$C:$C,0)))</f>
        <v>0</v>
      </c>
      <c r="M2502" s="254">
        <f>IF(ISBLANK(INDEX('Policy Characteristics'!G:G,MATCH($C2502,'Policy Characteristics'!$C:$C,0))),"",INDEX('Policy Characteristics'!G:G,MATCH($C2502,'Policy Characteristics'!$C:$C,0)))</f>
        <v>10</v>
      </c>
      <c r="N2502" s="254">
        <f>IF(ISBLANK(INDEX('Policy Characteristics'!H:H,MATCH($C2502,'Policy Characteristics'!$C:$C,0))),"",INDEX('Policy Characteristics'!H:H,MATCH($C2502,'Policy Characteristics'!$C:$C,0)))</f>
        <v>1</v>
      </c>
      <c r="O2502" s="254" t="str">
        <f>IF(ISBLANK(INDEX('Policy Characteristics'!I:I,MATCH($C2502,'Policy Characteristics'!$C:$C,0))),"",INDEX('Policy Characteristics'!I:I,MATCH($C2502,'Policy Characteristics'!$C:$C,0)))</f>
        <v>weight</v>
      </c>
      <c r="P2502" s="254" t="str">
        <f>IF(ISBLANK(INDEX('Policy Characteristics'!J:J,MATCH($C2502,'Policy Characteristics'!$C:$C,0))),"",INDEX('Policy Characteristics'!J:J,MATCH($C2502,'Policy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2" s="254" t="str">
        <f>IF(ISBLANK(INDEX('Policy Characteristics'!K:K,MATCH($C2502,'Policy Characteristics'!$C:$C,0))),"",INDEX('Policy Characteristics'!K:K,MATCH($C2502,'Policy Characteristics'!$C:$C,0)))</f>
        <v>io-model.html</v>
      </c>
      <c r="R2502" s="254" t="str">
        <f>IF(ISBLANK(INDEX('Policy Characteristics'!L:L,MATCH($C2502,'Policy Characteristics'!$C:$C,0))),"",INDEX('Policy Characteristics'!L:L,MATCH($C2502,'Policy Characteristics'!$C:$C,0)))</f>
        <v/>
      </c>
    </row>
    <row r="2503" spans="1:18" x14ac:dyDescent="0.25">
      <c r="A2503" s="254" t="str">
        <f>IF(ISBLANK(INDEX('Policy Characteristics'!A:A,MATCH($C2503,'Policy Characteristics'!$C:$C,0))),"",INDEX('Policy Characteristics'!A:A,MATCH($C2503,'Policy Characteristics'!$C:$C,0)))</f>
        <v>Government Revenue Accounting</v>
      </c>
      <c r="B2503" s="262" t="str">
        <f>IF(ISBLANK(INDEX('Policy Characteristics'!B:B,MATCH($C2503,'Policy Characteristics'!$C:$C,0))),"",INDEX('Policy Characteristics'!B:B,MATCH($C2503,'Policy Characteristics'!$C:$C,0)))</f>
        <v>Remaining Government Cash Flows</v>
      </c>
      <c r="C2503" t="s">
        <v>2934</v>
      </c>
      <c r="D2503" s="1" t="s">
        <v>2935</v>
      </c>
      <c r="F2503" s="1" t="s">
        <v>2940</v>
      </c>
      <c r="H2503" s="43">
        <v>585</v>
      </c>
      <c r="I2503" s="322" t="s">
        <v>40</v>
      </c>
      <c r="J2503" s="255" t="str">
        <f>IF(ISBLANK(INDEX('Policy Characteristics'!D:D,MATCH($C2503,'Policy Characteristics'!$C:$C,0))),"",INDEX('Policy Characteristics'!D:D,MATCH($C2503,'Policy Characteristics'!$C:$C,0)))</f>
        <v/>
      </c>
      <c r="K2503" s="254" t="str">
        <f>IF(ISBLANK(INDEX('Policy Characteristics'!E:E,MATCH($C2503,'Policy Characteristics'!$C:$C,0))),"",INDEX('Policy Characteristics'!E:E,MATCH($C2503,'Policy Characteristics'!$C:$C,0)))</f>
        <v>GRA remaining cash flow changes</v>
      </c>
      <c r="L2503" s="254">
        <f>IF(ISBLANK(INDEX('Policy Characteristics'!F:F,MATCH($C2503,'Policy Characteristics'!$C:$C,0))),"",INDEX('Policy Characteristics'!F:F,MATCH($C2503,'Policy Characteristics'!$C:$C,0)))</f>
        <v>0</v>
      </c>
      <c r="M2503" s="254">
        <f>IF(ISBLANK(INDEX('Policy Characteristics'!G:G,MATCH($C2503,'Policy Characteristics'!$C:$C,0))),"",INDEX('Policy Characteristics'!G:G,MATCH($C2503,'Policy Characteristics'!$C:$C,0)))</f>
        <v>10</v>
      </c>
      <c r="N2503" s="254">
        <f>IF(ISBLANK(INDEX('Policy Characteristics'!H:H,MATCH($C2503,'Policy Characteristics'!$C:$C,0))),"",INDEX('Policy Characteristics'!H:H,MATCH($C2503,'Policy Characteristics'!$C:$C,0)))</f>
        <v>1</v>
      </c>
      <c r="O2503" s="254" t="str">
        <f>IF(ISBLANK(INDEX('Policy Characteristics'!I:I,MATCH($C2503,'Policy Characteristics'!$C:$C,0))),"",INDEX('Policy Characteristics'!I:I,MATCH($C2503,'Policy Characteristics'!$C:$C,0)))</f>
        <v>weight</v>
      </c>
      <c r="P2503" s="254" t="str">
        <f>IF(ISBLANK(INDEX('Policy Characteristics'!J:J,MATCH($C2503,'Policy Characteristics'!$C:$C,0))),"",INDEX('Policy Characteristics'!J:J,MATCH($C2503,'Policy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3" s="254" t="str">
        <f>IF(ISBLANK(INDEX('Policy Characteristics'!K:K,MATCH($C2503,'Policy Characteristics'!$C:$C,0))),"",INDEX('Policy Characteristics'!K:K,MATCH($C2503,'Policy Characteristics'!$C:$C,0)))</f>
        <v>io-model.html</v>
      </c>
      <c r="R2503" s="254" t="str">
        <f>IF(ISBLANK(INDEX('Policy Characteristics'!L:L,MATCH($C2503,'Policy Characteristics'!$C:$C,0))),"",INDEX('Policy Characteristics'!L:L,MATCH($C2503,'Policy Characteristics'!$C:$C,0)))</f>
        <v/>
      </c>
    </row>
    <row r="2504" spans="1:18" x14ac:dyDescent="0.25">
      <c r="A2504" s="254" t="str">
        <f>IF(ISBLANK(INDEX('Policy Characteristics'!A:A,MATCH($C2504,'Policy Characteristics'!$C:$C,0))),"",INDEX('Policy Characteristics'!A:A,MATCH($C2504,'Policy Characteristics'!$C:$C,0)))</f>
        <v>Government Revenue Accounting</v>
      </c>
      <c r="B2504" s="262" t="str">
        <f>IF(ISBLANK(INDEX('Policy Characteristics'!B:B,MATCH($C2504,'Policy Characteristics'!$C:$C,0))),"",INDEX('Policy Characteristics'!B:B,MATCH($C2504,'Policy Characteristics'!$C:$C,0)))</f>
        <v>Remaining Government Cash Flows</v>
      </c>
      <c r="C2504" s="254" t="str">
        <f t="shared" ref="C2504" si="110">C$2503</f>
        <v>GRA for Remaining Government Cash Flow Changes</v>
      </c>
      <c r="D2504" s="1" t="s">
        <v>2936</v>
      </c>
      <c r="F2504" s="1" t="s">
        <v>2951</v>
      </c>
      <c r="H2504" s="43">
        <v>586</v>
      </c>
      <c r="I2504" s="326" t="str">
        <f t="shared" ref="I2504:I2507" si="111">I$2503</f>
        <v>Yes</v>
      </c>
      <c r="J2504" s="255" t="str">
        <f>IF(ISBLANK(INDEX('Policy Characteristics'!D:D,MATCH($C2504,'Policy Characteristics'!$C:$C,0))),"",INDEX('Policy Characteristics'!D:D,MATCH($C2504,'Policy Characteristics'!$C:$C,0)))</f>
        <v/>
      </c>
      <c r="K2504" s="254" t="str">
        <f>IF(ISBLANK(INDEX('Policy Characteristics'!E:E,MATCH($C2504,'Policy Characteristics'!$C:$C,0))),"",INDEX('Policy Characteristics'!E:E,MATCH($C2504,'Policy Characteristics'!$C:$C,0)))</f>
        <v>GRA remaining cash flow changes</v>
      </c>
      <c r="L2504" s="254">
        <f>IF(ISBLANK(INDEX('Policy Characteristics'!F:F,MATCH($C2504,'Policy Characteristics'!$C:$C,0))),"",INDEX('Policy Characteristics'!F:F,MATCH($C2504,'Policy Characteristics'!$C:$C,0)))</f>
        <v>0</v>
      </c>
      <c r="M2504" s="254">
        <f>IF(ISBLANK(INDEX('Policy Characteristics'!G:G,MATCH($C2504,'Policy Characteristics'!$C:$C,0))),"",INDEX('Policy Characteristics'!G:G,MATCH($C2504,'Policy Characteristics'!$C:$C,0)))</f>
        <v>10</v>
      </c>
      <c r="N2504" s="254">
        <f>IF(ISBLANK(INDEX('Policy Characteristics'!H:H,MATCH($C2504,'Policy Characteristics'!$C:$C,0))),"",INDEX('Policy Characteristics'!H:H,MATCH($C2504,'Policy Characteristics'!$C:$C,0)))</f>
        <v>1</v>
      </c>
      <c r="O2504" s="254" t="str">
        <f>IF(ISBLANK(INDEX('Policy Characteristics'!I:I,MATCH($C2504,'Policy Characteristics'!$C:$C,0))),"",INDEX('Policy Characteristics'!I:I,MATCH($C2504,'Policy Characteristics'!$C:$C,0)))</f>
        <v>weight</v>
      </c>
      <c r="P2504" s="254" t="str">
        <f>IF(ISBLANK(INDEX('Policy Characteristics'!J:J,MATCH($C2504,'Policy Characteristics'!$C:$C,0))),"",INDEX('Policy Characteristics'!J:J,MATCH($C2504,'Policy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4" s="254" t="str">
        <f>IF(ISBLANK(INDEX('Policy Characteristics'!K:K,MATCH($C2504,'Policy Characteristics'!$C:$C,0))),"",INDEX('Policy Characteristics'!K:K,MATCH($C2504,'Policy Characteristics'!$C:$C,0)))</f>
        <v>io-model.html</v>
      </c>
      <c r="R2504" s="254" t="str">
        <f>IF(ISBLANK(INDEX('Policy Characteristics'!L:L,MATCH($C2504,'Policy Characteristics'!$C:$C,0))),"",INDEX('Policy Characteristics'!L:L,MATCH($C2504,'Policy Characteristics'!$C:$C,0)))</f>
        <v/>
      </c>
    </row>
    <row r="2505" spans="1:18" x14ac:dyDescent="0.25">
      <c r="A2505" s="254" t="str">
        <f>IF(ISBLANK(INDEX('Policy Characteristics'!A:A,MATCH($C2505,'Policy Characteristics'!$C:$C,0))),"",INDEX('Policy Characteristics'!A:A,MATCH($C2505,'Policy Characteristics'!$C:$C,0)))</f>
        <v>Government Revenue Accounting</v>
      </c>
      <c r="B2505" s="262" t="str">
        <f>IF(ISBLANK(INDEX('Policy Characteristics'!B:B,MATCH($C2505,'Policy Characteristics'!$C:$C,0))),"",INDEX('Policy Characteristics'!B:B,MATCH($C2505,'Policy Characteristics'!$C:$C,0)))</f>
        <v>Remaining Government Cash Flows</v>
      </c>
      <c r="C2505" s="254" t="str">
        <f t="shared" ref="C2505:C2507" si="112">C$2503</f>
        <v>GRA for Remaining Government Cash Flow Changes</v>
      </c>
      <c r="D2505" s="1" t="s">
        <v>2937</v>
      </c>
      <c r="F2505" s="1" t="s">
        <v>2941</v>
      </c>
      <c r="H2505" s="43">
        <v>587</v>
      </c>
      <c r="I2505" s="326" t="str">
        <f t="shared" si="111"/>
        <v>Yes</v>
      </c>
      <c r="J2505" s="255" t="str">
        <f>IF(ISBLANK(INDEX('Policy Characteristics'!D:D,MATCH($C2505,'Policy Characteristics'!$C:$C,0))),"",INDEX('Policy Characteristics'!D:D,MATCH($C2505,'Policy Characteristics'!$C:$C,0)))</f>
        <v/>
      </c>
      <c r="K2505" s="254" t="str">
        <f>IF(ISBLANK(INDEX('Policy Characteristics'!E:E,MATCH($C2505,'Policy Characteristics'!$C:$C,0))),"",INDEX('Policy Characteristics'!E:E,MATCH($C2505,'Policy Characteristics'!$C:$C,0)))</f>
        <v>GRA remaining cash flow changes</v>
      </c>
      <c r="L2505" s="254">
        <f>IF(ISBLANK(INDEX('Policy Characteristics'!F:F,MATCH($C2505,'Policy Characteristics'!$C:$C,0))),"",INDEX('Policy Characteristics'!F:F,MATCH($C2505,'Policy Characteristics'!$C:$C,0)))</f>
        <v>0</v>
      </c>
      <c r="M2505" s="254">
        <f>IF(ISBLANK(INDEX('Policy Characteristics'!G:G,MATCH($C2505,'Policy Characteristics'!$C:$C,0))),"",INDEX('Policy Characteristics'!G:G,MATCH($C2505,'Policy Characteristics'!$C:$C,0)))</f>
        <v>10</v>
      </c>
      <c r="N2505" s="254">
        <f>IF(ISBLANK(INDEX('Policy Characteristics'!H:H,MATCH($C2505,'Policy Characteristics'!$C:$C,0))),"",INDEX('Policy Characteristics'!H:H,MATCH($C2505,'Policy Characteristics'!$C:$C,0)))</f>
        <v>1</v>
      </c>
      <c r="O2505" s="254" t="str">
        <f>IF(ISBLANK(INDEX('Policy Characteristics'!I:I,MATCH($C2505,'Policy Characteristics'!$C:$C,0))),"",INDEX('Policy Characteristics'!I:I,MATCH($C2505,'Policy Characteristics'!$C:$C,0)))</f>
        <v>weight</v>
      </c>
      <c r="P2505" s="254" t="str">
        <f>IF(ISBLANK(INDEX('Policy Characteristics'!J:J,MATCH($C2505,'Policy Characteristics'!$C:$C,0))),"",INDEX('Policy Characteristics'!J:J,MATCH($C2505,'Policy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5" s="254" t="str">
        <f>IF(ISBLANK(INDEX('Policy Characteristics'!K:K,MATCH($C2505,'Policy Characteristics'!$C:$C,0))),"",INDEX('Policy Characteristics'!K:K,MATCH($C2505,'Policy Characteristics'!$C:$C,0)))</f>
        <v>io-model.html</v>
      </c>
      <c r="R2505" s="254" t="str">
        <f>IF(ISBLANK(INDEX('Policy Characteristics'!L:L,MATCH($C2505,'Policy Characteristics'!$C:$C,0))),"",INDEX('Policy Characteristics'!L:L,MATCH($C2505,'Policy Characteristics'!$C:$C,0)))</f>
        <v/>
      </c>
    </row>
    <row r="2506" spans="1:18" x14ac:dyDescent="0.25">
      <c r="A2506" s="254" t="str">
        <f>IF(ISBLANK(INDEX('Policy Characteristics'!A:A,MATCH($C2506,'Policy Characteristics'!$C:$C,0))),"",INDEX('Policy Characteristics'!A:A,MATCH($C2506,'Policy Characteristics'!$C:$C,0)))</f>
        <v>Government Revenue Accounting</v>
      </c>
      <c r="B2506" s="262" t="str">
        <f>IF(ISBLANK(INDEX('Policy Characteristics'!B:B,MATCH($C2506,'Policy Characteristics'!$C:$C,0))),"",INDEX('Policy Characteristics'!B:B,MATCH($C2506,'Policy Characteristics'!$C:$C,0)))</f>
        <v>Remaining Government Cash Flows</v>
      </c>
      <c r="C2506" s="254" t="str">
        <f t="shared" si="112"/>
        <v>GRA for Remaining Government Cash Flow Changes</v>
      </c>
      <c r="D2506" s="1" t="s">
        <v>2938</v>
      </c>
      <c r="F2506" s="1" t="s">
        <v>2942</v>
      </c>
      <c r="H2506" s="43">
        <v>588</v>
      </c>
      <c r="I2506" s="326" t="str">
        <f t="shared" si="111"/>
        <v>Yes</v>
      </c>
      <c r="J2506" s="255" t="str">
        <f>IF(ISBLANK(INDEX('Policy Characteristics'!D:D,MATCH($C2506,'Policy Characteristics'!$C:$C,0))),"",INDEX('Policy Characteristics'!D:D,MATCH($C2506,'Policy Characteristics'!$C:$C,0)))</f>
        <v/>
      </c>
      <c r="K2506" s="254" t="str">
        <f>IF(ISBLANK(INDEX('Policy Characteristics'!E:E,MATCH($C2506,'Policy Characteristics'!$C:$C,0))),"",INDEX('Policy Characteristics'!E:E,MATCH($C2506,'Policy Characteristics'!$C:$C,0)))</f>
        <v>GRA remaining cash flow changes</v>
      </c>
      <c r="L2506" s="254">
        <f>IF(ISBLANK(INDEX('Policy Characteristics'!F:F,MATCH($C2506,'Policy Characteristics'!$C:$C,0))),"",INDEX('Policy Characteristics'!F:F,MATCH($C2506,'Policy Characteristics'!$C:$C,0)))</f>
        <v>0</v>
      </c>
      <c r="M2506" s="254">
        <f>IF(ISBLANK(INDEX('Policy Characteristics'!G:G,MATCH($C2506,'Policy Characteristics'!$C:$C,0))),"",INDEX('Policy Characteristics'!G:G,MATCH($C2506,'Policy Characteristics'!$C:$C,0)))</f>
        <v>10</v>
      </c>
      <c r="N2506" s="254">
        <f>IF(ISBLANK(INDEX('Policy Characteristics'!H:H,MATCH($C2506,'Policy Characteristics'!$C:$C,0))),"",INDEX('Policy Characteristics'!H:H,MATCH($C2506,'Policy Characteristics'!$C:$C,0)))</f>
        <v>1</v>
      </c>
      <c r="O2506" s="254" t="str">
        <f>IF(ISBLANK(INDEX('Policy Characteristics'!I:I,MATCH($C2506,'Policy Characteristics'!$C:$C,0))),"",INDEX('Policy Characteristics'!I:I,MATCH($C2506,'Policy Characteristics'!$C:$C,0)))</f>
        <v>weight</v>
      </c>
      <c r="P2506" s="254" t="str">
        <f>IF(ISBLANK(INDEX('Policy Characteristics'!J:J,MATCH($C2506,'Policy Characteristics'!$C:$C,0))),"",INDEX('Policy Characteristics'!J:J,MATCH($C2506,'Policy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6" s="254" t="str">
        <f>IF(ISBLANK(INDEX('Policy Characteristics'!K:K,MATCH($C2506,'Policy Characteristics'!$C:$C,0))),"",INDEX('Policy Characteristics'!K:K,MATCH($C2506,'Policy Characteristics'!$C:$C,0)))</f>
        <v>io-model.html</v>
      </c>
      <c r="R2506" s="254" t="str">
        <f>IF(ISBLANK(INDEX('Policy Characteristics'!L:L,MATCH($C2506,'Policy Characteristics'!$C:$C,0))),"",INDEX('Policy Characteristics'!L:L,MATCH($C2506,'Policy Characteristics'!$C:$C,0)))</f>
        <v/>
      </c>
    </row>
    <row r="2507" spans="1:18" x14ac:dyDescent="0.25">
      <c r="A2507" s="254" t="str">
        <f>IF(ISBLANK(INDEX('Policy Characteristics'!A:A,MATCH($C2507,'Policy Characteristics'!$C:$C,0))),"",INDEX('Policy Characteristics'!A:A,MATCH($C2507,'Policy Characteristics'!$C:$C,0)))</f>
        <v>Government Revenue Accounting</v>
      </c>
      <c r="B2507" s="262" t="str">
        <f>IF(ISBLANK(INDEX('Policy Characteristics'!B:B,MATCH($C2507,'Policy Characteristics'!$C:$C,0))),"",INDEX('Policy Characteristics'!B:B,MATCH($C2507,'Policy Characteristics'!$C:$C,0)))</f>
        <v>Remaining Government Cash Flows</v>
      </c>
      <c r="C2507" s="254" t="str">
        <f t="shared" si="112"/>
        <v>GRA for Remaining Government Cash Flow Changes</v>
      </c>
      <c r="D2507" s="1" t="s">
        <v>2939</v>
      </c>
      <c r="F2507" s="1" t="s">
        <v>2943</v>
      </c>
      <c r="H2507" s="43">
        <v>589</v>
      </c>
      <c r="I2507" s="326" t="str">
        <f t="shared" si="111"/>
        <v>Yes</v>
      </c>
      <c r="J2507" s="255" t="str">
        <f>IF(ISBLANK(INDEX('Policy Characteristics'!D:D,MATCH($C2507,'Policy Characteristics'!$C:$C,0))),"",INDEX('Policy Characteristics'!D:D,MATCH($C2507,'Policy Characteristics'!$C:$C,0)))</f>
        <v/>
      </c>
      <c r="K2507" s="254" t="str">
        <f>IF(ISBLANK(INDEX('Policy Characteristics'!E:E,MATCH($C2507,'Policy Characteristics'!$C:$C,0))),"",INDEX('Policy Characteristics'!E:E,MATCH($C2507,'Policy Characteristics'!$C:$C,0)))</f>
        <v>GRA remaining cash flow changes</v>
      </c>
      <c r="L2507" s="254">
        <f>IF(ISBLANK(INDEX('Policy Characteristics'!F:F,MATCH($C2507,'Policy Characteristics'!$C:$C,0))),"",INDEX('Policy Characteristics'!F:F,MATCH($C2507,'Policy Characteristics'!$C:$C,0)))</f>
        <v>0</v>
      </c>
      <c r="M2507" s="254">
        <f>IF(ISBLANK(INDEX('Policy Characteristics'!G:G,MATCH($C2507,'Policy Characteristics'!$C:$C,0))),"",INDEX('Policy Characteristics'!G:G,MATCH($C2507,'Policy Characteristics'!$C:$C,0)))</f>
        <v>10</v>
      </c>
      <c r="N2507" s="254">
        <f>IF(ISBLANK(INDEX('Policy Characteristics'!H:H,MATCH($C2507,'Policy Characteristics'!$C:$C,0))),"",INDEX('Policy Characteristics'!H:H,MATCH($C2507,'Policy Characteristics'!$C:$C,0)))</f>
        <v>1</v>
      </c>
      <c r="O2507" s="254" t="str">
        <f>IF(ISBLANK(INDEX('Policy Characteristics'!I:I,MATCH($C2507,'Policy Characteristics'!$C:$C,0))),"",INDEX('Policy Characteristics'!I:I,MATCH($C2507,'Policy Characteristics'!$C:$C,0)))</f>
        <v>weight</v>
      </c>
      <c r="P2507" s="254" t="str">
        <f>IF(ISBLANK(INDEX('Policy Characteristics'!J:J,MATCH($C2507,'Policy Characteristics'!$C:$C,0))),"",INDEX('Policy Characteristics'!J:J,MATCH($C2507,'Policy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7" s="254" t="str">
        <f>IF(ISBLANK(INDEX('Policy Characteristics'!K:K,MATCH($C2507,'Policy Characteristics'!$C:$C,0))),"",INDEX('Policy Characteristics'!K:K,MATCH($C2507,'Policy Characteristics'!$C:$C,0)))</f>
        <v>io-model.html</v>
      </c>
      <c r="R2507" s="254" t="str">
        <f>IF(ISBLANK(INDEX('Policy Characteristics'!L:L,MATCH($C2507,'Policy Characteristics'!$C:$C,0))),"",INDEX('Policy Characteristics'!L:L,MATCH($C2507,'Policy Characteristics'!$C:$C,0)))</f>
        <v/>
      </c>
    </row>
    <row r="2508" spans="1:18" x14ac:dyDescent="0.25">
      <c r="A2508" s="254" t="str">
        <f>IF(ISBLANK(INDEX('Policy Characteristics'!A:A,MATCH($C2508,'Policy Characteristics'!$C:$C,0))),"",INDEX('Policy Characteristics'!A:A,MATCH($C2508,'Policy Characteristics'!$C:$C,0)))</f>
        <v>Control Settings</v>
      </c>
      <c r="B2508" s="262" t="str">
        <f>IF(ISBLANK(INDEX('Policy Characteristics'!B:B,MATCH($C2508,'Policy Characteristics'!$C:$C,0))),"",INDEX('Policy Characteristics'!B:B,MATCH($C2508,'Policy Characteristics'!$C:$C,0)))</f>
        <v>COVID-19 Recession</v>
      </c>
      <c r="C2508" s="1" t="s">
        <v>3390</v>
      </c>
      <c r="H2508" s="43">
        <v>543</v>
      </c>
      <c r="I2508" s="322" t="s">
        <v>41</v>
      </c>
      <c r="J2508" s="255" t="str">
        <f>IF(ISBLANK(INDEX('Policy Characteristics'!D:D,MATCH($C2508,'Policy Characteristics'!$C:$C,0))),"",INDEX('Policy Characteristics'!D:D,MATCH($C2508,'Policy Characteristics'!$C:$C,0)))</f>
        <v/>
      </c>
      <c r="K2508" s="254" t="str">
        <f>IF(ISBLANK(INDEX('Policy Characteristics'!E:E,MATCH($C2508,'Policy Characteristics'!$C:$C,0))),"",INDEX('Policy Characteristics'!E:E,MATCH($C2508,'Policy Characteristics'!$C:$C,0)))</f>
        <v>settings exogenous GDP adjustment</v>
      </c>
      <c r="L2508" s="359">
        <f>IF(ISBLANK(INDEX('Policy Characteristics'!F:F,MATCH($C2508,'Policy Characteristics'!$C:$C,0))),"",INDEX('Policy Characteristics'!F:F,MATCH($C2508,'Policy Characteristics'!$C:$C,0)))</f>
        <v>0</v>
      </c>
      <c r="M2508" s="359">
        <f>IF(ISBLANK(INDEX('Policy Characteristics'!G:G,MATCH($C2508,'Policy Characteristics'!$C:$C,0))),"",INDEX('Policy Characteristics'!G:G,MATCH($C2508,'Policy Characteristics'!$C:$C,0)))</f>
        <v>1</v>
      </c>
      <c r="N2508" s="359">
        <f>IF(ISBLANK(INDEX('Policy Characteristics'!H:H,MATCH($C2508,'Policy Characteristics'!$C:$C,0))),"",INDEX('Policy Characteristics'!H:H,MATCH($C2508,'Policy Characteristics'!$C:$C,0)))</f>
        <v>1</v>
      </c>
      <c r="O2508" s="254" t="str">
        <f>IF(ISBLANK(INDEX('Policy Characteristics'!I:I,MATCH($C2508,'Policy Characteristics'!$C:$C,0))),"",INDEX('Policy Characteristics'!I:I,MATCH($C2508,'Policy Characteristics'!$C:$C,0)))</f>
        <v>on/off</v>
      </c>
      <c r="P2508" s="254" t="str">
        <f>IF(ISBLANK(INDEX('Policy Characteristics'!J:J,MATCH($C2508,'Policy Characteristics'!$C:$C,0))),"",INDEX('Policy Characteristics'!J:J,MATCH($C2508,'Policy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508" s="254" t="str">
        <f>IF(ISBLANK(INDEX('Policy Characteristics'!K:K,MATCH($C2508,'Policy Characteristics'!$C:$C,0))),"",INDEX('Policy Characteristics'!K:K,MATCH($C2508,'Policy Characteristics'!$C:$C,0)))</f>
        <v/>
      </c>
      <c r="R2508" s="254" t="str">
        <f>IF(ISBLANK(INDEX('Policy Characteristics'!L:L,MATCH($C2508,'Policy Characteristics'!$C:$C,0))),"",INDEX('Policy Characteristics'!L:L,MATCH($C2508,'Policy Characteristics'!$C:$C,0)))</f>
        <v/>
      </c>
    </row>
    <row r="2509" spans="1:18" x14ac:dyDescent="0.25">
      <c r="A2509" s="254" t="str">
        <f>IF(ISBLANK(INDEX('Policy Characteristics'!A:A,MATCH($C2509,'Policy Characteristics'!$C:$C,0))),"",INDEX('Policy Characteristics'!A:A,MATCH($C2509,'Policy Characteristics'!$C:$C,0)))</f>
        <v>Control Settings</v>
      </c>
      <c r="B2509" s="262" t="str">
        <f>IF(ISBLANK(INDEX('Policy Characteristics'!B:B,MATCH($C2509,'Policy Characteristics'!$C:$C,0))),"",INDEX('Policy Characteristics'!B:B,MATCH($C2509,'Policy Characteristics'!$C:$C,0)))</f>
        <v>Use 20-Year GWP Values</v>
      </c>
      <c r="C2509" t="s">
        <v>3253</v>
      </c>
      <c r="H2509" s="43">
        <v>1601</v>
      </c>
      <c r="I2509" s="322" t="s">
        <v>41</v>
      </c>
      <c r="J2509" s="255" t="str">
        <f>IF(ISBLANK(INDEX('Policy Characteristics'!D:D,MATCH($C2509,'Policy Characteristics'!$C:$C,0))),"",INDEX('Policy Characteristics'!D:D,MATCH($C2509,'Policy Characteristics'!$C:$C,0)))</f>
        <v/>
      </c>
      <c r="K2509" s="254" t="str">
        <f>IF(ISBLANK(INDEX('Policy Characteristics'!E:E,MATCH($C2509,'Policy Characteristics'!$C:$C,0))),"",INDEX('Policy Characteristics'!E:E,MATCH($C2509,'Policy Characteristics'!$C:$C,0)))</f>
        <v/>
      </c>
      <c r="L2509" s="359">
        <f>IF(ISBLANK(INDEX('Policy Characteristics'!F:F,MATCH($C2509,'Policy Characteristics'!$C:$C,0))),"",INDEX('Policy Characteristics'!F:F,MATCH($C2509,'Policy Characteristics'!$C:$C,0)))</f>
        <v>0</v>
      </c>
      <c r="M2509" s="359">
        <f>IF(ISBLANK(INDEX('Policy Characteristics'!G:G,MATCH($C2509,'Policy Characteristics'!$C:$C,0))),"",INDEX('Policy Characteristics'!G:G,MATCH($C2509,'Policy Characteristics'!$C:$C,0)))</f>
        <v>1</v>
      </c>
      <c r="N2509" s="359">
        <f>IF(ISBLANK(INDEX('Policy Characteristics'!H:H,MATCH($C2509,'Policy Characteristics'!$C:$C,0))),"",INDEX('Policy Characteristics'!H:H,MATCH($C2509,'Policy Characteristics'!$C:$C,0)))</f>
        <v>1</v>
      </c>
      <c r="O2509" s="254" t="str">
        <f>IF(ISBLANK(INDEX('Policy Characteristics'!I:I,MATCH($C2509,'Policy Characteristics'!$C:$C,0))),"",INDEX('Policy Characteristics'!I:I,MATCH($C2509,'Policy Characteristics'!$C:$C,0)))</f>
        <v>on/off</v>
      </c>
      <c r="P2509" s="254" t="str">
        <f>IF(ISBLANK(INDEX('Policy Characteristics'!J:J,MATCH($C2509,'Policy Characteristics'!$C:$C,0))),"",INDEX('Policy Characteristics'!J:J,MATCH($C2509,'Policy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509" s="254" t="str">
        <f>IF(ISBLANK(INDEX('Policy Characteristics'!K:K,MATCH($C2509,'Policy Characteristics'!$C:$C,0))),"",INDEX('Policy Characteristics'!K:K,MATCH($C2509,'Policy Characteristics'!$C:$C,0)))</f>
        <v/>
      </c>
      <c r="R2509" s="254" t="str">
        <f>IF(ISBLANK(INDEX('Policy Characteristics'!L:L,MATCH($C2509,'Policy Characteristics'!$C:$C,0))),"",INDEX('Policy Characteristics'!L:L,MATCH($C2509,'Policy Characteristics'!$C:$C,0)))</f>
        <v/>
      </c>
    </row>
  </sheetData>
  <sortState xmlns:xlrd2="http://schemas.microsoft.com/office/spreadsheetml/2017/richdata2" ref="A203:I223">
    <sortCondition ref="B203:B223"/>
  </sortState>
  <conditionalFormatting sqref="H1:H1048576">
    <cfRule type="duplicateValues" dxfId="7" priority="1"/>
  </conditionalFormatting>
  <conditionalFormatting sqref="I1:I2453">
    <cfRule type="containsText" dxfId="6" priority="2" operator="containsText" text="No">
      <formula>NOT(ISERROR(SEARCH("No",I1)))</formula>
    </cfRule>
  </conditionalFormatting>
  <conditionalFormatting sqref="I2458 I2463 I2473 I2478 I2483 I2488 I2498 I2503">
    <cfRule type="containsText" dxfId="5" priority="138" operator="containsText" text="No">
      <formula>NOT(ISERROR(SEARCH("No",I2458)))</formula>
    </cfRule>
  </conditionalFormatting>
  <conditionalFormatting sqref="I2468">
    <cfRule type="containsText" dxfId="4" priority="7" operator="containsText" text="No">
      <formula>NOT(ISERROR(SEARCH("No",I2468)))</formula>
    </cfRule>
  </conditionalFormatting>
  <conditionalFormatting sqref="I2493">
    <cfRule type="containsText" dxfId="3" priority="6" operator="containsText" text="No">
      <formula>NOT(ISERROR(SEARCH("No",I2493)))</formula>
    </cfRule>
  </conditionalFormatting>
  <conditionalFormatting sqref="I2508:I2509 I2513:I1048576">
    <cfRule type="containsText" dxfId="2" priority="8" operator="containsText" text="No">
      <formula>NOT(ISERROR(SEARCH("No",I2508)))</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topLeftCell="A8" workbookViewId="0">
      <selection activeCell="B22" sqref="B22"/>
    </sheetView>
  </sheetViews>
  <sheetFormatPr defaultColWidth="9.140625" defaultRowHeight="15" x14ac:dyDescent="0.25"/>
  <cols>
    <col min="1" max="2" width="76.85546875" customWidth="1"/>
  </cols>
  <sheetData>
    <row r="1" spans="1:2" x14ac:dyDescent="0.25">
      <c r="A1" s="414" t="s">
        <v>2790</v>
      </c>
      <c r="B1" s="414"/>
    </row>
    <row r="2" spans="1:2" x14ac:dyDescent="0.25">
      <c r="A2" s="195" t="s">
        <v>2791</v>
      </c>
      <c r="B2" s="195" t="s">
        <v>2792</v>
      </c>
    </row>
    <row r="3" spans="1:2" x14ac:dyDescent="0.25">
      <c r="A3" s="196" t="s">
        <v>339</v>
      </c>
      <c r="B3" t="str">
        <f>A3</f>
        <v>million metric tons / year</v>
      </c>
    </row>
    <row r="4" spans="1:2" x14ac:dyDescent="0.25">
      <c r="A4" s="196" t="s">
        <v>3446</v>
      </c>
      <c r="B4" t="str">
        <f>A4</f>
        <v>million metric tons</v>
      </c>
    </row>
    <row r="5" spans="1:2" x14ac:dyDescent="0.25">
      <c r="A5" s="196" t="s">
        <v>3646</v>
      </c>
      <c r="B5" t="str">
        <f>A5</f>
        <v>g CO2e / 2023 dollar</v>
      </c>
    </row>
    <row r="6" spans="1:2" x14ac:dyDescent="0.25">
      <c r="A6" s="197" t="s">
        <v>2301</v>
      </c>
      <c r="B6" t="str">
        <f t="shared" ref="B6:B46" si="0">A6</f>
        <v>thousand metric tons / year</v>
      </c>
    </row>
    <row r="7" spans="1:2" x14ac:dyDescent="0.25">
      <c r="A7" s="197" t="s">
        <v>3647</v>
      </c>
      <c r="B7" t="str">
        <f>A7</f>
        <v>g CO2 / 2023 dollar</v>
      </c>
    </row>
    <row r="8" spans="1:2" ht="30" x14ac:dyDescent="0.25">
      <c r="A8" s="197" t="s">
        <v>3648</v>
      </c>
      <c r="B8" t="str">
        <f t="shared" si="0"/>
        <v>2023 dollars / metric ton CO2e abated, Annual average abatement (million metric tons CO2e)</v>
      </c>
    </row>
    <row r="9" spans="1:2" x14ac:dyDescent="0.25">
      <c r="A9" s="197" t="s">
        <v>3649</v>
      </c>
      <c r="B9" t="str">
        <f t="shared" si="0"/>
        <v>billion 2023 dollars / year</v>
      </c>
    </row>
    <row r="10" spans="1:2" x14ac:dyDescent="0.25">
      <c r="A10" s="197" t="s">
        <v>3650</v>
      </c>
      <c r="B10" t="str">
        <f t="shared" si="0"/>
        <v>billion 2023 dollars</v>
      </c>
    </row>
    <row r="11" spans="1:2" x14ac:dyDescent="0.25">
      <c r="A11" s="197" t="s">
        <v>2832</v>
      </c>
      <c r="B11" t="str">
        <f t="shared" si="0"/>
        <v>jobs</v>
      </c>
    </row>
    <row r="12" spans="1:2" x14ac:dyDescent="0.25">
      <c r="A12" s="197" t="s">
        <v>2874</v>
      </c>
      <c r="B12" t="str">
        <f t="shared" si="0"/>
        <v>incidents / year</v>
      </c>
    </row>
    <row r="13" spans="1:2" x14ac:dyDescent="0.25">
      <c r="A13" s="197" t="s">
        <v>2851</v>
      </c>
      <c r="B13" t="str">
        <f t="shared" si="0"/>
        <v>% change</v>
      </c>
    </row>
    <row r="14" spans="1:2" x14ac:dyDescent="0.25">
      <c r="A14" s="197" t="s">
        <v>3651</v>
      </c>
      <c r="B14" t="str">
        <f t="shared" si="0"/>
        <v>2023 dollars / employee-year</v>
      </c>
    </row>
    <row r="15" spans="1:2" x14ac:dyDescent="0.25">
      <c r="A15" s="197" t="s">
        <v>340</v>
      </c>
      <c r="B15" t="str">
        <f t="shared" si="0"/>
        <v>lives / year</v>
      </c>
    </row>
    <row r="16" spans="1:2" x14ac:dyDescent="0.25">
      <c r="A16" s="197" t="s">
        <v>341</v>
      </c>
      <c r="B16" t="str">
        <f t="shared" si="0"/>
        <v>terawatt-hours (TWh) / year</v>
      </c>
    </row>
    <row r="17" spans="1:2" x14ac:dyDescent="0.25">
      <c r="A17" s="197" t="s">
        <v>3522</v>
      </c>
      <c r="B17" t="str">
        <f t="shared" si="0"/>
        <v>terawatt-hours (TWh)</v>
      </c>
    </row>
    <row r="18" spans="1:2" x14ac:dyDescent="0.25">
      <c r="A18" s="197" t="s">
        <v>3296</v>
      </c>
      <c r="B18" t="str">
        <f t="shared" si="0"/>
        <v>%</v>
      </c>
    </row>
    <row r="19" spans="1:2" x14ac:dyDescent="0.25">
      <c r="A19" s="197" t="s">
        <v>3297</v>
      </c>
      <c r="B19" t="str">
        <f t="shared" si="0"/>
        <v>metric tons CO2e / megawatt-hour (MWh)</v>
      </c>
    </row>
    <row r="20" spans="1:2" x14ac:dyDescent="0.25">
      <c r="A20" s="197" t="s">
        <v>3652</v>
      </c>
      <c r="B20" t="str">
        <f t="shared" si="0"/>
        <v>kilowatt-hour / 2023 dollar</v>
      </c>
    </row>
    <row r="21" spans="1:2" x14ac:dyDescent="0.25">
      <c r="A21" s="197" t="s">
        <v>342</v>
      </c>
      <c r="B21" t="str">
        <f t="shared" si="0"/>
        <v>gigawatts (GW) / year</v>
      </c>
    </row>
    <row r="22" spans="1:2" x14ac:dyDescent="0.25">
      <c r="A22" s="197" t="s">
        <v>3653</v>
      </c>
      <c r="B22" t="str">
        <f t="shared" si="0"/>
        <v>2023 dollars / megawatt-hour (MWh)</v>
      </c>
    </row>
    <row r="23" spans="1:2" x14ac:dyDescent="0.25">
      <c r="A23" s="197" t="s">
        <v>2438</v>
      </c>
      <c r="B23" t="str">
        <f t="shared" si="0"/>
        <v>cubic km / yr</v>
      </c>
    </row>
    <row r="24" spans="1:2" x14ac:dyDescent="0.25">
      <c r="A24" s="197" t="s">
        <v>2360</v>
      </c>
      <c r="B24" t="str">
        <f t="shared" si="0"/>
        <v>trillion passenger-miles / year</v>
      </c>
    </row>
    <row r="25" spans="1:2" x14ac:dyDescent="0.25">
      <c r="A25" s="197" t="s">
        <v>2361</v>
      </c>
      <c r="B25" t="str">
        <f t="shared" si="0"/>
        <v>trillion freight ton-miles / year</v>
      </c>
    </row>
    <row r="26" spans="1:2" x14ac:dyDescent="0.25">
      <c r="A26" s="197" t="s">
        <v>462</v>
      </c>
      <c r="B26" t="str">
        <f t="shared" si="0"/>
        <v>million vehicles / year</v>
      </c>
    </row>
    <row r="27" spans="1:2" x14ac:dyDescent="0.25">
      <c r="A27" s="197" t="s">
        <v>2338</v>
      </c>
      <c r="B27" t="str">
        <f t="shared" si="0"/>
        <v>thousand vehicles / year</v>
      </c>
    </row>
    <row r="28" spans="1:2" x14ac:dyDescent="0.25">
      <c r="A28" s="197" t="s">
        <v>2337</v>
      </c>
      <c r="B28" t="str">
        <f t="shared" si="0"/>
        <v>million vehicles</v>
      </c>
    </row>
    <row r="29" spans="1:2" x14ac:dyDescent="0.25">
      <c r="A29" s="197" t="s">
        <v>2370</v>
      </c>
      <c r="B29" t="str">
        <f t="shared" si="0"/>
        <v>thousand vehicles</v>
      </c>
    </row>
    <row r="30" spans="1:2" x14ac:dyDescent="0.25">
      <c r="A30" s="197" t="s">
        <v>444</v>
      </c>
      <c r="B30" t="str">
        <f t="shared" si="0"/>
        <v>quads / year</v>
      </c>
    </row>
    <row r="31" spans="1:2" x14ac:dyDescent="0.25">
      <c r="A31" s="197" t="s">
        <v>3654</v>
      </c>
      <c r="B31" t="str">
        <f>A31</f>
        <v>thousand BTU / 2023 dollar</v>
      </c>
    </row>
    <row r="32" spans="1:2" x14ac:dyDescent="0.25">
      <c r="A32" s="197" t="s">
        <v>2343</v>
      </c>
      <c r="B32" t="str">
        <f t="shared" si="0"/>
        <v>millions of short tons / year</v>
      </c>
    </row>
    <row r="33" spans="1:2" x14ac:dyDescent="0.25">
      <c r="A33" s="197" t="s">
        <v>2344</v>
      </c>
      <c r="B33" t="str">
        <f t="shared" si="0"/>
        <v>trillion cubic feet / year</v>
      </c>
    </row>
    <row r="34" spans="1:2" x14ac:dyDescent="0.25">
      <c r="A34" s="197" t="s">
        <v>3267</v>
      </c>
      <c r="B34" t="str">
        <f t="shared" si="0"/>
        <v>million barrels of oil / year</v>
      </c>
    </row>
    <row r="35" spans="1:2" x14ac:dyDescent="0.25">
      <c r="A35" s="197" t="s">
        <v>2610</v>
      </c>
      <c r="B35" t="str">
        <f t="shared" si="0"/>
        <v>million gallons / year</v>
      </c>
    </row>
    <row r="36" spans="1:2" x14ac:dyDescent="0.25">
      <c r="A36" s="197" t="s">
        <v>2405</v>
      </c>
      <c r="B36" t="str">
        <f t="shared" si="0"/>
        <v>trillion BTU / year</v>
      </c>
    </row>
    <row r="37" spans="1:2" x14ac:dyDescent="0.25">
      <c r="A37" s="197" t="s">
        <v>3655</v>
      </c>
      <c r="B37" t="str">
        <f t="shared" si="0"/>
        <v>2023 dollars / short ton</v>
      </c>
    </row>
    <row r="38" spans="1:2" x14ac:dyDescent="0.25">
      <c r="A38" s="197" t="s">
        <v>3656</v>
      </c>
      <c r="B38" t="str">
        <f t="shared" si="0"/>
        <v>2023 dollars / thousand cubic feet</v>
      </c>
    </row>
    <row r="39" spans="1:2" x14ac:dyDescent="0.25">
      <c r="A39" s="197" t="s">
        <v>3657</v>
      </c>
      <c r="B39" t="str">
        <f t="shared" si="0"/>
        <v>2023 dollars / gallon</v>
      </c>
    </row>
    <row r="40" spans="1:2" x14ac:dyDescent="0.25">
      <c r="A40" s="197" t="s">
        <v>3658</v>
      </c>
      <c r="B40" t="str">
        <f t="shared" si="0"/>
        <v>2023 dollars / barrel of oil</v>
      </c>
    </row>
    <row r="41" spans="1:2" x14ac:dyDescent="0.25">
      <c r="A41" s="197" t="s">
        <v>3659</v>
      </c>
      <c r="B41" t="str">
        <f t="shared" si="0"/>
        <v>2023 dollars / kg</v>
      </c>
    </row>
    <row r="42" spans="1:2" x14ac:dyDescent="0.25">
      <c r="A42" s="197" t="s">
        <v>3660</v>
      </c>
      <c r="B42" t="str">
        <f t="shared" si="0"/>
        <v>2023 dollars / kilowatt-hour (kWh)</v>
      </c>
    </row>
    <row r="43" spans="1:2" x14ac:dyDescent="0.25">
      <c r="A43" s="197" t="s">
        <v>3653</v>
      </c>
      <c r="B43" t="str">
        <f t="shared" ref="B43" si="1">A43</f>
        <v>2023 dollars / megawatt-hour (MWh)</v>
      </c>
    </row>
    <row r="44" spans="1:2" x14ac:dyDescent="0.25">
      <c r="A44" s="197" t="s">
        <v>3256</v>
      </c>
      <c r="B44" t="str">
        <f t="shared" si="0"/>
        <v>cost of eqpt. to capture 1 metric ton CO2e/yr (2020 dollars)</v>
      </c>
    </row>
    <row r="45" spans="1:2" x14ac:dyDescent="0.25">
      <c r="A45" s="197" t="s">
        <v>3661</v>
      </c>
      <c r="B45" t="str">
        <f t="shared" si="0"/>
        <v>million 2023 dollars / megawatt (MW)</v>
      </c>
    </row>
    <row r="46" spans="1:2" x14ac:dyDescent="0.25">
      <c r="A46" s="197" t="s">
        <v>3662</v>
      </c>
      <c r="B46" t="str">
        <f t="shared" si="0"/>
        <v>cost of eqpt. to produce 1 kg H2/yr (2023 dollars)</v>
      </c>
    </row>
    <row r="48" spans="1:2" x14ac:dyDescent="0.25">
      <c r="A48" s="414" t="s">
        <v>2794</v>
      </c>
      <c r="B48" s="414"/>
    </row>
    <row r="49" spans="1:2" x14ac:dyDescent="0.25">
      <c r="A49" s="195" t="s">
        <v>2791</v>
      </c>
      <c r="B49" s="195" t="s">
        <v>2792</v>
      </c>
    </row>
    <row r="50" spans="1:2" x14ac:dyDescent="0.25">
      <c r="A50" s="159" t="s">
        <v>133</v>
      </c>
      <c r="B50" t="str">
        <f t="shared" ref="B50:B51" si="2">A50</f>
        <v>$/metric ton CO2e</v>
      </c>
    </row>
    <row r="51" spans="1:2" x14ac:dyDescent="0.25">
      <c r="A51" s="159" t="s">
        <v>135</v>
      </c>
      <c r="B51" t="str">
        <f t="shared" si="2"/>
        <v>$/MWh</v>
      </c>
    </row>
    <row r="62" spans="1:2" x14ac:dyDescent="0.25">
      <c r="A62" s="1"/>
    </row>
  </sheetData>
  <mergeCells count="2">
    <mergeCell ref="A1:B1"/>
    <mergeCell ref="A48:B48"/>
  </mergeCells>
  <phoneticPr fontId="11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3" zoomScale="55" zoomScaleNormal="55" workbookViewId="0">
      <selection activeCell="D54" sqref="D54"/>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4" t="s">
        <v>2292</v>
      </c>
      <c r="B1" s="165" t="s">
        <v>2293</v>
      </c>
      <c r="C1" s="198" t="s">
        <v>2793</v>
      </c>
      <c r="D1" s="165" t="s">
        <v>56</v>
      </c>
      <c r="E1" s="165" t="s">
        <v>58</v>
      </c>
      <c r="F1" s="165" t="s">
        <v>426</v>
      </c>
      <c r="G1" s="165" t="s">
        <v>57</v>
      </c>
      <c r="H1" s="165" t="s">
        <v>2302</v>
      </c>
      <c r="I1" s="166" t="s">
        <v>290</v>
      </c>
      <c r="J1" s="44" t="s">
        <v>3532</v>
      </c>
    </row>
    <row r="2" spans="1:10" x14ac:dyDescent="0.25">
      <c r="A2" s="2" t="s">
        <v>2307</v>
      </c>
      <c r="B2" s="1" t="s">
        <v>2308</v>
      </c>
      <c r="C2" s="43">
        <v>1</v>
      </c>
      <c r="D2" s="1" t="s">
        <v>59</v>
      </c>
      <c r="E2" s="1" t="s">
        <v>60</v>
      </c>
      <c r="F2" s="1" t="str">
        <f>UnitControlCenter!$B$3</f>
        <v>million metric tons / year</v>
      </c>
      <c r="G2" s="1" t="s">
        <v>169</v>
      </c>
      <c r="J2" s="1" t="s">
        <v>3538</v>
      </c>
    </row>
    <row r="3" spans="1:10" x14ac:dyDescent="0.25">
      <c r="A3" s="2" t="s">
        <v>2307</v>
      </c>
      <c r="B3" s="1" t="s">
        <v>2309</v>
      </c>
      <c r="C3" s="47">
        <v>1</v>
      </c>
      <c r="D3" s="2" t="s">
        <v>59</v>
      </c>
      <c r="E3" s="2" t="s">
        <v>60</v>
      </c>
      <c r="F3" s="1" t="str">
        <f>UnitControlCenter!$B$3</f>
        <v>million metric tons / year</v>
      </c>
      <c r="G3" s="1" t="s">
        <v>2291</v>
      </c>
    </row>
    <row r="4" spans="1:10" ht="30" x14ac:dyDescent="0.25">
      <c r="A4" s="2" t="s">
        <v>2307</v>
      </c>
      <c r="B4" s="1" t="s">
        <v>3444</v>
      </c>
      <c r="C4" s="43">
        <v>1</v>
      </c>
      <c r="D4" s="1" t="s">
        <v>59</v>
      </c>
      <c r="E4" s="1" t="s">
        <v>60</v>
      </c>
      <c r="F4" s="1" t="str">
        <f>UnitControlCenter!B4</f>
        <v>million metric tons</v>
      </c>
      <c r="G4" s="1" t="s">
        <v>3447</v>
      </c>
      <c r="J4" s="1" t="s">
        <v>3539</v>
      </c>
    </row>
    <row r="5" spans="1:10" ht="30" x14ac:dyDescent="0.25">
      <c r="A5" s="2" t="s">
        <v>2307</v>
      </c>
      <c r="B5" s="1" t="s">
        <v>3445</v>
      </c>
      <c r="C5" s="47">
        <v>1</v>
      </c>
      <c r="D5" s="2" t="s">
        <v>59</v>
      </c>
      <c r="E5" s="2" t="s">
        <v>60</v>
      </c>
      <c r="F5" s="1" t="str">
        <f>UnitControlCenter!B4</f>
        <v>million metric tons</v>
      </c>
      <c r="G5" s="1" t="s">
        <v>3448</v>
      </c>
    </row>
    <row r="6" spans="1:10" ht="90" x14ac:dyDescent="0.25">
      <c r="A6" s="2" t="s">
        <v>2307</v>
      </c>
      <c r="B6" s="2" t="s">
        <v>2310</v>
      </c>
      <c r="C6" s="43">
        <v>1</v>
      </c>
      <c r="D6" s="1" t="s">
        <v>61</v>
      </c>
      <c r="E6" s="1" t="s">
        <v>62</v>
      </c>
      <c r="F6" s="1" t="str">
        <f>UnitControlCenter!$B$3</f>
        <v>million metric tons / year</v>
      </c>
      <c r="G6" s="1" t="s">
        <v>2771</v>
      </c>
      <c r="H6" s="1" t="s">
        <v>2772</v>
      </c>
      <c r="I6" s="1" t="s">
        <v>2773</v>
      </c>
    </row>
    <row r="7" spans="1:10" ht="30" x14ac:dyDescent="0.25">
      <c r="A7" s="2" t="s">
        <v>2307</v>
      </c>
      <c r="B7" s="2" t="s">
        <v>2311</v>
      </c>
      <c r="C7" s="43">
        <v>1</v>
      </c>
      <c r="D7" s="1" t="s">
        <v>61</v>
      </c>
      <c r="E7" s="1" t="s">
        <v>62</v>
      </c>
      <c r="F7" s="1" t="str">
        <f>UnitControlCenter!$B$3</f>
        <v>million metric tons / year</v>
      </c>
      <c r="G7" s="1" t="s">
        <v>2774</v>
      </c>
      <c r="H7" s="1" t="s">
        <v>2775</v>
      </c>
      <c r="I7" s="1" t="s">
        <v>2776</v>
      </c>
    </row>
    <row r="8" spans="1:10" ht="30" x14ac:dyDescent="0.25">
      <c r="A8" s="2" t="s">
        <v>2307</v>
      </c>
      <c r="B8" s="2" t="s">
        <v>2312</v>
      </c>
      <c r="C8" s="43">
        <v>1</v>
      </c>
      <c r="D8" s="1" t="s">
        <v>61</v>
      </c>
      <c r="E8" s="1" t="s">
        <v>62</v>
      </c>
      <c r="F8" s="1" t="str">
        <f>UnitControlCenter!$B$3</f>
        <v>million metric tons / year</v>
      </c>
      <c r="G8" s="1" t="s">
        <v>2578</v>
      </c>
      <c r="H8" s="1" t="s">
        <v>2579</v>
      </c>
      <c r="I8" s="1" t="s">
        <v>2580</v>
      </c>
    </row>
    <row r="9" spans="1:10" x14ac:dyDescent="0.25">
      <c r="A9" s="2" t="s">
        <v>2307</v>
      </c>
      <c r="B9" s="2" t="s">
        <v>2842</v>
      </c>
      <c r="C9" s="43">
        <v>0</v>
      </c>
      <c r="D9" s="1" t="s">
        <v>59</v>
      </c>
      <c r="E9" s="1" t="s">
        <v>60</v>
      </c>
      <c r="F9" s="1" t="str">
        <f>UnitControlCenter!$B$5</f>
        <v>g CO2e / 2023 dollar</v>
      </c>
      <c r="G9" s="1" t="s">
        <v>2796</v>
      </c>
    </row>
    <row r="10" spans="1:10" x14ac:dyDescent="0.25">
      <c r="A10" s="2" t="s">
        <v>2307</v>
      </c>
      <c r="B10" s="2" t="s">
        <v>127</v>
      </c>
      <c r="C10" s="43">
        <v>1</v>
      </c>
      <c r="D10" s="1" t="s">
        <v>59</v>
      </c>
      <c r="E10" s="1" t="s">
        <v>60</v>
      </c>
      <c r="F10" s="1" t="str">
        <f>UnitControlCenter!$B$3</f>
        <v>million metric tons / year</v>
      </c>
      <c r="G10" s="1" t="s">
        <v>2410</v>
      </c>
    </row>
    <row r="11" spans="1:10" x14ac:dyDescent="0.25">
      <c r="A11" s="2" t="s">
        <v>2307</v>
      </c>
      <c r="B11" s="2" t="s">
        <v>2408</v>
      </c>
      <c r="C11" s="43">
        <v>1</v>
      </c>
      <c r="D11" s="1" t="s">
        <v>59</v>
      </c>
      <c r="E11" s="1" t="s">
        <v>60</v>
      </c>
      <c r="F11" s="1" t="str">
        <f>UnitControlCenter!$B$3</f>
        <v>million metric tons / year</v>
      </c>
      <c r="G11" s="1" t="s">
        <v>2411</v>
      </c>
    </row>
    <row r="12" spans="1:10" x14ac:dyDescent="0.25">
      <c r="A12" s="2" t="s">
        <v>2307</v>
      </c>
      <c r="B12" s="2" t="s">
        <v>2464</v>
      </c>
      <c r="C12" s="43">
        <v>1</v>
      </c>
      <c r="D12" s="1" t="s">
        <v>59</v>
      </c>
      <c r="E12" s="1" t="s">
        <v>60</v>
      </c>
      <c r="F12" s="1" t="str">
        <f>UnitControlCenter!$B$3</f>
        <v>million metric tons / year</v>
      </c>
      <c r="G12" s="1" t="s">
        <v>2472</v>
      </c>
    </row>
    <row r="13" spans="1:10" x14ac:dyDescent="0.25">
      <c r="A13" s="2" t="s">
        <v>2307</v>
      </c>
      <c r="B13" s="2" t="s">
        <v>89</v>
      </c>
      <c r="C13" s="43">
        <v>1</v>
      </c>
      <c r="D13" s="1" t="s">
        <v>59</v>
      </c>
      <c r="E13" s="1" t="s">
        <v>60</v>
      </c>
      <c r="F13" s="1" t="str">
        <f>UnitControlCenter!$B$3</f>
        <v>million metric tons / year</v>
      </c>
      <c r="G13" s="1" t="s">
        <v>2412</v>
      </c>
    </row>
    <row r="14" spans="1:10" x14ac:dyDescent="0.25">
      <c r="A14" s="2" t="s">
        <v>2307</v>
      </c>
      <c r="B14" s="2" t="s">
        <v>9</v>
      </c>
      <c r="C14" s="43">
        <v>1</v>
      </c>
      <c r="D14" s="1" t="s">
        <v>59</v>
      </c>
      <c r="E14" s="1" t="s">
        <v>60</v>
      </c>
      <c r="F14" s="1" t="str">
        <f>UnitControlCenter!$B$3</f>
        <v>million metric tons / year</v>
      </c>
      <c r="G14" s="1" t="s">
        <v>2429</v>
      </c>
    </row>
    <row r="15" spans="1:10" x14ac:dyDescent="0.25">
      <c r="A15" s="2" t="s">
        <v>2307</v>
      </c>
      <c r="B15" s="2" t="s">
        <v>2409</v>
      </c>
      <c r="C15" s="43">
        <v>1</v>
      </c>
      <c r="D15" s="1" t="s">
        <v>59</v>
      </c>
      <c r="E15" s="1" t="s">
        <v>60</v>
      </c>
      <c r="F15" s="1" t="str">
        <f>UnitControlCenter!$B$3</f>
        <v>million metric tons / year</v>
      </c>
      <c r="G15" s="1" t="s">
        <v>2413</v>
      </c>
    </row>
    <row r="16" spans="1:10" x14ac:dyDescent="0.25">
      <c r="A16" s="2" t="s">
        <v>2307</v>
      </c>
      <c r="B16" s="2" t="s">
        <v>4</v>
      </c>
      <c r="C16" s="43">
        <v>1</v>
      </c>
      <c r="D16" s="1" t="s">
        <v>59</v>
      </c>
      <c r="E16" s="1" t="s">
        <v>60</v>
      </c>
      <c r="F16" s="1" t="str">
        <f>UnitControlCenter!$B$3</f>
        <v>million metric tons / year</v>
      </c>
      <c r="G16" s="1" t="s">
        <v>2414</v>
      </c>
    </row>
    <row r="17" spans="1:10" x14ac:dyDescent="0.25">
      <c r="A17" s="2" t="s">
        <v>2307</v>
      </c>
      <c r="B17" s="2" t="s">
        <v>2418</v>
      </c>
      <c r="C17" s="43">
        <v>1</v>
      </c>
      <c r="D17" s="1" t="s">
        <v>59</v>
      </c>
      <c r="E17" s="1" t="s">
        <v>60</v>
      </c>
      <c r="F17" s="1" t="str">
        <f>UnitControlCenter!$B$3</f>
        <v>million metric tons / year</v>
      </c>
      <c r="G17" s="1" t="s">
        <v>2415</v>
      </c>
    </row>
    <row r="18" spans="1:10" ht="390.75" thickBot="1" x14ac:dyDescent="0.3">
      <c r="A18" s="192" t="s">
        <v>2307</v>
      </c>
      <c r="B18" s="192" t="s">
        <v>3663</v>
      </c>
      <c r="C18" s="199">
        <v>1</v>
      </c>
      <c r="D18" s="193" t="s">
        <v>61</v>
      </c>
      <c r="E18" s="193" t="s">
        <v>62</v>
      </c>
      <c r="F18" s="193" t="s">
        <v>339</v>
      </c>
      <c r="G18" s="193" t="s">
        <v>3664</v>
      </c>
      <c r="H18" s="193" t="s">
        <v>3702</v>
      </c>
      <c r="I18" s="193" t="s">
        <v>3665</v>
      </c>
      <c r="J18" s="193"/>
    </row>
    <row r="19" spans="1:10" ht="105" x14ac:dyDescent="0.25">
      <c r="A19" s="2" t="s">
        <v>2313</v>
      </c>
      <c r="B19" s="2" t="s">
        <v>2206</v>
      </c>
      <c r="C19" s="43">
        <v>1</v>
      </c>
      <c r="D19" s="1" t="s">
        <v>61</v>
      </c>
      <c r="E19" s="1" t="s">
        <v>62</v>
      </c>
      <c r="F19" s="1" t="str">
        <f>UnitControlCenter!$B$3</f>
        <v>million metric tons / year</v>
      </c>
      <c r="G19" s="1" t="s">
        <v>3272</v>
      </c>
      <c r="H19" s="1" t="s">
        <v>2772</v>
      </c>
      <c r="I19" s="1" t="s">
        <v>2773</v>
      </c>
    </row>
    <row r="20" spans="1:10" ht="105" x14ac:dyDescent="0.25">
      <c r="A20" s="2" t="s">
        <v>2313</v>
      </c>
      <c r="B20" s="2" t="s">
        <v>2222</v>
      </c>
      <c r="C20" s="43">
        <v>1</v>
      </c>
      <c r="D20" s="1" t="s">
        <v>61</v>
      </c>
      <c r="E20" s="1" t="s">
        <v>62</v>
      </c>
      <c r="F20" s="1" t="str">
        <f>UnitControlCenter!$B$3</f>
        <v>million metric tons / year</v>
      </c>
      <c r="G20" s="1" t="s">
        <v>3284</v>
      </c>
      <c r="H20" s="1" t="s">
        <v>2772</v>
      </c>
      <c r="I20" s="1" t="s">
        <v>3273</v>
      </c>
    </row>
    <row r="21" spans="1:10" ht="105" x14ac:dyDescent="0.25">
      <c r="A21" s="2" t="s">
        <v>2313</v>
      </c>
      <c r="B21" s="2" t="s">
        <v>2224</v>
      </c>
      <c r="C21" s="43">
        <v>1</v>
      </c>
      <c r="D21" s="1" t="s">
        <v>61</v>
      </c>
      <c r="E21" s="1" t="s">
        <v>62</v>
      </c>
      <c r="F21" s="1" t="str">
        <f>UnitControlCenter!$B$3</f>
        <v>million metric tons / year</v>
      </c>
      <c r="G21" s="1" t="s">
        <v>3285</v>
      </c>
      <c r="H21" s="1" t="s">
        <v>2772</v>
      </c>
      <c r="I21" s="1" t="s">
        <v>3274</v>
      </c>
    </row>
    <row r="22" spans="1:10" ht="105" x14ac:dyDescent="0.25">
      <c r="A22" s="2" t="s">
        <v>2313</v>
      </c>
      <c r="B22" s="2" t="s">
        <v>2300</v>
      </c>
      <c r="C22" s="43">
        <v>1</v>
      </c>
      <c r="D22" s="1" t="s">
        <v>61</v>
      </c>
      <c r="E22" s="1" t="s">
        <v>62</v>
      </c>
      <c r="F22" s="1" t="str">
        <f>UnitControlCenter!$B$3</f>
        <v>million metric tons / year</v>
      </c>
      <c r="G22" s="1" t="s">
        <v>3286</v>
      </c>
      <c r="H22" s="1" t="s">
        <v>2772</v>
      </c>
      <c r="I22" s="1" t="s">
        <v>3275</v>
      </c>
    </row>
    <row r="23" spans="1:10" ht="105" x14ac:dyDescent="0.25">
      <c r="A23" s="2" t="s">
        <v>2313</v>
      </c>
      <c r="B23" s="2" t="s">
        <v>2299</v>
      </c>
      <c r="C23" s="43">
        <v>1</v>
      </c>
      <c r="D23" s="1" t="s">
        <v>61</v>
      </c>
      <c r="E23" s="1" t="s">
        <v>62</v>
      </c>
      <c r="F23" s="1" t="str">
        <f>UnitControlCenter!$B$6</f>
        <v>thousand metric tons / year</v>
      </c>
      <c r="G23" s="1" t="s">
        <v>3287</v>
      </c>
      <c r="H23" s="1" t="s">
        <v>2772</v>
      </c>
      <c r="I23" s="1" t="s">
        <v>3276</v>
      </c>
    </row>
    <row r="24" spans="1:10" ht="105" x14ac:dyDescent="0.25">
      <c r="A24" s="2" t="s">
        <v>2313</v>
      </c>
      <c r="B24" s="2" t="s">
        <v>2213</v>
      </c>
      <c r="C24" s="43">
        <v>1</v>
      </c>
      <c r="D24" s="1" t="s">
        <v>61</v>
      </c>
      <c r="E24" s="1" t="s">
        <v>62</v>
      </c>
      <c r="F24" s="1" t="str">
        <f>UnitControlCenter!$B$6</f>
        <v>thousand metric tons / year</v>
      </c>
      <c r="G24" s="1" t="s">
        <v>3288</v>
      </c>
      <c r="H24" s="1" t="s">
        <v>2772</v>
      </c>
      <c r="I24" s="1" t="s">
        <v>3277</v>
      </c>
    </row>
    <row r="25" spans="1:10" ht="105" x14ac:dyDescent="0.25">
      <c r="A25" s="2" t="s">
        <v>2313</v>
      </c>
      <c r="B25" s="2" t="s">
        <v>2218</v>
      </c>
      <c r="C25" s="43">
        <v>1</v>
      </c>
      <c r="D25" s="1" t="s">
        <v>61</v>
      </c>
      <c r="E25" s="1" t="s">
        <v>62</v>
      </c>
      <c r="F25" s="1" t="str">
        <f>UnitControlCenter!$B$6</f>
        <v>thousand metric tons / year</v>
      </c>
      <c r="G25" s="1" t="s">
        <v>3289</v>
      </c>
      <c r="H25" s="1" t="s">
        <v>2772</v>
      </c>
      <c r="I25" s="1" t="s">
        <v>3278</v>
      </c>
    </row>
    <row r="26" spans="1:10" ht="105" x14ac:dyDescent="0.25">
      <c r="A26" s="2" t="s">
        <v>2313</v>
      </c>
      <c r="B26" s="2" t="s">
        <v>2220</v>
      </c>
      <c r="C26" s="43">
        <v>1</v>
      </c>
      <c r="D26" s="1" t="s">
        <v>61</v>
      </c>
      <c r="E26" s="1" t="s">
        <v>62</v>
      </c>
      <c r="F26" s="1" t="str">
        <f>UnitControlCenter!$B$6</f>
        <v>thousand metric tons / year</v>
      </c>
      <c r="G26" s="1" t="s">
        <v>3290</v>
      </c>
      <c r="H26" s="1" t="s">
        <v>2772</v>
      </c>
      <c r="I26" s="1" t="s">
        <v>3279</v>
      </c>
    </row>
    <row r="27" spans="1:10" ht="105" x14ac:dyDescent="0.25">
      <c r="A27" s="2" t="s">
        <v>2313</v>
      </c>
      <c r="B27" s="2" t="s">
        <v>2211</v>
      </c>
      <c r="C27" s="43">
        <v>1</v>
      </c>
      <c r="D27" s="1" t="s">
        <v>61</v>
      </c>
      <c r="E27" s="1" t="s">
        <v>62</v>
      </c>
      <c r="F27" s="1" t="str">
        <f>UnitControlCenter!$B$3</f>
        <v>million metric tons / year</v>
      </c>
      <c r="G27" s="1" t="s">
        <v>3291</v>
      </c>
      <c r="H27" s="1" t="s">
        <v>2772</v>
      </c>
      <c r="I27" s="1" t="s">
        <v>3280</v>
      </c>
    </row>
    <row r="28" spans="1:10" ht="105" x14ac:dyDescent="0.25">
      <c r="A28" s="2" t="s">
        <v>2313</v>
      </c>
      <c r="B28" s="2" t="s">
        <v>2208</v>
      </c>
      <c r="C28" s="43">
        <v>1</v>
      </c>
      <c r="D28" s="1" t="s">
        <v>61</v>
      </c>
      <c r="E28" s="1" t="s">
        <v>62</v>
      </c>
      <c r="F28" s="1" t="str">
        <f>UnitControlCenter!$B$6</f>
        <v>thousand metric tons / year</v>
      </c>
      <c r="G28" s="1" t="s">
        <v>3292</v>
      </c>
      <c r="H28" s="1" t="s">
        <v>2772</v>
      </c>
      <c r="I28" s="1" t="s">
        <v>3281</v>
      </c>
    </row>
    <row r="29" spans="1:10" ht="105" x14ac:dyDescent="0.25">
      <c r="A29" s="2" t="s">
        <v>2313</v>
      </c>
      <c r="B29" s="2" t="s">
        <v>2216</v>
      </c>
      <c r="C29" s="43">
        <v>1</v>
      </c>
      <c r="D29" s="1" t="s">
        <v>61</v>
      </c>
      <c r="E29" s="1" t="s">
        <v>62</v>
      </c>
      <c r="F29" s="1" t="str">
        <f>UnitControlCenter!$B$3</f>
        <v>million metric tons / year</v>
      </c>
      <c r="G29" s="1" t="s">
        <v>3293</v>
      </c>
      <c r="H29" s="1" t="s">
        <v>2772</v>
      </c>
      <c r="I29" s="1" t="s">
        <v>3282</v>
      </c>
    </row>
    <row r="30" spans="1:10" ht="105.75" thickBot="1" x14ac:dyDescent="0.3">
      <c r="A30" s="192" t="s">
        <v>2313</v>
      </c>
      <c r="B30" s="192" t="s">
        <v>471</v>
      </c>
      <c r="C30" s="199">
        <v>1</v>
      </c>
      <c r="D30" s="1" t="s">
        <v>61</v>
      </c>
      <c r="E30" s="1" t="s">
        <v>62</v>
      </c>
      <c r="F30" s="193" t="str">
        <f>UnitControlCenter!$B$3</f>
        <v>million metric tons / year</v>
      </c>
      <c r="G30" s="1" t="s">
        <v>3294</v>
      </c>
      <c r="H30" s="1" t="s">
        <v>2772</v>
      </c>
      <c r="I30" s="1" t="s">
        <v>3283</v>
      </c>
    </row>
    <row r="31" spans="1:10" ht="75" x14ac:dyDescent="0.25">
      <c r="A31" s="2" t="s">
        <v>2314</v>
      </c>
      <c r="B31" s="2" t="s">
        <v>2310</v>
      </c>
      <c r="C31" s="43">
        <v>1</v>
      </c>
      <c r="D31" s="1" t="s">
        <v>61</v>
      </c>
      <c r="E31" s="1" t="s">
        <v>62</v>
      </c>
      <c r="F31" s="1" t="str">
        <f>UnitControlCenter!$B$3</f>
        <v>million metric tons / year</v>
      </c>
      <c r="G31" s="1" t="s">
        <v>2854</v>
      </c>
      <c r="H31" s="1" t="s">
        <v>2855</v>
      </c>
      <c r="I31" s="1" t="s">
        <v>2856</v>
      </c>
    </row>
    <row r="32" spans="1:10" ht="105" x14ac:dyDescent="0.25">
      <c r="A32" s="2" t="s">
        <v>2314</v>
      </c>
      <c r="B32" s="2" t="s">
        <v>2473</v>
      </c>
      <c r="C32" s="43">
        <v>1</v>
      </c>
      <c r="D32" s="1" t="s">
        <v>61</v>
      </c>
      <c r="E32" s="1" t="s">
        <v>62</v>
      </c>
      <c r="F32" s="1" t="str">
        <f>UnitControlCenter!$B$3</f>
        <v>million metric tons / year</v>
      </c>
      <c r="G32" s="1" t="s">
        <v>2857</v>
      </c>
      <c r="H32" s="1" t="s">
        <v>2858</v>
      </c>
      <c r="I32" s="1" t="s">
        <v>2859</v>
      </c>
    </row>
    <row r="33" spans="1:10" ht="60" x14ac:dyDescent="0.25">
      <c r="A33" s="2" t="s">
        <v>2314</v>
      </c>
      <c r="B33" s="2" t="s">
        <v>2315</v>
      </c>
      <c r="C33" s="43">
        <v>1</v>
      </c>
      <c r="D33" s="1" t="s">
        <v>61</v>
      </c>
      <c r="E33" s="1" t="s">
        <v>62</v>
      </c>
      <c r="F33" s="1" t="str">
        <f>UnitControlCenter!$B$3</f>
        <v>million metric tons / year</v>
      </c>
      <c r="G33" s="1" t="s">
        <v>2860</v>
      </c>
      <c r="H33" s="1" t="s">
        <v>2861</v>
      </c>
      <c r="I33" s="1" t="s">
        <v>2862</v>
      </c>
    </row>
    <row r="34" spans="1:10" ht="15.75" thickBot="1" x14ac:dyDescent="0.3">
      <c r="A34" s="192" t="s">
        <v>2314</v>
      </c>
      <c r="B34" s="192" t="s">
        <v>2842</v>
      </c>
      <c r="C34" s="199">
        <v>0</v>
      </c>
      <c r="D34" s="193" t="s">
        <v>59</v>
      </c>
      <c r="E34" s="193" t="s">
        <v>60</v>
      </c>
      <c r="F34" s="193" t="str">
        <f>UnitControlCenter!$B$7</f>
        <v>g CO2 / 2023 dollar</v>
      </c>
      <c r="G34" s="193" t="s">
        <v>2795</v>
      </c>
      <c r="H34" s="193"/>
      <c r="I34" s="193"/>
      <c r="J34" s="193"/>
    </row>
    <row r="35" spans="1:10" ht="105" x14ac:dyDescent="0.25">
      <c r="A35" s="2" t="s">
        <v>2704</v>
      </c>
      <c r="B35" s="2" t="s">
        <v>2543</v>
      </c>
      <c r="C35" s="43">
        <v>1</v>
      </c>
      <c r="D35" s="1" t="s">
        <v>59</v>
      </c>
      <c r="E35" s="1" t="s">
        <v>2947</v>
      </c>
      <c r="F35" s="1" t="str">
        <f>UnitControlCenter!$B$3</f>
        <v>million metric tons / year</v>
      </c>
      <c r="G35" s="1" t="s">
        <v>2987</v>
      </c>
    </row>
    <row r="36" spans="1:10" x14ac:dyDescent="0.25">
      <c r="A36" s="2" t="s">
        <v>2704</v>
      </c>
      <c r="B36" s="2" t="s">
        <v>127</v>
      </c>
      <c r="C36" s="43">
        <v>1</v>
      </c>
      <c r="D36" s="1" t="s">
        <v>59</v>
      </c>
      <c r="E36" s="1" t="s">
        <v>2947</v>
      </c>
      <c r="F36" s="1" t="str">
        <f>UnitControlCenter!$B$3</f>
        <v>million metric tons / year</v>
      </c>
      <c r="G36" s="1" t="s">
        <v>2410</v>
      </c>
    </row>
    <row r="37" spans="1:10" x14ac:dyDescent="0.25">
      <c r="A37" s="2" t="s">
        <v>2704</v>
      </c>
      <c r="B37" s="2" t="s">
        <v>2408</v>
      </c>
      <c r="C37" s="43">
        <v>1</v>
      </c>
      <c r="D37" s="1" t="s">
        <v>59</v>
      </c>
      <c r="E37" s="1" t="s">
        <v>2947</v>
      </c>
      <c r="F37" s="1" t="str">
        <f>UnitControlCenter!$B$3</f>
        <v>million metric tons / year</v>
      </c>
      <c r="G37" s="1" t="s">
        <v>2411</v>
      </c>
    </row>
    <row r="38" spans="1:10" x14ac:dyDescent="0.25">
      <c r="A38" s="2" t="s">
        <v>2704</v>
      </c>
      <c r="B38" s="2" t="s">
        <v>2464</v>
      </c>
      <c r="C38" s="43">
        <v>1</v>
      </c>
      <c r="D38" s="1" t="s">
        <v>59</v>
      </c>
      <c r="E38" s="1" t="s">
        <v>2947</v>
      </c>
      <c r="F38" s="1" t="str">
        <f>UnitControlCenter!$B$3</f>
        <v>million metric tons / year</v>
      </c>
      <c r="G38" s="1" t="s">
        <v>2472</v>
      </c>
    </row>
    <row r="39" spans="1:10" x14ac:dyDescent="0.25">
      <c r="A39" s="2" t="s">
        <v>2704</v>
      </c>
      <c r="B39" s="2" t="s">
        <v>89</v>
      </c>
      <c r="C39" s="43">
        <v>1</v>
      </c>
      <c r="D39" s="1" t="s">
        <v>59</v>
      </c>
      <c r="E39" s="1" t="s">
        <v>2947</v>
      </c>
      <c r="F39" s="1" t="str">
        <f>UnitControlCenter!$B$3</f>
        <v>million metric tons / year</v>
      </c>
      <c r="G39" s="1" t="s">
        <v>2412</v>
      </c>
    </row>
    <row r="40" spans="1:10" ht="30" x14ac:dyDescent="0.25">
      <c r="A40" s="2" t="s">
        <v>2704</v>
      </c>
      <c r="B40" s="2" t="s">
        <v>9</v>
      </c>
      <c r="C40" s="43">
        <v>1</v>
      </c>
      <c r="D40" s="1" t="s">
        <v>59</v>
      </c>
      <c r="E40" s="1" t="s">
        <v>2947</v>
      </c>
      <c r="F40" s="1" t="str">
        <f>UnitControlCenter!$B$3</f>
        <v>million metric tons / year</v>
      </c>
      <c r="G40" s="1" t="s">
        <v>2988</v>
      </c>
    </row>
    <row r="41" spans="1:10" ht="15.75" thickBot="1" x14ac:dyDescent="0.3">
      <c r="A41" s="192" t="s">
        <v>2704</v>
      </c>
      <c r="B41" s="192" t="s">
        <v>4</v>
      </c>
      <c r="C41" s="199">
        <v>1</v>
      </c>
      <c r="D41" s="193" t="s">
        <v>59</v>
      </c>
      <c r="E41" s="193" t="s">
        <v>2947</v>
      </c>
      <c r="F41" s="193" t="str">
        <f>UnitControlCenter!$B$3</f>
        <v>million metric tons / year</v>
      </c>
      <c r="G41" s="193" t="s">
        <v>2414</v>
      </c>
      <c r="H41" s="193"/>
      <c r="I41" s="193"/>
      <c r="J41" s="193"/>
    </row>
    <row r="42" spans="1:10" ht="45" x14ac:dyDescent="0.25">
      <c r="A42" s="2" t="s">
        <v>343</v>
      </c>
      <c r="B42" s="2" t="s">
        <v>2914</v>
      </c>
      <c r="C42" s="43">
        <v>1</v>
      </c>
      <c r="D42" s="1" t="s">
        <v>61</v>
      </c>
      <c r="E42" s="1" t="s">
        <v>425</v>
      </c>
      <c r="F42" s="1" t="str">
        <f>UnitControlCenter!$B$8</f>
        <v>2023 dollars / metric ton CO2e abated, Annual average abatement (million metric tons CO2e)</v>
      </c>
      <c r="G42" s="1" t="s">
        <v>2989</v>
      </c>
    </row>
    <row r="43" spans="1:10" ht="45.75" thickBot="1" x14ac:dyDescent="0.3">
      <c r="A43" s="192" t="s">
        <v>343</v>
      </c>
      <c r="B43" s="192" t="s">
        <v>2915</v>
      </c>
      <c r="C43" s="199">
        <v>1</v>
      </c>
      <c r="D43" s="193" t="s">
        <v>61</v>
      </c>
      <c r="E43" s="193" t="s">
        <v>425</v>
      </c>
      <c r="F43" s="193" t="str">
        <f>UnitControlCenter!$B$8</f>
        <v>2023 dollars / metric ton CO2e abated, Annual average abatement (million metric tons CO2e)</v>
      </c>
      <c r="G43" s="193" t="s">
        <v>2989</v>
      </c>
      <c r="H43" s="193"/>
      <c r="I43" s="193"/>
      <c r="J43" s="193"/>
    </row>
    <row r="44" spans="1:10" ht="45" x14ac:dyDescent="0.25">
      <c r="A44" s="2" t="s">
        <v>2316</v>
      </c>
      <c r="B44" s="2" t="s">
        <v>2918</v>
      </c>
      <c r="C44" s="43">
        <v>1</v>
      </c>
      <c r="D44" s="1" t="s">
        <v>61</v>
      </c>
      <c r="E44" s="1" t="s">
        <v>60</v>
      </c>
      <c r="F44" s="1" t="str">
        <f>UnitControlCenter!$B$9</f>
        <v>billion 2023 dollars / year</v>
      </c>
      <c r="G44" s="1" t="s">
        <v>2916</v>
      </c>
      <c r="H44" s="1" t="s">
        <v>2394</v>
      </c>
      <c r="I44" s="1" t="s">
        <v>2378</v>
      </c>
    </row>
    <row r="45" spans="1:10" x14ac:dyDescent="0.25">
      <c r="A45" s="2" t="s">
        <v>2316</v>
      </c>
      <c r="B45" s="191" t="s">
        <v>2723</v>
      </c>
      <c r="C45" s="43">
        <v>1</v>
      </c>
      <c r="D45" s="1" t="s">
        <v>59</v>
      </c>
      <c r="E45" s="1" t="s">
        <v>60</v>
      </c>
      <c r="F45" s="1" t="str">
        <f>UnitControlCenter!$B$9</f>
        <v>billion 2023 dollars / year</v>
      </c>
      <c r="G45" s="1" t="s">
        <v>2717</v>
      </c>
    </row>
    <row r="46" spans="1:10" ht="75" x14ac:dyDescent="0.25">
      <c r="A46" s="2" t="s">
        <v>2316</v>
      </c>
      <c r="B46" s="2" t="s">
        <v>2905</v>
      </c>
      <c r="C46" s="43">
        <v>1</v>
      </c>
      <c r="D46" s="1" t="s">
        <v>61</v>
      </c>
      <c r="E46" s="1" t="s">
        <v>62</v>
      </c>
      <c r="F46" s="1" t="str">
        <f>UnitControlCenter!$B$9</f>
        <v>billion 2023 dollars / year</v>
      </c>
      <c r="G46" s="1" t="s">
        <v>2906</v>
      </c>
      <c r="H46" s="1" t="s">
        <v>2907</v>
      </c>
      <c r="I46" s="1" t="s">
        <v>2908</v>
      </c>
    </row>
    <row r="47" spans="1:10" ht="30" x14ac:dyDescent="0.25">
      <c r="A47" s="2" t="s">
        <v>2316</v>
      </c>
      <c r="B47" s="191" t="s">
        <v>2909</v>
      </c>
      <c r="C47" s="43">
        <v>1</v>
      </c>
      <c r="D47" s="1" t="s">
        <v>59</v>
      </c>
      <c r="E47" s="1" t="s">
        <v>60</v>
      </c>
      <c r="F47" s="1" t="str">
        <f>UnitControlCenter!$B$10</f>
        <v>billion 2023 dollars</v>
      </c>
      <c r="G47" s="1" t="s">
        <v>2910</v>
      </c>
    </row>
    <row r="48" spans="1:10" ht="30" x14ac:dyDescent="0.25">
      <c r="A48" s="2" t="s">
        <v>2316</v>
      </c>
      <c r="B48" s="191" t="s">
        <v>2911</v>
      </c>
      <c r="C48" s="43">
        <v>1</v>
      </c>
      <c r="D48" s="1" t="s">
        <v>59</v>
      </c>
      <c r="E48" s="1" t="s">
        <v>60</v>
      </c>
      <c r="F48" s="1" t="str">
        <f>UnitControlCenter!$B$9</f>
        <v>billion 2023 dollars / year</v>
      </c>
      <c r="G48" s="1" t="s">
        <v>2912</v>
      </c>
    </row>
    <row r="49" spans="1:10" ht="150.75" thickBot="1" x14ac:dyDescent="0.3">
      <c r="A49" s="192" t="s">
        <v>2316</v>
      </c>
      <c r="B49" s="194" t="s">
        <v>2985</v>
      </c>
      <c r="C49" s="199">
        <v>1</v>
      </c>
      <c r="D49" s="193" t="s">
        <v>61</v>
      </c>
      <c r="E49" s="193" t="s">
        <v>60</v>
      </c>
      <c r="F49" s="193" t="str">
        <f>UnitControlCenter!$B$9</f>
        <v>billion 2023 dollars / year</v>
      </c>
      <c r="G49" s="193" t="s">
        <v>3906</v>
      </c>
      <c r="H49" s="193" t="s">
        <v>3907</v>
      </c>
      <c r="I49" s="193" t="s">
        <v>3908</v>
      </c>
      <c r="J49" s="193"/>
    </row>
    <row r="50" spans="1:10" ht="45" x14ac:dyDescent="0.25">
      <c r="A50" s="2" t="s">
        <v>2829</v>
      </c>
      <c r="B50" s="191" t="s">
        <v>2846</v>
      </c>
      <c r="C50" s="43">
        <v>1</v>
      </c>
      <c r="D50" s="1" t="s">
        <v>61</v>
      </c>
      <c r="E50" s="1" t="s">
        <v>60</v>
      </c>
      <c r="F50" s="1" t="str">
        <f>UnitControlCenter!$B$11</f>
        <v>jobs</v>
      </c>
      <c r="G50" s="1" t="s">
        <v>2837</v>
      </c>
      <c r="H50" s="1" t="s">
        <v>2836</v>
      </c>
      <c r="I50" s="1" t="s">
        <v>2379</v>
      </c>
    </row>
    <row r="51" spans="1:10" ht="30" x14ac:dyDescent="0.25">
      <c r="A51" s="2" t="s">
        <v>2829</v>
      </c>
      <c r="B51" s="191" t="s">
        <v>3236</v>
      </c>
      <c r="C51" s="43">
        <v>0</v>
      </c>
      <c r="D51" s="1" t="s">
        <v>61</v>
      </c>
      <c r="E51" s="1" t="s">
        <v>62</v>
      </c>
      <c r="F51" s="1" t="str">
        <f>UnitControlCenter!$B$11</f>
        <v>jobs</v>
      </c>
      <c r="G51" s="1" t="s">
        <v>3124</v>
      </c>
      <c r="H51" s="1" t="s">
        <v>3125</v>
      </c>
      <c r="I51" s="1" t="s">
        <v>3126</v>
      </c>
    </row>
    <row r="52" spans="1:10" ht="30" x14ac:dyDescent="0.25">
      <c r="A52" s="2" t="s">
        <v>2829</v>
      </c>
      <c r="B52" s="191" t="s">
        <v>3237</v>
      </c>
      <c r="C52" s="43">
        <v>0</v>
      </c>
      <c r="D52" s="1" t="s">
        <v>61</v>
      </c>
      <c r="E52" s="1" t="s">
        <v>60</v>
      </c>
      <c r="F52" s="1" t="str">
        <f>UnitControlCenter!$B$13</f>
        <v>% change</v>
      </c>
      <c r="G52" s="1" t="s">
        <v>3143</v>
      </c>
      <c r="H52" s="1" t="s">
        <v>3125</v>
      </c>
      <c r="I52" s="1" t="s">
        <v>3126</v>
      </c>
    </row>
    <row r="53" spans="1:10" ht="45" x14ac:dyDescent="0.25">
      <c r="A53" s="2" t="s">
        <v>2829</v>
      </c>
      <c r="B53" s="191" t="s">
        <v>3108</v>
      </c>
      <c r="C53" s="43">
        <v>0</v>
      </c>
      <c r="D53" s="1" t="s">
        <v>61</v>
      </c>
      <c r="E53" s="1" t="s">
        <v>62</v>
      </c>
      <c r="F53" s="1" t="str">
        <f>UnitControlCenter!$B$11</f>
        <v>jobs</v>
      </c>
      <c r="G53" s="1" t="s">
        <v>3147</v>
      </c>
      <c r="H53" s="1" t="s">
        <v>3127</v>
      </c>
      <c r="I53" s="20" t="s">
        <v>3128</v>
      </c>
      <c r="J53" s="20"/>
    </row>
    <row r="54" spans="1:10" ht="45" x14ac:dyDescent="0.25">
      <c r="A54" s="2" t="s">
        <v>2829</v>
      </c>
      <c r="B54" s="191" t="s">
        <v>3140</v>
      </c>
      <c r="C54" s="43">
        <v>0</v>
      </c>
      <c r="D54" s="1" t="s">
        <v>61</v>
      </c>
      <c r="E54" s="1" t="s">
        <v>60</v>
      </c>
      <c r="F54" s="1" t="str">
        <f>UnitControlCenter!$B$13</f>
        <v>% change</v>
      </c>
      <c r="G54" s="1" t="s">
        <v>3146</v>
      </c>
      <c r="H54" s="1" t="s">
        <v>3127</v>
      </c>
      <c r="I54" s="20" t="s">
        <v>3128</v>
      </c>
      <c r="J54" s="20"/>
    </row>
    <row r="55" spans="1:10" ht="30" x14ac:dyDescent="0.25">
      <c r="A55" s="2" t="s">
        <v>2829</v>
      </c>
      <c r="B55" s="191" t="s">
        <v>3113</v>
      </c>
      <c r="C55" s="43">
        <v>0</v>
      </c>
      <c r="D55" s="1" t="s">
        <v>61</v>
      </c>
      <c r="E55" s="1" t="s">
        <v>62</v>
      </c>
      <c r="F55" s="1" t="str">
        <f>UnitControlCenter!$B$11</f>
        <v>jobs</v>
      </c>
      <c r="G55" s="1" t="s">
        <v>3129</v>
      </c>
      <c r="H55" s="1" t="s">
        <v>3130</v>
      </c>
      <c r="I55" s="1" t="s">
        <v>3131</v>
      </c>
    </row>
    <row r="56" spans="1:10" ht="30" x14ac:dyDescent="0.25">
      <c r="A56" s="2" t="s">
        <v>2829</v>
      </c>
      <c r="B56" s="191" t="s">
        <v>3141</v>
      </c>
      <c r="C56" s="43">
        <v>0</v>
      </c>
      <c r="D56" s="1" t="s">
        <v>61</v>
      </c>
      <c r="E56" s="1" t="s">
        <v>60</v>
      </c>
      <c r="F56" s="1" t="str">
        <f>UnitControlCenter!$B$13</f>
        <v>% change</v>
      </c>
      <c r="G56" s="1" t="s">
        <v>3144</v>
      </c>
      <c r="H56" s="1" t="s">
        <v>3130</v>
      </c>
      <c r="I56" s="1" t="s">
        <v>3131</v>
      </c>
    </row>
    <row r="57" spans="1:10" ht="75" x14ac:dyDescent="0.25">
      <c r="A57" s="2" t="s">
        <v>2829</v>
      </c>
      <c r="B57" s="191" t="s">
        <v>3116</v>
      </c>
      <c r="C57" s="43">
        <v>0</v>
      </c>
      <c r="D57" s="1" t="s">
        <v>61</v>
      </c>
      <c r="E57" s="1" t="s">
        <v>62</v>
      </c>
      <c r="F57" s="1" t="str">
        <f>UnitControlCenter!$B$11</f>
        <v>jobs</v>
      </c>
      <c r="G57" s="1" t="s">
        <v>3132</v>
      </c>
      <c r="H57" s="1" t="s">
        <v>3133</v>
      </c>
      <c r="I57" s="1" t="s">
        <v>3134</v>
      </c>
    </row>
    <row r="58" spans="1:10" ht="90" x14ac:dyDescent="0.25">
      <c r="A58" s="2" t="s">
        <v>2829</v>
      </c>
      <c r="B58" s="191" t="s">
        <v>3142</v>
      </c>
      <c r="C58" s="43">
        <v>0</v>
      </c>
      <c r="D58" s="1" t="s">
        <v>61</v>
      </c>
      <c r="E58" s="1" t="s">
        <v>60</v>
      </c>
      <c r="F58" s="1" t="str">
        <f>UnitControlCenter!$B$13</f>
        <v>% change</v>
      </c>
      <c r="G58" s="1" t="s">
        <v>3145</v>
      </c>
      <c r="H58" s="1" t="s">
        <v>3133</v>
      </c>
      <c r="I58" s="1" t="s">
        <v>3134</v>
      </c>
    </row>
    <row r="59" spans="1:10" ht="30" x14ac:dyDescent="0.25">
      <c r="A59" s="2" t="s">
        <v>2829</v>
      </c>
      <c r="B59" s="191" t="s">
        <v>3195</v>
      </c>
      <c r="C59" s="43">
        <v>1</v>
      </c>
      <c r="D59" s="1" t="s">
        <v>61</v>
      </c>
      <c r="E59" s="1" t="s">
        <v>62</v>
      </c>
      <c r="F59" s="1" t="str">
        <f>UnitControlCenter!$B$11</f>
        <v>jobs</v>
      </c>
      <c r="G59" s="1" t="s">
        <v>3196</v>
      </c>
      <c r="H59" s="1" t="s">
        <v>3197</v>
      </c>
      <c r="I59" s="1" t="s">
        <v>3198</v>
      </c>
    </row>
    <row r="60" spans="1:10" ht="30" x14ac:dyDescent="0.25">
      <c r="A60" s="2" t="s">
        <v>2829</v>
      </c>
      <c r="B60" s="191" t="s">
        <v>3199</v>
      </c>
      <c r="C60" s="43">
        <v>1</v>
      </c>
      <c r="D60" s="1" t="s">
        <v>61</v>
      </c>
      <c r="E60" s="1" t="s">
        <v>60</v>
      </c>
      <c r="F60" s="1" t="str">
        <f>UnitControlCenter!$B$13</f>
        <v>% change</v>
      </c>
      <c r="G60" s="1" t="s">
        <v>3200</v>
      </c>
      <c r="H60" s="1" t="s">
        <v>3197</v>
      </c>
      <c r="I60" s="1" t="s">
        <v>3198</v>
      </c>
    </row>
    <row r="61" spans="1:10" ht="30" x14ac:dyDescent="0.25">
      <c r="A61" s="2" t="s">
        <v>2829</v>
      </c>
      <c r="B61" s="191" t="s">
        <v>2890</v>
      </c>
      <c r="C61" s="43">
        <v>1</v>
      </c>
      <c r="D61" s="1" t="s">
        <v>61</v>
      </c>
      <c r="E61" s="1" t="s">
        <v>60</v>
      </c>
      <c r="F61" s="1" t="str">
        <f>UnitControlCenter!$B$11</f>
        <v>jobs</v>
      </c>
      <c r="G61" s="1" t="s">
        <v>2894</v>
      </c>
      <c r="H61" s="1" t="s">
        <v>2893</v>
      </c>
      <c r="I61" s="1" t="s">
        <v>2904</v>
      </c>
    </row>
    <row r="62" spans="1:10" ht="45" x14ac:dyDescent="0.25">
      <c r="A62" s="2" t="s">
        <v>2829</v>
      </c>
      <c r="B62" s="191" t="s">
        <v>2945</v>
      </c>
      <c r="C62" s="43">
        <v>1</v>
      </c>
      <c r="D62" s="1" t="s">
        <v>61</v>
      </c>
      <c r="E62" s="1" t="s">
        <v>60</v>
      </c>
      <c r="F62" s="1" t="str">
        <f>UnitControlCenter!$B$11</f>
        <v>jobs</v>
      </c>
      <c r="G62" s="1" t="s">
        <v>2944</v>
      </c>
      <c r="H62" s="1" t="s">
        <v>2836</v>
      </c>
      <c r="I62" s="1" t="s">
        <v>2379</v>
      </c>
    </row>
    <row r="63" spans="1:10" ht="45" x14ac:dyDescent="0.25">
      <c r="A63" s="2" t="s">
        <v>2829</v>
      </c>
      <c r="B63" s="191" t="s">
        <v>2831</v>
      </c>
      <c r="C63" s="43">
        <v>1</v>
      </c>
      <c r="D63" s="1" t="s">
        <v>61</v>
      </c>
      <c r="E63" s="1" t="s">
        <v>60</v>
      </c>
      <c r="F63" s="1" t="str">
        <f>UnitControlCenter!$B$9</f>
        <v>billion 2023 dollars / year</v>
      </c>
      <c r="G63" s="1" t="s">
        <v>2838</v>
      </c>
      <c r="H63" s="1" t="s">
        <v>2840</v>
      </c>
      <c r="I63" s="1" t="s">
        <v>2379</v>
      </c>
    </row>
    <row r="64" spans="1:10" ht="45" x14ac:dyDescent="0.25">
      <c r="A64" s="2" t="s">
        <v>2829</v>
      </c>
      <c r="B64" s="191" t="s">
        <v>2850</v>
      </c>
      <c r="C64" s="43">
        <v>1</v>
      </c>
      <c r="D64" s="1" t="s">
        <v>61</v>
      </c>
      <c r="E64" s="1" t="s">
        <v>60</v>
      </c>
      <c r="F64" s="1" t="str">
        <f>UnitControlCenter!$B$13</f>
        <v>% change</v>
      </c>
      <c r="G64" s="1" t="s">
        <v>2852</v>
      </c>
      <c r="H64" s="1" t="s">
        <v>2840</v>
      </c>
      <c r="I64" s="1" t="s">
        <v>2379</v>
      </c>
    </row>
    <row r="65" spans="1:10" ht="30" x14ac:dyDescent="0.25">
      <c r="A65" s="2" t="s">
        <v>2829</v>
      </c>
      <c r="B65" s="191" t="s">
        <v>2891</v>
      </c>
      <c r="C65" s="43">
        <v>1</v>
      </c>
      <c r="D65" s="1" t="s">
        <v>61</v>
      </c>
      <c r="E65" s="1" t="s">
        <v>60</v>
      </c>
      <c r="F65" s="1" t="str">
        <f>UnitControlCenter!$B$9</f>
        <v>billion 2023 dollars / year</v>
      </c>
      <c r="G65" s="1" t="s">
        <v>2895</v>
      </c>
      <c r="H65" s="1" t="s">
        <v>2893</v>
      </c>
      <c r="I65" s="1" t="s">
        <v>2904</v>
      </c>
    </row>
    <row r="66" spans="1:10" ht="45" x14ac:dyDescent="0.25">
      <c r="A66" s="2" t="s">
        <v>2829</v>
      </c>
      <c r="B66" s="191" t="s">
        <v>2845</v>
      </c>
      <c r="C66" s="43">
        <v>1</v>
      </c>
      <c r="D66" s="1" t="s">
        <v>61</v>
      </c>
      <c r="E66" s="1" t="s">
        <v>60</v>
      </c>
      <c r="F66" s="1" t="str">
        <f>UnitControlCenter!$B$9</f>
        <v>billion 2023 dollars / year</v>
      </c>
      <c r="G66" s="1" t="s">
        <v>2841</v>
      </c>
      <c r="H66" s="1" t="s">
        <v>2839</v>
      </c>
      <c r="I66" s="1" t="s">
        <v>2379</v>
      </c>
    </row>
    <row r="67" spans="1:10" ht="30" x14ac:dyDescent="0.25">
      <c r="A67" s="2" t="s">
        <v>2829</v>
      </c>
      <c r="B67" s="191" t="s">
        <v>2843</v>
      </c>
      <c r="C67" s="43">
        <v>1</v>
      </c>
      <c r="D67" s="1" t="s">
        <v>59</v>
      </c>
      <c r="E67" s="1" t="s">
        <v>60</v>
      </c>
      <c r="F67" s="1" t="str">
        <f>UnitControlCenter!$B$14</f>
        <v>2023 dollars / employee-year</v>
      </c>
      <c r="G67" s="1" t="s">
        <v>2844</v>
      </c>
    </row>
    <row r="68" spans="1:10" ht="30.75" thickBot="1" x14ac:dyDescent="0.3">
      <c r="A68" s="192" t="s">
        <v>2829</v>
      </c>
      <c r="B68" s="194" t="s">
        <v>2892</v>
      </c>
      <c r="C68" s="199">
        <v>1</v>
      </c>
      <c r="D68" s="193" t="s">
        <v>61</v>
      </c>
      <c r="E68" s="193" t="s">
        <v>60</v>
      </c>
      <c r="F68" s="193" t="str">
        <f>UnitControlCenter!$B$9</f>
        <v>billion 2023 dollars / year</v>
      </c>
      <c r="G68" s="193" t="s">
        <v>2896</v>
      </c>
      <c r="H68" s="193" t="s">
        <v>2893</v>
      </c>
      <c r="I68" s="193" t="s">
        <v>2904</v>
      </c>
      <c r="J68" s="193"/>
    </row>
    <row r="69" spans="1:10" ht="90" x14ac:dyDescent="0.25">
      <c r="A69" s="2" t="s">
        <v>2830</v>
      </c>
      <c r="B69" s="2" t="s">
        <v>2636</v>
      </c>
      <c r="C69" s="43">
        <v>0</v>
      </c>
      <c r="D69" s="1" t="s">
        <v>61</v>
      </c>
      <c r="E69" s="1" t="s">
        <v>60</v>
      </c>
      <c r="F69" s="1" t="str">
        <f>UnitControlCenter!$B$9</f>
        <v>billion 2023 dollars / year</v>
      </c>
      <c r="G69" s="1" t="s">
        <v>2637</v>
      </c>
      <c r="H69" s="1" t="s">
        <v>2638</v>
      </c>
      <c r="I69" s="1" t="s">
        <v>2617</v>
      </c>
    </row>
    <row r="70" spans="1:10" ht="45" x14ac:dyDescent="0.25">
      <c r="A70" s="2" t="s">
        <v>2830</v>
      </c>
      <c r="B70" s="2" t="s">
        <v>2640</v>
      </c>
      <c r="C70" s="43">
        <v>0</v>
      </c>
      <c r="D70" s="1" t="s">
        <v>61</v>
      </c>
      <c r="E70" s="1" t="s">
        <v>60</v>
      </c>
      <c r="F70" s="1" t="str">
        <f>UnitControlCenter!$B$9</f>
        <v>billion 2023 dollars / year</v>
      </c>
      <c r="G70" s="1" t="s">
        <v>2650</v>
      </c>
      <c r="H70" s="1" t="s">
        <v>2651</v>
      </c>
      <c r="I70" s="1" t="s">
        <v>2652</v>
      </c>
    </row>
    <row r="71" spans="1:10" ht="60" x14ac:dyDescent="0.25">
      <c r="A71" s="2" t="s">
        <v>2830</v>
      </c>
      <c r="B71" s="2" t="s">
        <v>2641</v>
      </c>
      <c r="C71" s="43">
        <v>0</v>
      </c>
      <c r="D71" s="1" t="s">
        <v>61</v>
      </c>
      <c r="E71" s="1" t="s">
        <v>60</v>
      </c>
      <c r="F71" s="1" t="str">
        <f>UnitControlCenter!$B$9</f>
        <v>billion 2023 dollars / year</v>
      </c>
      <c r="G71" s="1" t="s">
        <v>2661</v>
      </c>
      <c r="H71" s="1" t="s">
        <v>2659</v>
      </c>
      <c r="I71" s="1" t="s">
        <v>2660</v>
      </c>
    </row>
    <row r="72" spans="1:10" ht="45" x14ac:dyDescent="0.25">
      <c r="A72" s="2" t="s">
        <v>2830</v>
      </c>
      <c r="B72" s="2" t="s">
        <v>2642</v>
      </c>
      <c r="C72" s="43">
        <v>0</v>
      </c>
      <c r="D72" s="1" t="s">
        <v>61</v>
      </c>
      <c r="E72" s="1" t="s">
        <v>60</v>
      </c>
      <c r="F72" s="1" t="str">
        <f>UnitControlCenter!$B$9</f>
        <v>billion 2023 dollars / year</v>
      </c>
      <c r="G72" s="1" t="s">
        <v>2655</v>
      </c>
      <c r="H72" s="1" t="s">
        <v>2651</v>
      </c>
      <c r="I72" s="1" t="s">
        <v>2653</v>
      </c>
    </row>
    <row r="73" spans="1:10" ht="45" x14ac:dyDescent="0.25">
      <c r="A73" s="2" t="s">
        <v>2830</v>
      </c>
      <c r="B73" s="2" t="s">
        <v>2643</v>
      </c>
      <c r="C73" s="43">
        <v>0</v>
      </c>
      <c r="D73" s="1" t="s">
        <v>61</v>
      </c>
      <c r="E73" s="1" t="s">
        <v>60</v>
      </c>
      <c r="F73" s="1" t="str">
        <f>UnitControlCenter!$B$9</f>
        <v>billion 2023 dollars / year</v>
      </c>
      <c r="G73" s="1" t="s">
        <v>2656</v>
      </c>
      <c r="H73" s="1" t="s">
        <v>2651</v>
      </c>
      <c r="I73" s="1" t="s">
        <v>2654</v>
      </c>
    </row>
    <row r="74" spans="1:10" ht="60" x14ac:dyDescent="0.25">
      <c r="A74" s="2" t="s">
        <v>2830</v>
      </c>
      <c r="B74" s="2" t="s">
        <v>2644</v>
      </c>
      <c r="C74" s="43">
        <v>0</v>
      </c>
      <c r="D74" s="1" t="s">
        <v>61</v>
      </c>
      <c r="E74" s="1" t="s">
        <v>60</v>
      </c>
      <c r="F74" s="1" t="str">
        <f>UnitControlCenter!$B$9</f>
        <v>billion 2023 dollars / year</v>
      </c>
      <c r="G74" s="1" t="s">
        <v>2662</v>
      </c>
      <c r="H74" s="1" t="s">
        <v>2659</v>
      </c>
      <c r="I74" s="1" t="s">
        <v>2660</v>
      </c>
    </row>
    <row r="75" spans="1:10" ht="60" x14ac:dyDescent="0.25">
      <c r="A75" s="2" t="s">
        <v>2830</v>
      </c>
      <c r="B75" s="2" t="s">
        <v>2645</v>
      </c>
      <c r="C75" s="43">
        <v>0</v>
      </c>
      <c r="D75" s="1" t="s">
        <v>61</v>
      </c>
      <c r="E75" s="1" t="s">
        <v>60</v>
      </c>
      <c r="F75" s="1" t="str">
        <f>UnitControlCenter!$B$9</f>
        <v>billion 2023 dollars / year</v>
      </c>
      <c r="G75" s="1" t="s">
        <v>2663</v>
      </c>
      <c r="H75" s="1" t="s">
        <v>2659</v>
      </c>
      <c r="I75" s="1" t="s">
        <v>2660</v>
      </c>
    </row>
    <row r="76" spans="1:10" ht="75" x14ac:dyDescent="0.25">
      <c r="A76" s="2" t="s">
        <v>2830</v>
      </c>
      <c r="B76" s="2" t="s">
        <v>2646</v>
      </c>
      <c r="C76" s="43">
        <v>0</v>
      </c>
      <c r="D76" s="1" t="s">
        <v>61</v>
      </c>
      <c r="E76" s="1" t="s">
        <v>60</v>
      </c>
      <c r="F76" s="1" t="str">
        <f>UnitControlCenter!$B$9</f>
        <v>billion 2023 dollars / year</v>
      </c>
      <c r="G76" s="1" t="s">
        <v>2664</v>
      </c>
      <c r="H76" s="1" t="s">
        <v>2659</v>
      </c>
      <c r="I76" s="1" t="s">
        <v>2660</v>
      </c>
    </row>
    <row r="77" spans="1:10" ht="75" x14ac:dyDescent="0.25">
      <c r="A77" s="2" t="s">
        <v>2830</v>
      </c>
      <c r="B77" s="2" t="s">
        <v>2669</v>
      </c>
      <c r="C77" s="43">
        <v>0</v>
      </c>
      <c r="D77" s="1" t="s">
        <v>61</v>
      </c>
      <c r="E77" s="1" t="s">
        <v>60</v>
      </c>
      <c r="F77" s="1" t="str">
        <f>UnitControlCenter!$B$9</f>
        <v>billion 2023 dollars / year</v>
      </c>
      <c r="G77" s="1" t="s">
        <v>2667</v>
      </c>
      <c r="H77" s="1" t="s">
        <v>2659</v>
      </c>
      <c r="I77" s="1" t="s">
        <v>2665</v>
      </c>
    </row>
    <row r="78" spans="1:10" ht="60.75" thickBot="1" x14ac:dyDescent="0.3">
      <c r="A78" s="192" t="s">
        <v>2830</v>
      </c>
      <c r="B78" s="192" t="s">
        <v>2670</v>
      </c>
      <c r="C78" s="199">
        <v>0</v>
      </c>
      <c r="D78" s="193" t="s">
        <v>61</v>
      </c>
      <c r="E78" s="193" t="s">
        <v>60</v>
      </c>
      <c r="F78" s="193" t="str">
        <f>UnitControlCenter!$B$9</f>
        <v>billion 2023 dollars / year</v>
      </c>
      <c r="G78" s="193" t="s">
        <v>2668</v>
      </c>
      <c r="H78" s="193" t="s">
        <v>2659</v>
      </c>
      <c r="I78" s="193" t="s">
        <v>2666</v>
      </c>
      <c r="J78" s="193"/>
    </row>
    <row r="79" spans="1:10" ht="30" x14ac:dyDescent="0.25">
      <c r="A79" s="2" t="s">
        <v>2317</v>
      </c>
      <c r="B79" s="2" t="s">
        <v>2946</v>
      </c>
      <c r="C79" s="43">
        <v>1</v>
      </c>
      <c r="D79" s="1" t="s">
        <v>59</v>
      </c>
      <c r="E79" s="1" t="s">
        <v>2948</v>
      </c>
      <c r="F79" s="1" t="str">
        <f>UnitControlCenter!$B$12</f>
        <v>incidents / year</v>
      </c>
      <c r="G79" s="1" t="s">
        <v>2875</v>
      </c>
    </row>
    <row r="80" spans="1:10" x14ac:dyDescent="0.25">
      <c r="A80" s="2" t="s">
        <v>2317</v>
      </c>
      <c r="B80" s="2" t="s">
        <v>3153</v>
      </c>
      <c r="C80" s="43">
        <v>1</v>
      </c>
      <c r="D80" s="1" t="s">
        <v>59</v>
      </c>
      <c r="E80" s="1" t="s">
        <v>60</v>
      </c>
      <c r="F80" s="1" t="str">
        <f>UnitControlCenter!$B$13</f>
        <v>% change</v>
      </c>
      <c r="G80" s="1" t="s">
        <v>3154</v>
      </c>
    </row>
    <row r="81" spans="1:10" ht="30" x14ac:dyDescent="0.25">
      <c r="A81" s="2" t="s">
        <v>2317</v>
      </c>
      <c r="B81" s="2" t="s">
        <v>3234</v>
      </c>
      <c r="C81" s="43">
        <v>1</v>
      </c>
      <c r="D81" s="1" t="s">
        <v>61</v>
      </c>
      <c r="E81" s="1" t="s">
        <v>62</v>
      </c>
      <c r="F81" s="1" t="str">
        <f>UnitControlCenter!$B$12</f>
        <v>incidents / year</v>
      </c>
      <c r="G81" s="1" t="s">
        <v>3137</v>
      </c>
      <c r="H81" s="1" t="s">
        <v>3125</v>
      </c>
      <c r="I81" s="1" t="s">
        <v>3126</v>
      </c>
    </row>
    <row r="82" spans="1:10" ht="30" x14ac:dyDescent="0.25">
      <c r="A82" s="2" t="s">
        <v>2317</v>
      </c>
      <c r="B82" s="2" t="s">
        <v>3235</v>
      </c>
      <c r="C82" s="43">
        <v>1</v>
      </c>
      <c r="D82" s="1" t="s">
        <v>61</v>
      </c>
      <c r="E82" s="1" t="s">
        <v>60</v>
      </c>
      <c r="F82" s="1" t="str">
        <f>UnitControlCenter!$B$13</f>
        <v>% change</v>
      </c>
      <c r="G82" s="1" t="s">
        <v>3148</v>
      </c>
      <c r="H82" s="1" t="s">
        <v>3125</v>
      </c>
      <c r="I82" s="1" t="s">
        <v>3126</v>
      </c>
    </row>
    <row r="83" spans="1:10" ht="45" x14ac:dyDescent="0.25">
      <c r="A83" s="2" t="s">
        <v>2317</v>
      </c>
      <c r="B83" s="2" t="s">
        <v>3135</v>
      </c>
      <c r="C83" s="43">
        <v>1</v>
      </c>
      <c r="D83" s="1" t="s">
        <v>61</v>
      </c>
      <c r="E83" s="1" t="s">
        <v>62</v>
      </c>
      <c r="F83" s="1" t="str">
        <f>UnitControlCenter!$B$12</f>
        <v>incidents / year</v>
      </c>
      <c r="G83" s="1" t="s">
        <v>3138</v>
      </c>
      <c r="H83" s="1" t="s">
        <v>3127</v>
      </c>
      <c r="I83" s="20" t="s">
        <v>3128</v>
      </c>
      <c r="J83" s="20"/>
    </row>
    <row r="84" spans="1:10" ht="45" x14ac:dyDescent="0.25">
      <c r="A84" s="2" t="s">
        <v>2317</v>
      </c>
      <c r="B84" s="2" t="s">
        <v>3151</v>
      </c>
      <c r="C84" s="43">
        <v>1</v>
      </c>
      <c r="D84" s="1" t="s">
        <v>61</v>
      </c>
      <c r="E84" s="1" t="s">
        <v>60</v>
      </c>
      <c r="F84" s="1" t="str">
        <f>UnitControlCenter!$B$13</f>
        <v>% change</v>
      </c>
      <c r="G84" s="1" t="s">
        <v>3149</v>
      </c>
      <c r="H84" s="1" t="s">
        <v>3127</v>
      </c>
      <c r="I84" s="20" t="s">
        <v>3128</v>
      </c>
      <c r="J84" s="20"/>
    </row>
    <row r="85" spans="1:10" ht="30" x14ac:dyDescent="0.25">
      <c r="A85" s="2" t="s">
        <v>2317</v>
      </c>
      <c r="B85" s="2" t="s">
        <v>3136</v>
      </c>
      <c r="C85" s="43">
        <v>1</v>
      </c>
      <c r="D85" s="1" t="s">
        <v>61</v>
      </c>
      <c r="E85" s="1" t="s">
        <v>62</v>
      </c>
      <c r="F85" s="1" t="str">
        <f>UnitControlCenter!$B$12</f>
        <v>incidents / year</v>
      </c>
      <c r="G85" s="1" t="s">
        <v>3139</v>
      </c>
      <c r="H85" s="1" t="s">
        <v>3130</v>
      </c>
      <c r="I85" s="1" t="s">
        <v>3131</v>
      </c>
    </row>
    <row r="86" spans="1:10" ht="30" x14ac:dyDescent="0.25">
      <c r="A86" s="2" t="s">
        <v>2317</v>
      </c>
      <c r="B86" s="2" t="s">
        <v>3152</v>
      </c>
      <c r="C86" s="43">
        <v>1</v>
      </c>
      <c r="D86" s="1" t="s">
        <v>61</v>
      </c>
      <c r="E86" s="1" t="s">
        <v>60</v>
      </c>
      <c r="F86" s="1" t="str">
        <f>UnitControlCenter!$B$13</f>
        <v>% change</v>
      </c>
      <c r="G86" s="1" t="s">
        <v>3150</v>
      </c>
      <c r="H86" s="1" t="s">
        <v>3130</v>
      </c>
      <c r="I86" s="1" t="s">
        <v>3131</v>
      </c>
    </row>
    <row r="87" spans="1:10" x14ac:dyDescent="0.25">
      <c r="A87" s="2" t="s">
        <v>2317</v>
      </c>
      <c r="B87" s="2" t="s">
        <v>2867</v>
      </c>
      <c r="C87" s="43">
        <v>0</v>
      </c>
      <c r="D87" s="1" t="s">
        <v>59</v>
      </c>
      <c r="E87" s="1" t="s">
        <v>60</v>
      </c>
      <c r="F87" s="1" t="str">
        <f>UnitControlCenter!$B$12</f>
        <v>incidents / year</v>
      </c>
      <c r="G87" s="1" t="s">
        <v>2875</v>
      </c>
    </row>
    <row r="88" spans="1:10" ht="30" x14ac:dyDescent="0.25">
      <c r="A88" s="2" t="s">
        <v>2317</v>
      </c>
      <c r="B88" s="2" t="s">
        <v>2318</v>
      </c>
      <c r="C88" s="43">
        <v>1</v>
      </c>
      <c r="D88" s="1" t="s">
        <v>59</v>
      </c>
      <c r="E88" s="1" t="s">
        <v>60</v>
      </c>
      <c r="F88" s="1" t="str">
        <f>UnitControlCenter!$B$9</f>
        <v>billion 2023 dollars / year</v>
      </c>
      <c r="G88" s="1" t="s">
        <v>63</v>
      </c>
    </row>
    <row r="89" spans="1:10" x14ac:dyDescent="0.25">
      <c r="A89" s="2" t="s">
        <v>2317</v>
      </c>
      <c r="B89" s="2" t="s">
        <v>2868</v>
      </c>
      <c r="C89" s="43">
        <v>1</v>
      </c>
      <c r="D89" s="1" t="s">
        <v>59</v>
      </c>
      <c r="E89" s="1" t="s">
        <v>60</v>
      </c>
      <c r="F89" s="1" t="str">
        <f>UnitControlCenter!$B$12</f>
        <v>incidents / year</v>
      </c>
      <c r="G89" s="1" t="s">
        <v>2876</v>
      </c>
    </row>
    <row r="90" spans="1:10" ht="30" x14ac:dyDescent="0.25">
      <c r="A90" s="2" t="s">
        <v>2317</v>
      </c>
      <c r="B90" s="2" t="s">
        <v>2869</v>
      </c>
      <c r="C90" s="43">
        <v>1</v>
      </c>
      <c r="D90" s="1" t="s">
        <v>59</v>
      </c>
      <c r="E90" s="1" t="s">
        <v>60</v>
      </c>
      <c r="F90" s="1" t="str">
        <f>UnitControlCenter!$B$12</f>
        <v>incidents / year</v>
      </c>
      <c r="G90" s="1" t="s">
        <v>2877</v>
      </c>
    </row>
    <row r="91" spans="1:10" x14ac:dyDescent="0.25">
      <c r="A91" s="2" t="s">
        <v>2317</v>
      </c>
      <c r="B91" s="2" t="s">
        <v>2882</v>
      </c>
      <c r="C91" s="43">
        <v>1</v>
      </c>
      <c r="D91" s="1" t="s">
        <v>59</v>
      </c>
      <c r="E91" s="1" t="s">
        <v>60</v>
      </c>
      <c r="F91" s="1" t="str">
        <f>UnitControlCenter!$B$12</f>
        <v>incidents / year</v>
      </c>
      <c r="G91" s="1" t="s">
        <v>2883</v>
      </c>
    </row>
    <row r="92" spans="1:10" ht="30" x14ac:dyDescent="0.25">
      <c r="A92" s="2" t="s">
        <v>2317</v>
      </c>
      <c r="B92" s="2" t="s">
        <v>2870</v>
      </c>
      <c r="C92" s="43">
        <v>1</v>
      </c>
      <c r="D92" s="1" t="s">
        <v>59</v>
      </c>
      <c r="E92" s="1" t="s">
        <v>60</v>
      </c>
      <c r="F92" s="1" t="str">
        <f>UnitControlCenter!$B$12</f>
        <v>incidents / year</v>
      </c>
      <c r="G92" s="1" t="s">
        <v>2878</v>
      </c>
    </row>
    <row r="93" spans="1:10" x14ac:dyDescent="0.25">
      <c r="A93" s="2" t="s">
        <v>2317</v>
      </c>
      <c r="B93" s="2" t="s">
        <v>2871</v>
      </c>
      <c r="C93" s="43">
        <v>1</v>
      </c>
      <c r="D93" s="1" t="s">
        <v>59</v>
      </c>
      <c r="E93" s="1" t="s">
        <v>60</v>
      </c>
      <c r="F93" s="1" t="str">
        <f>UnitControlCenter!$B$12</f>
        <v>incidents / year</v>
      </c>
      <c r="G93" s="1" t="s">
        <v>2879</v>
      </c>
    </row>
    <row r="94" spans="1:10" x14ac:dyDescent="0.25">
      <c r="A94" s="2" t="s">
        <v>2317</v>
      </c>
      <c r="B94" s="2" t="s">
        <v>2872</v>
      </c>
      <c r="C94" s="43">
        <v>1</v>
      </c>
      <c r="D94" s="1" t="s">
        <v>59</v>
      </c>
      <c r="E94" s="1" t="s">
        <v>60</v>
      </c>
      <c r="F94" s="1" t="str">
        <f>UnitControlCenter!$B$12</f>
        <v>incidents / year</v>
      </c>
      <c r="G94" s="1" t="s">
        <v>2880</v>
      </c>
    </row>
    <row r="95" spans="1:10" ht="30.75" thickBot="1" x14ac:dyDescent="0.3">
      <c r="A95" s="192" t="s">
        <v>2317</v>
      </c>
      <c r="B95" s="192" t="s">
        <v>2873</v>
      </c>
      <c r="C95" s="199">
        <v>1</v>
      </c>
      <c r="D95" s="193" t="s">
        <v>59</v>
      </c>
      <c r="E95" s="193" t="s">
        <v>60</v>
      </c>
      <c r="F95" s="193" t="str">
        <f>UnitControlCenter!$B$12</f>
        <v>incidents / year</v>
      </c>
      <c r="G95" s="193" t="s">
        <v>2881</v>
      </c>
      <c r="H95" s="193"/>
      <c r="I95" s="193"/>
      <c r="J95" s="193"/>
    </row>
    <row r="96" spans="1:10" ht="240" x14ac:dyDescent="0.25">
      <c r="A96" s="2" t="s">
        <v>2442</v>
      </c>
      <c r="B96" s="2" t="s">
        <v>2319</v>
      </c>
      <c r="C96" s="43">
        <v>1</v>
      </c>
      <c r="D96" s="1" t="s">
        <v>61</v>
      </c>
      <c r="E96" s="1" t="s">
        <v>62</v>
      </c>
      <c r="F96" s="1" t="str">
        <f>UnitControlCenter!$B$16</f>
        <v>terawatt-hours (TWh) / year</v>
      </c>
      <c r="G96" s="1" t="s">
        <v>3761</v>
      </c>
      <c r="H96" s="1" t="s">
        <v>3762</v>
      </c>
      <c r="I96" s="1" t="s">
        <v>3763</v>
      </c>
    </row>
    <row r="97" spans="1:10" ht="285" x14ac:dyDescent="0.25">
      <c r="A97" s="2" t="s">
        <v>2442</v>
      </c>
      <c r="B97" s="2" t="s">
        <v>2320</v>
      </c>
      <c r="C97" s="43">
        <v>1</v>
      </c>
      <c r="D97" s="1" t="s">
        <v>61</v>
      </c>
      <c r="E97" s="1" t="s">
        <v>60</v>
      </c>
      <c r="F97" s="1" t="str">
        <f>UnitControlCenter!$B$16</f>
        <v>terawatt-hours (TWh) / year</v>
      </c>
      <c r="G97" s="1" t="s">
        <v>3785</v>
      </c>
      <c r="H97" s="1" t="s">
        <v>3762</v>
      </c>
      <c r="I97" s="1" t="s">
        <v>3763</v>
      </c>
    </row>
    <row r="98" spans="1:10" ht="240" x14ac:dyDescent="0.25">
      <c r="A98" s="2" t="s">
        <v>2442</v>
      </c>
      <c r="B98" s="2" t="s">
        <v>2321</v>
      </c>
      <c r="C98" s="43">
        <v>1</v>
      </c>
      <c r="D98" s="1" t="s">
        <v>61</v>
      </c>
      <c r="E98" s="1" t="s">
        <v>62</v>
      </c>
      <c r="F98" s="1" t="str">
        <f>UnitControlCenter!$B$21</f>
        <v>gigawatts (GW) / year</v>
      </c>
      <c r="G98" s="1" t="s">
        <v>3760</v>
      </c>
      <c r="H98" s="1" t="s">
        <v>3758</v>
      </c>
      <c r="I98" s="1" t="s">
        <v>3759</v>
      </c>
    </row>
    <row r="99" spans="1:10" ht="285" x14ac:dyDescent="0.25">
      <c r="A99" s="2" t="s">
        <v>2442</v>
      </c>
      <c r="B99" s="2" t="s">
        <v>2322</v>
      </c>
      <c r="C99" s="43">
        <v>1</v>
      </c>
      <c r="D99" s="1" t="s">
        <v>61</v>
      </c>
      <c r="E99" s="1" t="s">
        <v>60</v>
      </c>
      <c r="F99" s="1" t="str">
        <f>UnitControlCenter!$B$21</f>
        <v>gigawatts (GW) / year</v>
      </c>
      <c r="G99" s="1" t="s">
        <v>3786</v>
      </c>
      <c r="H99" s="1" t="s">
        <v>3758</v>
      </c>
      <c r="I99" s="1" t="s">
        <v>3759</v>
      </c>
    </row>
    <row r="100" spans="1:10" ht="75" x14ac:dyDescent="0.25">
      <c r="A100" s="2" t="s">
        <v>2442</v>
      </c>
      <c r="B100" s="2" t="s">
        <v>2443</v>
      </c>
      <c r="C100" s="43">
        <v>1</v>
      </c>
      <c r="D100" s="1" t="s">
        <v>61</v>
      </c>
      <c r="E100" s="1" t="s">
        <v>62</v>
      </c>
      <c r="F100" s="1" t="str">
        <f>UnitControlCenter!$B$16</f>
        <v>terawatt-hours (TWh) / year</v>
      </c>
      <c r="G100" s="1" t="s">
        <v>3755</v>
      </c>
      <c r="H100" s="1" t="s">
        <v>3756</v>
      </c>
      <c r="I100" s="1" t="s">
        <v>3757</v>
      </c>
    </row>
    <row r="101" spans="1:10" ht="45" x14ac:dyDescent="0.25">
      <c r="A101" s="2" t="s">
        <v>2442</v>
      </c>
      <c r="B101" s="2" t="s">
        <v>3730</v>
      </c>
      <c r="C101" s="43">
        <v>1</v>
      </c>
      <c r="D101" s="1" t="s">
        <v>59</v>
      </c>
      <c r="E101" s="1" t="s">
        <v>60</v>
      </c>
      <c r="F101" s="1" t="str">
        <f>UnitControlCenter!B18</f>
        <v>%</v>
      </c>
      <c r="G101" s="1" t="s">
        <v>3298</v>
      </c>
    </row>
    <row r="102" spans="1:10" ht="30" x14ac:dyDescent="0.25">
      <c r="A102" s="2" t="s">
        <v>2442</v>
      </c>
      <c r="B102" s="2" t="s">
        <v>3300</v>
      </c>
      <c r="C102" s="43">
        <v>1</v>
      </c>
      <c r="D102" s="1" t="s">
        <v>59</v>
      </c>
      <c r="E102" s="1" t="s">
        <v>60</v>
      </c>
      <c r="F102" s="1" t="str">
        <f>UnitControlCenter!B19</f>
        <v>metric tons CO2e / megawatt-hour (MWh)</v>
      </c>
      <c r="G102" s="1" t="s">
        <v>3299</v>
      </c>
    </row>
    <row r="103" spans="1:10" ht="30.75" thickBot="1" x14ac:dyDescent="0.3">
      <c r="A103" s="192" t="s">
        <v>2442</v>
      </c>
      <c r="B103" s="192" t="s">
        <v>3307</v>
      </c>
      <c r="C103" s="199">
        <v>1</v>
      </c>
      <c r="D103" s="193" t="s">
        <v>59</v>
      </c>
      <c r="E103" s="193" t="s">
        <v>60</v>
      </c>
      <c r="F103" s="193" t="str">
        <f>UnitControlCenter!B20</f>
        <v>kilowatt-hour / 2023 dollar</v>
      </c>
      <c r="G103" s="193" t="s">
        <v>3308</v>
      </c>
      <c r="H103" s="193"/>
      <c r="I103" s="193"/>
      <c r="J103" s="193"/>
    </row>
    <row r="104" spans="1:10" ht="195" x14ac:dyDescent="0.25">
      <c r="A104" s="2" t="s">
        <v>3084</v>
      </c>
      <c r="B104" s="2" t="s">
        <v>2323</v>
      </c>
      <c r="C104" s="43">
        <v>1</v>
      </c>
      <c r="D104" s="1" t="s">
        <v>61</v>
      </c>
      <c r="E104" s="1" t="s">
        <v>2335</v>
      </c>
      <c r="F104" s="1" t="str">
        <f>UnitControlCenter!$B$22</f>
        <v>2023 dollars / megawatt-hour (MWh)</v>
      </c>
      <c r="G104" s="1" t="s">
        <v>3552</v>
      </c>
      <c r="H104" s="1" t="s">
        <v>3620</v>
      </c>
      <c r="I104" s="43" t="s">
        <v>3622</v>
      </c>
    </row>
    <row r="105" spans="1:10" ht="30" x14ac:dyDescent="0.25">
      <c r="A105" s="2" t="s">
        <v>3084</v>
      </c>
      <c r="B105" s="2" t="s">
        <v>3764</v>
      </c>
      <c r="C105" s="43">
        <v>1</v>
      </c>
      <c r="D105" s="1" t="s">
        <v>59</v>
      </c>
      <c r="E105" s="1" t="s">
        <v>60</v>
      </c>
      <c r="F105" s="1" t="str">
        <f>UnitControlCenter!B22</f>
        <v>2023 dollars / megawatt-hour (MWh)</v>
      </c>
      <c r="G105" s="1" t="s">
        <v>3765</v>
      </c>
    </row>
    <row r="106" spans="1:10" ht="30" x14ac:dyDescent="0.25">
      <c r="A106" s="2" t="s">
        <v>3084</v>
      </c>
      <c r="B106" s="2" t="s">
        <v>2324</v>
      </c>
      <c r="C106" s="43">
        <v>1</v>
      </c>
      <c r="D106" s="1" t="s">
        <v>61</v>
      </c>
      <c r="E106" s="1" t="s">
        <v>62</v>
      </c>
      <c r="F106" s="1" t="str">
        <f>UnitControlCenter!$B$16</f>
        <v>terawatt-hours (TWh) / year</v>
      </c>
      <c r="G106" s="1" t="s">
        <v>2741</v>
      </c>
      <c r="H106" s="1" t="s">
        <v>2742</v>
      </c>
      <c r="I106" s="1" t="s">
        <v>2743</v>
      </c>
    </row>
    <row r="107" spans="1:10" ht="120" x14ac:dyDescent="0.25">
      <c r="A107" s="2" t="s">
        <v>3084</v>
      </c>
      <c r="B107" s="2" t="s">
        <v>3085</v>
      </c>
      <c r="C107" s="43">
        <v>1</v>
      </c>
      <c r="D107" s="1" t="s">
        <v>61</v>
      </c>
      <c r="E107" s="1" t="s">
        <v>62</v>
      </c>
      <c r="F107" s="1" t="str">
        <f>UnitControlCenter!$B$3</f>
        <v>million metric tons / year</v>
      </c>
      <c r="G107" s="1" t="s">
        <v>3554</v>
      </c>
      <c r="H107" s="1" t="s">
        <v>3621</v>
      </c>
      <c r="I107" s="43" t="s">
        <v>3623</v>
      </c>
    </row>
    <row r="108" spans="1:10" ht="225" x14ac:dyDescent="0.25">
      <c r="A108" s="2" t="s">
        <v>3084</v>
      </c>
      <c r="B108" s="2" t="s">
        <v>2436</v>
      </c>
      <c r="C108" s="43">
        <v>1</v>
      </c>
      <c r="D108" s="1" t="s">
        <v>61</v>
      </c>
      <c r="E108" s="1" t="s">
        <v>62</v>
      </c>
      <c r="F108" s="1" t="str">
        <f>UnitControlCenter!$B$23</f>
        <v>cubic km / yr</v>
      </c>
      <c r="G108" s="1" t="s">
        <v>3553</v>
      </c>
      <c r="H108" s="1" t="s">
        <v>3620</v>
      </c>
      <c r="I108" s="43" t="s">
        <v>3622</v>
      </c>
    </row>
    <row r="109" spans="1:10" s="193" customFormat="1" ht="225.75" thickBot="1" x14ac:dyDescent="0.3">
      <c r="A109" s="192" t="s">
        <v>3084</v>
      </c>
      <c r="B109" s="192" t="s">
        <v>2437</v>
      </c>
      <c r="C109" s="199">
        <v>1</v>
      </c>
      <c r="D109" s="193" t="s">
        <v>61</v>
      </c>
      <c r="E109" s="193" t="s">
        <v>62</v>
      </c>
      <c r="F109" s="193" t="str">
        <f>UnitControlCenter!$B$23</f>
        <v>cubic km / yr</v>
      </c>
      <c r="G109" s="193" t="s">
        <v>3555</v>
      </c>
      <c r="H109" s="1" t="s">
        <v>3620</v>
      </c>
      <c r="I109" s="43" t="s">
        <v>3622</v>
      </c>
    </row>
    <row r="110" spans="1:10" ht="409.5" x14ac:dyDescent="0.25">
      <c r="A110" s="2" t="s">
        <v>3513</v>
      </c>
      <c r="B110" s="2" t="s">
        <v>3514</v>
      </c>
      <c r="C110" s="43">
        <v>1</v>
      </c>
      <c r="D110" s="1" t="s">
        <v>61</v>
      </c>
      <c r="E110" s="1" t="s">
        <v>3520</v>
      </c>
      <c r="F110" s="1" t="str">
        <f>UnitControlCenter!$B$17</f>
        <v>terawatt-hours (TWh)</v>
      </c>
      <c r="G110" s="1" t="s">
        <v>3581</v>
      </c>
      <c r="H110" s="1" t="s">
        <v>3703</v>
      </c>
      <c r="I110" s="1" t="s">
        <v>3578</v>
      </c>
    </row>
    <row r="111" spans="1:10" ht="409.5" x14ac:dyDescent="0.25">
      <c r="A111" s="2" t="s">
        <v>3513</v>
      </c>
      <c r="B111" s="2" t="s">
        <v>3515</v>
      </c>
      <c r="C111" s="43">
        <v>1</v>
      </c>
      <c r="D111" s="1" t="s">
        <v>61</v>
      </c>
      <c r="E111" s="1" t="s">
        <v>3520</v>
      </c>
      <c r="F111" s="1" t="str">
        <f>UnitControlCenter!$B$17</f>
        <v>terawatt-hours (TWh)</v>
      </c>
      <c r="G111" s="1" t="s">
        <v>3582</v>
      </c>
      <c r="H111" s="373"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373" t="str">
        <f>I$110</f>
        <v>abd8a4, af64ff, b49f00, ff9999, e5ffcc, 620e7a, 65fffb, 00b050, ff6400, ffff00, f1bb18, c2dffd, 087bf1, 004185, ccff33, 04ffaf, bfb088, ff00ff, 000000, ad6600, 740000, f593e0, 9b1cb0, c01b00, ff0000, 6e8000, 004d10, 009999, 969696, b49f00, af64ff</v>
      </c>
    </row>
    <row r="112" spans="1:10" ht="409.5" x14ac:dyDescent="0.25">
      <c r="A112" s="2" t="s">
        <v>3513</v>
      </c>
      <c r="B112" s="2" t="s">
        <v>3516</v>
      </c>
      <c r="C112" s="43">
        <v>1</v>
      </c>
      <c r="D112" s="1" t="s">
        <v>61</v>
      </c>
      <c r="E112" s="1" t="s">
        <v>3520</v>
      </c>
      <c r="F112" s="1" t="str">
        <f>UnitControlCenter!$B$17</f>
        <v>terawatt-hours (TWh)</v>
      </c>
      <c r="G112" s="1" t="s">
        <v>3583</v>
      </c>
      <c r="H112" s="373"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373" t="str">
        <f t="shared" si="0"/>
        <v>abd8a4, af64ff, b49f00, ff9999, e5ffcc, 620e7a, 65fffb, 00b050, ff6400, ffff00, f1bb18, c2dffd, 087bf1, 004185, ccff33, 04ffaf, bfb088, ff00ff, 000000, ad6600, 740000, f593e0, 9b1cb0, c01b00, ff0000, 6e8000, 004d10, 009999, 969696, b49f00, af64ff</v>
      </c>
    </row>
    <row r="113" spans="1:10" ht="409.5" x14ac:dyDescent="0.25">
      <c r="A113" s="2" t="s">
        <v>3513</v>
      </c>
      <c r="B113" s="2" t="s">
        <v>3517</v>
      </c>
      <c r="C113" s="43">
        <v>1</v>
      </c>
      <c r="D113" s="1" t="s">
        <v>61</v>
      </c>
      <c r="E113" s="1" t="s">
        <v>3520</v>
      </c>
      <c r="F113" s="1" t="str">
        <f>UnitControlCenter!$B$17</f>
        <v>terawatt-hours (TWh)</v>
      </c>
      <c r="G113" s="1" t="s">
        <v>3584</v>
      </c>
      <c r="H113"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373" t="str">
        <f t="shared" si="0"/>
        <v>abd8a4, af64ff, b49f00, ff9999, e5ffcc, 620e7a, 65fffb, 00b050, ff6400, ffff00, f1bb18, c2dffd, 087bf1, 004185, ccff33, 04ffaf, bfb088, ff00ff, 000000, ad6600, 740000, f593e0, 9b1cb0, c01b00, ff0000, 6e8000, 004d10, 009999, 969696, b49f00, af64ff</v>
      </c>
    </row>
    <row r="114" spans="1:10" ht="409.5" x14ac:dyDescent="0.25">
      <c r="A114" s="2" t="s">
        <v>3513</v>
      </c>
      <c r="B114" s="2" t="s">
        <v>3518</v>
      </c>
      <c r="C114" s="43">
        <v>1</v>
      </c>
      <c r="D114" s="1" t="s">
        <v>61</v>
      </c>
      <c r="E114" s="1" t="s">
        <v>3520</v>
      </c>
      <c r="F114" s="1" t="str">
        <f>UnitControlCenter!$B$17</f>
        <v>terawatt-hours (TWh)</v>
      </c>
      <c r="G114" s="1" t="s">
        <v>3579</v>
      </c>
      <c r="H114"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373" t="str">
        <f t="shared" si="0"/>
        <v>abd8a4, af64ff, b49f00, ff9999, e5ffcc, 620e7a, 65fffb, 00b050, ff6400, ffff00, f1bb18, c2dffd, 087bf1, 004185, ccff33, 04ffaf, bfb088, ff00ff, 000000, ad6600, 740000, f593e0, 9b1cb0, c01b00, ff0000, 6e8000, 004d10, 009999, 969696, b49f00, af64ff</v>
      </c>
    </row>
    <row r="115" spans="1:10" ht="409.5" x14ac:dyDescent="0.25">
      <c r="A115" s="2" t="s">
        <v>3513</v>
      </c>
      <c r="B115" s="2" t="s">
        <v>3519</v>
      </c>
      <c r="C115" s="43">
        <v>1</v>
      </c>
      <c r="D115" s="1" t="s">
        <v>61</v>
      </c>
      <c r="E115" s="1" t="s">
        <v>3520</v>
      </c>
      <c r="F115" s="1" t="str">
        <f>UnitControlCenter!$B$17</f>
        <v>terawatt-hours (TWh)</v>
      </c>
      <c r="G115" s="1" t="s">
        <v>3580</v>
      </c>
      <c r="H115"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373" t="str">
        <f t="shared" si="0"/>
        <v>abd8a4, af64ff, b49f00, ff9999, e5ffcc, 620e7a, 65fffb, 00b050, ff6400, ffff00, f1bb18, c2dffd, 087bf1, 004185, ccff33, 04ffaf, bfb088, ff00ff, 000000, ad6600, 740000, f593e0, 9b1cb0, c01b00, ff0000, 6e8000, 004d10, 009999, 969696, b49f00, af64ff</v>
      </c>
    </row>
    <row r="116" spans="1:10" ht="409.5" x14ac:dyDescent="0.25">
      <c r="A116" s="2" t="s">
        <v>3513</v>
      </c>
      <c r="B116" s="2" t="s">
        <v>3523</v>
      </c>
      <c r="C116" s="43">
        <v>1</v>
      </c>
      <c r="D116" s="1" t="s">
        <v>61</v>
      </c>
      <c r="E116" s="1" t="s">
        <v>3521</v>
      </c>
      <c r="F116" s="1" t="str">
        <f>UnitControlCenter!$B$17</f>
        <v>terawatt-hours (TWh)</v>
      </c>
      <c r="G116" s="363"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363"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363" t="str">
        <f t="shared" si="1"/>
        <v>abd8a4, af64ff, b49f00, ff9999, e5ffcc, 620e7a, 65fffb, 00b050, ff6400, ffff00, f1bb18, c2dffd, 087bf1, 004185, ccff33, 04ffaf, bfb088, ff00ff, 000000, ad6600, 740000, f593e0, 9b1cb0, c01b00, ff0000, 6e8000, 004d10, 009999, 969696, b49f00, af64ff</v>
      </c>
      <c r="J116" s="363"/>
    </row>
    <row r="117" spans="1:10" ht="409.5" x14ac:dyDescent="0.25">
      <c r="A117" s="2" t="s">
        <v>3513</v>
      </c>
      <c r="B117" s="2" t="s">
        <v>3524</v>
      </c>
      <c r="C117" s="43">
        <v>1</v>
      </c>
      <c r="D117" s="1" t="s">
        <v>61</v>
      </c>
      <c r="E117" s="1" t="s">
        <v>3521</v>
      </c>
      <c r="F117" s="1" t="str">
        <f>UnitControlCenter!$B$17</f>
        <v>terawatt-hours (TWh)</v>
      </c>
      <c r="G117" s="363"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363" t="str">
        <f t="shared" si="2"/>
        <v>abd8a4, af64ff, b49f00, ff9999, e5ffcc, 620e7a, 65fffb, 00b050, ff6400, ffff00, f1bb18, c2dffd, 087bf1, 004185, ccff33, 04ffaf, bfb088, ff00ff, 000000, ad6600, 740000, f593e0, 9b1cb0, c01b00, ff0000, 6e8000, 004d10, 009999, 969696, b49f00, af64ff</v>
      </c>
      <c r="J117" s="363"/>
    </row>
    <row r="118" spans="1:10" ht="409.5" x14ac:dyDescent="0.25">
      <c r="A118" s="2" t="s">
        <v>3513</v>
      </c>
      <c r="B118" s="2" t="s">
        <v>3525</v>
      </c>
      <c r="C118" s="43">
        <v>1</v>
      </c>
      <c r="D118" s="1" t="s">
        <v>61</v>
      </c>
      <c r="E118" s="1" t="s">
        <v>3521</v>
      </c>
      <c r="F118" s="1" t="str">
        <f>UnitControlCenter!$B$17</f>
        <v>terawatt-hours (TWh)</v>
      </c>
      <c r="G118" s="363"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363" t="str">
        <f t="shared" si="3"/>
        <v>abd8a4, af64ff, b49f00, ff9999, e5ffcc, 620e7a, 65fffb, 00b050, ff6400, ffff00, f1bb18, c2dffd, 087bf1, 004185, ccff33, 04ffaf, bfb088, ff00ff, 000000, ad6600, 740000, f593e0, 9b1cb0, c01b00, ff0000, 6e8000, 004d10, 009999, 969696, b49f00, af64ff</v>
      </c>
      <c r="J118" s="363"/>
    </row>
    <row r="119" spans="1:10" ht="409.5" x14ac:dyDescent="0.25">
      <c r="A119" s="2" t="s">
        <v>3513</v>
      </c>
      <c r="B119" s="2" t="s">
        <v>3526</v>
      </c>
      <c r="C119" s="43">
        <v>1</v>
      </c>
      <c r="D119" s="1" t="s">
        <v>61</v>
      </c>
      <c r="E119" s="1" t="s">
        <v>3521</v>
      </c>
      <c r="F119" s="1" t="str">
        <f>UnitControlCenter!$B$17</f>
        <v>terawatt-hours (TWh)</v>
      </c>
      <c r="G119" s="363"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63" t="str">
        <f t="shared" si="4"/>
        <v>abd8a4, af64ff, b49f00, ff9999, e5ffcc, 620e7a, 65fffb, 00b050, ff6400, ffff00, f1bb18, c2dffd, 087bf1, 004185, ccff33, 04ffaf, bfb088, ff00ff, 000000, ad6600, 740000, f593e0, 9b1cb0, c01b00, ff0000, 6e8000, 004d10, 009999, 969696, b49f00, af64ff</v>
      </c>
      <c r="J119" s="363"/>
    </row>
    <row r="120" spans="1:10" ht="409.5" x14ac:dyDescent="0.25">
      <c r="A120" s="2" t="s">
        <v>3513</v>
      </c>
      <c r="B120" s="2" t="s">
        <v>3527</v>
      </c>
      <c r="C120" s="43">
        <v>1</v>
      </c>
      <c r="D120" s="1" t="s">
        <v>61</v>
      </c>
      <c r="E120" s="1" t="s">
        <v>3521</v>
      </c>
      <c r="F120" s="1" t="str">
        <f>UnitControlCenter!$B$17</f>
        <v>terawatt-hours (TWh)</v>
      </c>
      <c r="G120" s="363"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63" t="str">
        <f t="shared" si="5"/>
        <v>abd8a4, af64ff, b49f00, ff9999, e5ffcc, 620e7a, 65fffb, 00b050, ff6400, ffff00, f1bb18, c2dffd, 087bf1, 004185, ccff33, 04ffaf, bfb088, ff00ff, 000000, ad6600, 740000, f593e0, 9b1cb0, c01b00, ff0000, 6e8000, 004d10, 009999, 969696, b49f00, af64ff</v>
      </c>
      <c r="J120" s="363"/>
    </row>
    <row r="121" spans="1:10" s="193" customFormat="1" ht="409.6" thickBot="1" x14ac:dyDescent="0.3">
      <c r="A121" s="192" t="s">
        <v>3513</v>
      </c>
      <c r="B121" s="192" t="s">
        <v>3528</v>
      </c>
      <c r="C121" s="199">
        <v>1</v>
      </c>
      <c r="D121" s="193" t="s">
        <v>61</v>
      </c>
      <c r="E121" s="193" t="s">
        <v>3521</v>
      </c>
      <c r="F121" s="193" t="str">
        <f>UnitControlCenter!$B$17</f>
        <v>terawatt-hours (TWh)</v>
      </c>
      <c r="G121" s="364"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64" t="str">
        <f t="shared" si="6"/>
        <v>abd8a4, af64ff, b49f00, ff9999, e5ffcc, 620e7a, 65fffb, 00b050, ff6400, ffff00, f1bb18, c2dffd, 087bf1, 004185, ccff33, 04ffaf, bfb088, ff00ff, 000000, ad6600, 740000, f593e0, 9b1cb0, c01b00, ff0000, 6e8000, 004d10, 009999, 969696, b49f00, af64ff</v>
      </c>
      <c r="J121" s="364"/>
    </row>
    <row r="122" spans="1:10" ht="90" x14ac:dyDescent="0.25">
      <c r="A122" s="2" t="s">
        <v>2718</v>
      </c>
      <c r="B122" s="2" t="s">
        <v>2719</v>
      </c>
      <c r="C122" s="43">
        <v>1</v>
      </c>
      <c r="D122" s="1" t="s">
        <v>61</v>
      </c>
      <c r="E122" s="1" t="s">
        <v>62</v>
      </c>
      <c r="F122" s="1" t="str">
        <f>UnitControlCenter!$B$26</f>
        <v>million vehicles / year</v>
      </c>
      <c r="G122" s="1" t="s">
        <v>2583</v>
      </c>
      <c r="H122" s="1" t="s">
        <v>2584</v>
      </c>
      <c r="I122" s="1" t="s">
        <v>2585</v>
      </c>
    </row>
    <row r="123" spans="1:10" ht="90" x14ac:dyDescent="0.25">
      <c r="A123" s="2" t="s">
        <v>2718</v>
      </c>
      <c r="B123" s="2" t="s">
        <v>2720</v>
      </c>
      <c r="C123" s="43">
        <v>1</v>
      </c>
      <c r="D123" s="1" t="s">
        <v>61</v>
      </c>
      <c r="E123" s="1" t="s">
        <v>62</v>
      </c>
      <c r="F123" s="1" t="str">
        <f>UnitControlCenter!$B$27</f>
        <v>thousand vehicles / year</v>
      </c>
      <c r="G123" s="1" t="s">
        <v>2586</v>
      </c>
      <c r="H123" s="1" t="s">
        <v>2587</v>
      </c>
      <c r="I123" s="1" t="s">
        <v>2588</v>
      </c>
    </row>
    <row r="124" spans="1:10" ht="90" x14ac:dyDescent="0.25">
      <c r="A124" s="2" t="s">
        <v>2718</v>
      </c>
      <c r="B124" s="2" t="s">
        <v>3086</v>
      </c>
      <c r="C124" s="43">
        <v>1</v>
      </c>
      <c r="D124" s="1" t="s">
        <v>61</v>
      </c>
      <c r="E124" s="1" t="s">
        <v>62</v>
      </c>
      <c r="F124" s="1" t="str">
        <f>UnitControlCenter!$B$27</f>
        <v>thousand vehicles / year</v>
      </c>
      <c r="G124" s="1" t="s">
        <v>2589</v>
      </c>
      <c r="H124" s="1" t="s">
        <v>2584</v>
      </c>
      <c r="I124" s="1" t="s">
        <v>2585</v>
      </c>
    </row>
    <row r="125" spans="1:10" ht="90" x14ac:dyDescent="0.25">
      <c r="A125" s="2" t="s">
        <v>2718</v>
      </c>
      <c r="B125" s="2" t="s">
        <v>3089</v>
      </c>
      <c r="C125" s="43">
        <v>1</v>
      </c>
      <c r="D125" s="1" t="s">
        <v>61</v>
      </c>
      <c r="E125" s="1" t="s">
        <v>62</v>
      </c>
      <c r="F125" s="1" t="str">
        <f>UnitControlCenter!$B$27</f>
        <v>thousand vehicles / year</v>
      </c>
      <c r="G125" s="1" t="s">
        <v>2590</v>
      </c>
      <c r="H125" s="1" t="s">
        <v>2587</v>
      </c>
      <c r="I125" s="1" t="s">
        <v>2588</v>
      </c>
    </row>
    <row r="126" spans="1:10" ht="30" x14ac:dyDescent="0.25">
      <c r="A126" s="2" t="s">
        <v>2718</v>
      </c>
      <c r="B126" s="2" t="s">
        <v>3330</v>
      </c>
      <c r="C126" s="43">
        <v>1</v>
      </c>
      <c r="D126" s="1" t="s">
        <v>61</v>
      </c>
      <c r="E126" s="1" t="s">
        <v>62</v>
      </c>
      <c r="F126" s="1" t="str">
        <f>UnitControlCenter!$B$27</f>
        <v>thousand vehicles / year</v>
      </c>
      <c r="G126" s="1" t="s">
        <v>2474</v>
      </c>
      <c r="H126" s="1" t="s">
        <v>2475</v>
      </c>
      <c r="I126" s="1" t="s">
        <v>2574</v>
      </c>
    </row>
    <row r="127" spans="1:10" ht="30" x14ac:dyDescent="0.25">
      <c r="A127" s="2" t="s">
        <v>2718</v>
      </c>
      <c r="B127" s="2" t="s">
        <v>3331</v>
      </c>
      <c r="C127" s="43">
        <v>0</v>
      </c>
      <c r="D127" s="1" t="s">
        <v>61</v>
      </c>
      <c r="E127" s="1" t="s">
        <v>62</v>
      </c>
      <c r="F127" s="1" t="str">
        <f>UnitControlCenter!$B$27</f>
        <v>thousand vehicles / year</v>
      </c>
      <c r="G127" s="1" t="s">
        <v>3332</v>
      </c>
      <c r="H127" s="1" t="s">
        <v>2475</v>
      </c>
      <c r="I127" s="1" t="s">
        <v>2574</v>
      </c>
    </row>
    <row r="128" spans="1:10" ht="75" x14ac:dyDescent="0.25">
      <c r="A128" s="2" t="s">
        <v>2718</v>
      </c>
      <c r="B128" s="2" t="s">
        <v>2721</v>
      </c>
      <c r="C128" s="43">
        <v>1</v>
      </c>
      <c r="D128" s="1" t="s">
        <v>61</v>
      </c>
      <c r="E128" s="1" t="s">
        <v>62</v>
      </c>
      <c r="F128" s="1" t="str">
        <f>UnitControlCenter!$B$28</f>
        <v>million vehicles</v>
      </c>
      <c r="G128" s="1" t="s">
        <v>2591</v>
      </c>
      <c r="H128" s="1" t="s">
        <v>2584</v>
      </c>
      <c r="I128" s="1" t="s">
        <v>2585</v>
      </c>
    </row>
    <row r="129" spans="1:10" ht="90" x14ac:dyDescent="0.25">
      <c r="A129" s="2" t="s">
        <v>2718</v>
      </c>
      <c r="B129" s="2" t="s">
        <v>2722</v>
      </c>
      <c r="C129" s="43">
        <v>1</v>
      </c>
      <c r="D129" s="1" t="s">
        <v>61</v>
      </c>
      <c r="E129" s="1" t="s">
        <v>62</v>
      </c>
      <c r="F129" s="1" t="str">
        <f>UnitControlCenter!$B$29</f>
        <v>thousand vehicles</v>
      </c>
      <c r="G129" s="1" t="s">
        <v>2801</v>
      </c>
      <c r="H129" s="1" t="s">
        <v>2587</v>
      </c>
      <c r="I129" s="1" t="s">
        <v>2588</v>
      </c>
    </row>
    <row r="130" spans="1:10" ht="75" x14ac:dyDescent="0.25">
      <c r="A130" s="2" t="s">
        <v>2718</v>
      </c>
      <c r="B130" s="2" t="s">
        <v>3087</v>
      </c>
      <c r="C130" s="43">
        <v>1</v>
      </c>
      <c r="D130" s="1" t="s">
        <v>61</v>
      </c>
      <c r="E130" s="1" t="s">
        <v>62</v>
      </c>
      <c r="F130" s="1" t="str">
        <f>UnitControlCenter!$B$28</f>
        <v>million vehicles</v>
      </c>
      <c r="G130" s="1" t="s">
        <v>2592</v>
      </c>
      <c r="H130" s="1" t="s">
        <v>2584</v>
      </c>
      <c r="I130" s="1" t="s">
        <v>2585</v>
      </c>
    </row>
    <row r="131" spans="1:10" ht="75" x14ac:dyDescent="0.25">
      <c r="A131" s="2" t="s">
        <v>2718</v>
      </c>
      <c r="B131" s="2" t="s">
        <v>3090</v>
      </c>
      <c r="C131" s="43">
        <v>1</v>
      </c>
      <c r="D131" s="1" t="s">
        <v>61</v>
      </c>
      <c r="E131" s="1" t="s">
        <v>62</v>
      </c>
      <c r="F131" s="1" t="str">
        <f>UnitControlCenter!$B$28</f>
        <v>million vehicles</v>
      </c>
      <c r="G131" s="1" t="s">
        <v>2593</v>
      </c>
      <c r="H131" s="1" t="s">
        <v>2587</v>
      </c>
      <c r="I131" s="1" t="s">
        <v>2588</v>
      </c>
    </row>
    <row r="132" spans="1:10" ht="30" x14ac:dyDescent="0.25">
      <c r="A132" s="2" t="s">
        <v>2718</v>
      </c>
      <c r="B132" s="2" t="s">
        <v>3333</v>
      </c>
      <c r="C132" s="43">
        <v>1</v>
      </c>
      <c r="D132" s="1" t="s">
        <v>61</v>
      </c>
      <c r="E132" s="1" t="s">
        <v>62</v>
      </c>
      <c r="F132" s="1" t="str">
        <f>UnitControlCenter!$B$28</f>
        <v>million vehicles</v>
      </c>
      <c r="G132" s="1" t="s">
        <v>2575</v>
      </c>
      <c r="H132" s="1" t="s">
        <v>2475</v>
      </c>
      <c r="I132" s="1" t="s">
        <v>2574</v>
      </c>
    </row>
    <row r="133" spans="1:10" s="193" customFormat="1" ht="30.75" thickBot="1" x14ac:dyDescent="0.3">
      <c r="A133" s="192" t="s">
        <v>2718</v>
      </c>
      <c r="B133" s="192" t="s">
        <v>3334</v>
      </c>
      <c r="C133" s="199">
        <v>0</v>
      </c>
      <c r="D133" s="193" t="s">
        <v>61</v>
      </c>
      <c r="E133" s="193" t="s">
        <v>62</v>
      </c>
      <c r="F133" s="193" t="str">
        <f>UnitControlCenter!$B$28</f>
        <v>million vehicles</v>
      </c>
      <c r="G133" s="193" t="s">
        <v>3335</v>
      </c>
      <c r="H133" s="193" t="s">
        <v>2475</v>
      </c>
      <c r="I133" s="193" t="s">
        <v>2574</v>
      </c>
    </row>
    <row r="134" spans="1:10" ht="150" x14ac:dyDescent="0.25">
      <c r="A134" s="2" t="s">
        <v>2826</v>
      </c>
      <c r="B134" s="2" t="s">
        <v>2326</v>
      </c>
      <c r="C134" s="43">
        <v>1</v>
      </c>
      <c r="D134" s="1" t="s">
        <v>61</v>
      </c>
      <c r="E134" s="1" t="s">
        <v>62</v>
      </c>
      <c r="F134" s="1" t="str">
        <f>UnitControlCenter!$B$3</f>
        <v>million metric tons / year</v>
      </c>
      <c r="G134" s="1" t="s">
        <v>3239</v>
      </c>
      <c r="H134" s="1" t="s">
        <v>3238</v>
      </c>
      <c r="I134" s="1" t="s">
        <v>2576</v>
      </c>
    </row>
    <row r="135" spans="1:10" ht="105" x14ac:dyDescent="0.25">
      <c r="A135" s="2" t="s">
        <v>2826</v>
      </c>
      <c r="B135" s="2" t="s">
        <v>2327</v>
      </c>
      <c r="C135" s="43">
        <v>1</v>
      </c>
      <c r="D135" s="1" t="s">
        <v>61</v>
      </c>
      <c r="E135" s="1" t="s">
        <v>62</v>
      </c>
      <c r="F135" s="1" t="str">
        <f>UnitControlCenter!$B$30</f>
        <v>quads / year</v>
      </c>
      <c r="G135" s="1" t="s">
        <v>2740</v>
      </c>
      <c r="H135" s="1" t="s">
        <v>2594</v>
      </c>
      <c r="I135" s="1" t="s">
        <v>2595</v>
      </c>
    </row>
    <row r="136" spans="1:10" ht="135" x14ac:dyDescent="0.25">
      <c r="A136" s="2" t="s">
        <v>2826</v>
      </c>
      <c r="B136" s="2" t="s">
        <v>2377</v>
      </c>
      <c r="C136" s="43">
        <v>1</v>
      </c>
      <c r="D136" s="1" t="s">
        <v>61</v>
      </c>
      <c r="E136" s="1" t="s">
        <v>62</v>
      </c>
      <c r="F136" s="1" t="str">
        <f>UnitControlCenter!$B$30</f>
        <v>quads / year</v>
      </c>
      <c r="G136" s="1" t="s">
        <v>3240</v>
      </c>
      <c r="H136" s="1" t="s">
        <v>3238</v>
      </c>
      <c r="I136" s="1" t="s">
        <v>2576</v>
      </c>
    </row>
    <row r="137" spans="1:10" ht="30" x14ac:dyDescent="0.25">
      <c r="A137" s="2" t="s">
        <v>2826</v>
      </c>
      <c r="B137" s="2" t="s">
        <v>3246</v>
      </c>
      <c r="C137" s="43">
        <v>1</v>
      </c>
      <c r="D137" s="1" t="s">
        <v>59</v>
      </c>
      <c r="E137" s="1" t="s">
        <v>60</v>
      </c>
      <c r="F137" s="1" t="str">
        <f>UnitControlCenter!$B$30</f>
        <v>quads / year</v>
      </c>
      <c r="G137" s="1" t="s">
        <v>3247</v>
      </c>
    </row>
    <row r="138" spans="1:10" ht="45" x14ac:dyDescent="0.25">
      <c r="A138" s="2" t="s">
        <v>2826</v>
      </c>
      <c r="B138" s="2" t="s">
        <v>2827</v>
      </c>
      <c r="C138" s="43">
        <v>1</v>
      </c>
      <c r="D138" s="1" t="s">
        <v>61</v>
      </c>
      <c r="E138" s="1" t="s">
        <v>62</v>
      </c>
      <c r="F138" s="1" t="str">
        <f>UnitControlCenter!$B$24</f>
        <v>trillion passenger-miles / year</v>
      </c>
      <c r="G138" s="1" t="s">
        <v>2336</v>
      </c>
      <c r="H138" s="1" t="s">
        <v>2535</v>
      </c>
      <c r="I138" s="1" t="s">
        <v>2536</v>
      </c>
    </row>
    <row r="139" spans="1:10" ht="45.75" thickBot="1" x14ac:dyDescent="0.3">
      <c r="A139" s="192" t="s">
        <v>2826</v>
      </c>
      <c r="B139" s="192" t="s">
        <v>2828</v>
      </c>
      <c r="C139" s="199">
        <v>1</v>
      </c>
      <c r="D139" s="193" t="s">
        <v>61</v>
      </c>
      <c r="E139" s="193" t="s">
        <v>62</v>
      </c>
      <c r="F139" s="193" t="str">
        <f>UnitControlCenter!$B$25</f>
        <v>trillion freight ton-miles / year</v>
      </c>
      <c r="G139" s="193" t="s">
        <v>2572</v>
      </c>
      <c r="H139" s="193" t="s">
        <v>3094</v>
      </c>
      <c r="I139" s="193" t="s">
        <v>2573</v>
      </c>
      <c r="J139" s="193"/>
    </row>
    <row r="140" spans="1:10" ht="315" x14ac:dyDescent="0.25">
      <c r="A140" s="2" t="s">
        <v>2328</v>
      </c>
      <c r="B140" s="2" t="s">
        <v>2710</v>
      </c>
      <c r="C140" s="43">
        <v>1</v>
      </c>
      <c r="D140" s="1" t="s">
        <v>61</v>
      </c>
      <c r="E140" s="1" t="s">
        <v>62</v>
      </c>
      <c r="F140" s="1" t="str">
        <f>UnitControlCenter!$B$30</f>
        <v>quads / year</v>
      </c>
      <c r="G140" s="1" t="s">
        <v>3030</v>
      </c>
      <c r="H140" s="1" t="s">
        <v>3028</v>
      </c>
      <c r="I140" s="208" t="s">
        <v>3029</v>
      </c>
      <c r="J140" s="208"/>
    </row>
    <row r="141" spans="1:10" ht="120" x14ac:dyDescent="0.25">
      <c r="A141" s="2" t="s">
        <v>2328</v>
      </c>
      <c r="B141" s="2" t="s">
        <v>2711</v>
      </c>
      <c r="C141" s="43">
        <v>1</v>
      </c>
      <c r="D141" s="1" t="s">
        <v>61</v>
      </c>
      <c r="E141" s="1" t="s">
        <v>62</v>
      </c>
      <c r="F141" s="1" t="str">
        <f>UnitControlCenter!$B$30</f>
        <v>quads / year</v>
      </c>
      <c r="G141" s="1" t="s">
        <v>2712</v>
      </c>
      <c r="H141" s="1" t="s">
        <v>2706</v>
      </c>
      <c r="I141" s="1" t="s">
        <v>2707</v>
      </c>
    </row>
    <row r="142" spans="1:10" x14ac:dyDescent="0.25">
      <c r="A142" s="2" t="s">
        <v>2328</v>
      </c>
      <c r="B142" s="2" t="s">
        <v>3248</v>
      </c>
      <c r="C142" s="43">
        <v>1</v>
      </c>
      <c r="D142" s="1" t="s">
        <v>59</v>
      </c>
      <c r="E142" s="1" t="s">
        <v>60</v>
      </c>
      <c r="F142" s="1" t="str">
        <f>UnitControlCenter!$B$30</f>
        <v>quads / year</v>
      </c>
      <c r="G142" s="1" t="s">
        <v>3249</v>
      </c>
    </row>
    <row r="143" spans="1:10" ht="240" x14ac:dyDescent="0.25">
      <c r="A143" s="2" t="s">
        <v>2328</v>
      </c>
      <c r="B143" s="2" t="s">
        <v>2708</v>
      </c>
      <c r="C143" s="43">
        <v>1</v>
      </c>
      <c r="D143" s="1" t="s">
        <v>61</v>
      </c>
      <c r="E143" s="1" t="s">
        <v>62</v>
      </c>
      <c r="F143" s="1" t="str">
        <f>UnitControlCenter!$B$30</f>
        <v>quads / year</v>
      </c>
      <c r="G143" s="1" t="s">
        <v>3027</v>
      </c>
      <c r="H143" s="1" t="s">
        <v>3028</v>
      </c>
      <c r="I143" s="208" t="s">
        <v>3029</v>
      </c>
      <c r="J143" s="208"/>
    </row>
    <row r="144" spans="1:10" ht="90" x14ac:dyDescent="0.25">
      <c r="A144" s="2" t="s">
        <v>2328</v>
      </c>
      <c r="B144" s="2" t="s">
        <v>2709</v>
      </c>
      <c r="C144" s="43">
        <v>1</v>
      </c>
      <c r="D144" s="1" t="s">
        <v>61</v>
      </c>
      <c r="E144" s="1" t="s">
        <v>62</v>
      </c>
      <c r="F144" s="1" t="str">
        <f>UnitControlCenter!$B$30</f>
        <v>quads / year</v>
      </c>
      <c r="G144" s="1" t="s">
        <v>2705</v>
      </c>
      <c r="H144" s="1" t="s">
        <v>2706</v>
      </c>
      <c r="I144" s="1" t="s">
        <v>2707</v>
      </c>
    </row>
    <row r="145" spans="1:10" x14ac:dyDescent="0.25">
      <c r="A145" s="2" t="s">
        <v>2328</v>
      </c>
      <c r="B145" s="2" t="s">
        <v>3250</v>
      </c>
      <c r="C145" s="43">
        <v>1</v>
      </c>
      <c r="D145" s="1" t="s">
        <v>59</v>
      </c>
      <c r="E145" s="1" t="s">
        <v>60</v>
      </c>
      <c r="F145" s="1" t="str">
        <f>UnitControlCenter!$B$30</f>
        <v>quads / year</v>
      </c>
      <c r="G145" s="1" t="s">
        <v>3251</v>
      </c>
    </row>
    <row r="146" spans="1:10" ht="150" x14ac:dyDescent="0.25">
      <c r="A146" s="2" t="s">
        <v>2328</v>
      </c>
      <c r="B146" s="2" t="s">
        <v>3498</v>
      </c>
      <c r="C146" s="43">
        <v>1</v>
      </c>
      <c r="D146" s="1" t="s">
        <v>61</v>
      </c>
      <c r="E146" s="1" t="s">
        <v>62</v>
      </c>
      <c r="F146" s="1" t="str">
        <f>UnitControlCenter!$B$30</f>
        <v>quads / year</v>
      </c>
      <c r="G146" s="1" t="s">
        <v>3637</v>
      </c>
      <c r="H146" s="1" t="s">
        <v>3502</v>
      </c>
      <c r="I146" s="1" t="s">
        <v>3503</v>
      </c>
    </row>
    <row r="147" spans="1:10" s="193" customFormat="1" ht="90.75" thickBot="1" x14ac:dyDescent="0.3">
      <c r="A147" s="192" t="s">
        <v>2328</v>
      </c>
      <c r="B147" s="192" t="s">
        <v>3499</v>
      </c>
      <c r="C147" s="199">
        <v>1</v>
      </c>
      <c r="D147" s="193" t="s">
        <v>61</v>
      </c>
      <c r="E147" s="193" t="s">
        <v>62</v>
      </c>
      <c r="F147" s="193" t="str">
        <f>UnitControlCenter!$B$16</f>
        <v>terawatt-hours (TWh) / year</v>
      </c>
      <c r="G147" s="193" t="s">
        <v>3638</v>
      </c>
      <c r="H147" s="193" t="s">
        <v>3500</v>
      </c>
      <c r="I147" s="193" t="s">
        <v>3501</v>
      </c>
    </row>
    <row r="148" spans="1:10" ht="285" x14ac:dyDescent="0.25">
      <c r="A148" s="2" t="s">
        <v>2786</v>
      </c>
      <c r="B148" s="2" t="s">
        <v>2373</v>
      </c>
      <c r="C148" s="43">
        <v>1</v>
      </c>
      <c r="D148" s="1" t="s">
        <v>61</v>
      </c>
      <c r="E148" s="1" t="s">
        <v>62</v>
      </c>
      <c r="F148" s="1" t="str">
        <f>UnitControlCenter!$B$3</f>
        <v>million metric tons / year</v>
      </c>
      <c r="G148" s="1" t="s">
        <v>3031</v>
      </c>
      <c r="H148" s="1" t="s">
        <v>3028</v>
      </c>
      <c r="I148" s="208" t="s">
        <v>3029</v>
      </c>
      <c r="J148" s="208"/>
    </row>
    <row r="149" spans="1:10" ht="45" x14ac:dyDescent="0.25">
      <c r="A149" s="2" t="s">
        <v>2786</v>
      </c>
      <c r="B149" s="2" t="s">
        <v>2374</v>
      </c>
      <c r="C149" s="43">
        <v>1</v>
      </c>
      <c r="D149" s="1" t="s">
        <v>61</v>
      </c>
      <c r="E149" s="1" t="s">
        <v>62</v>
      </c>
      <c r="F149" s="1" t="str">
        <f>UnitControlCenter!$B$3</f>
        <v>million metric tons / year</v>
      </c>
      <c r="G149" s="1" t="s">
        <v>2581</v>
      </c>
      <c r="H149" s="1" t="s">
        <v>2579</v>
      </c>
      <c r="I149" s="1" t="s">
        <v>2580</v>
      </c>
    </row>
    <row r="150" spans="1:10" ht="270" x14ac:dyDescent="0.25">
      <c r="A150" s="2" t="s">
        <v>2786</v>
      </c>
      <c r="B150" s="2" t="s">
        <v>2375</v>
      </c>
      <c r="C150" s="43">
        <v>1</v>
      </c>
      <c r="D150" s="1" t="s">
        <v>61</v>
      </c>
      <c r="E150" s="1" t="s">
        <v>62</v>
      </c>
      <c r="F150" s="1" t="str">
        <f>UnitControlCenter!$B$3</f>
        <v>million metric tons / year</v>
      </c>
      <c r="G150" s="1" t="s">
        <v>3083</v>
      </c>
      <c r="H150" s="1" t="s">
        <v>3028</v>
      </c>
      <c r="I150" s="208" t="s">
        <v>3029</v>
      </c>
      <c r="J150" s="208"/>
    </row>
    <row r="151" spans="1:10" ht="45" x14ac:dyDescent="0.25">
      <c r="A151" s="2" t="s">
        <v>2786</v>
      </c>
      <c r="B151" s="2" t="s">
        <v>2376</v>
      </c>
      <c r="C151" s="43">
        <v>1</v>
      </c>
      <c r="D151" s="1" t="s">
        <v>61</v>
      </c>
      <c r="E151" s="1" t="s">
        <v>62</v>
      </c>
      <c r="F151" s="1" t="str">
        <f>UnitControlCenter!$B$3</f>
        <v>million metric tons / year</v>
      </c>
      <c r="G151" s="1" t="s">
        <v>2582</v>
      </c>
      <c r="H151" s="1" t="s">
        <v>2579</v>
      </c>
      <c r="I151" s="1" t="s">
        <v>2580</v>
      </c>
    </row>
    <row r="152" spans="1:10" ht="330" x14ac:dyDescent="0.25">
      <c r="A152" s="2" t="s">
        <v>2786</v>
      </c>
      <c r="B152" s="2" t="s">
        <v>2784</v>
      </c>
      <c r="C152" s="43">
        <v>1</v>
      </c>
      <c r="D152" s="1" t="s">
        <v>61</v>
      </c>
      <c r="E152" s="1" t="s">
        <v>62</v>
      </c>
      <c r="F152" s="1" t="str">
        <f>UnitControlCenter!$B$3</f>
        <v>million metric tons / year</v>
      </c>
      <c r="G152" s="1" t="s">
        <v>3032</v>
      </c>
      <c r="H152" s="1" t="s">
        <v>3028</v>
      </c>
      <c r="I152" s="208" t="s">
        <v>3029</v>
      </c>
      <c r="J152" s="208"/>
    </row>
    <row r="153" spans="1:10" ht="45" x14ac:dyDescent="0.25">
      <c r="A153" s="2" t="s">
        <v>2786</v>
      </c>
      <c r="B153" s="2" t="s">
        <v>2785</v>
      </c>
      <c r="C153" s="43">
        <v>1</v>
      </c>
      <c r="D153" s="1" t="s">
        <v>61</v>
      </c>
      <c r="E153" s="1" t="s">
        <v>62</v>
      </c>
      <c r="F153" s="1" t="str">
        <f>UnitControlCenter!$B$3</f>
        <v>million metric tons / year</v>
      </c>
      <c r="G153" s="1" t="s">
        <v>2823</v>
      </c>
      <c r="H153" s="1" t="s">
        <v>2787</v>
      </c>
      <c r="I153" s="1" t="s">
        <v>2788</v>
      </c>
    </row>
    <row r="154" spans="1:10" ht="30" x14ac:dyDescent="0.25">
      <c r="A154" s="2" t="s">
        <v>2786</v>
      </c>
      <c r="B154" s="2" t="s">
        <v>3309</v>
      </c>
      <c r="C154" s="43">
        <v>1</v>
      </c>
      <c r="D154" s="1" t="s">
        <v>61</v>
      </c>
      <c r="E154" s="1" t="s">
        <v>62</v>
      </c>
      <c r="F154" s="1" t="str">
        <f>UnitControlCenter!$B$3</f>
        <v>million metric tons / year</v>
      </c>
      <c r="G154" s="1" t="s">
        <v>3407</v>
      </c>
      <c r="H154" s="1" t="s">
        <v>3303</v>
      </c>
      <c r="I154" s="1" t="s">
        <v>3306</v>
      </c>
    </row>
    <row r="155" spans="1:10" ht="255" x14ac:dyDescent="0.25">
      <c r="A155" s="2" t="s">
        <v>2786</v>
      </c>
      <c r="B155" s="2" t="s">
        <v>3301</v>
      </c>
      <c r="C155" s="43">
        <v>1</v>
      </c>
      <c r="D155" s="1" t="s">
        <v>61</v>
      </c>
      <c r="E155" s="1" t="s">
        <v>62</v>
      </c>
      <c r="F155" s="1" t="str">
        <f>UnitControlCenter!$B$3</f>
        <v>million metric tons / year</v>
      </c>
      <c r="G155" s="1" t="s">
        <v>3304</v>
      </c>
      <c r="H155" s="1" t="s">
        <v>3028</v>
      </c>
      <c r="I155" s="208" t="s">
        <v>3029</v>
      </c>
      <c r="J155" s="208"/>
    </row>
    <row r="156" spans="1:10" ht="330.75" thickBot="1" x14ac:dyDescent="0.3">
      <c r="A156" s="192" t="s">
        <v>2786</v>
      </c>
      <c r="B156" s="192" t="s">
        <v>3302</v>
      </c>
      <c r="C156" s="199">
        <v>1</v>
      </c>
      <c r="D156" s="192" t="s">
        <v>61</v>
      </c>
      <c r="E156" s="192" t="s">
        <v>62</v>
      </c>
      <c r="F156" s="192" t="str">
        <f>UnitControlCenter!$B$3</f>
        <v>million metric tons / year</v>
      </c>
      <c r="G156" s="192" t="s">
        <v>3305</v>
      </c>
      <c r="H156" s="192" t="s">
        <v>3028</v>
      </c>
      <c r="I156" s="192" t="s">
        <v>3029</v>
      </c>
      <c r="J156" s="192"/>
    </row>
    <row r="157" spans="1:10" ht="60" x14ac:dyDescent="0.25">
      <c r="A157" s="2" t="s">
        <v>3435</v>
      </c>
      <c r="B157" s="2" t="s">
        <v>3436</v>
      </c>
      <c r="C157" s="43">
        <v>1</v>
      </c>
      <c r="D157" s="1" t="s">
        <v>61</v>
      </c>
      <c r="E157" s="1" t="s">
        <v>62</v>
      </c>
      <c r="F157" s="1" t="str">
        <f>UnitControlCenter!$B$30</f>
        <v>quads / year</v>
      </c>
      <c r="G157" s="1" t="s">
        <v>2339</v>
      </c>
      <c r="H157" s="1" t="s">
        <v>2340</v>
      </c>
      <c r="I157" s="1" t="s">
        <v>2565</v>
      </c>
    </row>
    <row r="158" spans="1:10" s="2" customFormat="1" ht="30" x14ac:dyDescent="0.25">
      <c r="A158" s="2" t="s">
        <v>3435</v>
      </c>
      <c r="B158" s="2" t="s">
        <v>3437</v>
      </c>
      <c r="C158" s="43">
        <v>1</v>
      </c>
      <c r="D158" s="2" t="s">
        <v>61</v>
      </c>
      <c r="E158" s="2" t="s">
        <v>62</v>
      </c>
      <c r="F158" s="2" t="str">
        <f>UnitControlCenter!$B$30</f>
        <v>quads / year</v>
      </c>
      <c r="G158" s="2" t="s">
        <v>2357</v>
      </c>
      <c r="H158" s="2" t="s">
        <v>2341</v>
      </c>
      <c r="I158" s="2" t="s">
        <v>2342</v>
      </c>
    </row>
    <row r="159" spans="1:10" ht="90" x14ac:dyDescent="0.25">
      <c r="A159" s="2" t="s">
        <v>3435</v>
      </c>
      <c r="B159" s="2" t="s">
        <v>3438</v>
      </c>
      <c r="C159" s="43">
        <v>1</v>
      </c>
      <c r="D159" s="1" t="s">
        <v>61</v>
      </c>
      <c r="E159" s="1" t="s">
        <v>62</v>
      </c>
      <c r="F159" s="1" t="str">
        <f>UnitControlCenter!$B$30</f>
        <v>quads / year</v>
      </c>
      <c r="G159" s="1" t="s">
        <v>2604</v>
      </c>
      <c r="H159" s="1" t="s">
        <v>2606</v>
      </c>
      <c r="I159" s="1" t="s">
        <v>2605</v>
      </c>
    </row>
    <row r="160" spans="1:10" s="2" customFormat="1" x14ac:dyDescent="0.25">
      <c r="A160" s="2" t="s">
        <v>3435</v>
      </c>
      <c r="B160" s="2" t="s">
        <v>3439</v>
      </c>
      <c r="C160" s="43">
        <v>1</v>
      </c>
      <c r="D160" s="2" t="s">
        <v>59</v>
      </c>
      <c r="E160" s="2" t="s">
        <v>60</v>
      </c>
      <c r="F160" s="2" t="str">
        <f>UnitControlCenter!$B$30</f>
        <v>quads / year</v>
      </c>
      <c r="G160" s="2" t="s">
        <v>3252</v>
      </c>
    </row>
    <row r="161" spans="1:10" ht="210" x14ac:dyDescent="0.25">
      <c r="A161" s="2" t="s">
        <v>3435</v>
      </c>
      <c r="B161" s="2" t="s">
        <v>3440</v>
      </c>
      <c r="C161" s="43">
        <v>1</v>
      </c>
      <c r="D161" s="1" t="s">
        <v>61</v>
      </c>
      <c r="E161" s="1" t="s">
        <v>62</v>
      </c>
      <c r="F161" s="2" t="str">
        <f>UnitControlCenter!B3</f>
        <v>million metric tons / year</v>
      </c>
      <c r="G161" s="1" t="s">
        <v>3585</v>
      </c>
      <c r="H161" s="1" t="s">
        <v>3442</v>
      </c>
      <c r="I161" s="2" t="s">
        <v>3443</v>
      </c>
      <c r="J161" s="2"/>
    </row>
    <row r="162" spans="1:10" s="193" customFormat="1" ht="255.75" thickBot="1" x14ac:dyDescent="0.3">
      <c r="A162" s="2" t="s">
        <v>3435</v>
      </c>
      <c r="B162" s="192" t="s">
        <v>3441</v>
      </c>
      <c r="C162" s="199">
        <v>1</v>
      </c>
      <c r="D162" s="193" t="s">
        <v>61</v>
      </c>
      <c r="E162" s="193" t="s">
        <v>62</v>
      </c>
      <c r="F162" s="192" t="str">
        <f>UnitControlCenter!B3</f>
        <v>million metric tons / year</v>
      </c>
      <c r="G162" s="193" t="s">
        <v>3586</v>
      </c>
      <c r="H162" s="193" t="s">
        <v>3442</v>
      </c>
      <c r="I162" s="192" t="s">
        <v>3443</v>
      </c>
      <c r="J162" s="192"/>
    </row>
    <row r="163" spans="1:10" ht="90" x14ac:dyDescent="0.25">
      <c r="A163" s="2" t="s">
        <v>2395</v>
      </c>
      <c r="B163" s="2" t="s">
        <v>2396</v>
      </c>
      <c r="C163" s="43">
        <v>1</v>
      </c>
      <c r="D163" s="1" t="s">
        <v>61</v>
      </c>
      <c r="E163" s="1" t="s">
        <v>62</v>
      </c>
      <c r="F163" s="1" t="str">
        <f>UnitControlCenter!$B$30</f>
        <v>quads / year</v>
      </c>
      <c r="G163" s="1" t="s">
        <v>3614</v>
      </c>
      <c r="H163" s="1" t="s">
        <v>3613</v>
      </c>
      <c r="I163" s="1" t="s">
        <v>3612</v>
      </c>
    </row>
    <row r="164" spans="1:10" ht="75" x14ac:dyDescent="0.25">
      <c r="A164" s="2" t="s">
        <v>2395</v>
      </c>
      <c r="B164" s="2" t="s">
        <v>2397</v>
      </c>
      <c r="C164" s="43">
        <v>1</v>
      </c>
      <c r="D164" s="1" t="s">
        <v>61</v>
      </c>
      <c r="E164" s="1" t="s">
        <v>62</v>
      </c>
      <c r="F164" s="1" t="str">
        <f>UnitControlCenter!$B$30</f>
        <v>quads / year</v>
      </c>
      <c r="G164" s="1" t="s">
        <v>3615</v>
      </c>
      <c r="H164" s="1" t="s">
        <v>3244</v>
      </c>
      <c r="I164" s="1" t="s">
        <v>3245</v>
      </c>
    </row>
    <row r="165" spans="1:10" ht="75" x14ac:dyDescent="0.25">
      <c r="A165" s="2" t="s">
        <v>2395</v>
      </c>
      <c r="B165" s="2" t="s">
        <v>3610</v>
      </c>
      <c r="C165" s="43">
        <v>1</v>
      </c>
      <c r="D165" s="1" t="s">
        <v>61</v>
      </c>
      <c r="E165" s="1" t="s">
        <v>62</v>
      </c>
      <c r="F165" s="1" t="str">
        <f>UnitControlCenter!$B$30</f>
        <v>quads / year</v>
      </c>
      <c r="G165" s="1" t="s">
        <v>3624</v>
      </c>
      <c r="H165" s="1" t="s">
        <v>3616</v>
      </c>
      <c r="I165" s="43" t="s">
        <v>3617</v>
      </c>
    </row>
    <row r="166" spans="1:10" ht="60" x14ac:dyDescent="0.25">
      <c r="A166" s="2" t="s">
        <v>2395</v>
      </c>
      <c r="B166" s="2" t="s">
        <v>3611</v>
      </c>
      <c r="C166" s="43">
        <v>1</v>
      </c>
      <c r="D166" s="1" t="s">
        <v>61</v>
      </c>
      <c r="E166" s="1" t="s">
        <v>62</v>
      </c>
      <c r="F166" s="1" t="str">
        <f>UnitControlCenter!$B$30</f>
        <v>quads / year</v>
      </c>
      <c r="G166" s="1" t="s">
        <v>3898</v>
      </c>
      <c r="H166" s="1" t="s">
        <v>3899</v>
      </c>
      <c r="I166" s="1" t="s">
        <v>3900</v>
      </c>
    </row>
    <row r="167" spans="1:10" x14ac:dyDescent="0.25">
      <c r="A167" s="2" t="s">
        <v>2395</v>
      </c>
      <c r="B167" s="2" t="s">
        <v>2842</v>
      </c>
      <c r="C167" s="43">
        <v>0</v>
      </c>
      <c r="D167" s="1" t="s">
        <v>59</v>
      </c>
      <c r="E167" s="1" t="s">
        <v>60</v>
      </c>
      <c r="F167" s="1" t="str">
        <f>UnitControlCenter!$B$31</f>
        <v>thousand BTU / 2023 dollar</v>
      </c>
      <c r="G167" s="1" t="s">
        <v>2797</v>
      </c>
    </row>
    <row r="168" spans="1:10" x14ac:dyDescent="0.25">
      <c r="A168" s="2" t="s">
        <v>2395</v>
      </c>
      <c r="B168" s="2" t="s">
        <v>2398</v>
      </c>
      <c r="C168" s="43">
        <v>1</v>
      </c>
      <c r="D168" s="1" t="s">
        <v>59</v>
      </c>
      <c r="E168" s="1" t="s">
        <v>60</v>
      </c>
      <c r="F168" s="1" t="str">
        <f>UnitControlCenter!$B$16</f>
        <v>terawatt-hours (TWh) / year</v>
      </c>
      <c r="G168" s="1" t="s">
        <v>2298</v>
      </c>
    </row>
    <row r="169" spans="1:10" x14ac:dyDescent="0.25">
      <c r="A169" s="2" t="s">
        <v>2395</v>
      </c>
      <c r="B169" s="2" t="s">
        <v>2399</v>
      </c>
      <c r="C169" s="43">
        <v>1</v>
      </c>
      <c r="D169" s="1" t="s">
        <v>59</v>
      </c>
      <c r="E169" s="1" t="s">
        <v>60</v>
      </c>
      <c r="F169" s="1" t="str">
        <f>UnitControlCenter!$B$32</f>
        <v>millions of short tons / year</v>
      </c>
      <c r="G169" s="1" t="s">
        <v>2297</v>
      </c>
    </row>
    <row r="170" spans="1:10" x14ac:dyDescent="0.25">
      <c r="A170" s="2" t="s">
        <v>2395</v>
      </c>
      <c r="B170" s="2" t="s">
        <v>2400</v>
      </c>
      <c r="C170" s="43">
        <v>1</v>
      </c>
      <c r="D170" s="1" t="s">
        <v>59</v>
      </c>
      <c r="E170" s="1" t="s">
        <v>60</v>
      </c>
      <c r="F170" s="1" t="str">
        <f>UnitControlCenter!$B$32</f>
        <v>millions of short tons / year</v>
      </c>
      <c r="G170" s="1" t="s">
        <v>2296</v>
      </c>
    </row>
    <row r="171" spans="1:10" x14ac:dyDescent="0.25">
      <c r="A171" s="2" t="s">
        <v>2395</v>
      </c>
      <c r="B171" s="2" t="s">
        <v>2401</v>
      </c>
      <c r="C171" s="43">
        <v>1</v>
      </c>
      <c r="D171" s="1" t="s">
        <v>59</v>
      </c>
      <c r="E171" s="1" t="s">
        <v>60</v>
      </c>
      <c r="F171" s="1" t="str">
        <f>UnitControlCenter!$B$33</f>
        <v>trillion cubic feet / year</v>
      </c>
      <c r="G171" s="1" t="s">
        <v>2295</v>
      </c>
    </row>
    <row r="172" spans="1:10" ht="30" x14ac:dyDescent="0.25">
      <c r="A172" s="2" t="s">
        <v>2395</v>
      </c>
      <c r="B172" s="2" t="s">
        <v>2402</v>
      </c>
      <c r="C172" s="43">
        <v>1</v>
      </c>
      <c r="D172" s="1" t="s">
        <v>59</v>
      </c>
      <c r="E172" s="1" t="s">
        <v>60</v>
      </c>
      <c r="F172" s="1" t="str">
        <f>UnitControlCenter!$B$34</f>
        <v>million barrels of oil / year</v>
      </c>
      <c r="G172" s="1" t="s">
        <v>2294</v>
      </c>
    </row>
    <row r="173" spans="1:10" x14ac:dyDescent="0.25">
      <c r="A173" s="2" t="s">
        <v>2395</v>
      </c>
      <c r="B173" s="2" t="s">
        <v>2403</v>
      </c>
      <c r="C173" s="43">
        <v>1</v>
      </c>
      <c r="D173" s="1" t="s">
        <v>59</v>
      </c>
      <c r="E173" s="1" t="s">
        <v>60</v>
      </c>
      <c r="F173" s="1" t="str">
        <f>UnitControlCenter!$B$34</f>
        <v>million barrels of oil / year</v>
      </c>
      <c r="G173" s="1" t="s">
        <v>2345</v>
      </c>
    </row>
    <row r="174" spans="1:10" x14ac:dyDescent="0.25">
      <c r="A174" s="2" t="s">
        <v>2395</v>
      </c>
      <c r="B174" s="2" t="s">
        <v>2404</v>
      </c>
      <c r="C174" s="43">
        <v>1</v>
      </c>
      <c r="D174" s="1" t="s">
        <v>59</v>
      </c>
      <c r="E174" s="1" t="s">
        <v>60</v>
      </c>
      <c r="F174" s="1" t="str">
        <f>UnitControlCenter!$B$32</f>
        <v>millions of short tons / year</v>
      </c>
      <c r="G174" s="1" t="s">
        <v>2346</v>
      </c>
    </row>
    <row r="175" spans="1:10" ht="30" x14ac:dyDescent="0.25">
      <c r="A175" s="2" t="s">
        <v>2395</v>
      </c>
      <c r="B175" s="2" t="s">
        <v>2607</v>
      </c>
      <c r="C175" s="43">
        <v>1</v>
      </c>
      <c r="D175" s="1" t="s">
        <v>59</v>
      </c>
      <c r="E175" s="1" t="s">
        <v>60</v>
      </c>
      <c r="F175" s="1" t="str">
        <f>UnitControlCenter!$B$35</f>
        <v>million gallons / year</v>
      </c>
      <c r="G175" s="1" t="s">
        <v>2611</v>
      </c>
    </row>
    <row r="176" spans="1:10" ht="30" x14ac:dyDescent="0.25">
      <c r="A176" s="2" t="s">
        <v>2395</v>
      </c>
      <c r="B176" s="2" t="s">
        <v>2608</v>
      </c>
      <c r="C176" s="43">
        <v>1</v>
      </c>
      <c r="D176" s="1" t="s">
        <v>59</v>
      </c>
      <c r="E176" s="1" t="s">
        <v>60</v>
      </c>
      <c r="F176" s="1" t="str">
        <f>UnitControlCenter!$B$32</f>
        <v>millions of short tons / year</v>
      </c>
      <c r="G176" s="1" t="s">
        <v>2612</v>
      </c>
    </row>
    <row r="177" spans="1:10" ht="15.75" thickBot="1" x14ac:dyDescent="0.3">
      <c r="A177" s="192" t="s">
        <v>2395</v>
      </c>
      <c r="B177" s="192" t="s">
        <v>2609</v>
      </c>
      <c r="C177" s="199">
        <v>1</v>
      </c>
      <c r="D177" s="193" t="s">
        <v>59</v>
      </c>
      <c r="E177" s="193" t="s">
        <v>60</v>
      </c>
      <c r="F177" s="193" t="str">
        <f>UnitControlCenter!$B$6</f>
        <v>thousand metric tons / year</v>
      </c>
      <c r="G177" s="193" t="s">
        <v>2613</v>
      </c>
      <c r="H177" s="193"/>
      <c r="I177" s="193"/>
      <c r="J177" s="193"/>
    </row>
    <row r="178" spans="1:10" ht="60" x14ac:dyDescent="0.25">
      <c r="A178" s="2" t="s">
        <v>3312</v>
      </c>
      <c r="B178" s="2" t="s">
        <v>3340</v>
      </c>
      <c r="C178" s="43">
        <v>1</v>
      </c>
      <c r="D178" s="1" t="s">
        <v>61</v>
      </c>
      <c r="E178" s="1" t="s">
        <v>62</v>
      </c>
      <c r="F178" s="1" t="str">
        <f>UnitControlCenter!$B$36</f>
        <v>trillion BTU / year</v>
      </c>
      <c r="G178" s="1" t="s">
        <v>2618</v>
      </c>
      <c r="H178" s="1" t="s">
        <v>2619</v>
      </c>
      <c r="I178" s="1" t="s">
        <v>2620</v>
      </c>
    </row>
    <row r="179" spans="1:10" ht="60" x14ac:dyDescent="0.25">
      <c r="A179" s="2" t="s">
        <v>3312</v>
      </c>
      <c r="B179" s="2" t="s">
        <v>3341</v>
      </c>
      <c r="C179" s="43">
        <v>1</v>
      </c>
      <c r="D179" s="1" t="s">
        <v>61</v>
      </c>
      <c r="E179" s="1" t="s">
        <v>62</v>
      </c>
      <c r="F179" s="1" t="str">
        <f>UnitControlCenter!$B$36</f>
        <v>trillion BTU / year</v>
      </c>
      <c r="G179" s="1" t="s">
        <v>2621</v>
      </c>
      <c r="H179" s="1" t="s">
        <v>2619</v>
      </c>
      <c r="I179" s="1" t="s">
        <v>2620</v>
      </c>
    </row>
    <row r="180" spans="1:10" ht="60" x14ac:dyDescent="0.25">
      <c r="A180" s="2" t="s">
        <v>3312</v>
      </c>
      <c r="B180" s="2" t="s">
        <v>3342</v>
      </c>
      <c r="C180" s="43">
        <v>1</v>
      </c>
      <c r="D180" s="1" t="s">
        <v>61</v>
      </c>
      <c r="E180" s="1" t="s">
        <v>62</v>
      </c>
      <c r="F180" s="1" t="str">
        <f>UnitControlCenter!$B$9</f>
        <v>billion 2023 dollars / year</v>
      </c>
      <c r="G180" s="1" t="s">
        <v>2622</v>
      </c>
      <c r="H180" s="1" t="s">
        <v>2619</v>
      </c>
      <c r="I180" s="1" t="s">
        <v>2620</v>
      </c>
    </row>
    <row r="181" spans="1:10" ht="75" x14ac:dyDescent="0.25">
      <c r="A181" s="2" t="s">
        <v>3312</v>
      </c>
      <c r="B181" s="2" t="s">
        <v>3343</v>
      </c>
      <c r="C181" s="43">
        <v>1</v>
      </c>
      <c r="D181" s="1" t="s">
        <v>61</v>
      </c>
      <c r="E181" s="1" t="s">
        <v>62</v>
      </c>
      <c r="F181" s="1" t="str">
        <f>UnitControlCenter!$B$9</f>
        <v>billion 2023 dollars / year</v>
      </c>
      <c r="G181" s="1" t="s">
        <v>2623</v>
      </c>
      <c r="H181" s="1" t="s">
        <v>2619</v>
      </c>
      <c r="I181" s="1" t="s">
        <v>2620</v>
      </c>
    </row>
    <row r="182" spans="1:10" ht="60" x14ac:dyDescent="0.25">
      <c r="A182" s="2" t="s">
        <v>3312</v>
      </c>
      <c r="B182" s="2" t="s">
        <v>3344</v>
      </c>
      <c r="C182" s="43">
        <v>1</v>
      </c>
      <c r="D182" s="1" t="s">
        <v>61</v>
      </c>
      <c r="E182" s="1" t="s">
        <v>62</v>
      </c>
      <c r="F182" s="1" t="str">
        <f>UnitControlCenter!B3</f>
        <v>million metric tons / year</v>
      </c>
      <c r="G182" s="1" t="s">
        <v>2865</v>
      </c>
      <c r="H182" s="1" t="s">
        <v>2863</v>
      </c>
      <c r="I182" s="1" t="s">
        <v>2864</v>
      </c>
    </row>
    <row r="183" spans="1:10" ht="60" x14ac:dyDescent="0.25">
      <c r="A183" s="2" t="s">
        <v>3312</v>
      </c>
      <c r="B183" s="2" t="s">
        <v>3345</v>
      </c>
      <c r="C183" s="43">
        <v>1</v>
      </c>
      <c r="D183" s="1" t="s">
        <v>61</v>
      </c>
      <c r="E183" s="1" t="s">
        <v>62</v>
      </c>
      <c r="F183" s="1" t="str">
        <f>UnitControlCenter!B3</f>
        <v>million metric tons / year</v>
      </c>
      <c r="G183" s="1" t="s">
        <v>2866</v>
      </c>
      <c r="H183" s="1" t="s">
        <v>2863</v>
      </c>
      <c r="I183" s="1" t="s">
        <v>2864</v>
      </c>
    </row>
    <row r="184" spans="1:10" ht="60" x14ac:dyDescent="0.25">
      <c r="A184" s="2" t="s">
        <v>3312</v>
      </c>
      <c r="B184" s="2" t="s">
        <v>3346</v>
      </c>
      <c r="C184" s="43">
        <v>1</v>
      </c>
      <c r="D184" s="1" t="s">
        <v>61</v>
      </c>
      <c r="E184" s="1" t="s">
        <v>62</v>
      </c>
      <c r="F184" s="1" t="str">
        <f>UnitControlCenter!$B$36</f>
        <v>trillion BTU / year</v>
      </c>
      <c r="G184" s="1" t="s">
        <v>2700</v>
      </c>
      <c r="H184" s="1" t="s">
        <v>2695</v>
      </c>
      <c r="I184" s="1" t="s">
        <v>2696</v>
      </c>
    </row>
    <row r="185" spans="1:10" ht="75" x14ac:dyDescent="0.25">
      <c r="A185" s="2" t="s">
        <v>3312</v>
      </c>
      <c r="B185" s="2" t="s">
        <v>3347</v>
      </c>
      <c r="C185" s="43">
        <v>1</v>
      </c>
      <c r="D185" s="1" t="s">
        <v>61</v>
      </c>
      <c r="E185" s="1" t="s">
        <v>62</v>
      </c>
      <c r="F185" s="1" t="str">
        <f>UnitControlCenter!$B$36</f>
        <v>trillion BTU / year</v>
      </c>
      <c r="G185" s="1" t="s">
        <v>2701</v>
      </c>
      <c r="H185" s="1" t="s">
        <v>2695</v>
      </c>
      <c r="I185" s="1" t="s">
        <v>2697</v>
      </c>
    </row>
    <row r="186" spans="1:10" ht="75" x14ac:dyDescent="0.25">
      <c r="A186" s="2" t="s">
        <v>3312</v>
      </c>
      <c r="B186" s="2" t="s">
        <v>3348</v>
      </c>
      <c r="C186" s="43">
        <v>1</v>
      </c>
      <c r="D186" s="1" t="s">
        <v>61</v>
      </c>
      <c r="E186" s="1" t="s">
        <v>62</v>
      </c>
      <c r="F186" s="1" t="str">
        <f>UnitControlCenter!$B$9</f>
        <v>billion 2023 dollars / year</v>
      </c>
      <c r="G186" s="1" t="s">
        <v>2702</v>
      </c>
      <c r="H186" s="1" t="s">
        <v>2695</v>
      </c>
      <c r="I186" s="1" t="s">
        <v>2698</v>
      </c>
    </row>
    <row r="187" spans="1:10" ht="90" x14ac:dyDescent="0.25">
      <c r="A187" s="2" t="s">
        <v>3312</v>
      </c>
      <c r="B187" s="2" t="s">
        <v>3349</v>
      </c>
      <c r="C187" s="43">
        <v>1</v>
      </c>
      <c r="D187" s="1" t="s">
        <v>61</v>
      </c>
      <c r="E187" s="1" t="s">
        <v>62</v>
      </c>
      <c r="F187" s="1" t="str">
        <f>UnitControlCenter!$B$9</f>
        <v>billion 2023 dollars / year</v>
      </c>
      <c r="G187" s="1" t="s">
        <v>2703</v>
      </c>
      <c r="H187" s="1" t="s">
        <v>2695</v>
      </c>
      <c r="I187" s="1" t="s">
        <v>2699</v>
      </c>
    </row>
    <row r="188" spans="1:10" ht="105" x14ac:dyDescent="0.25">
      <c r="A188" s="2" t="s">
        <v>3312</v>
      </c>
      <c r="B188" s="2" t="s">
        <v>3350</v>
      </c>
      <c r="C188" s="43">
        <v>1</v>
      </c>
      <c r="D188" s="1" t="s">
        <v>61</v>
      </c>
      <c r="E188" s="1" t="s">
        <v>62</v>
      </c>
      <c r="F188" s="1" t="str">
        <f>UnitControlCenter!$B$30</f>
        <v>quads / year</v>
      </c>
      <c r="G188" s="1" t="s">
        <v>2728</v>
      </c>
      <c r="H188" s="1" t="s">
        <v>2730</v>
      </c>
      <c r="I188" s="1" t="s">
        <v>2731</v>
      </c>
    </row>
    <row r="189" spans="1:10" ht="120" x14ac:dyDescent="0.25">
      <c r="A189" s="2" t="s">
        <v>3312</v>
      </c>
      <c r="B189" s="2" t="s">
        <v>3351</v>
      </c>
      <c r="C189" s="43">
        <v>1</v>
      </c>
      <c r="D189" s="1" t="s">
        <v>61</v>
      </c>
      <c r="E189" s="1" t="s">
        <v>62</v>
      </c>
      <c r="F189" s="1" t="str">
        <f>UnitControlCenter!$B$30</f>
        <v>quads / year</v>
      </c>
      <c r="G189" s="1" t="s">
        <v>2729</v>
      </c>
      <c r="H189" s="1" t="s">
        <v>2730</v>
      </c>
      <c r="I189" s="1" t="s">
        <v>2731</v>
      </c>
    </row>
    <row r="190" spans="1:10" ht="101.45" customHeight="1" x14ac:dyDescent="0.25">
      <c r="A190" s="2" t="s">
        <v>3312</v>
      </c>
      <c r="B190" s="2" t="s">
        <v>3666</v>
      </c>
      <c r="C190" s="43">
        <v>1</v>
      </c>
      <c r="D190" s="1" t="s">
        <v>61</v>
      </c>
      <c r="E190" s="1" t="s">
        <v>62</v>
      </c>
      <c r="F190" s="1" t="s">
        <v>339</v>
      </c>
      <c r="G190" s="1" t="s">
        <v>3767</v>
      </c>
      <c r="H190" s="1" t="s">
        <v>3768</v>
      </c>
      <c r="I190" s="1" t="s">
        <v>3781</v>
      </c>
    </row>
    <row r="191" spans="1:10" ht="225" x14ac:dyDescent="0.25">
      <c r="A191" s="2" t="s">
        <v>3312</v>
      </c>
      <c r="B191" s="2" t="s">
        <v>3359</v>
      </c>
      <c r="C191" s="43">
        <v>1</v>
      </c>
      <c r="D191" s="1" t="s">
        <v>61</v>
      </c>
      <c r="E191" s="1" t="s">
        <v>62</v>
      </c>
      <c r="F191" s="1" t="str">
        <f>UnitControlCenter!$B$10</f>
        <v>billion 2023 dollars</v>
      </c>
      <c r="G191" s="1" t="s">
        <v>3315</v>
      </c>
      <c r="H191" s="1" t="s">
        <v>3314</v>
      </c>
      <c r="I191" s="208" t="s">
        <v>3313</v>
      </c>
      <c r="J191" s="208"/>
    </row>
    <row r="192" spans="1:10" ht="255" x14ac:dyDescent="0.25">
      <c r="A192" s="2" t="s">
        <v>3312</v>
      </c>
      <c r="B192" s="2" t="s">
        <v>3352</v>
      </c>
      <c r="C192" s="43">
        <v>1</v>
      </c>
      <c r="D192" s="1" t="s">
        <v>61</v>
      </c>
      <c r="E192" s="1" t="s">
        <v>62</v>
      </c>
      <c r="F192" s="1" t="str">
        <f>UnitControlCenter!$B$10</f>
        <v>billion 2023 dollars</v>
      </c>
      <c r="G192" s="1" t="s">
        <v>3323</v>
      </c>
      <c r="H192" s="1" t="s">
        <v>3314</v>
      </c>
      <c r="I192" s="208" t="s">
        <v>3316</v>
      </c>
      <c r="J192" s="208"/>
    </row>
    <row r="193" spans="1:10" ht="225" x14ac:dyDescent="0.25">
      <c r="A193" s="2" t="s">
        <v>3312</v>
      </c>
      <c r="B193" s="2" t="s">
        <v>3353</v>
      </c>
      <c r="C193" s="43">
        <v>1</v>
      </c>
      <c r="D193" s="1" t="s">
        <v>61</v>
      </c>
      <c r="E193" s="1" t="s">
        <v>62</v>
      </c>
      <c r="F193" s="1" t="str">
        <f>UnitControlCenter!$B$10</f>
        <v>billion 2023 dollars</v>
      </c>
      <c r="G193" s="1" t="s">
        <v>3324</v>
      </c>
      <c r="H193" s="1" t="s">
        <v>3314</v>
      </c>
      <c r="I193" s="208" t="s">
        <v>3317</v>
      </c>
      <c r="J193" s="208"/>
    </row>
    <row r="194" spans="1:10" ht="255" x14ac:dyDescent="0.25">
      <c r="A194" s="2" t="s">
        <v>3312</v>
      </c>
      <c r="B194" s="2" t="s">
        <v>3354</v>
      </c>
      <c r="C194" s="43">
        <v>1</v>
      </c>
      <c r="D194" s="1" t="s">
        <v>61</v>
      </c>
      <c r="E194" s="1" t="s">
        <v>62</v>
      </c>
      <c r="F194" s="1" t="str">
        <f>UnitControlCenter!$B$10</f>
        <v>billion 2023 dollars</v>
      </c>
      <c r="G194" s="1" t="s">
        <v>3325</v>
      </c>
      <c r="H194" s="1" t="s">
        <v>3314</v>
      </c>
      <c r="I194" s="208" t="s">
        <v>3318</v>
      </c>
      <c r="J194" s="208"/>
    </row>
    <row r="195" spans="1:10" ht="210" x14ac:dyDescent="0.25">
      <c r="A195" s="2" t="s">
        <v>3312</v>
      </c>
      <c r="B195" s="2" t="s">
        <v>3355</v>
      </c>
      <c r="C195" s="43">
        <v>1</v>
      </c>
      <c r="D195" s="1" t="s">
        <v>61</v>
      </c>
      <c r="E195" s="1" t="s">
        <v>62</v>
      </c>
      <c r="F195" s="1" t="str">
        <f>UnitControlCenter!$B$10</f>
        <v>billion 2023 dollars</v>
      </c>
      <c r="G195" s="1" t="s">
        <v>3328</v>
      </c>
      <c r="H195" s="1" t="s">
        <v>3314</v>
      </c>
      <c r="I195" s="208" t="s">
        <v>3319</v>
      </c>
      <c r="J195" s="208"/>
    </row>
    <row r="196" spans="1:10" ht="240" x14ac:dyDescent="0.25">
      <c r="A196" s="2" t="s">
        <v>3312</v>
      </c>
      <c r="B196" s="2" t="s">
        <v>3356</v>
      </c>
      <c r="C196" s="43">
        <v>1</v>
      </c>
      <c r="D196" s="1" t="s">
        <v>61</v>
      </c>
      <c r="E196" s="1" t="s">
        <v>62</v>
      </c>
      <c r="F196" s="1" t="str">
        <f>UnitControlCenter!$B$10</f>
        <v>billion 2023 dollars</v>
      </c>
      <c r="G196" s="1" t="s">
        <v>3329</v>
      </c>
      <c r="H196" s="1" t="s">
        <v>3314</v>
      </c>
      <c r="I196" s="208" t="s">
        <v>3320</v>
      </c>
      <c r="J196" s="208"/>
    </row>
    <row r="197" spans="1:10" ht="270" x14ac:dyDescent="0.25">
      <c r="A197" s="2" t="s">
        <v>3312</v>
      </c>
      <c r="B197" s="2" t="s">
        <v>3357</v>
      </c>
      <c r="C197" s="43">
        <v>1</v>
      </c>
      <c r="D197" s="1" t="s">
        <v>61</v>
      </c>
      <c r="E197" s="1" t="s">
        <v>62</v>
      </c>
      <c r="F197" s="1" t="str">
        <f>UnitControlCenter!$B$10</f>
        <v>billion 2023 dollars</v>
      </c>
      <c r="G197" s="1" t="s">
        <v>3326</v>
      </c>
      <c r="H197" s="1" t="s">
        <v>3314</v>
      </c>
      <c r="I197" s="208" t="s">
        <v>3321</v>
      </c>
      <c r="J197" s="208"/>
    </row>
    <row r="198" spans="1:10" ht="315.75" thickBot="1" x14ac:dyDescent="0.3">
      <c r="A198" s="192" t="s">
        <v>3312</v>
      </c>
      <c r="B198" s="192" t="s">
        <v>3358</v>
      </c>
      <c r="C198" s="199">
        <v>1</v>
      </c>
      <c r="D198" s="193" t="s">
        <v>61</v>
      </c>
      <c r="E198" s="193" t="s">
        <v>62</v>
      </c>
      <c r="F198" s="193" t="str">
        <f>UnitControlCenter!$B$10</f>
        <v>billion 2023 dollars</v>
      </c>
      <c r="G198" s="193" t="s">
        <v>3327</v>
      </c>
      <c r="H198" s="193" t="s">
        <v>3314</v>
      </c>
      <c r="I198" s="315" t="s">
        <v>3322</v>
      </c>
      <c r="J198" s="315"/>
    </row>
    <row r="199" spans="1:10" ht="75" x14ac:dyDescent="0.25">
      <c r="A199" s="2" t="s">
        <v>2329</v>
      </c>
      <c r="B199" s="2" t="s">
        <v>89</v>
      </c>
      <c r="C199" s="43">
        <v>1</v>
      </c>
      <c r="D199" s="1" t="s">
        <v>61</v>
      </c>
      <c r="E199" s="1" t="s">
        <v>2335</v>
      </c>
      <c r="F199" s="1" t="str">
        <f>UnitControlCenter!$B$22</f>
        <v>2023 dollars / megawatt-hour (MWh)</v>
      </c>
      <c r="G199" s="1" t="s">
        <v>3269</v>
      </c>
      <c r="H199" s="1" t="s">
        <v>3268</v>
      </c>
      <c r="I199" s="1" t="s">
        <v>3618</v>
      </c>
    </row>
    <row r="200" spans="1:10" ht="45" x14ac:dyDescent="0.25">
      <c r="A200" s="2" t="s">
        <v>2329</v>
      </c>
      <c r="B200" s="2" t="s">
        <v>433</v>
      </c>
      <c r="C200" s="43">
        <v>1</v>
      </c>
      <c r="D200" s="1" t="s">
        <v>61</v>
      </c>
      <c r="E200" s="1" t="s">
        <v>2335</v>
      </c>
      <c r="F200" s="1" t="str">
        <f>UnitControlCenter!$B$37</f>
        <v>2023 dollars / short ton</v>
      </c>
      <c r="G200" s="1" t="s">
        <v>2631</v>
      </c>
      <c r="H200" s="1" t="s">
        <v>2632</v>
      </c>
      <c r="I200" s="1" t="s">
        <v>2633</v>
      </c>
    </row>
    <row r="201" spans="1:10" x14ac:dyDescent="0.25">
      <c r="A201" s="2" t="s">
        <v>2329</v>
      </c>
      <c r="B201" s="2" t="s">
        <v>430</v>
      </c>
      <c r="C201" s="43">
        <v>1</v>
      </c>
      <c r="D201" s="1" t="s">
        <v>61</v>
      </c>
      <c r="E201" s="1" t="s">
        <v>2335</v>
      </c>
      <c r="F201" s="1" t="str">
        <f>UnitControlCenter!$B$37</f>
        <v>2023 dollars / short ton</v>
      </c>
      <c r="G201" s="1" t="s">
        <v>2348</v>
      </c>
      <c r="H201" s="1" t="s">
        <v>328</v>
      </c>
      <c r="I201" s="1" t="s">
        <v>2518</v>
      </c>
    </row>
    <row r="202" spans="1:10" ht="90" x14ac:dyDescent="0.25">
      <c r="A202" s="2" t="s">
        <v>2329</v>
      </c>
      <c r="B202" s="2" t="s">
        <v>83</v>
      </c>
      <c r="C202" s="43">
        <v>1</v>
      </c>
      <c r="D202" s="1" t="s">
        <v>61</v>
      </c>
      <c r="E202" s="1" t="s">
        <v>2335</v>
      </c>
      <c r="F202" s="1" t="str">
        <f>UnitControlCenter!$B$38</f>
        <v>2023 dollars / thousand cubic feet</v>
      </c>
      <c r="G202" s="1" t="s">
        <v>3271</v>
      </c>
      <c r="H202" s="1" t="s">
        <v>3270</v>
      </c>
      <c r="I202" s="1" t="s">
        <v>3619</v>
      </c>
    </row>
    <row r="203" spans="1:10" x14ac:dyDescent="0.25">
      <c r="A203" s="2" t="s">
        <v>2329</v>
      </c>
      <c r="B203" s="2" t="s">
        <v>91</v>
      </c>
      <c r="C203" s="43">
        <v>1</v>
      </c>
      <c r="D203" s="1" t="s">
        <v>61</v>
      </c>
      <c r="E203" s="1" t="s">
        <v>2335</v>
      </c>
      <c r="F203" s="1" t="str">
        <f>UnitControlCenter!$B$39</f>
        <v>2023 dollars / gallon</v>
      </c>
      <c r="G203" s="1" t="s">
        <v>2350</v>
      </c>
      <c r="H203" s="1" t="s">
        <v>323</v>
      </c>
      <c r="I203" s="43">
        <v>969696</v>
      </c>
      <c r="J203" s="43"/>
    </row>
    <row r="204" spans="1:10" ht="90" x14ac:dyDescent="0.25">
      <c r="A204" s="2" t="s">
        <v>2329</v>
      </c>
      <c r="B204" s="2" t="s">
        <v>92</v>
      </c>
      <c r="C204" s="43">
        <v>1</v>
      </c>
      <c r="D204" s="1" t="s">
        <v>61</v>
      </c>
      <c r="E204" s="1" t="s">
        <v>2335</v>
      </c>
      <c r="F204" s="1" t="str">
        <f>UnitControlCenter!$B$39</f>
        <v>2023 dollars / gallon</v>
      </c>
      <c r="G204" s="1" t="s">
        <v>2626</v>
      </c>
      <c r="H204" s="1" t="s">
        <v>2624</v>
      </c>
      <c r="I204" s="1" t="s">
        <v>2625</v>
      </c>
    </row>
    <row r="205" spans="1:10" ht="60" x14ac:dyDescent="0.25">
      <c r="A205" s="2" t="s">
        <v>2329</v>
      </c>
      <c r="B205" s="2" t="s">
        <v>88</v>
      </c>
      <c r="C205" s="43">
        <v>1</v>
      </c>
      <c r="D205" s="1" t="s">
        <v>61</v>
      </c>
      <c r="E205" s="1" t="s">
        <v>2335</v>
      </c>
      <c r="F205" s="1" t="str">
        <f>UnitControlCenter!$B$37</f>
        <v>2023 dollars / short ton</v>
      </c>
      <c r="G205" s="1" t="s">
        <v>2627</v>
      </c>
      <c r="H205" s="1" t="s">
        <v>2628</v>
      </c>
      <c r="I205" s="1" t="s">
        <v>2629</v>
      </c>
    </row>
    <row r="206" spans="1:10" ht="60" x14ac:dyDescent="0.25">
      <c r="A206" s="2" t="s">
        <v>2329</v>
      </c>
      <c r="B206" s="2" t="s">
        <v>2568</v>
      </c>
      <c r="C206" s="43">
        <v>1</v>
      </c>
      <c r="D206" s="1" t="s">
        <v>61</v>
      </c>
      <c r="E206" s="1" t="s">
        <v>2335</v>
      </c>
      <c r="F206" s="1" t="str">
        <f>UnitControlCenter!$B$40</f>
        <v>2023 dollars / barrel of oil</v>
      </c>
      <c r="G206" s="1" t="s">
        <v>2692</v>
      </c>
      <c r="H206" s="1" t="s">
        <v>2693</v>
      </c>
      <c r="I206" s="1" t="s">
        <v>2694</v>
      </c>
    </row>
    <row r="207" spans="1:10" ht="60" x14ac:dyDescent="0.25">
      <c r="A207" s="2" t="s">
        <v>2329</v>
      </c>
      <c r="B207" s="2" t="s">
        <v>2630</v>
      </c>
      <c r="C207" s="43">
        <v>1</v>
      </c>
      <c r="D207" s="1" t="s">
        <v>61</v>
      </c>
      <c r="E207" s="1" t="s">
        <v>2335</v>
      </c>
      <c r="F207" s="1" t="str">
        <f>UnitControlCenter!$B$39</f>
        <v>2023 dollars / gallon</v>
      </c>
      <c r="G207" s="1" t="s">
        <v>2634</v>
      </c>
      <c r="H207" s="1" t="s">
        <v>2347</v>
      </c>
      <c r="I207" s="1" t="s">
        <v>2564</v>
      </c>
    </row>
    <row r="208" spans="1:10" ht="30.75" thickBot="1" x14ac:dyDescent="0.3">
      <c r="A208" s="192" t="s">
        <v>2329</v>
      </c>
      <c r="B208" s="192" t="s">
        <v>2451</v>
      </c>
      <c r="C208" s="199">
        <v>1</v>
      </c>
      <c r="D208" s="193" t="s">
        <v>61</v>
      </c>
      <c r="E208" s="193" t="s">
        <v>2335</v>
      </c>
      <c r="F208" s="193" t="str">
        <f>UnitControlCenter!$B$41</f>
        <v>2023 dollars / kg</v>
      </c>
      <c r="G208" s="193" t="s">
        <v>2736</v>
      </c>
      <c r="H208" s="193" t="s">
        <v>2737</v>
      </c>
      <c r="I208" s="193" t="s">
        <v>2738</v>
      </c>
      <c r="J208" s="193"/>
    </row>
    <row r="209" spans="1:10" x14ac:dyDescent="0.25">
      <c r="A209" s="2" t="s">
        <v>2330</v>
      </c>
      <c r="B209" s="2" t="s">
        <v>3449</v>
      </c>
      <c r="C209" s="43">
        <v>1</v>
      </c>
      <c r="D209" s="1" t="s">
        <v>59</v>
      </c>
      <c r="E209" s="1" t="s">
        <v>60</v>
      </c>
      <c r="F209" s="1" t="str">
        <f>UnitControlCenter!$B$42</f>
        <v>2023 dollars / kilowatt-hour (kWh)</v>
      </c>
      <c r="G209" s="1" t="s">
        <v>2351</v>
      </c>
    </row>
    <row r="210" spans="1:10" ht="30" x14ac:dyDescent="0.25">
      <c r="A210" s="2" t="s">
        <v>2330</v>
      </c>
      <c r="B210" s="2" t="s">
        <v>2331</v>
      </c>
      <c r="C210" s="43">
        <v>0</v>
      </c>
      <c r="D210" s="1" t="s">
        <v>61</v>
      </c>
      <c r="E210" s="1" t="s">
        <v>60</v>
      </c>
      <c r="F210" s="1" t="str">
        <f>UnitControlCenter!$B$44</f>
        <v>cost of eqpt. to capture 1 metric ton CO2e/yr (2020 dollars)</v>
      </c>
      <c r="G210" s="1" t="s">
        <v>2355</v>
      </c>
      <c r="H210" s="1" t="s">
        <v>2356</v>
      </c>
      <c r="I210" s="1" t="s">
        <v>2525</v>
      </c>
    </row>
    <row r="211" spans="1:10" ht="30" x14ac:dyDescent="0.25">
      <c r="A211" s="2" t="s">
        <v>2330</v>
      </c>
      <c r="B211" s="2" t="s">
        <v>2332</v>
      </c>
      <c r="C211" s="43">
        <v>1</v>
      </c>
      <c r="D211" s="1" t="s">
        <v>59</v>
      </c>
      <c r="E211" s="1" t="s">
        <v>60</v>
      </c>
      <c r="F211" s="1" t="str">
        <f>UnitControlCenter!$B$45</f>
        <v>million 2023 dollars / megawatt (MW)</v>
      </c>
      <c r="G211" s="1" t="s">
        <v>2352</v>
      </c>
    </row>
    <row r="212" spans="1:10" ht="30" x14ac:dyDescent="0.25">
      <c r="A212" s="2" t="s">
        <v>2330</v>
      </c>
      <c r="B212" s="2" t="s">
        <v>2333</v>
      </c>
      <c r="C212" s="43">
        <v>1</v>
      </c>
      <c r="D212" s="1" t="s">
        <v>59</v>
      </c>
      <c r="E212" s="1" t="s">
        <v>60</v>
      </c>
      <c r="F212" s="1" t="str">
        <f>UnitControlCenter!$B$45</f>
        <v>million 2023 dollars / megawatt (MW)</v>
      </c>
      <c r="G212" s="1" t="s">
        <v>2353</v>
      </c>
    </row>
    <row r="213" spans="1:10" ht="30" x14ac:dyDescent="0.25">
      <c r="A213" s="2" t="s">
        <v>2330</v>
      </c>
      <c r="B213" s="2" t="s">
        <v>2334</v>
      </c>
      <c r="C213" s="43">
        <v>1</v>
      </c>
      <c r="D213" s="1" t="s">
        <v>59</v>
      </c>
      <c r="E213" s="1" t="s">
        <v>60</v>
      </c>
      <c r="F213" s="1" t="str">
        <f>UnitControlCenter!$B$45</f>
        <v>million 2023 dollars / megawatt (MW)</v>
      </c>
      <c r="G213" s="1" t="s">
        <v>2354</v>
      </c>
    </row>
    <row r="214" spans="1:10" ht="30.75" thickBot="1" x14ac:dyDescent="0.3">
      <c r="A214" s="192" t="s">
        <v>2330</v>
      </c>
      <c r="B214" s="192" t="s">
        <v>2465</v>
      </c>
      <c r="C214" s="199">
        <v>1</v>
      </c>
      <c r="D214" s="193" t="s">
        <v>59</v>
      </c>
      <c r="E214" s="193" t="s">
        <v>60</v>
      </c>
      <c r="F214" s="193" t="str">
        <f>UnitControlCenter!$B$46</f>
        <v>cost of eqpt. to produce 1 kg H2/yr (2023 dollars)</v>
      </c>
      <c r="G214" s="193" t="s">
        <v>2466</v>
      </c>
      <c r="H214" s="193"/>
      <c r="I214" s="193"/>
      <c r="J214" s="193"/>
    </row>
  </sheetData>
  <phoneticPr fontId="114"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topLeftCell="A4" workbookViewId="0">
      <selection activeCell="B23" sqref="B23"/>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2513</v>
      </c>
      <c r="B1" s="169"/>
      <c r="C1" s="159"/>
      <c r="D1" s="159"/>
    </row>
    <row r="2" spans="1:5" x14ac:dyDescent="0.25">
      <c r="A2" s="9" t="s">
        <v>2477</v>
      </c>
      <c r="B2" s="170" t="s">
        <v>2478</v>
      </c>
      <c r="C2" s="9" t="s">
        <v>2479</v>
      </c>
      <c r="D2" s="9" t="s">
        <v>2480</v>
      </c>
    </row>
    <row r="3" spans="1:5" x14ac:dyDescent="0.25">
      <c r="A3" s="371" t="s">
        <v>3558</v>
      </c>
      <c r="B3" s="375" t="s">
        <v>3560</v>
      </c>
      <c r="C3" s="372"/>
      <c r="D3" s="374" t="s">
        <v>3559</v>
      </c>
    </row>
    <row r="4" spans="1:5" x14ac:dyDescent="0.25">
      <c r="A4" t="s">
        <v>2527</v>
      </c>
      <c r="B4" s="20" t="s">
        <v>2521</v>
      </c>
      <c r="C4" s="188"/>
      <c r="D4" s="376" t="s">
        <v>3562</v>
      </c>
      <c r="E4" t="s">
        <v>3565</v>
      </c>
    </row>
    <row r="5" spans="1:5" x14ac:dyDescent="0.25">
      <c r="A5" t="s">
        <v>3569</v>
      </c>
      <c r="B5" s="171" t="s">
        <v>3570</v>
      </c>
      <c r="C5" s="377"/>
      <c r="D5" s="376" t="s">
        <v>3564</v>
      </c>
      <c r="E5" t="s">
        <v>3568</v>
      </c>
    </row>
    <row r="6" spans="1:5" x14ac:dyDescent="0.25">
      <c r="A6" t="s">
        <v>3751</v>
      </c>
      <c r="B6" s="171" t="s">
        <v>3750</v>
      </c>
      <c r="C6" s="410"/>
      <c r="D6" s="407" t="s">
        <v>3744</v>
      </c>
    </row>
    <row r="7" spans="1:5" x14ac:dyDescent="0.25">
      <c r="A7" t="s">
        <v>3748</v>
      </c>
      <c r="B7" s="171" t="s">
        <v>3747</v>
      </c>
      <c r="C7" s="408"/>
      <c r="D7" s="407" t="s">
        <v>3745</v>
      </c>
    </row>
    <row r="8" spans="1:5" x14ac:dyDescent="0.25">
      <c r="A8" t="s">
        <v>3749</v>
      </c>
      <c r="B8" s="20">
        <v>6699</v>
      </c>
      <c r="C8" s="409"/>
      <c r="D8" s="407" t="s">
        <v>3746</v>
      </c>
    </row>
    <row r="9" spans="1:5" x14ac:dyDescent="0.25">
      <c r="A9" t="s">
        <v>3751</v>
      </c>
      <c r="B9" s="171" t="s">
        <v>3571</v>
      </c>
      <c r="C9" s="205"/>
      <c r="D9" t="s">
        <v>3575</v>
      </c>
    </row>
    <row r="10" spans="1:5" x14ac:dyDescent="0.25">
      <c r="A10" t="s">
        <v>3576</v>
      </c>
      <c r="B10" s="171" t="s">
        <v>3577</v>
      </c>
      <c r="C10" s="379"/>
      <c r="D10" s="378" t="s">
        <v>3547</v>
      </c>
    </row>
    <row r="11" spans="1:5" x14ac:dyDescent="0.25">
      <c r="A11" t="s">
        <v>2487</v>
      </c>
      <c r="B11" s="20" t="s">
        <v>2498</v>
      </c>
      <c r="C11" s="176"/>
      <c r="D11" t="s">
        <v>423</v>
      </c>
    </row>
    <row r="12" spans="1:5" x14ac:dyDescent="0.25">
      <c r="A12" t="s">
        <v>3531</v>
      </c>
      <c r="B12" s="20" t="s">
        <v>3530</v>
      </c>
      <c r="C12" s="362"/>
      <c r="D12" t="s">
        <v>3465</v>
      </c>
    </row>
    <row r="13" spans="1:5" x14ac:dyDescent="0.25">
      <c r="A13" t="s">
        <v>2495</v>
      </c>
      <c r="B13" s="171" t="s">
        <v>2496</v>
      </c>
      <c r="C13" s="175"/>
      <c r="D13" t="s">
        <v>88</v>
      </c>
    </row>
    <row r="14" spans="1:5" x14ac:dyDescent="0.25">
      <c r="A14" t="s">
        <v>2523</v>
      </c>
      <c r="B14" s="20" t="s">
        <v>2517</v>
      </c>
      <c r="C14" s="185"/>
      <c r="D14" t="s">
        <v>87</v>
      </c>
    </row>
    <row r="15" spans="1:5" x14ac:dyDescent="0.25">
      <c r="A15" t="s">
        <v>2502</v>
      </c>
      <c r="B15" s="20" t="s">
        <v>2518</v>
      </c>
      <c r="C15" s="180"/>
      <c r="D15" t="s">
        <v>2514</v>
      </c>
    </row>
    <row r="16" spans="1:5" x14ac:dyDescent="0.25">
      <c r="A16" t="s">
        <v>2524</v>
      </c>
      <c r="B16" s="20" t="s">
        <v>2349</v>
      </c>
      <c r="C16" s="184"/>
      <c r="D16" t="s">
        <v>2515</v>
      </c>
    </row>
    <row r="17" spans="1:4" x14ac:dyDescent="0.25">
      <c r="A17" t="s">
        <v>2522</v>
      </c>
      <c r="B17" s="20" t="s">
        <v>2519</v>
      </c>
      <c r="C17" s="187"/>
      <c r="D17" t="s">
        <v>438</v>
      </c>
    </row>
    <row r="18" spans="1:4" x14ac:dyDescent="0.25">
      <c r="A18" t="s">
        <v>2503</v>
      </c>
      <c r="B18" s="20" t="s">
        <v>2499</v>
      </c>
      <c r="C18" s="179"/>
      <c r="D18" t="s">
        <v>441</v>
      </c>
    </row>
    <row r="19" spans="1:4" x14ac:dyDescent="0.25">
      <c r="A19" t="s">
        <v>2476</v>
      </c>
      <c r="B19" s="172" t="s">
        <v>2483</v>
      </c>
      <c r="C19" s="168"/>
      <c r="D19" t="s">
        <v>85</v>
      </c>
    </row>
    <row r="20" spans="1:4" x14ac:dyDescent="0.25">
      <c r="A20" t="s">
        <v>3024</v>
      </c>
      <c r="B20" t="s">
        <v>3572</v>
      </c>
      <c r="C20" s="206"/>
      <c r="D20" t="s">
        <v>3467</v>
      </c>
    </row>
    <row r="21" spans="1:4" x14ac:dyDescent="0.25">
      <c r="A21" t="s">
        <v>2504</v>
      </c>
      <c r="B21" s="20" t="s">
        <v>2500</v>
      </c>
      <c r="C21" s="181"/>
      <c r="D21" t="s">
        <v>3468</v>
      </c>
    </row>
    <row r="22" spans="1:4" x14ac:dyDescent="0.25">
      <c r="A22" t="s">
        <v>2486</v>
      </c>
      <c r="B22" s="171" t="s">
        <v>2491</v>
      </c>
      <c r="C22" s="177"/>
      <c r="D22" t="s">
        <v>2516</v>
      </c>
    </row>
    <row r="23" spans="1:4" x14ac:dyDescent="0.25">
      <c r="A23" t="s">
        <v>2526</v>
      </c>
      <c r="B23" s="20" t="s">
        <v>2520</v>
      </c>
      <c r="C23" s="186"/>
      <c r="D23" t="s">
        <v>2450</v>
      </c>
    </row>
    <row r="24" spans="1:4" x14ac:dyDescent="0.25">
      <c r="A24" t="s">
        <v>2489</v>
      </c>
      <c r="B24" s="171" t="s">
        <v>2490</v>
      </c>
      <c r="C24" s="167"/>
      <c r="D24" t="s">
        <v>2601</v>
      </c>
    </row>
    <row r="25" spans="1:4" x14ac:dyDescent="0.25">
      <c r="A25" t="s">
        <v>2569</v>
      </c>
      <c r="B25" s="171" t="s">
        <v>2571</v>
      </c>
      <c r="C25" s="189"/>
      <c r="D25" t="s">
        <v>2568</v>
      </c>
    </row>
    <row r="26" spans="1:4" x14ac:dyDescent="0.25">
      <c r="A26" t="s">
        <v>2570</v>
      </c>
      <c r="B26" s="171">
        <v>740000</v>
      </c>
      <c r="C26" s="190"/>
      <c r="D26" t="s">
        <v>2448</v>
      </c>
    </row>
    <row r="27" spans="1:4" x14ac:dyDescent="0.25">
      <c r="A27" t="s">
        <v>2505</v>
      </c>
      <c r="B27" s="20" t="s">
        <v>2501</v>
      </c>
      <c r="C27" s="182"/>
      <c r="D27" t="s">
        <v>298</v>
      </c>
    </row>
    <row r="28" spans="1:4" x14ac:dyDescent="0.25">
      <c r="A28" t="s">
        <v>3529</v>
      </c>
      <c r="B28" s="20" t="s">
        <v>3573</v>
      </c>
      <c r="C28" s="361"/>
      <c r="D28" t="s">
        <v>3464</v>
      </c>
    </row>
    <row r="29" spans="1:4" x14ac:dyDescent="0.25">
      <c r="A29" t="s">
        <v>2488</v>
      </c>
      <c r="B29" s="171" t="s">
        <v>2493</v>
      </c>
      <c r="C29" s="174"/>
      <c r="D29" t="s">
        <v>3396</v>
      </c>
    </row>
    <row r="30" spans="1:4" x14ac:dyDescent="0.25">
      <c r="A30" t="s">
        <v>3397</v>
      </c>
      <c r="B30" s="171" t="s">
        <v>3398</v>
      </c>
      <c r="C30" s="360"/>
      <c r="D30" t="s">
        <v>3395</v>
      </c>
    </row>
    <row r="31" spans="1:4" x14ac:dyDescent="0.25">
      <c r="A31" t="s">
        <v>3025</v>
      </c>
      <c r="B31" s="17" t="s">
        <v>3574</v>
      </c>
      <c r="C31" s="207"/>
      <c r="D31" t="s">
        <v>3466</v>
      </c>
    </row>
    <row r="32" spans="1:4" x14ac:dyDescent="0.25">
      <c r="A32" t="s">
        <v>2512</v>
      </c>
      <c r="B32" s="20" t="s">
        <v>2511</v>
      </c>
      <c r="C32" s="183"/>
      <c r="D32" t="s">
        <v>430</v>
      </c>
    </row>
    <row r="33" spans="1:5" x14ac:dyDescent="0.25">
      <c r="A33" t="s">
        <v>3026</v>
      </c>
      <c r="B33" s="204" t="s">
        <v>3019</v>
      </c>
      <c r="C33" s="203"/>
      <c r="D33" t="s">
        <v>3463</v>
      </c>
    </row>
    <row r="34" spans="1:5" x14ac:dyDescent="0.25">
      <c r="A34" t="s">
        <v>2482</v>
      </c>
      <c r="B34" s="171" t="s">
        <v>2492</v>
      </c>
      <c r="C34" s="173"/>
      <c r="D34" t="s">
        <v>433</v>
      </c>
    </row>
    <row r="35" spans="1:5" x14ac:dyDescent="0.25">
      <c r="A35" t="s">
        <v>3569</v>
      </c>
      <c r="B35" s="171" t="s">
        <v>3570</v>
      </c>
      <c r="C35" s="377"/>
      <c r="D35" t="s">
        <v>3563</v>
      </c>
      <c r="E35" t="s">
        <v>3567</v>
      </c>
    </row>
    <row r="36" spans="1:5" x14ac:dyDescent="0.25">
      <c r="A36" t="s">
        <v>2527</v>
      </c>
      <c r="B36" s="20" t="s">
        <v>2521</v>
      </c>
      <c r="C36" s="188"/>
      <c r="D36" s="376" t="s">
        <v>3561</v>
      </c>
      <c r="E36" t="s">
        <v>3566</v>
      </c>
    </row>
    <row r="38" spans="1:5" x14ac:dyDescent="0.25">
      <c r="A38" s="42" t="s">
        <v>2497</v>
      </c>
      <c r="B38" s="169"/>
      <c r="C38" s="159"/>
      <c r="D38" s="159"/>
    </row>
    <row r="39" spans="1:5" s="9" customFormat="1" x14ac:dyDescent="0.25">
      <c r="A39" s="9" t="s">
        <v>2477</v>
      </c>
      <c r="B39" s="170" t="s">
        <v>2478</v>
      </c>
      <c r="C39" s="9" t="s">
        <v>2479</v>
      </c>
      <c r="D39" s="9" t="s">
        <v>2561</v>
      </c>
    </row>
    <row r="40" spans="1:5" x14ac:dyDescent="0.25">
      <c r="A40" t="s">
        <v>2503</v>
      </c>
      <c r="B40" s="20" t="s">
        <v>2499</v>
      </c>
      <c r="C40" s="179"/>
      <c r="D40" t="s">
        <v>2563</v>
      </c>
    </row>
    <row r="41" spans="1:5" x14ac:dyDescent="0.25">
      <c r="A41" t="s">
        <v>2476</v>
      </c>
      <c r="B41" s="172" t="s">
        <v>2483</v>
      </c>
      <c r="C41" s="168"/>
      <c r="D41" t="s">
        <v>2562</v>
      </c>
    </row>
    <row r="42" spans="1:5" x14ac:dyDescent="0.25">
      <c r="A42" t="s">
        <v>2488</v>
      </c>
      <c r="B42" s="20" t="s">
        <v>2493</v>
      </c>
      <c r="C42" s="174"/>
      <c r="D42" t="s">
        <v>4</v>
      </c>
    </row>
    <row r="43" spans="1:5" x14ac:dyDescent="0.25">
      <c r="A43" t="s">
        <v>2502</v>
      </c>
      <c r="B43" s="20" t="s">
        <v>2518</v>
      </c>
      <c r="C43" s="180"/>
      <c r="D43" t="s">
        <v>89</v>
      </c>
    </row>
    <row r="44" spans="1:5" x14ac:dyDescent="0.25">
      <c r="A44" t="s">
        <v>2482</v>
      </c>
      <c r="B44" s="20">
        <v>969696</v>
      </c>
      <c r="C44" s="173"/>
      <c r="D44" t="s">
        <v>9</v>
      </c>
    </row>
    <row r="45" spans="1:5" x14ac:dyDescent="0.25">
      <c r="A45" t="s">
        <v>2495</v>
      </c>
      <c r="B45" s="20" t="s">
        <v>2496</v>
      </c>
      <c r="C45" s="175"/>
      <c r="D45" t="s">
        <v>2409</v>
      </c>
    </row>
    <row r="46" spans="1:5" x14ac:dyDescent="0.25">
      <c r="A46" t="s">
        <v>2504</v>
      </c>
      <c r="B46" s="20" t="s">
        <v>2500</v>
      </c>
      <c r="C46" s="181"/>
      <c r="D46" t="s">
        <v>127</v>
      </c>
    </row>
    <row r="47" spans="1:5" x14ac:dyDescent="0.25">
      <c r="A47" t="s">
        <v>2505</v>
      </c>
      <c r="B47" s="20" t="s">
        <v>2501</v>
      </c>
      <c r="C47" s="182"/>
      <c r="D47" t="s">
        <v>2418</v>
      </c>
    </row>
    <row r="48" spans="1:5" x14ac:dyDescent="0.25">
      <c r="A48" t="s">
        <v>2487</v>
      </c>
      <c r="B48" s="20" t="s">
        <v>2498</v>
      </c>
      <c r="C48" s="178"/>
      <c r="D48" t="s">
        <v>3752</v>
      </c>
    </row>
    <row r="49" spans="1:4" x14ac:dyDescent="0.25">
      <c r="A49" t="s">
        <v>2523</v>
      </c>
      <c r="B49" s="20" t="s">
        <v>2517</v>
      </c>
      <c r="C49" s="185"/>
      <c r="D49" t="s">
        <v>3753</v>
      </c>
    </row>
    <row r="50" spans="1:4" x14ac:dyDescent="0.25">
      <c r="A50" t="s">
        <v>2502</v>
      </c>
      <c r="B50" s="20" t="s">
        <v>2518</v>
      </c>
      <c r="C50" s="180"/>
      <c r="D50" t="s">
        <v>3754</v>
      </c>
    </row>
    <row r="51" spans="1:4" x14ac:dyDescent="0.25">
      <c r="A51" t="s">
        <v>2569</v>
      </c>
      <c r="B51" s="171" t="s">
        <v>2571</v>
      </c>
      <c r="C51" s="189"/>
      <c r="D51" t="s">
        <v>2769</v>
      </c>
    </row>
    <row r="53" spans="1:4" x14ac:dyDescent="0.25">
      <c r="A53" s="42" t="s">
        <v>2506</v>
      </c>
      <c r="B53" s="169"/>
      <c r="C53" s="159"/>
      <c r="D53" s="159"/>
    </row>
    <row r="54" spans="1:4" x14ac:dyDescent="0.25">
      <c r="A54" s="9" t="s">
        <v>2477</v>
      </c>
      <c r="B54" s="170" t="s">
        <v>2478</v>
      </c>
      <c r="C54" s="9" t="s">
        <v>2479</v>
      </c>
      <c r="D54" s="9" t="s">
        <v>2480</v>
      </c>
    </row>
    <row r="55" spans="1:4" x14ac:dyDescent="0.25">
      <c r="A55" t="s">
        <v>2488</v>
      </c>
      <c r="B55" s="171" t="s">
        <v>2493</v>
      </c>
      <c r="C55" s="174"/>
      <c r="D55" t="s">
        <v>2507</v>
      </c>
    </row>
    <row r="56" spans="1:4" x14ac:dyDescent="0.25">
      <c r="A56" t="s">
        <v>2482</v>
      </c>
      <c r="B56" s="20">
        <v>969696</v>
      </c>
      <c r="C56" s="173"/>
      <c r="D56" t="s">
        <v>2508</v>
      </c>
    </row>
    <row r="57" spans="1:4" x14ac:dyDescent="0.25">
      <c r="A57" t="s">
        <v>2495</v>
      </c>
      <c r="B57" s="20" t="s">
        <v>2496</v>
      </c>
      <c r="C57" s="175"/>
      <c r="D57" t="s">
        <v>2509</v>
      </c>
    </row>
    <row r="58" spans="1:4" x14ac:dyDescent="0.25">
      <c r="A58" t="s">
        <v>2569</v>
      </c>
      <c r="B58" s="171" t="s">
        <v>2571</v>
      </c>
      <c r="C58" s="189"/>
      <c r="D58" t="s">
        <v>2770</v>
      </c>
    </row>
    <row r="60" spans="1:4" x14ac:dyDescent="0.25">
      <c r="A60" s="42" t="s">
        <v>2510</v>
      </c>
      <c r="B60" s="169"/>
      <c r="C60" s="159"/>
      <c r="D60" s="159"/>
    </row>
    <row r="61" spans="1:4" x14ac:dyDescent="0.25">
      <c r="A61" s="9" t="s">
        <v>2477</v>
      </c>
      <c r="B61" s="170" t="s">
        <v>2478</v>
      </c>
      <c r="C61" s="9" t="s">
        <v>2479</v>
      </c>
      <c r="D61" s="9" t="s">
        <v>2480</v>
      </c>
    </row>
    <row r="62" spans="1:4" x14ac:dyDescent="0.25">
      <c r="A62" t="s">
        <v>2495</v>
      </c>
      <c r="B62" s="20" t="s">
        <v>2496</v>
      </c>
      <c r="C62" s="175"/>
      <c r="D62" t="s">
        <v>2224</v>
      </c>
    </row>
    <row r="63" spans="1:4" x14ac:dyDescent="0.25">
      <c r="A63" t="s">
        <v>2489</v>
      </c>
      <c r="B63" s="171" t="s">
        <v>2490</v>
      </c>
      <c r="C63" s="167"/>
      <c r="D63" t="s">
        <v>833</v>
      </c>
    </row>
    <row r="64" spans="1:4" x14ac:dyDescent="0.25">
      <c r="A64" t="s">
        <v>2488</v>
      </c>
      <c r="B64" s="171" t="s">
        <v>2493</v>
      </c>
      <c r="C64" s="174"/>
      <c r="D64" t="s">
        <v>2222</v>
      </c>
    </row>
    <row r="65" spans="1:4" x14ac:dyDescent="0.25">
      <c r="A65" t="s">
        <v>2482</v>
      </c>
      <c r="B65" s="171" t="s">
        <v>2492</v>
      </c>
      <c r="C65" s="173"/>
      <c r="D65" t="s">
        <v>2206</v>
      </c>
    </row>
    <row r="66" spans="1:4" x14ac:dyDescent="0.25">
      <c r="B66" s="171"/>
    </row>
    <row r="67" spans="1:4" x14ac:dyDescent="0.25">
      <c r="A67" s="42" t="s">
        <v>2647</v>
      </c>
      <c r="B67" s="169"/>
      <c r="C67" s="159"/>
      <c r="D67" s="159"/>
    </row>
    <row r="68" spans="1:4" x14ac:dyDescent="0.25">
      <c r="A68" s="9" t="s">
        <v>2477</v>
      </c>
      <c r="B68" s="170" t="s">
        <v>2478</v>
      </c>
      <c r="C68" s="9" t="s">
        <v>2479</v>
      </c>
      <c r="D68" s="9" t="s">
        <v>2480</v>
      </c>
    </row>
    <row r="69" spans="1:4" x14ac:dyDescent="0.25">
      <c r="A69" t="s">
        <v>2488</v>
      </c>
      <c r="B69" s="171" t="s">
        <v>2493</v>
      </c>
      <c r="C69" s="174"/>
      <c r="D69" t="s">
        <v>2539</v>
      </c>
    </row>
    <row r="70" spans="1:4" x14ac:dyDescent="0.25">
      <c r="A70" t="s">
        <v>2503</v>
      </c>
      <c r="B70" s="20" t="s">
        <v>2499</v>
      </c>
      <c r="C70" s="179"/>
      <c r="D70" t="s">
        <v>2540</v>
      </c>
    </row>
    <row r="71" spans="1:4" x14ac:dyDescent="0.25">
      <c r="A71" t="s">
        <v>2502</v>
      </c>
      <c r="B71" s="20" t="s">
        <v>2518</v>
      </c>
      <c r="C71" s="180"/>
      <c r="D71" t="s">
        <v>2541</v>
      </c>
    </row>
    <row r="72" spans="1:4" x14ac:dyDescent="0.25">
      <c r="A72" t="s">
        <v>2495</v>
      </c>
      <c r="B72" s="171" t="s">
        <v>2496</v>
      </c>
      <c r="C72" s="175"/>
      <c r="D72" t="s">
        <v>2542</v>
      </c>
    </row>
    <row r="73" spans="1:4" x14ac:dyDescent="0.25">
      <c r="A73" t="s">
        <v>2489</v>
      </c>
      <c r="B73" s="171" t="s">
        <v>2490</v>
      </c>
      <c r="C73" s="167"/>
      <c r="D73" t="s">
        <v>2543</v>
      </c>
    </row>
    <row r="75" spans="1:4" x14ac:dyDescent="0.25">
      <c r="A75" s="42" t="s">
        <v>2913</v>
      </c>
      <c r="B75" s="169"/>
      <c r="C75" s="159"/>
      <c r="D75" s="159"/>
    </row>
    <row r="76" spans="1:4" x14ac:dyDescent="0.25">
      <c r="A76" s="9" t="s">
        <v>2477</v>
      </c>
      <c r="B76" s="170" t="s">
        <v>2478</v>
      </c>
      <c r="C76" s="9" t="s">
        <v>2479</v>
      </c>
      <c r="D76" s="9" t="s">
        <v>2480</v>
      </c>
    </row>
    <row r="77" spans="1:4" x14ac:dyDescent="0.25">
      <c r="A77" t="s">
        <v>2503</v>
      </c>
      <c r="B77" s="20" t="s">
        <v>2499</v>
      </c>
      <c r="C77" s="179"/>
      <c r="D77" t="s">
        <v>2903</v>
      </c>
    </row>
    <row r="78" spans="1:4" x14ac:dyDescent="0.25">
      <c r="A78" t="s">
        <v>2488</v>
      </c>
      <c r="B78" s="171" t="s">
        <v>2493</v>
      </c>
      <c r="C78" s="174"/>
      <c r="D78" t="s">
        <v>2902</v>
      </c>
    </row>
    <row r="79" spans="1:4" x14ac:dyDescent="0.25">
      <c r="A79" t="s">
        <v>2487</v>
      </c>
      <c r="B79" s="20" t="s">
        <v>2498</v>
      </c>
      <c r="C79" s="178"/>
      <c r="D79" t="s">
        <v>2899</v>
      </c>
    </row>
    <row r="80" spans="1:4" x14ac:dyDescent="0.25">
      <c r="A80" t="s">
        <v>2527</v>
      </c>
      <c r="B80" s="20" t="s">
        <v>2521</v>
      </c>
      <c r="C80" s="188"/>
      <c r="D80" t="s">
        <v>2900</v>
      </c>
    </row>
    <row r="81" spans="1:4" x14ac:dyDescent="0.25">
      <c r="A81" t="s">
        <v>2505</v>
      </c>
      <c r="B81" s="20" t="s">
        <v>2501</v>
      </c>
      <c r="C81" s="182"/>
      <c r="D81" t="s">
        <v>2901</v>
      </c>
    </row>
    <row r="83" spans="1:4" x14ac:dyDescent="0.25">
      <c r="A83" s="42" t="s">
        <v>2986</v>
      </c>
      <c r="B83" s="169"/>
      <c r="C83" s="159"/>
      <c r="D83" s="159"/>
    </row>
    <row r="84" spans="1:4" x14ac:dyDescent="0.25">
      <c r="A84" s="9" t="s">
        <v>2477</v>
      </c>
      <c r="B84" s="170" t="s">
        <v>2478</v>
      </c>
      <c r="C84" s="9" t="s">
        <v>2479</v>
      </c>
      <c r="D84" s="9" t="s">
        <v>2480</v>
      </c>
    </row>
    <row r="85" spans="1:4" x14ac:dyDescent="0.25">
      <c r="A85" t="s">
        <v>2569</v>
      </c>
      <c r="B85" s="171" t="s">
        <v>2571</v>
      </c>
      <c r="C85" s="189"/>
      <c r="D85" t="s">
        <v>2920</v>
      </c>
    </row>
    <row r="86" spans="1:4" x14ac:dyDescent="0.25">
      <c r="A86" t="s">
        <v>2503</v>
      </c>
      <c r="B86" s="20" t="s">
        <v>2499</v>
      </c>
      <c r="C86" s="179"/>
      <c r="D86" t="s">
        <v>2921</v>
      </c>
    </row>
    <row r="87" spans="1:4" x14ac:dyDescent="0.25">
      <c r="A87" t="s">
        <v>2505</v>
      </c>
      <c r="B87" s="20" t="s">
        <v>2501</v>
      </c>
      <c r="C87" s="182"/>
      <c r="D87" t="s">
        <v>445</v>
      </c>
    </row>
    <row r="88" spans="1:4" x14ac:dyDescent="0.25">
      <c r="A88" t="s">
        <v>2504</v>
      </c>
      <c r="B88" s="20" t="s">
        <v>2500</v>
      </c>
      <c r="C88" s="181"/>
      <c r="D88" t="s">
        <v>2922</v>
      </c>
    </row>
    <row r="89" spans="1:4" x14ac:dyDescent="0.25">
      <c r="A89" t="s">
        <v>2502</v>
      </c>
      <c r="B89" s="20" t="s">
        <v>2518</v>
      </c>
      <c r="C89" s="180"/>
      <c r="D89" t="s">
        <v>2923</v>
      </c>
    </row>
    <row r="90" spans="1:4" x14ac:dyDescent="0.25">
      <c r="A90" t="s">
        <v>2482</v>
      </c>
      <c r="B90" s="171" t="s">
        <v>2492</v>
      </c>
      <c r="C90" s="173"/>
      <c r="D90" t="s">
        <v>252</v>
      </c>
    </row>
    <row r="91" spans="1:4" x14ac:dyDescent="0.25">
      <c r="A91" t="s">
        <v>2488</v>
      </c>
      <c r="B91" s="171" t="s">
        <v>2493</v>
      </c>
      <c r="C91" s="174"/>
      <c r="D91" t="s">
        <v>2924</v>
      </c>
    </row>
    <row r="92" spans="1:4" x14ac:dyDescent="0.25">
      <c r="A92" t="s">
        <v>2495</v>
      </c>
      <c r="B92" s="171" t="s">
        <v>2496</v>
      </c>
      <c r="C92" s="175"/>
      <c r="D92" t="s">
        <v>2925</v>
      </c>
    </row>
    <row r="93" spans="1:4" x14ac:dyDescent="0.25">
      <c r="A93" t="s">
        <v>2487</v>
      </c>
      <c r="B93" s="20" t="s">
        <v>2498</v>
      </c>
      <c r="C93" s="178"/>
      <c r="D93" t="s">
        <v>2926</v>
      </c>
    </row>
    <row r="94" spans="1:4" x14ac:dyDescent="0.25">
      <c r="A94" t="s">
        <v>2489</v>
      </c>
      <c r="B94" s="171" t="s">
        <v>2490</v>
      </c>
      <c r="C94" s="167"/>
      <c r="D94" t="s">
        <v>2543</v>
      </c>
    </row>
    <row r="95" spans="1:4" x14ac:dyDescent="0.25">
      <c r="B95" s="171"/>
    </row>
    <row r="96" spans="1:4" x14ac:dyDescent="0.25">
      <c r="A96" s="42" t="s">
        <v>2885</v>
      </c>
      <c r="B96" s="169"/>
      <c r="C96" s="159"/>
      <c r="D96" s="159"/>
    </row>
    <row r="97" spans="1:4" x14ac:dyDescent="0.25">
      <c r="A97" s="9" t="s">
        <v>2477</v>
      </c>
      <c r="B97" s="170" t="s">
        <v>2478</v>
      </c>
      <c r="C97" s="9" t="s">
        <v>2479</v>
      </c>
      <c r="D97" s="9" t="s">
        <v>2480</v>
      </c>
    </row>
    <row r="98" spans="1:4" x14ac:dyDescent="0.25">
      <c r="A98" t="s">
        <v>2488</v>
      </c>
      <c r="B98" s="171" t="s">
        <v>2493</v>
      </c>
      <c r="C98" s="174"/>
      <c r="D98" t="s">
        <v>2833</v>
      </c>
    </row>
    <row r="99" spans="1:4" x14ac:dyDescent="0.25">
      <c r="A99" t="s">
        <v>2503</v>
      </c>
      <c r="B99" s="20" t="s">
        <v>2499</v>
      </c>
      <c r="C99" s="179"/>
      <c r="D99" t="s">
        <v>2834</v>
      </c>
    </row>
    <row r="100" spans="1:4" x14ac:dyDescent="0.25">
      <c r="A100" t="s">
        <v>2502</v>
      </c>
      <c r="B100" s="20" t="s">
        <v>2518</v>
      </c>
      <c r="C100" s="180"/>
      <c r="D100" t="s">
        <v>2835</v>
      </c>
    </row>
    <row r="101" spans="1:4" x14ac:dyDescent="0.25">
      <c r="A101" t="s">
        <v>2489</v>
      </c>
      <c r="B101" s="171" t="s">
        <v>2490</v>
      </c>
      <c r="C101" s="167"/>
      <c r="D101" t="s">
        <v>2543</v>
      </c>
    </row>
    <row r="103" spans="1:4" x14ac:dyDescent="0.25">
      <c r="A103" s="42" t="s">
        <v>3236</v>
      </c>
      <c r="B103" s="169"/>
      <c r="C103" s="159"/>
      <c r="D103" s="159"/>
    </row>
    <row r="104" spans="1:4" x14ac:dyDescent="0.25">
      <c r="A104" s="9" t="s">
        <v>2477</v>
      </c>
      <c r="B104" s="170" t="s">
        <v>2478</v>
      </c>
      <c r="C104" s="9" t="s">
        <v>2479</v>
      </c>
      <c r="D104" s="9" t="s">
        <v>2480</v>
      </c>
    </row>
    <row r="105" spans="1:4" x14ac:dyDescent="0.25">
      <c r="A105" t="s">
        <v>2523</v>
      </c>
      <c r="B105" s="20" t="s">
        <v>2517</v>
      </c>
      <c r="C105" s="185"/>
      <c r="D105" t="s">
        <v>3106</v>
      </c>
    </row>
    <row r="106" spans="1:4" x14ac:dyDescent="0.25">
      <c r="A106" t="s">
        <v>2495</v>
      </c>
      <c r="B106" s="171" t="s">
        <v>2496</v>
      </c>
      <c r="C106" s="175"/>
      <c r="D106" t="s">
        <v>3107</v>
      </c>
    </row>
    <row r="108" spans="1:4" x14ac:dyDescent="0.25">
      <c r="A108" s="42" t="s">
        <v>3108</v>
      </c>
      <c r="B108" s="169"/>
      <c r="C108" s="159"/>
      <c r="D108" s="159"/>
    </row>
    <row r="109" spans="1:4" x14ac:dyDescent="0.25">
      <c r="A109" s="9" t="s">
        <v>2477</v>
      </c>
      <c r="B109" s="170" t="s">
        <v>2478</v>
      </c>
      <c r="C109" s="9" t="s">
        <v>2479</v>
      </c>
      <c r="D109" s="9" t="s">
        <v>2480</v>
      </c>
    </row>
    <row r="110" spans="1:4" x14ac:dyDescent="0.25">
      <c r="A110" t="s">
        <v>2488</v>
      </c>
      <c r="B110" s="171" t="s">
        <v>2493</v>
      </c>
      <c r="C110" s="174"/>
      <c r="D110" t="s">
        <v>3109</v>
      </c>
    </row>
    <row r="111" spans="1:4" x14ac:dyDescent="0.25">
      <c r="A111" t="s">
        <v>2502</v>
      </c>
      <c r="B111" s="20" t="s">
        <v>2518</v>
      </c>
      <c r="C111" s="180"/>
      <c r="D111" t="s">
        <v>3110</v>
      </c>
    </row>
    <row r="112" spans="1:4" x14ac:dyDescent="0.25">
      <c r="A112" t="s">
        <v>2495</v>
      </c>
      <c r="B112" s="171" t="s">
        <v>2496</v>
      </c>
      <c r="C112" s="175"/>
      <c r="D112" t="s">
        <v>3111</v>
      </c>
    </row>
    <row r="113" spans="1:4" x14ac:dyDescent="0.25">
      <c r="A113" t="s">
        <v>2503</v>
      </c>
      <c r="B113" s="20" t="s">
        <v>2499</v>
      </c>
      <c r="C113" s="179"/>
      <c r="D113" t="s">
        <v>3112</v>
      </c>
    </row>
    <row r="115" spans="1:4" x14ac:dyDescent="0.25">
      <c r="A115" s="42" t="s">
        <v>3113</v>
      </c>
      <c r="B115" s="169"/>
      <c r="C115" s="159"/>
      <c r="D115" s="159"/>
    </row>
    <row r="116" spans="1:4" x14ac:dyDescent="0.25">
      <c r="A116" s="9" t="s">
        <v>2477</v>
      </c>
      <c r="B116" s="170" t="s">
        <v>2478</v>
      </c>
      <c r="C116" s="9" t="s">
        <v>2479</v>
      </c>
      <c r="D116" s="9" t="s">
        <v>2480</v>
      </c>
    </row>
    <row r="117" spans="1:4" x14ac:dyDescent="0.25">
      <c r="A117" t="s">
        <v>2527</v>
      </c>
      <c r="B117" s="20" t="s">
        <v>2521</v>
      </c>
      <c r="C117" s="188"/>
      <c r="D117" t="s">
        <v>3114</v>
      </c>
    </row>
    <row r="118" spans="1:4" x14ac:dyDescent="0.25">
      <c r="A118" t="s">
        <v>2504</v>
      </c>
      <c r="B118" s="20" t="s">
        <v>2500</v>
      </c>
      <c r="C118" s="181"/>
      <c r="D118" t="s">
        <v>3115</v>
      </c>
    </row>
    <row r="120" spans="1:4" x14ac:dyDescent="0.25">
      <c r="A120" s="42" t="s">
        <v>3116</v>
      </c>
      <c r="B120" s="169"/>
      <c r="C120" s="159"/>
      <c r="D120" s="159"/>
    </row>
    <row r="121" spans="1:4" x14ac:dyDescent="0.25">
      <c r="A121" s="9" t="s">
        <v>2477</v>
      </c>
      <c r="B121" s="170" t="s">
        <v>2478</v>
      </c>
      <c r="C121" s="9" t="s">
        <v>2479</v>
      </c>
      <c r="D121" s="9" t="s">
        <v>2480</v>
      </c>
    </row>
    <row r="122" spans="1:4" x14ac:dyDescent="0.25">
      <c r="A122" t="s">
        <v>2523</v>
      </c>
      <c r="B122" s="20" t="s">
        <v>2517</v>
      </c>
      <c r="C122" s="185"/>
      <c r="D122" t="s">
        <v>3117</v>
      </c>
    </row>
    <row r="123" spans="1:4" x14ac:dyDescent="0.25">
      <c r="A123" t="s">
        <v>2503</v>
      </c>
      <c r="B123" s="20" t="s">
        <v>2499</v>
      </c>
      <c r="C123" s="179"/>
      <c r="D123" t="s">
        <v>3118</v>
      </c>
    </row>
    <row r="124" spans="1:4" x14ac:dyDescent="0.25">
      <c r="A124" t="s">
        <v>2505</v>
      </c>
      <c r="B124" s="20" t="s">
        <v>2501</v>
      </c>
      <c r="C124" s="182"/>
      <c r="D124" t="s">
        <v>3119</v>
      </c>
    </row>
    <row r="125" spans="1:4" x14ac:dyDescent="0.25">
      <c r="A125" t="s">
        <v>2495</v>
      </c>
      <c r="B125" s="171" t="s">
        <v>2496</v>
      </c>
      <c r="C125" s="175"/>
      <c r="D125" t="s">
        <v>3120</v>
      </c>
    </row>
    <row r="126" spans="1:4" x14ac:dyDescent="0.25">
      <c r="A126" t="s">
        <v>2502</v>
      </c>
      <c r="B126" s="20" t="s">
        <v>2518</v>
      </c>
      <c r="C126" s="180"/>
      <c r="D126" t="s">
        <v>3121</v>
      </c>
    </row>
    <row r="127" spans="1:4" x14ac:dyDescent="0.25">
      <c r="A127" t="s">
        <v>2482</v>
      </c>
      <c r="B127" s="171" t="s">
        <v>2492</v>
      </c>
      <c r="C127" s="173"/>
      <c r="D127" t="s">
        <v>3122</v>
      </c>
    </row>
    <row r="128" spans="1:4" x14ac:dyDescent="0.25">
      <c r="A128" t="s">
        <v>2488</v>
      </c>
      <c r="B128" s="171" t="s">
        <v>2493</v>
      </c>
      <c r="C128" s="174"/>
      <c r="D128" t="s">
        <v>3123</v>
      </c>
    </row>
    <row r="130" spans="1:4" x14ac:dyDescent="0.25">
      <c r="A130" s="42" t="s">
        <v>2847</v>
      </c>
      <c r="B130" s="169"/>
      <c r="C130" s="159"/>
      <c r="D130" s="159"/>
    </row>
    <row r="131" spans="1:4" x14ac:dyDescent="0.25">
      <c r="A131" s="9" t="s">
        <v>2477</v>
      </c>
      <c r="B131" s="170" t="s">
        <v>2478</v>
      </c>
      <c r="C131" s="9" t="s">
        <v>2479</v>
      </c>
      <c r="D131" s="9" t="s">
        <v>2480</v>
      </c>
    </row>
    <row r="132" spans="1:4" x14ac:dyDescent="0.25">
      <c r="A132" t="s">
        <v>2503</v>
      </c>
      <c r="B132" s="20" t="s">
        <v>2499</v>
      </c>
      <c r="C132" s="179"/>
      <c r="D132" t="s">
        <v>2848</v>
      </c>
    </row>
    <row r="133" spans="1:4" x14ac:dyDescent="0.25">
      <c r="A133" t="s">
        <v>2495</v>
      </c>
      <c r="B133" s="171" t="s">
        <v>2496</v>
      </c>
      <c r="C133" s="175"/>
      <c r="D133" t="s">
        <v>2849</v>
      </c>
    </row>
    <row r="134" spans="1:4" x14ac:dyDescent="0.25">
      <c r="A134" t="s">
        <v>2489</v>
      </c>
      <c r="B134" s="171" t="s">
        <v>2490</v>
      </c>
      <c r="C134" s="167"/>
      <c r="D134" t="s">
        <v>2543</v>
      </c>
    </row>
    <row r="135" spans="1:4" x14ac:dyDescent="0.25">
      <c r="B135" s="171"/>
    </row>
    <row r="136" spans="1:4" x14ac:dyDescent="0.25">
      <c r="A136" s="42" t="s">
        <v>2886</v>
      </c>
      <c r="B136" s="169"/>
      <c r="C136" s="159"/>
      <c r="D136" s="159"/>
    </row>
    <row r="137" spans="1:4" x14ac:dyDescent="0.25">
      <c r="A137" s="9" t="s">
        <v>2477</v>
      </c>
      <c r="B137" s="170" t="s">
        <v>2478</v>
      </c>
      <c r="C137" s="9" t="s">
        <v>2479</v>
      </c>
      <c r="D137" s="9" t="s">
        <v>2480</v>
      </c>
    </row>
    <row r="138" spans="1:4" x14ac:dyDescent="0.25">
      <c r="A138" t="s">
        <v>2488</v>
      </c>
      <c r="B138" s="171" t="s">
        <v>2493</v>
      </c>
      <c r="C138" s="174"/>
      <c r="D138" t="s">
        <v>2887</v>
      </c>
    </row>
    <row r="139" spans="1:4" x14ac:dyDescent="0.25">
      <c r="A139" t="s">
        <v>2527</v>
      </c>
      <c r="B139" s="20" t="s">
        <v>2521</v>
      </c>
      <c r="C139" s="188"/>
      <c r="D139" t="s">
        <v>2888</v>
      </c>
    </row>
    <row r="140" spans="1:4" x14ac:dyDescent="0.25">
      <c r="A140" t="s">
        <v>2505</v>
      </c>
      <c r="B140" s="20" t="s">
        <v>2501</v>
      </c>
      <c r="C140" s="182"/>
      <c r="D140" t="s">
        <v>2889</v>
      </c>
    </row>
    <row r="141" spans="1:4" x14ac:dyDescent="0.25">
      <c r="A141" t="s">
        <v>2489</v>
      </c>
      <c r="B141" s="171" t="s">
        <v>2490</v>
      </c>
      <c r="C141" s="167"/>
      <c r="D141" t="s">
        <v>2543</v>
      </c>
    </row>
    <row r="143" spans="1:4" x14ac:dyDescent="0.25">
      <c r="A143" s="42" t="s">
        <v>2545</v>
      </c>
      <c r="B143" s="169"/>
      <c r="C143" s="159"/>
      <c r="D143" s="159"/>
    </row>
    <row r="144" spans="1:4" x14ac:dyDescent="0.25">
      <c r="A144" s="9" t="s">
        <v>2477</v>
      </c>
      <c r="B144" s="170" t="s">
        <v>2478</v>
      </c>
      <c r="C144" s="9" t="s">
        <v>2479</v>
      </c>
      <c r="D144" s="9" t="s">
        <v>2480</v>
      </c>
    </row>
    <row r="145" spans="1:4" x14ac:dyDescent="0.25">
      <c r="A145" t="s">
        <v>2489</v>
      </c>
      <c r="B145" s="171" t="s">
        <v>2490</v>
      </c>
      <c r="C145" s="167"/>
      <c r="D145" t="s">
        <v>2546</v>
      </c>
    </row>
    <row r="146" spans="1:4" x14ac:dyDescent="0.25">
      <c r="A146" t="s">
        <v>2503</v>
      </c>
      <c r="B146" s="20" t="s">
        <v>2499</v>
      </c>
      <c r="C146" s="179"/>
      <c r="D146" t="s">
        <v>2547</v>
      </c>
    </row>
    <row r="147" spans="1:4" x14ac:dyDescent="0.25">
      <c r="A147" t="s">
        <v>2505</v>
      </c>
      <c r="B147" s="20" t="s">
        <v>2501</v>
      </c>
      <c r="C147" s="182"/>
      <c r="D147" t="s">
        <v>2639</v>
      </c>
    </row>
    <row r="148" spans="1:4" x14ac:dyDescent="0.25">
      <c r="A148" t="s">
        <v>2504</v>
      </c>
      <c r="B148" s="20" t="s">
        <v>2500</v>
      </c>
      <c r="C148" s="181"/>
      <c r="D148" t="s">
        <v>2548</v>
      </c>
    </row>
    <row r="149" spans="1:4" x14ac:dyDescent="0.25">
      <c r="A149" t="s">
        <v>2502</v>
      </c>
      <c r="B149" s="20" t="s">
        <v>2518</v>
      </c>
      <c r="C149" s="180"/>
      <c r="D149" t="s">
        <v>2549</v>
      </c>
    </row>
    <row r="150" spans="1:4" x14ac:dyDescent="0.25">
      <c r="A150" t="s">
        <v>2482</v>
      </c>
      <c r="B150" s="171" t="s">
        <v>2492</v>
      </c>
      <c r="C150" s="173"/>
      <c r="D150" t="s">
        <v>2550</v>
      </c>
    </row>
    <row r="151" spans="1:4" x14ac:dyDescent="0.25">
      <c r="A151" t="s">
        <v>2488</v>
      </c>
      <c r="B151" s="171" t="s">
        <v>2493</v>
      </c>
      <c r="C151" s="174"/>
      <c r="D151" t="s">
        <v>2551</v>
      </c>
    </row>
    <row r="152" spans="1:4" x14ac:dyDescent="0.25">
      <c r="A152" t="s">
        <v>2495</v>
      </c>
      <c r="B152" s="171" t="s">
        <v>2496</v>
      </c>
      <c r="C152" s="175"/>
      <c r="D152" t="s">
        <v>2552</v>
      </c>
    </row>
    <row r="153" spans="1:4" x14ac:dyDescent="0.25">
      <c r="A153" t="s">
        <v>2487</v>
      </c>
      <c r="B153" s="20" t="s">
        <v>2498</v>
      </c>
      <c r="C153" s="178"/>
      <c r="D153" t="s">
        <v>2553</v>
      </c>
    </row>
    <row r="155" spans="1:4" x14ac:dyDescent="0.25">
      <c r="A155" s="42" t="s">
        <v>2544</v>
      </c>
      <c r="B155" s="169"/>
      <c r="C155" s="159"/>
      <c r="D155" s="159"/>
    </row>
    <row r="156" spans="1:4" x14ac:dyDescent="0.25">
      <c r="A156" s="9" t="s">
        <v>2477</v>
      </c>
      <c r="B156" s="170" t="s">
        <v>2478</v>
      </c>
      <c r="C156" s="9" t="s">
        <v>2479</v>
      </c>
      <c r="D156" s="9" t="s">
        <v>2480</v>
      </c>
    </row>
    <row r="157" spans="1:4" x14ac:dyDescent="0.25">
      <c r="A157" t="s">
        <v>2495</v>
      </c>
      <c r="B157" s="171" t="s">
        <v>2496</v>
      </c>
      <c r="C157" s="175"/>
      <c r="D157" t="s">
        <v>2657</v>
      </c>
    </row>
    <row r="158" spans="1:4" x14ac:dyDescent="0.25">
      <c r="A158" t="s">
        <v>2502</v>
      </c>
      <c r="B158" s="20" t="s">
        <v>2518</v>
      </c>
      <c r="C158" s="180"/>
      <c r="D158" t="s">
        <v>2658</v>
      </c>
    </row>
    <row r="159" spans="1:4" x14ac:dyDescent="0.25">
      <c r="A159" t="s">
        <v>2488</v>
      </c>
      <c r="B159" s="171" t="s">
        <v>2493</v>
      </c>
      <c r="C159" s="174"/>
      <c r="D159" t="s">
        <v>2648</v>
      </c>
    </row>
    <row r="160" spans="1:4" x14ac:dyDescent="0.25">
      <c r="A160" t="s">
        <v>2503</v>
      </c>
      <c r="B160" s="20" t="s">
        <v>2499</v>
      </c>
      <c r="C160" s="179"/>
      <c r="D160" t="s">
        <v>2649</v>
      </c>
    </row>
    <row r="161" spans="1:4" x14ac:dyDescent="0.25">
      <c r="A161" t="s">
        <v>2489</v>
      </c>
      <c r="B161" s="171" t="s">
        <v>2490</v>
      </c>
      <c r="C161" s="167"/>
      <c r="D161" t="s">
        <v>2543</v>
      </c>
    </row>
    <row r="163" spans="1:4" x14ac:dyDescent="0.25">
      <c r="A163" s="42" t="s">
        <v>2481</v>
      </c>
      <c r="B163" s="169"/>
      <c r="C163" s="159"/>
      <c r="D163" s="159"/>
    </row>
    <row r="164" spans="1:4" x14ac:dyDescent="0.25">
      <c r="A164" s="9" t="s">
        <v>2477</v>
      </c>
      <c r="B164" s="170" t="s">
        <v>2478</v>
      </c>
      <c r="C164" s="9" t="s">
        <v>2479</v>
      </c>
      <c r="D164" s="9" t="s">
        <v>2480</v>
      </c>
    </row>
    <row r="165" spans="1:4" x14ac:dyDescent="0.25">
      <c r="A165" t="s">
        <v>2502</v>
      </c>
      <c r="B165" s="20" t="s">
        <v>2518</v>
      </c>
      <c r="C165" s="180"/>
      <c r="D165" t="s">
        <v>2232</v>
      </c>
    </row>
    <row r="166" spans="1:4" x14ac:dyDescent="0.25">
      <c r="A166" t="s">
        <v>2482</v>
      </c>
      <c r="B166" s="171" t="s">
        <v>2492</v>
      </c>
      <c r="C166" s="173"/>
      <c r="D166" t="s">
        <v>2234</v>
      </c>
    </row>
    <row r="167" spans="1:4" x14ac:dyDescent="0.25">
      <c r="A167" t="s">
        <v>2488</v>
      </c>
      <c r="B167" s="171" t="s">
        <v>2493</v>
      </c>
      <c r="C167" s="174"/>
      <c r="D167" t="s">
        <v>2233</v>
      </c>
    </row>
    <row r="168" spans="1:4" x14ac:dyDescent="0.25">
      <c r="A168" t="s">
        <v>2487</v>
      </c>
      <c r="B168" s="20" t="s">
        <v>2498</v>
      </c>
      <c r="C168" s="176"/>
      <c r="D168" t="s">
        <v>2484</v>
      </c>
    </row>
    <row r="169" spans="1:4" x14ac:dyDescent="0.25">
      <c r="A169" t="s">
        <v>2503</v>
      </c>
      <c r="B169" s="20" t="s">
        <v>2499</v>
      </c>
      <c r="C169" s="179"/>
      <c r="D169" t="s">
        <v>2485</v>
      </c>
    </row>
    <row r="170" spans="1:4" x14ac:dyDescent="0.25">
      <c r="A170" t="s">
        <v>2489</v>
      </c>
      <c r="B170" s="171" t="s">
        <v>2490</v>
      </c>
      <c r="C170" s="167"/>
      <c r="D170" t="s">
        <v>2235</v>
      </c>
    </row>
    <row r="171" spans="1:4" x14ac:dyDescent="0.25">
      <c r="A171" t="s">
        <v>2495</v>
      </c>
      <c r="B171" s="171" t="s">
        <v>2496</v>
      </c>
      <c r="C171" s="175"/>
      <c r="D171" t="s">
        <v>2494</v>
      </c>
    </row>
    <row r="173" spans="1:4" x14ac:dyDescent="0.25">
      <c r="A173" s="42" t="s">
        <v>2528</v>
      </c>
      <c r="B173" s="169"/>
      <c r="C173" s="159"/>
      <c r="D173" s="159"/>
    </row>
    <row r="174" spans="1:4" x14ac:dyDescent="0.25">
      <c r="A174" s="9" t="s">
        <v>2477</v>
      </c>
      <c r="B174" s="170" t="s">
        <v>2478</v>
      </c>
      <c r="C174" s="9" t="s">
        <v>2479</v>
      </c>
      <c r="D174" s="9" t="s">
        <v>2480</v>
      </c>
    </row>
    <row r="175" spans="1:4" x14ac:dyDescent="0.25">
      <c r="A175" t="s">
        <v>2488</v>
      </c>
      <c r="B175" s="171" t="s">
        <v>2493</v>
      </c>
      <c r="C175" s="174"/>
      <c r="D175" t="s">
        <v>138</v>
      </c>
    </row>
    <row r="176" spans="1:4" x14ac:dyDescent="0.25">
      <c r="A176" t="s">
        <v>2476</v>
      </c>
      <c r="B176" s="172" t="s">
        <v>2483</v>
      </c>
      <c r="C176" s="168"/>
      <c r="D176" t="s">
        <v>2530</v>
      </c>
    </row>
    <row r="177" spans="1:4" x14ac:dyDescent="0.25">
      <c r="A177" t="s">
        <v>2527</v>
      </c>
      <c r="B177" s="20" t="s">
        <v>2521</v>
      </c>
      <c r="C177" s="188"/>
      <c r="D177" t="s">
        <v>2537</v>
      </c>
    </row>
    <row r="178" spans="1:4" x14ac:dyDescent="0.25">
      <c r="A178" t="s">
        <v>2495</v>
      </c>
      <c r="B178" s="171" t="s">
        <v>2496</v>
      </c>
      <c r="C178" s="175"/>
      <c r="D178" t="s">
        <v>2531</v>
      </c>
    </row>
    <row r="179" spans="1:4" x14ac:dyDescent="0.25">
      <c r="A179" t="s">
        <v>2504</v>
      </c>
      <c r="B179" s="20" t="s">
        <v>2500</v>
      </c>
      <c r="C179" s="181"/>
      <c r="D179" t="s">
        <v>2532</v>
      </c>
    </row>
    <row r="180" spans="1:4" x14ac:dyDescent="0.25">
      <c r="A180" t="s">
        <v>2503</v>
      </c>
      <c r="B180" s="20" t="s">
        <v>2499</v>
      </c>
      <c r="C180" s="179"/>
      <c r="D180" t="s">
        <v>2533</v>
      </c>
    </row>
    <row r="181" spans="1:4" x14ac:dyDescent="0.25">
      <c r="A181" t="s">
        <v>2522</v>
      </c>
      <c r="B181" s="20" t="s">
        <v>2519</v>
      </c>
      <c r="C181" s="187"/>
      <c r="D181" t="s">
        <v>2534</v>
      </c>
    </row>
    <row r="182" spans="1:4" x14ac:dyDescent="0.25">
      <c r="A182" t="s">
        <v>2489</v>
      </c>
      <c r="B182" s="171" t="s">
        <v>2490</v>
      </c>
      <c r="C182" s="167"/>
      <c r="D182" t="s">
        <v>2538</v>
      </c>
    </row>
    <row r="183" spans="1:4" x14ac:dyDescent="0.25">
      <c r="A183" t="s">
        <v>2502</v>
      </c>
      <c r="B183" s="20" t="s">
        <v>2518</v>
      </c>
      <c r="C183" s="180"/>
      <c r="D183" t="s">
        <v>2325</v>
      </c>
    </row>
    <row r="184" spans="1:4" x14ac:dyDescent="0.25">
      <c r="A184" t="s">
        <v>2505</v>
      </c>
      <c r="B184" s="20" t="s">
        <v>2501</v>
      </c>
      <c r="C184" s="182"/>
      <c r="D184" t="s">
        <v>3088</v>
      </c>
    </row>
    <row r="185" spans="1:4" x14ac:dyDescent="0.25">
      <c r="A185" t="s">
        <v>2482</v>
      </c>
      <c r="B185" s="171" t="s">
        <v>2492</v>
      </c>
      <c r="C185" s="173"/>
      <c r="D185" t="s">
        <v>2529</v>
      </c>
    </row>
    <row r="187" spans="1:4" x14ac:dyDescent="0.25">
      <c r="A187" s="42" t="s">
        <v>2554</v>
      </c>
      <c r="B187" s="169"/>
      <c r="C187" s="159"/>
      <c r="D187" s="159"/>
    </row>
    <row r="188" spans="1:4" x14ac:dyDescent="0.25">
      <c r="A188" s="9" t="s">
        <v>2477</v>
      </c>
      <c r="B188" s="170" t="s">
        <v>2478</v>
      </c>
      <c r="C188" s="9" t="s">
        <v>2479</v>
      </c>
      <c r="D188" s="9" t="s">
        <v>2480</v>
      </c>
    </row>
    <row r="189" spans="1:4" x14ac:dyDescent="0.25">
      <c r="A189" t="s">
        <v>2482</v>
      </c>
      <c r="B189" s="171" t="s">
        <v>2492</v>
      </c>
      <c r="C189" s="173"/>
      <c r="D189" t="s">
        <v>2735</v>
      </c>
    </row>
    <row r="190" spans="1:4" x14ac:dyDescent="0.25">
      <c r="A190" t="s">
        <v>2488</v>
      </c>
      <c r="B190" s="171" t="s">
        <v>2493</v>
      </c>
      <c r="C190" s="174"/>
      <c r="D190" t="s">
        <v>2999</v>
      </c>
    </row>
    <row r="191" spans="1:4" x14ac:dyDescent="0.25">
      <c r="A191" t="s">
        <v>2487</v>
      </c>
      <c r="B191" s="20" t="s">
        <v>2498</v>
      </c>
      <c r="C191" s="176"/>
      <c r="D191" t="s">
        <v>3000</v>
      </c>
    </row>
    <row r="192" spans="1:4" x14ac:dyDescent="0.25">
      <c r="A192" t="s">
        <v>2523</v>
      </c>
      <c r="B192" s="20" t="s">
        <v>2517</v>
      </c>
      <c r="C192" s="185"/>
      <c r="D192" t="s">
        <v>3001</v>
      </c>
    </row>
    <row r="193" spans="1:4" x14ac:dyDescent="0.25">
      <c r="A193" t="s">
        <v>2524</v>
      </c>
      <c r="B193" s="20" t="s">
        <v>2349</v>
      </c>
      <c r="C193" s="184"/>
      <c r="D193" t="s">
        <v>3002</v>
      </c>
    </row>
    <row r="194" spans="1:4" x14ac:dyDescent="0.25">
      <c r="A194" t="s">
        <v>2495</v>
      </c>
      <c r="B194" s="171" t="s">
        <v>2496</v>
      </c>
      <c r="C194" s="175"/>
      <c r="D194" t="s">
        <v>3003</v>
      </c>
    </row>
    <row r="195" spans="1:4" x14ac:dyDescent="0.25">
      <c r="A195" t="s">
        <v>2504</v>
      </c>
      <c r="B195" s="20" t="s">
        <v>2500</v>
      </c>
      <c r="C195" s="181"/>
      <c r="D195" t="s">
        <v>3004</v>
      </c>
    </row>
    <row r="196" spans="1:4" x14ac:dyDescent="0.25">
      <c r="A196" t="s">
        <v>2489</v>
      </c>
      <c r="B196" s="171" t="s">
        <v>2490</v>
      </c>
      <c r="C196" s="167"/>
      <c r="D196" t="s">
        <v>3005</v>
      </c>
    </row>
    <row r="197" spans="1:4" x14ac:dyDescent="0.25">
      <c r="A197" t="s">
        <v>2502</v>
      </c>
      <c r="B197" s="20" t="s">
        <v>2518</v>
      </c>
      <c r="C197" s="180"/>
      <c r="D197" t="s">
        <v>2555</v>
      </c>
    </row>
    <row r="198" spans="1:4" x14ac:dyDescent="0.25">
      <c r="A198" t="s">
        <v>2526</v>
      </c>
      <c r="B198" s="20" t="s">
        <v>2520</v>
      </c>
      <c r="C198" s="186"/>
      <c r="D198" t="s">
        <v>3006</v>
      </c>
    </row>
    <row r="199" spans="1:4" x14ac:dyDescent="0.25">
      <c r="A199" t="s">
        <v>2569</v>
      </c>
      <c r="B199" s="171" t="s">
        <v>2571</v>
      </c>
      <c r="C199" s="189"/>
      <c r="D199" t="s">
        <v>3007</v>
      </c>
    </row>
    <row r="200" spans="1:4" x14ac:dyDescent="0.25">
      <c r="A200" t="s">
        <v>2522</v>
      </c>
      <c r="B200" s="20" t="s">
        <v>2519</v>
      </c>
      <c r="C200" s="187"/>
      <c r="D200" t="s">
        <v>3008</v>
      </c>
    </row>
    <row r="201" spans="1:4" x14ac:dyDescent="0.25">
      <c r="A201" t="s">
        <v>2476</v>
      </c>
      <c r="B201" s="172" t="s">
        <v>2483</v>
      </c>
      <c r="C201" s="168"/>
      <c r="D201" t="s">
        <v>2556</v>
      </c>
    </row>
    <row r="202" spans="1:4" x14ac:dyDescent="0.25">
      <c r="A202" t="s">
        <v>2503</v>
      </c>
      <c r="B202" s="20" t="s">
        <v>2499</v>
      </c>
      <c r="C202" s="179"/>
      <c r="D202" t="s">
        <v>3009</v>
      </c>
    </row>
    <row r="203" spans="1:4" x14ac:dyDescent="0.25">
      <c r="A203" t="s">
        <v>2570</v>
      </c>
      <c r="B203" s="171">
        <v>740000</v>
      </c>
      <c r="C203" s="190"/>
      <c r="D203" t="s">
        <v>3010</v>
      </c>
    </row>
    <row r="204" spans="1:4" x14ac:dyDescent="0.25">
      <c r="A204" t="s">
        <v>2505</v>
      </c>
      <c r="B204" s="20" t="s">
        <v>2501</v>
      </c>
      <c r="C204" s="182"/>
      <c r="D204" t="s">
        <v>3011</v>
      </c>
    </row>
    <row r="205" spans="1:4" x14ac:dyDescent="0.25">
      <c r="A205" t="s">
        <v>2512</v>
      </c>
      <c r="B205" s="20" t="s">
        <v>2511</v>
      </c>
      <c r="C205" s="183"/>
      <c r="D205" t="s">
        <v>3012</v>
      </c>
    </row>
    <row r="206" spans="1:4" x14ac:dyDescent="0.25">
      <c r="A206" t="s">
        <v>2527</v>
      </c>
      <c r="B206" s="20" t="s">
        <v>2521</v>
      </c>
      <c r="C206" s="188"/>
      <c r="D206" t="s">
        <v>3013</v>
      </c>
    </row>
    <row r="207" spans="1:4" x14ac:dyDescent="0.25">
      <c r="A207" t="s">
        <v>2486</v>
      </c>
      <c r="B207" s="171" t="s">
        <v>2491</v>
      </c>
      <c r="C207" s="177"/>
      <c r="D207" t="s">
        <v>3014</v>
      </c>
    </row>
    <row r="208" spans="1:4" x14ac:dyDescent="0.25">
      <c r="A208" t="s">
        <v>3026</v>
      </c>
      <c r="B208" s="204" t="s">
        <v>3019</v>
      </c>
      <c r="C208" s="203"/>
      <c r="D208" t="s">
        <v>3015</v>
      </c>
    </row>
    <row r="209" spans="1:4" x14ac:dyDescent="0.25">
      <c r="A209" t="s">
        <v>3023</v>
      </c>
      <c r="B209" s="171" t="s">
        <v>3020</v>
      </c>
      <c r="C209" s="205"/>
      <c r="D209" t="s">
        <v>3016</v>
      </c>
    </row>
    <row r="210" spans="1:4" x14ac:dyDescent="0.25">
      <c r="A210" t="s">
        <v>3024</v>
      </c>
      <c r="B210" t="s">
        <v>3021</v>
      </c>
      <c r="C210" s="206"/>
      <c r="D210" t="s">
        <v>3017</v>
      </c>
    </row>
    <row r="211" spans="1:4" x14ac:dyDescent="0.25">
      <c r="A211" t="s">
        <v>3025</v>
      </c>
      <c r="B211" s="17" t="s">
        <v>3022</v>
      </c>
      <c r="C211" s="207"/>
      <c r="D211" t="s">
        <v>3018</v>
      </c>
    </row>
    <row r="213" spans="1:4" x14ac:dyDescent="0.25">
      <c r="A213" s="42" t="s">
        <v>2557</v>
      </c>
      <c r="B213" s="169"/>
      <c r="C213" s="159"/>
      <c r="D213" s="159"/>
    </row>
    <row r="214" spans="1:4" x14ac:dyDescent="0.25">
      <c r="A214" s="9" t="s">
        <v>2477</v>
      </c>
      <c r="B214" s="170" t="s">
        <v>2478</v>
      </c>
      <c r="C214" s="9" t="s">
        <v>2479</v>
      </c>
      <c r="D214" s="9" t="s">
        <v>2480</v>
      </c>
    </row>
    <row r="215" spans="1:4" x14ac:dyDescent="0.25">
      <c r="A215" t="s">
        <v>2489</v>
      </c>
      <c r="B215" s="171" t="s">
        <v>2490</v>
      </c>
      <c r="C215" s="167"/>
      <c r="D215" t="s">
        <v>121</v>
      </c>
    </row>
    <row r="216" spans="1:4" x14ac:dyDescent="0.25">
      <c r="A216" t="s">
        <v>2495</v>
      </c>
      <c r="B216" s="171" t="s">
        <v>2496</v>
      </c>
      <c r="C216" s="175"/>
      <c r="D216" t="s">
        <v>120</v>
      </c>
    </row>
    <row r="217" spans="1:4" x14ac:dyDescent="0.25">
      <c r="A217" t="s">
        <v>2502</v>
      </c>
      <c r="B217" s="20" t="s">
        <v>2518</v>
      </c>
      <c r="C217" s="180"/>
      <c r="D217" t="s">
        <v>119</v>
      </c>
    </row>
    <row r="218" spans="1:4" x14ac:dyDescent="0.25">
      <c r="A218" t="s">
        <v>2503</v>
      </c>
      <c r="B218" s="20" t="s">
        <v>2499</v>
      </c>
      <c r="C218" s="179"/>
      <c r="D218" t="s">
        <v>117</v>
      </c>
    </row>
    <row r="219" spans="1:4" x14ac:dyDescent="0.25">
      <c r="A219" t="s">
        <v>2488</v>
      </c>
      <c r="B219" s="171" t="s">
        <v>2493</v>
      </c>
      <c r="C219" s="174"/>
      <c r="D219" t="s">
        <v>116</v>
      </c>
    </row>
    <row r="221" spans="1:4" x14ac:dyDescent="0.25">
      <c r="A221" s="42" t="s">
        <v>2558</v>
      </c>
      <c r="B221" s="169"/>
      <c r="C221" s="159"/>
      <c r="D221" s="159"/>
    </row>
    <row r="222" spans="1:4" x14ac:dyDescent="0.25">
      <c r="A222" s="9" t="s">
        <v>2477</v>
      </c>
      <c r="B222" s="170" t="s">
        <v>2478</v>
      </c>
      <c r="C222" s="9" t="s">
        <v>2479</v>
      </c>
      <c r="D222" s="9" t="s">
        <v>2480</v>
      </c>
    </row>
    <row r="223" spans="1:4" x14ac:dyDescent="0.25">
      <c r="A223" t="s">
        <v>2476</v>
      </c>
      <c r="B223" s="172" t="s">
        <v>2483</v>
      </c>
      <c r="C223" s="168"/>
      <c r="D223" t="s">
        <v>159</v>
      </c>
    </row>
    <row r="224" spans="1:4" x14ac:dyDescent="0.25">
      <c r="A224" t="s">
        <v>2495</v>
      </c>
      <c r="B224" s="171" t="s">
        <v>2496</v>
      </c>
      <c r="C224" s="175"/>
      <c r="D224" t="s">
        <v>268</v>
      </c>
    </row>
    <row r="225" spans="1:4" x14ac:dyDescent="0.25">
      <c r="A225" t="s">
        <v>2482</v>
      </c>
      <c r="B225" s="171" t="s">
        <v>2492</v>
      </c>
      <c r="C225" s="173"/>
      <c r="D225" t="s">
        <v>269</v>
      </c>
    </row>
    <row r="227" spans="1:4" x14ac:dyDescent="0.25">
      <c r="A227" s="42" t="s">
        <v>2597</v>
      </c>
      <c r="B227" s="169"/>
      <c r="C227" s="159"/>
      <c r="D227" s="159"/>
    </row>
    <row r="228" spans="1:4" x14ac:dyDescent="0.25">
      <c r="A228" s="9" t="s">
        <v>2477</v>
      </c>
      <c r="B228" s="170" t="s">
        <v>2478</v>
      </c>
      <c r="C228" s="9" t="s">
        <v>2479</v>
      </c>
      <c r="D228" s="9" t="s">
        <v>2480</v>
      </c>
    </row>
    <row r="229" spans="1:4" x14ac:dyDescent="0.25">
      <c r="A229" t="s">
        <v>2487</v>
      </c>
      <c r="B229" s="20" t="s">
        <v>2498</v>
      </c>
      <c r="C229" s="176"/>
      <c r="D229" t="s">
        <v>2451</v>
      </c>
    </row>
    <row r="230" spans="1:4" x14ac:dyDescent="0.25">
      <c r="A230" t="s">
        <v>2502</v>
      </c>
      <c r="B230" s="20" t="s">
        <v>2518</v>
      </c>
      <c r="C230" s="180"/>
      <c r="D230" t="s">
        <v>89</v>
      </c>
    </row>
    <row r="231" spans="1:4" x14ac:dyDescent="0.25">
      <c r="A231" t="s">
        <v>2488</v>
      </c>
      <c r="B231" s="171" t="s">
        <v>2493</v>
      </c>
      <c r="C231" s="174"/>
      <c r="D231" t="s">
        <v>83</v>
      </c>
    </row>
    <row r="232" spans="1:4" x14ac:dyDescent="0.25">
      <c r="A232" t="s">
        <v>2522</v>
      </c>
      <c r="B232" s="20" t="s">
        <v>2519</v>
      </c>
      <c r="C232" s="187"/>
      <c r="D232" t="s">
        <v>2598</v>
      </c>
    </row>
    <row r="233" spans="1:4" x14ac:dyDescent="0.25">
      <c r="A233" t="s">
        <v>2503</v>
      </c>
      <c r="B233" s="20" t="s">
        <v>2499</v>
      </c>
      <c r="C233" s="179"/>
      <c r="D233" t="s">
        <v>2599</v>
      </c>
    </row>
    <row r="234" spans="1:4" x14ac:dyDescent="0.25">
      <c r="A234" t="s">
        <v>2495</v>
      </c>
      <c r="B234" s="171" t="s">
        <v>2496</v>
      </c>
      <c r="C234" s="175"/>
      <c r="D234" t="s">
        <v>94</v>
      </c>
    </row>
    <row r="235" spans="1:4" x14ac:dyDescent="0.25">
      <c r="A235" t="s">
        <v>2504</v>
      </c>
      <c r="B235" s="20" t="s">
        <v>2500</v>
      </c>
      <c r="C235" s="181"/>
      <c r="D235" t="s">
        <v>93</v>
      </c>
    </row>
    <row r="236" spans="1:4" x14ac:dyDescent="0.25">
      <c r="A236" t="s">
        <v>2489</v>
      </c>
      <c r="B236" s="171" t="s">
        <v>2490</v>
      </c>
      <c r="C236" s="167"/>
      <c r="D236" t="s">
        <v>92</v>
      </c>
    </row>
    <row r="237" spans="1:4" x14ac:dyDescent="0.25">
      <c r="A237" t="s">
        <v>2482</v>
      </c>
      <c r="B237" s="171" t="s">
        <v>2492</v>
      </c>
      <c r="C237" s="173"/>
      <c r="D237" t="s">
        <v>91</v>
      </c>
    </row>
    <row r="239" spans="1:4" x14ac:dyDescent="0.25">
      <c r="A239" s="42" t="s">
        <v>2602</v>
      </c>
      <c r="B239" s="169"/>
      <c r="C239" s="159"/>
      <c r="D239" s="159"/>
    </row>
    <row r="240" spans="1:4" x14ac:dyDescent="0.25">
      <c r="A240" s="9" t="s">
        <v>2477</v>
      </c>
      <c r="B240" s="170" t="s">
        <v>2478</v>
      </c>
      <c r="C240" s="9" t="s">
        <v>2479</v>
      </c>
      <c r="D240" s="9" t="s">
        <v>2480</v>
      </c>
    </row>
    <row r="241" spans="1:4" x14ac:dyDescent="0.25">
      <c r="A241" t="s">
        <v>2487</v>
      </c>
      <c r="B241" s="20" t="s">
        <v>2498</v>
      </c>
      <c r="C241" s="176"/>
      <c r="D241" t="s">
        <v>2451</v>
      </c>
    </row>
    <row r="242" spans="1:4" x14ac:dyDescent="0.25">
      <c r="A242" t="s">
        <v>2505</v>
      </c>
      <c r="B242" s="20" t="s">
        <v>2501</v>
      </c>
      <c r="C242" s="182"/>
      <c r="D242" t="s">
        <v>2560</v>
      </c>
    </row>
    <row r="243" spans="1:4" x14ac:dyDescent="0.25">
      <c r="A243" t="s">
        <v>2495</v>
      </c>
      <c r="B243" s="171" t="s">
        <v>2496</v>
      </c>
      <c r="C243" s="175"/>
      <c r="D243" t="s">
        <v>88</v>
      </c>
    </row>
    <row r="244" spans="1:4" x14ac:dyDescent="0.25">
      <c r="A244" t="s">
        <v>2502</v>
      </c>
      <c r="B244" s="20" t="s">
        <v>2518</v>
      </c>
      <c r="C244" s="180"/>
      <c r="D244" t="s">
        <v>89</v>
      </c>
    </row>
    <row r="245" spans="1:4" x14ac:dyDescent="0.25">
      <c r="A245" t="s">
        <v>2488</v>
      </c>
      <c r="B245" s="171" t="s">
        <v>2493</v>
      </c>
      <c r="C245" s="174"/>
      <c r="D245" t="s">
        <v>83</v>
      </c>
    </row>
    <row r="246" spans="1:4" x14ac:dyDescent="0.25">
      <c r="A246" t="s">
        <v>2503</v>
      </c>
      <c r="B246" s="20" t="s">
        <v>2499</v>
      </c>
      <c r="C246" s="179"/>
      <c r="D246" t="s">
        <v>2600</v>
      </c>
    </row>
    <row r="247" spans="1:4" x14ac:dyDescent="0.25">
      <c r="A247" t="s">
        <v>2482</v>
      </c>
      <c r="B247" s="171" t="s">
        <v>2492</v>
      </c>
      <c r="C247" s="173"/>
      <c r="D247" t="s">
        <v>433</v>
      </c>
    </row>
    <row r="248" spans="1:4" x14ac:dyDescent="0.25">
      <c r="A248" t="s">
        <v>2569</v>
      </c>
      <c r="B248" s="171" t="s">
        <v>2571</v>
      </c>
      <c r="C248" s="189"/>
      <c r="D248" t="s">
        <v>2568</v>
      </c>
    </row>
    <row r="249" spans="1:4" x14ac:dyDescent="0.25">
      <c r="A249" t="s">
        <v>2570</v>
      </c>
      <c r="B249" s="171">
        <v>740000</v>
      </c>
      <c r="C249" s="190"/>
      <c r="D249" t="s">
        <v>2448</v>
      </c>
    </row>
    <row r="250" spans="1:4" x14ac:dyDescent="0.25">
      <c r="A250" t="s">
        <v>2489</v>
      </c>
      <c r="B250" s="171" t="s">
        <v>2490</v>
      </c>
      <c r="C250" s="167"/>
      <c r="D250" t="s">
        <v>2601</v>
      </c>
    </row>
    <row r="252" spans="1:4" x14ac:dyDescent="0.25">
      <c r="A252" s="42" t="s">
        <v>3482</v>
      </c>
      <c r="B252" s="169"/>
      <c r="C252" s="159"/>
      <c r="D252" s="159"/>
    </row>
    <row r="253" spans="1:4" x14ac:dyDescent="0.25">
      <c r="A253" s="9" t="s">
        <v>2477</v>
      </c>
      <c r="B253" s="170" t="s">
        <v>2478</v>
      </c>
      <c r="C253" s="9" t="s">
        <v>2479</v>
      </c>
      <c r="D253" s="9" t="s">
        <v>2480</v>
      </c>
    </row>
    <row r="254" spans="1:4" x14ac:dyDescent="0.25">
      <c r="A254" t="s">
        <v>2524</v>
      </c>
      <c r="B254" s="20" t="s">
        <v>2349</v>
      </c>
      <c r="C254" s="184"/>
      <c r="D254" t="s">
        <v>3490</v>
      </c>
    </row>
    <row r="255" spans="1:4" x14ac:dyDescent="0.25">
      <c r="A255" t="s">
        <v>2502</v>
      </c>
      <c r="B255" s="20" t="s">
        <v>2518</v>
      </c>
      <c r="C255" s="180"/>
      <c r="D255" t="s">
        <v>3491</v>
      </c>
    </row>
    <row r="256" spans="1:4" x14ac:dyDescent="0.25">
      <c r="A256" t="s">
        <v>2523</v>
      </c>
      <c r="B256" s="20" t="s">
        <v>2517</v>
      </c>
      <c r="C256" s="185"/>
      <c r="D256" t="s">
        <v>3492</v>
      </c>
    </row>
    <row r="257" spans="1:4" x14ac:dyDescent="0.25">
      <c r="A257" t="s">
        <v>2488</v>
      </c>
      <c r="B257" s="171" t="s">
        <v>2493</v>
      </c>
      <c r="C257" s="174"/>
      <c r="D257" t="s">
        <v>3493</v>
      </c>
    </row>
    <row r="258" spans="1:4" x14ac:dyDescent="0.25">
      <c r="A258" t="s">
        <v>2503</v>
      </c>
      <c r="B258" s="20" t="s">
        <v>2499</v>
      </c>
      <c r="C258" s="179"/>
      <c r="D258" t="s">
        <v>3494</v>
      </c>
    </row>
    <row r="259" spans="1:4" x14ac:dyDescent="0.25">
      <c r="A259" t="s">
        <v>2482</v>
      </c>
      <c r="B259" s="171" t="s">
        <v>2492</v>
      </c>
      <c r="C259" s="173"/>
      <c r="D259" t="s">
        <v>3495</v>
      </c>
    </row>
    <row r="260" spans="1:4" x14ac:dyDescent="0.25">
      <c r="A260" t="s">
        <v>2504</v>
      </c>
      <c r="B260" s="20" t="s">
        <v>2500</v>
      </c>
      <c r="C260" s="181"/>
      <c r="D260" t="s">
        <v>3496</v>
      </c>
    </row>
    <row r="261" spans="1:4" x14ac:dyDescent="0.25">
      <c r="A261" t="s">
        <v>2527</v>
      </c>
      <c r="B261" s="20" t="s">
        <v>2521</v>
      </c>
      <c r="C261" s="188"/>
      <c r="D261" t="s">
        <v>3497</v>
      </c>
    </row>
    <row r="263" spans="1:4" x14ac:dyDescent="0.25">
      <c r="A263" s="42" t="s">
        <v>2603</v>
      </c>
      <c r="B263" s="169"/>
      <c r="C263" s="159"/>
      <c r="D263" s="159"/>
    </row>
    <row r="264" spans="1:4" x14ac:dyDescent="0.25">
      <c r="A264" s="9" t="s">
        <v>2477</v>
      </c>
      <c r="B264" s="170" t="s">
        <v>2478</v>
      </c>
      <c r="C264" s="9" t="s">
        <v>2479</v>
      </c>
      <c r="D264" s="9" t="s">
        <v>2480</v>
      </c>
    </row>
    <row r="265" spans="1:4" x14ac:dyDescent="0.25">
      <c r="A265" t="s">
        <v>2487</v>
      </c>
      <c r="B265" s="20" t="s">
        <v>2498</v>
      </c>
      <c r="C265" s="176"/>
      <c r="D265" t="s">
        <v>2451</v>
      </c>
    </row>
    <row r="266" spans="1:4" x14ac:dyDescent="0.25">
      <c r="A266" t="s">
        <v>2482</v>
      </c>
      <c r="B266" s="171" t="s">
        <v>2492</v>
      </c>
      <c r="C266" s="173"/>
      <c r="D266" t="s">
        <v>433</v>
      </c>
    </row>
    <row r="267" spans="1:4" x14ac:dyDescent="0.25">
      <c r="A267" t="s">
        <v>2505</v>
      </c>
      <c r="B267" s="20" t="s">
        <v>2501</v>
      </c>
      <c r="C267" s="182"/>
      <c r="D267" t="s">
        <v>2560</v>
      </c>
    </row>
    <row r="268" spans="1:4" x14ac:dyDescent="0.25">
      <c r="A268" t="s">
        <v>2495</v>
      </c>
      <c r="B268" s="171" t="s">
        <v>2496</v>
      </c>
      <c r="C268" s="175"/>
      <c r="D268" t="s">
        <v>88</v>
      </c>
    </row>
    <row r="269" spans="1:4" x14ac:dyDescent="0.25">
      <c r="A269" t="s">
        <v>2522</v>
      </c>
      <c r="B269" s="20" t="s">
        <v>2519</v>
      </c>
      <c r="C269" s="187"/>
      <c r="D269" t="s">
        <v>2596</v>
      </c>
    </row>
    <row r="270" spans="1:4" x14ac:dyDescent="0.25">
      <c r="A270" t="s">
        <v>2569</v>
      </c>
      <c r="B270" s="171" t="s">
        <v>2571</v>
      </c>
      <c r="C270" s="189"/>
      <c r="D270" t="s">
        <v>2568</v>
      </c>
    </row>
    <row r="271" spans="1:4" x14ac:dyDescent="0.25">
      <c r="A271" t="s">
        <v>2489</v>
      </c>
      <c r="B271" s="171" t="s">
        <v>2490</v>
      </c>
      <c r="C271" s="167"/>
      <c r="D271" t="s">
        <v>2601</v>
      </c>
    </row>
    <row r="272" spans="1:4" x14ac:dyDescent="0.25">
      <c r="A272" t="s">
        <v>2503</v>
      </c>
      <c r="B272" s="20" t="s">
        <v>2499</v>
      </c>
      <c r="C272" s="179"/>
      <c r="D272" t="s">
        <v>2600</v>
      </c>
    </row>
    <row r="273" spans="1:4" x14ac:dyDescent="0.25">
      <c r="A273" t="s">
        <v>2488</v>
      </c>
      <c r="B273" s="171" t="s">
        <v>2493</v>
      </c>
      <c r="C273" s="174"/>
      <c r="D273" t="s">
        <v>83</v>
      </c>
    </row>
    <row r="274" spans="1:4" x14ac:dyDescent="0.25">
      <c r="A274" t="s">
        <v>2502</v>
      </c>
      <c r="B274" s="20" t="s">
        <v>2518</v>
      </c>
      <c r="C274" s="180"/>
      <c r="D274" t="s">
        <v>89</v>
      </c>
    </row>
    <row r="276" spans="1:4" x14ac:dyDescent="0.25">
      <c r="A276" s="42" t="s">
        <v>2577</v>
      </c>
      <c r="B276" s="169"/>
      <c r="C276" s="159"/>
      <c r="D276" s="159"/>
    </row>
    <row r="277" spans="1:4" x14ac:dyDescent="0.25">
      <c r="A277" s="9" t="s">
        <v>2477</v>
      </c>
      <c r="B277" s="170" t="s">
        <v>2478</v>
      </c>
      <c r="C277" s="9" t="s">
        <v>2479</v>
      </c>
      <c r="D277" s="9" t="s">
        <v>2480</v>
      </c>
    </row>
    <row r="278" spans="1:4" x14ac:dyDescent="0.25">
      <c r="A278" t="s">
        <v>2487</v>
      </c>
      <c r="B278" s="20" t="s">
        <v>2498</v>
      </c>
      <c r="C278" s="176"/>
      <c r="D278" t="s">
        <v>423</v>
      </c>
    </row>
    <row r="279" spans="1:4" x14ac:dyDescent="0.25">
      <c r="A279" t="s">
        <v>2526</v>
      </c>
      <c r="B279" s="20" t="s">
        <v>2520</v>
      </c>
      <c r="C279" s="186"/>
      <c r="D279" t="s">
        <v>2450</v>
      </c>
    </row>
    <row r="280" spans="1:4" x14ac:dyDescent="0.25">
      <c r="A280" t="s">
        <v>2495</v>
      </c>
      <c r="B280" s="171" t="s">
        <v>2496</v>
      </c>
      <c r="C280" s="175"/>
      <c r="D280" t="s">
        <v>88</v>
      </c>
    </row>
    <row r="281" spans="1:4" x14ac:dyDescent="0.25">
      <c r="A281" t="s">
        <v>2502</v>
      </c>
      <c r="B281" s="20" t="s">
        <v>2518</v>
      </c>
      <c r="C281" s="180"/>
      <c r="D281" t="s">
        <v>2566</v>
      </c>
    </row>
    <row r="282" spans="1:4" x14ac:dyDescent="0.25">
      <c r="A282" t="s">
        <v>2522</v>
      </c>
      <c r="B282" s="20" t="s">
        <v>2519</v>
      </c>
      <c r="C282" s="187"/>
      <c r="D282" t="s">
        <v>2567</v>
      </c>
    </row>
    <row r="283" spans="1:4" x14ac:dyDescent="0.25">
      <c r="A283" t="s">
        <v>2476</v>
      </c>
      <c r="B283" s="172" t="s">
        <v>2483</v>
      </c>
      <c r="C283" s="168"/>
      <c r="D283" t="s">
        <v>85</v>
      </c>
    </row>
    <row r="284" spans="1:4" x14ac:dyDescent="0.25">
      <c r="A284" t="s">
        <v>2504</v>
      </c>
      <c r="B284" s="20" t="s">
        <v>2500</v>
      </c>
      <c r="C284" s="181"/>
      <c r="D284" t="s">
        <v>84</v>
      </c>
    </row>
    <row r="285" spans="1:4" x14ac:dyDescent="0.25">
      <c r="A285" t="s">
        <v>2488</v>
      </c>
      <c r="B285" s="171" t="s">
        <v>2493</v>
      </c>
      <c r="C285" s="174"/>
      <c r="D285" t="s">
        <v>83</v>
      </c>
    </row>
    <row r="286" spans="1:4" x14ac:dyDescent="0.25">
      <c r="A286" t="s">
        <v>2512</v>
      </c>
      <c r="B286" s="20" t="s">
        <v>2511</v>
      </c>
      <c r="C286" s="183"/>
      <c r="D286" t="s">
        <v>430</v>
      </c>
    </row>
    <row r="287" spans="1:4" x14ac:dyDescent="0.25">
      <c r="A287" t="s">
        <v>2482</v>
      </c>
      <c r="B287" s="171" t="s">
        <v>2492</v>
      </c>
      <c r="C287" s="173"/>
      <c r="D287" t="s">
        <v>433</v>
      </c>
    </row>
    <row r="288" spans="1:4" x14ac:dyDescent="0.25">
      <c r="A288" t="s">
        <v>2570</v>
      </c>
      <c r="B288" s="171">
        <v>740000</v>
      </c>
      <c r="C288" s="190"/>
      <c r="D288" t="s">
        <v>2448</v>
      </c>
    </row>
    <row r="289" spans="1:4" x14ac:dyDescent="0.25">
      <c r="B289" s="171"/>
    </row>
    <row r="290" spans="1:4" x14ac:dyDescent="0.25">
      <c r="A290" s="42" t="s">
        <v>2577</v>
      </c>
      <c r="B290" s="169"/>
      <c r="C290" s="159"/>
      <c r="D290" s="159"/>
    </row>
    <row r="291" spans="1:4" x14ac:dyDescent="0.25">
      <c r="A291" s="9" t="s">
        <v>2477</v>
      </c>
      <c r="B291" s="170" t="s">
        <v>2478</v>
      </c>
      <c r="C291" s="9" t="s">
        <v>2479</v>
      </c>
      <c r="D291" s="9" t="s">
        <v>2480</v>
      </c>
    </row>
    <row r="292" spans="1:4" x14ac:dyDescent="0.25">
      <c r="A292" t="s">
        <v>2487</v>
      </c>
      <c r="B292" s="20" t="s">
        <v>2498</v>
      </c>
      <c r="C292" s="176"/>
      <c r="D292" s="380" t="s">
        <v>2451</v>
      </c>
    </row>
    <row r="293" spans="1:4" x14ac:dyDescent="0.25">
      <c r="A293" t="s">
        <v>2527</v>
      </c>
      <c r="B293" s="20" t="s">
        <v>2521</v>
      </c>
      <c r="C293" s="188"/>
      <c r="D293" t="s">
        <v>2559</v>
      </c>
    </row>
    <row r="294" spans="1:4" x14ac:dyDescent="0.25">
      <c r="A294" t="s">
        <v>2495</v>
      </c>
      <c r="B294" s="171" t="s">
        <v>2496</v>
      </c>
      <c r="C294" s="175"/>
      <c r="D294" t="s">
        <v>88</v>
      </c>
    </row>
    <row r="295" spans="1:4" x14ac:dyDescent="0.25">
      <c r="A295" t="s">
        <v>2489</v>
      </c>
      <c r="B295" s="171" t="s">
        <v>2490</v>
      </c>
      <c r="C295" s="167"/>
      <c r="D295" t="s">
        <v>2614</v>
      </c>
    </row>
    <row r="296" spans="1:4" x14ac:dyDescent="0.25">
      <c r="A296" t="s">
        <v>2488</v>
      </c>
      <c r="B296" s="171" t="s">
        <v>2493</v>
      </c>
      <c r="C296" s="174"/>
      <c r="D296" t="s">
        <v>83</v>
      </c>
    </row>
    <row r="297" spans="1:4" x14ac:dyDescent="0.25">
      <c r="A297" t="s">
        <v>2512</v>
      </c>
      <c r="B297" s="20" t="s">
        <v>2511</v>
      </c>
      <c r="C297" s="183"/>
      <c r="D297" t="s">
        <v>430</v>
      </c>
    </row>
    <row r="298" spans="1:4" x14ac:dyDescent="0.25">
      <c r="A298" t="s">
        <v>2482</v>
      </c>
      <c r="B298" s="171" t="s">
        <v>2492</v>
      </c>
      <c r="C298" s="173"/>
      <c r="D298" t="s">
        <v>433</v>
      </c>
    </row>
    <row r="299" spans="1:4" x14ac:dyDescent="0.25">
      <c r="A299" t="s">
        <v>2570</v>
      </c>
      <c r="B299" s="171">
        <v>740000</v>
      </c>
      <c r="C299" s="190"/>
      <c r="D299" t="s">
        <v>2448</v>
      </c>
    </row>
    <row r="300" spans="1:4" x14ac:dyDescent="0.25">
      <c r="A300" t="s">
        <v>2505</v>
      </c>
      <c r="B300" s="20" t="s">
        <v>2501</v>
      </c>
      <c r="C300" s="182"/>
      <c r="D300" t="s">
        <v>2560</v>
      </c>
    </row>
    <row r="301" spans="1:4" x14ac:dyDescent="0.25">
      <c r="A301" t="s">
        <v>2502</v>
      </c>
      <c r="B301" s="20" t="s">
        <v>2518</v>
      </c>
      <c r="C301" s="180"/>
      <c r="D301" t="s">
        <v>89</v>
      </c>
    </row>
    <row r="302" spans="1:4" x14ac:dyDescent="0.25">
      <c r="B302"/>
    </row>
    <row r="303" spans="1:4" x14ac:dyDescent="0.25">
      <c r="A303" s="42" t="s">
        <v>2727</v>
      </c>
      <c r="B303" s="169"/>
      <c r="C303" s="159"/>
      <c r="D303" s="159"/>
    </row>
    <row r="304" spans="1:4" x14ac:dyDescent="0.25">
      <c r="A304" s="9" t="s">
        <v>2477</v>
      </c>
      <c r="B304" s="170" t="s">
        <v>2478</v>
      </c>
      <c r="C304" s="9" t="s">
        <v>2479</v>
      </c>
      <c r="D304" s="9" t="s">
        <v>2480</v>
      </c>
    </row>
    <row r="305" spans="1:4" x14ac:dyDescent="0.25">
      <c r="A305" t="s">
        <v>2487</v>
      </c>
      <c r="B305" s="20" t="s">
        <v>2498</v>
      </c>
      <c r="C305" s="176"/>
      <c r="D305" t="s">
        <v>2451</v>
      </c>
    </row>
    <row r="306" spans="1:4" x14ac:dyDescent="0.25">
      <c r="A306" t="s">
        <v>2502</v>
      </c>
      <c r="B306" s="20" t="s">
        <v>2518</v>
      </c>
      <c r="C306" s="180"/>
      <c r="D306" t="s">
        <v>89</v>
      </c>
    </row>
    <row r="307" spans="1:4" x14ac:dyDescent="0.25">
      <c r="A307" t="s">
        <v>2505</v>
      </c>
      <c r="B307" s="20" t="s">
        <v>2501</v>
      </c>
      <c r="C307" s="182"/>
      <c r="D307" t="s">
        <v>2560</v>
      </c>
    </row>
    <row r="308" spans="1:4" x14ac:dyDescent="0.25">
      <c r="A308" t="s">
        <v>2526</v>
      </c>
      <c r="B308" s="20" t="s">
        <v>2520</v>
      </c>
      <c r="C308" s="186"/>
      <c r="D308" t="s">
        <v>2450</v>
      </c>
    </row>
    <row r="309" spans="1:4" x14ac:dyDescent="0.25">
      <c r="A309" t="s">
        <v>2527</v>
      </c>
      <c r="B309" s="20" t="s">
        <v>2521</v>
      </c>
      <c r="C309" s="188"/>
      <c r="D309" t="s">
        <v>2559</v>
      </c>
    </row>
    <row r="310" spans="1:4" x14ac:dyDescent="0.25">
      <c r="A310" t="s">
        <v>2495</v>
      </c>
      <c r="B310" s="171" t="s">
        <v>2496</v>
      </c>
      <c r="C310" s="175"/>
      <c r="D310" t="s">
        <v>88</v>
      </c>
    </row>
    <row r="311" spans="1:4" x14ac:dyDescent="0.25">
      <c r="A311" t="s">
        <v>2504</v>
      </c>
      <c r="B311" s="20" t="s">
        <v>2500</v>
      </c>
      <c r="C311" s="181"/>
      <c r="D311" t="s">
        <v>2616</v>
      </c>
    </row>
    <row r="312" spans="1:4" x14ac:dyDescent="0.25">
      <c r="A312" t="s">
        <v>2482</v>
      </c>
      <c r="B312" s="171" t="s">
        <v>2492</v>
      </c>
      <c r="C312" s="173"/>
      <c r="D312" t="s">
        <v>2615</v>
      </c>
    </row>
    <row r="313" spans="1:4" x14ac:dyDescent="0.25">
      <c r="A313" t="s">
        <v>2488</v>
      </c>
      <c r="B313" s="171" t="s">
        <v>2493</v>
      </c>
      <c r="C313" s="174"/>
      <c r="D313" t="s">
        <v>83</v>
      </c>
    </row>
    <row r="314" spans="1:4" x14ac:dyDescent="0.25">
      <c r="A314" t="s">
        <v>2489</v>
      </c>
      <c r="B314" s="171" t="s">
        <v>2490</v>
      </c>
      <c r="C314" s="167"/>
      <c r="D314" t="s">
        <v>2614</v>
      </c>
    </row>
    <row r="315" spans="1:4" x14ac:dyDescent="0.25">
      <c r="A315" t="s">
        <v>2570</v>
      </c>
      <c r="B315" s="171">
        <v>740000</v>
      </c>
      <c r="C315" s="190"/>
      <c r="D315" t="s">
        <v>2448</v>
      </c>
    </row>
    <row r="317" spans="1:4" x14ac:dyDescent="0.25">
      <c r="A317" s="42" t="s">
        <v>3770</v>
      </c>
      <c r="B317" s="169"/>
      <c r="C317" s="159"/>
      <c r="D317" s="159"/>
    </row>
    <row r="318" spans="1:4" x14ac:dyDescent="0.25">
      <c r="A318" s="9" t="s">
        <v>2477</v>
      </c>
      <c r="B318" s="170" t="s">
        <v>2478</v>
      </c>
      <c r="C318" s="9" t="s">
        <v>2479</v>
      </c>
      <c r="D318" s="9" t="s">
        <v>2480</v>
      </c>
    </row>
    <row r="319" spans="1:4" x14ac:dyDescent="0.25">
      <c r="A319" t="s">
        <v>2502</v>
      </c>
      <c r="B319" s="20" t="s">
        <v>2518</v>
      </c>
      <c r="C319" s="180"/>
      <c r="D319" t="s">
        <v>3771</v>
      </c>
    </row>
    <row r="320" spans="1:4" x14ac:dyDescent="0.25">
      <c r="A320" t="s">
        <v>3779</v>
      </c>
      <c r="B320" s="20" t="s">
        <v>3778</v>
      </c>
      <c r="C320" s="159"/>
      <c r="D320" t="s">
        <v>3772</v>
      </c>
    </row>
    <row r="321" spans="1:4" x14ac:dyDescent="0.25">
      <c r="A321" t="s">
        <v>2489</v>
      </c>
      <c r="B321" s="171" t="s">
        <v>2490</v>
      </c>
      <c r="C321" s="167"/>
      <c r="D321" t="s">
        <v>3773</v>
      </c>
    </row>
    <row r="322" spans="1:4" x14ac:dyDescent="0.25">
      <c r="A322" t="s">
        <v>2569</v>
      </c>
      <c r="B322" s="171" t="s">
        <v>2571</v>
      </c>
      <c r="C322" s="189"/>
      <c r="D322" t="s">
        <v>3774</v>
      </c>
    </row>
    <row r="323" spans="1:4" x14ac:dyDescent="0.25">
      <c r="A323" t="s">
        <v>3780</v>
      </c>
      <c r="B323" s="171">
        <v>808080</v>
      </c>
      <c r="C323" s="411"/>
      <c r="D323" t="s">
        <v>3775</v>
      </c>
    </row>
    <row r="324" spans="1:4" x14ac:dyDescent="0.25">
      <c r="A324" t="s">
        <v>2495</v>
      </c>
      <c r="B324" s="171" t="s">
        <v>2496</v>
      </c>
      <c r="C324" s="175"/>
      <c r="D324" t="s">
        <v>3776</v>
      </c>
    </row>
    <row r="325" spans="1:4" x14ac:dyDescent="0.25">
      <c r="A325" t="s">
        <v>2503</v>
      </c>
      <c r="B325" s="20" t="s">
        <v>2499</v>
      </c>
      <c r="C325" s="179"/>
      <c r="D325" t="s">
        <v>3777</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68</v>
      </c>
      <c r="B1" s="42" t="s">
        <v>69</v>
      </c>
    </row>
    <row r="2" spans="1:3" ht="165" x14ac:dyDescent="0.25">
      <c r="A2" t="s">
        <v>3725</v>
      </c>
      <c r="B2" t="s">
        <v>3393</v>
      </c>
      <c r="C2" s="163" t="s">
        <v>3394</v>
      </c>
    </row>
    <row r="3" spans="1:3" x14ac:dyDescent="0.25">
      <c r="A3" t="s">
        <v>3639</v>
      </c>
      <c r="B3" t="s">
        <v>3640</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B35" sqref="B35"/>
    </sheetView>
  </sheetViews>
  <sheetFormatPr defaultColWidth="11.42578125" defaultRowHeight="15" x14ac:dyDescent="0.25"/>
  <cols>
    <col min="1" max="1" width="11.140625" customWidth="1"/>
    <col min="2" max="2" width="25.140625" customWidth="1"/>
    <col min="3" max="3" width="10.140625" style="370" customWidth="1"/>
    <col min="4" max="33" width="10.140625" customWidth="1"/>
  </cols>
  <sheetData>
    <row r="1" spans="1:33" x14ac:dyDescent="0.25">
      <c r="A1" s="365" t="s">
        <v>3532</v>
      </c>
      <c r="B1" s="366" t="s">
        <v>3556</v>
      </c>
      <c r="C1" s="369" t="s">
        <v>2479</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25">
      <c r="A2" s="1" t="s">
        <v>3538</v>
      </c>
      <c r="B2" t="s">
        <v>3723</v>
      </c>
      <c r="C2" s="370" t="s">
        <v>3557</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65" t="s">
        <v>3532</v>
      </c>
      <c r="B1" s="366" t="s">
        <v>3533</v>
      </c>
      <c r="C1" s="366" t="s">
        <v>3534</v>
      </c>
      <c r="D1" s="366" t="s">
        <v>3535</v>
      </c>
      <c r="E1" s="366" t="s">
        <v>3536</v>
      </c>
      <c r="F1" s="367" t="s">
        <v>3537</v>
      </c>
    </row>
    <row r="2" spans="1:6" ht="30" x14ac:dyDescent="0.25">
      <c r="A2" s="1" t="s">
        <v>3538</v>
      </c>
      <c r="B2" s="1" t="s">
        <v>3104</v>
      </c>
      <c r="C2" s="1">
        <v>2030</v>
      </c>
      <c r="D2" s="5">
        <f>0.48*'EPA GHG Inventory'!Q16</f>
        <v>3161.7119999999995</v>
      </c>
      <c r="E2" s="5">
        <f>0.5*'EPA GHG Inventory'!Q16</f>
        <v>3293.45</v>
      </c>
      <c r="F2" t="s">
        <v>3105</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5" x14ac:dyDescent="0.25"/>
  <sheetData>
    <row r="1" spans="1:35" x14ac:dyDescent="0.25">
      <c r="A1" t="s">
        <v>3692</v>
      </c>
    </row>
    <row r="2" spans="1:35" x14ac:dyDescent="0.25">
      <c r="A2" t="s">
        <v>3693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3704</v>
      </c>
    </row>
    <row r="3" spans="1:35" x14ac:dyDescent="0.25">
      <c r="A3" t="s">
        <v>2206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3705</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3706</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3694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3695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829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830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3707</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3708</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3696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3697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3709</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3710</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3698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3711</v>
      </c>
    </row>
    <row r="18" spans="1:1" x14ac:dyDescent="0.25">
      <c r="A18" t="s">
        <v>3712</v>
      </c>
    </row>
    <row r="19" spans="1:1" x14ac:dyDescent="0.25">
      <c r="A19" t="s">
        <v>3713</v>
      </c>
    </row>
    <row r="20" spans="1:1" x14ac:dyDescent="0.25">
      <c r="A20" t="s">
        <v>3714</v>
      </c>
    </row>
    <row r="21" spans="1:1" x14ac:dyDescent="0.25">
      <c r="A21" t="s">
        <v>3699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00"/>
      <c r="C1" s="200"/>
      <c r="D1" s="200"/>
      <c r="E1" s="3"/>
    </row>
    <row r="2" spans="1:8" ht="15.75" x14ac:dyDescent="0.25">
      <c r="A2" s="415" t="s">
        <v>463</v>
      </c>
      <c r="B2" s="415"/>
      <c r="C2" s="212"/>
      <c r="D2" s="212"/>
      <c r="E2" s="212"/>
      <c r="F2" s="212"/>
      <c r="G2" s="212"/>
      <c r="H2" s="49" t="s">
        <v>464</v>
      </c>
    </row>
    <row r="3" spans="1:8" ht="15.75" x14ac:dyDescent="0.25">
      <c r="A3" s="212" t="s">
        <v>709</v>
      </c>
      <c r="B3" s="212"/>
      <c r="C3" s="212"/>
      <c r="D3" s="212"/>
      <c r="E3" s="212"/>
      <c r="F3" s="212"/>
      <c r="G3" s="212"/>
      <c r="H3" s="49" t="s">
        <v>3370</v>
      </c>
    </row>
    <row r="4" spans="1:8" x14ac:dyDescent="0.25">
      <c r="A4" s="213"/>
      <c r="B4" s="213"/>
      <c r="C4" s="213"/>
      <c r="D4" s="213"/>
      <c r="E4" s="213"/>
      <c r="F4" s="213"/>
      <c r="G4" s="49"/>
      <c r="H4" s="49" t="s">
        <v>465</v>
      </c>
    </row>
    <row r="5" spans="1:8" x14ac:dyDescent="0.25">
      <c r="A5" s="213"/>
      <c r="B5" s="213"/>
      <c r="C5" s="213"/>
      <c r="D5" s="213"/>
      <c r="E5" s="213"/>
      <c r="F5" s="213"/>
      <c r="G5" s="213"/>
      <c r="H5" s="213"/>
    </row>
    <row r="6" spans="1:8" x14ac:dyDescent="0.25">
      <c r="A6" s="416" t="s">
        <v>466</v>
      </c>
      <c r="B6" s="267" t="s">
        <v>467</v>
      </c>
      <c r="C6" s="267" t="s">
        <v>468</v>
      </c>
      <c r="D6" s="267" t="s">
        <v>469</v>
      </c>
      <c r="E6" s="267" t="s">
        <v>470</v>
      </c>
      <c r="F6" s="267" t="s">
        <v>471</v>
      </c>
      <c r="G6" s="267" t="s">
        <v>472</v>
      </c>
      <c r="H6" s="267" t="s">
        <v>473</v>
      </c>
    </row>
    <row r="7" spans="1:8" ht="15.75" thickBot="1" x14ac:dyDescent="0.3">
      <c r="A7" s="417"/>
      <c r="B7" s="418" t="s">
        <v>474</v>
      </c>
      <c r="C7" s="419"/>
      <c r="D7" s="419"/>
      <c r="E7" s="419"/>
      <c r="F7" s="419"/>
      <c r="G7" s="419"/>
      <c r="H7" s="420"/>
    </row>
    <row r="8" spans="1:8" ht="15.75" thickTop="1" x14ac:dyDescent="0.25">
      <c r="A8" s="268" t="s">
        <v>475</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476</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477</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478</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479</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481</v>
      </c>
      <c r="B13" s="269">
        <v>45783.983149465937</v>
      </c>
      <c r="C13" s="269">
        <v>1.37229551691322</v>
      </c>
      <c r="D13" s="269">
        <v>0.19110373131999001</v>
      </c>
      <c r="E13" s="273" t="s">
        <v>482</v>
      </c>
      <c r="F13" s="273" t="s">
        <v>482</v>
      </c>
      <c r="G13" s="273" t="s">
        <v>482</v>
      </c>
      <c r="H13" s="273" t="s">
        <v>482</v>
      </c>
    </row>
    <row r="14" spans="1:8" x14ac:dyDescent="0.25">
      <c r="A14" s="274" t="s">
        <v>483</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484</v>
      </c>
      <c r="B15" s="269">
        <v>14978.572362155866</v>
      </c>
      <c r="C15" s="269">
        <v>0.23835740177008</v>
      </c>
      <c r="D15" s="269">
        <v>5.0815371746130003E-2</v>
      </c>
      <c r="E15" s="273" t="s">
        <v>482</v>
      </c>
      <c r="F15" s="273" t="s">
        <v>482</v>
      </c>
      <c r="G15" s="273" t="s">
        <v>482</v>
      </c>
      <c r="H15" s="273" t="s">
        <v>482</v>
      </c>
    </row>
    <row r="16" spans="1:8" x14ac:dyDescent="0.25">
      <c r="A16" s="272" t="s">
        <v>485</v>
      </c>
      <c r="B16" s="269">
        <v>5057.2748720254449</v>
      </c>
      <c r="C16" s="269">
        <v>0.25516926930848</v>
      </c>
      <c r="D16" s="269">
        <v>3.8004328346280002E-2</v>
      </c>
      <c r="E16" s="273" t="s">
        <v>482</v>
      </c>
      <c r="F16" s="273" t="s">
        <v>482</v>
      </c>
      <c r="G16" s="273" t="s">
        <v>482</v>
      </c>
      <c r="H16" s="273" t="s">
        <v>482</v>
      </c>
    </row>
    <row r="17" spans="1:8" x14ac:dyDescent="0.25">
      <c r="A17" s="272" t="s">
        <v>486</v>
      </c>
      <c r="B17" s="269">
        <v>67269.957813983725</v>
      </c>
      <c r="C17" s="269">
        <v>1.85662734289529</v>
      </c>
      <c r="D17" s="269">
        <v>0.29458061428601001</v>
      </c>
      <c r="E17" s="273" t="s">
        <v>482</v>
      </c>
      <c r="F17" s="273" t="s">
        <v>482</v>
      </c>
      <c r="G17" s="273" t="s">
        <v>482</v>
      </c>
      <c r="H17" s="273" t="s">
        <v>482</v>
      </c>
    </row>
    <row r="18" spans="1:8" x14ac:dyDescent="0.25">
      <c r="A18" s="272" t="s">
        <v>487</v>
      </c>
      <c r="B18" s="269">
        <v>45070.579654334128</v>
      </c>
      <c r="C18" s="269">
        <v>3.0283235843053902</v>
      </c>
      <c r="D18" s="269">
        <v>0.52839203850651995</v>
      </c>
      <c r="E18" s="273" t="s">
        <v>482</v>
      </c>
      <c r="F18" s="273" t="s">
        <v>482</v>
      </c>
      <c r="G18" s="273" t="s">
        <v>482</v>
      </c>
      <c r="H18" s="273" t="s">
        <v>482</v>
      </c>
    </row>
    <row r="19" spans="1:8" x14ac:dyDescent="0.25">
      <c r="A19" s="272" t="s">
        <v>488</v>
      </c>
      <c r="B19" s="269">
        <v>46357.764227420019</v>
      </c>
      <c r="C19" s="269">
        <v>3.41919088614388</v>
      </c>
      <c r="D19" s="269">
        <v>0.52415757023381004</v>
      </c>
      <c r="E19" s="273" t="s">
        <v>482</v>
      </c>
      <c r="F19" s="273" t="s">
        <v>482</v>
      </c>
      <c r="G19" s="273" t="s">
        <v>482</v>
      </c>
      <c r="H19" s="273" t="s">
        <v>482</v>
      </c>
    </row>
    <row r="20" spans="1:8" x14ac:dyDescent="0.25">
      <c r="A20" s="272" t="s">
        <v>489</v>
      </c>
      <c r="B20" s="269">
        <v>36302.033778109631</v>
      </c>
      <c r="C20" s="269">
        <v>2.4295382607283198</v>
      </c>
      <c r="D20" s="269">
        <v>0.36471649490099001</v>
      </c>
      <c r="E20" s="273" t="s">
        <v>482</v>
      </c>
      <c r="F20" s="273" t="s">
        <v>482</v>
      </c>
      <c r="G20" s="273" t="s">
        <v>482</v>
      </c>
      <c r="H20" s="273" t="s">
        <v>482</v>
      </c>
    </row>
    <row r="21" spans="1:8" x14ac:dyDescent="0.25">
      <c r="A21" s="275" t="s">
        <v>3361</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490</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491</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492</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493</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494</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495</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496</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497</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498</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499</v>
      </c>
      <c r="B31" s="269">
        <v>257.90976890459297</v>
      </c>
      <c r="C31" s="269">
        <v>1.300499353749E-2</v>
      </c>
      <c r="D31" s="269">
        <v>1.87845249299E-3</v>
      </c>
      <c r="E31" s="273" t="s">
        <v>482</v>
      </c>
      <c r="F31" s="273" t="s">
        <v>482</v>
      </c>
      <c r="G31" s="273" t="s">
        <v>482</v>
      </c>
      <c r="H31" s="273" t="s">
        <v>482</v>
      </c>
    </row>
    <row r="32" spans="1:8" x14ac:dyDescent="0.25">
      <c r="A32" s="274" t="s">
        <v>3362</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500</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501</v>
      </c>
      <c r="B34" s="269">
        <v>28046.5637376296</v>
      </c>
      <c r="C34" s="269">
        <v>0.48826677857</v>
      </c>
      <c r="D34" s="269">
        <v>0.78160963399831995</v>
      </c>
      <c r="E34" s="273" t="s">
        <v>480</v>
      </c>
      <c r="F34" s="273" t="s">
        <v>480</v>
      </c>
      <c r="G34" s="273" t="s">
        <v>480</v>
      </c>
      <c r="H34" s="273" t="s">
        <v>480</v>
      </c>
    </row>
    <row r="35" spans="1:8" x14ac:dyDescent="0.25">
      <c r="A35" s="277" t="s">
        <v>502</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504</v>
      </c>
      <c r="B36" s="269">
        <v>4169.7141237857086</v>
      </c>
      <c r="C36" s="269">
        <v>2828.7193306107342</v>
      </c>
      <c r="D36" s="269" t="s">
        <v>480</v>
      </c>
      <c r="E36" s="269" t="s">
        <v>480</v>
      </c>
      <c r="F36" s="269" t="s">
        <v>480</v>
      </c>
      <c r="G36" s="269" t="s">
        <v>480</v>
      </c>
      <c r="H36" s="269" t="s">
        <v>480</v>
      </c>
    </row>
    <row r="37" spans="1:8" x14ac:dyDescent="0.25">
      <c r="A37" s="272" t="s">
        <v>506</v>
      </c>
      <c r="B37" s="269">
        <v>4169.7141237857086</v>
      </c>
      <c r="C37" s="269">
        <v>2828.7193306107342</v>
      </c>
      <c r="D37" s="273" t="s">
        <v>480</v>
      </c>
      <c r="E37" s="273" t="s">
        <v>480</v>
      </c>
      <c r="F37" s="273" t="s">
        <v>480</v>
      </c>
      <c r="G37" s="273" t="s">
        <v>480</v>
      </c>
      <c r="H37" s="278" t="s">
        <v>183</v>
      </c>
    </row>
    <row r="38" spans="1:8" x14ac:dyDescent="0.25">
      <c r="A38" s="272" t="s">
        <v>508</v>
      </c>
      <c r="B38" s="269" t="s">
        <v>482</v>
      </c>
      <c r="C38" s="269" t="s">
        <v>482</v>
      </c>
      <c r="D38" s="273" t="s">
        <v>480</v>
      </c>
      <c r="E38" s="273" t="s">
        <v>480</v>
      </c>
      <c r="F38" s="273" t="s">
        <v>480</v>
      </c>
      <c r="G38" s="273" t="s">
        <v>480</v>
      </c>
      <c r="H38" s="273" t="s">
        <v>480</v>
      </c>
    </row>
    <row r="39" spans="1:8" x14ac:dyDescent="0.25">
      <c r="A39" s="272" t="s">
        <v>3363</v>
      </c>
      <c r="B39" s="269" t="s">
        <v>509</v>
      </c>
      <c r="C39" s="269" t="s">
        <v>509</v>
      </c>
      <c r="D39" s="273" t="s">
        <v>480</v>
      </c>
      <c r="E39" s="269" t="s">
        <v>480</v>
      </c>
      <c r="F39" s="269" t="s">
        <v>480</v>
      </c>
      <c r="G39" s="269" t="s">
        <v>480</v>
      </c>
      <c r="H39" s="269" t="s">
        <v>480</v>
      </c>
    </row>
    <row r="40" spans="1:8" x14ac:dyDescent="0.25">
      <c r="A40" s="274" t="s">
        <v>510</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511</v>
      </c>
      <c r="B41" s="269">
        <v>11998.333379274758</v>
      </c>
      <c r="C41" s="269">
        <v>1877.1194091493796</v>
      </c>
      <c r="D41" s="269">
        <v>3.5424165198090003E-2</v>
      </c>
      <c r="E41" s="273" t="s">
        <v>482</v>
      </c>
      <c r="F41" s="273" t="s">
        <v>482</v>
      </c>
      <c r="G41" s="273" t="s">
        <v>482</v>
      </c>
      <c r="H41" s="273" t="s">
        <v>482</v>
      </c>
    </row>
    <row r="42" spans="1:8" x14ac:dyDescent="0.25">
      <c r="A42" s="272" t="s">
        <v>512</v>
      </c>
      <c r="B42" s="269">
        <v>24946.827302109439</v>
      </c>
      <c r="C42" s="269">
        <v>7151.4450138200864</v>
      </c>
      <c r="D42" s="278" t="s">
        <v>183</v>
      </c>
      <c r="E42" s="278" t="s">
        <v>183</v>
      </c>
      <c r="F42" s="278" t="s">
        <v>183</v>
      </c>
      <c r="G42" s="273" t="s">
        <v>482</v>
      </c>
      <c r="H42" s="273" t="s">
        <v>482</v>
      </c>
    </row>
    <row r="43" spans="1:8" x14ac:dyDescent="0.25">
      <c r="A43" s="272" t="s">
        <v>513</v>
      </c>
      <c r="B43" s="269" t="s">
        <v>482</v>
      </c>
      <c r="C43" s="269" t="s">
        <v>482</v>
      </c>
      <c r="D43" s="269">
        <v>5.644611909326E-2</v>
      </c>
      <c r="E43" s="273" t="s">
        <v>482</v>
      </c>
      <c r="F43" s="273" t="s">
        <v>482</v>
      </c>
      <c r="G43" s="273" t="s">
        <v>482</v>
      </c>
      <c r="H43" s="273" t="s">
        <v>482</v>
      </c>
    </row>
    <row r="44" spans="1:8" x14ac:dyDescent="0.25">
      <c r="A44" s="272" t="s">
        <v>3364</v>
      </c>
      <c r="B44" s="269" t="s">
        <v>509</v>
      </c>
      <c r="C44" s="269" t="s">
        <v>509</v>
      </c>
      <c r="D44" s="269" t="s">
        <v>509</v>
      </c>
      <c r="E44" s="269">
        <v>208.89432174184356</v>
      </c>
      <c r="F44" s="269">
        <v>105.47180460606191</v>
      </c>
      <c r="G44" s="269">
        <v>355.97410702367489</v>
      </c>
      <c r="H44" s="269">
        <v>65.111291475618813</v>
      </c>
    </row>
    <row r="45" spans="1:8" x14ac:dyDescent="0.25">
      <c r="A45" s="279" t="s">
        <v>3365</v>
      </c>
      <c r="B45" s="269" t="s">
        <v>514</v>
      </c>
      <c r="C45" s="278" t="s">
        <v>183</v>
      </c>
      <c r="D45" s="278" t="s">
        <v>183</v>
      </c>
      <c r="E45" s="278" t="s">
        <v>183</v>
      </c>
      <c r="F45" s="278" t="s">
        <v>183</v>
      </c>
      <c r="G45" s="278" t="s">
        <v>183</v>
      </c>
      <c r="H45" s="278" t="s">
        <v>183</v>
      </c>
    </row>
    <row r="46" spans="1:8" x14ac:dyDescent="0.25">
      <c r="A46" s="274" t="s">
        <v>3366</v>
      </c>
      <c r="B46" s="269" t="s">
        <v>482</v>
      </c>
      <c r="C46" s="278" t="s">
        <v>183</v>
      </c>
      <c r="D46" s="278" t="s">
        <v>183</v>
      </c>
      <c r="E46" s="278" t="s">
        <v>183</v>
      </c>
      <c r="F46" s="278" t="s">
        <v>183</v>
      </c>
      <c r="G46" s="278" t="s">
        <v>183</v>
      </c>
      <c r="H46" s="278" t="s">
        <v>183</v>
      </c>
    </row>
    <row r="47" spans="1:8" x14ac:dyDescent="0.25">
      <c r="A47" s="274" t="s">
        <v>515</v>
      </c>
      <c r="B47" s="269" t="s">
        <v>482</v>
      </c>
      <c r="C47" s="278" t="s">
        <v>183</v>
      </c>
      <c r="D47" s="278" t="s">
        <v>183</v>
      </c>
      <c r="E47" s="278" t="s">
        <v>183</v>
      </c>
      <c r="F47" s="278" t="s">
        <v>183</v>
      </c>
      <c r="G47" s="278" t="s">
        <v>183</v>
      </c>
      <c r="H47" s="278" t="s">
        <v>183</v>
      </c>
    </row>
    <row r="48" spans="1:8" x14ac:dyDescent="0.25">
      <c r="A48" s="271" t="s">
        <v>516</v>
      </c>
      <c r="B48" s="269" t="s">
        <v>514</v>
      </c>
      <c r="C48" s="278" t="s">
        <v>183</v>
      </c>
      <c r="D48" s="278" t="s">
        <v>183</v>
      </c>
      <c r="E48" s="278" t="s">
        <v>183</v>
      </c>
      <c r="F48" s="278" t="s">
        <v>183</v>
      </c>
      <c r="G48" s="278" t="s">
        <v>183</v>
      </c>
      <c r="H48" s="278" t="s">
        <v>183</v>
      </c>
    </row>
    <row r="49" spans="1:8" x14ac:dyDescent="0.25">
      <c r="A49" s="279" t="s">
        <v>3367</v>
      </c>
      <c r="B49" s="278" t="s">
        <v>183</v>
      </c>
      <c r="C49" s="278" t="s">
        <v>183</v>
      </c>
      <c r="D49" s="278" t="s">
        <v>183</v>
      </c>
      <c r="E49" s="278" t="s">
        <v>183</v>
      </c>
      <c r="F49" s="278" t="s">
        <v>183</v>
      </c>
      <c r="G49" s="278" t="s">
        <v>183</v>
      </c>
      <c r="H49" s="278" t="s">
        <v>183</v>
      </c>
    </row>
    <row r="50" spans="1:8" x14ac:dyDescent="0.25">
      <c r="A50" s="271" t="s">
        <v>517</v>
      </c>
      <c r="B50" s="269">
        <v>113327.83658654301</v>
      </c>
      <c r="C50" s="269">
        <v>5.2928930187330101</v>
      </c>
      <c r="D50" s="269">
        <v>3.2441550799905401</v>
      </c>
      <c r="E50" s="269">
        <v>1699.3376784668872</v>
      </c>
      <c r="F50" s="269">
        <v>130.7216571044716</v>
      </c>
      <c r="G50" s="269">
        <v>53.656498765611978</v>
      </c>
      <c r="H50" s="269" t="s">
        <v>507</v>
      </c>
    </row>
    <row r="51" spans="1:8" x14ac:dyDescent="0.25">
      <c r="A51" s="280" t="s">
        <v>518</v>
      </c>
      <c r="B51" s="269">
        <v>60220.980376771418</v>
      </c>
      <c r="C51" s="269" t="s">
        <v>542</v>
      </c>
      <c r="D51" s="269">
        <v>1.8999282815821601</v>
      </c>
      <c r="E51" s="273">
        <v>237.49103519777046</v>
      </c>
      <c r="F51" s="273">
        <v>98.796270642272503</v>
      </c>
      <c r="G51" s="273">
        <v>14.819440596340881</v>
      </c>
      <c r="H51" s="273" t="s">
        <v>507</v>
      </c>
    </row>
    <row r="52" spans="1:8" x14ac:dyDescent="0.25">
      <c r="A52" s="280" t="s">
        <v>519</v>
      </c>
      <c r="B52" s="269">
        <v>53106.856209771599</v>
      </c>
      <c r="C52" s="269">
        <v>5.2928930187330101</v>
      </c>
      <c r="D52" s="269">
        <v>1.34422679840838</v>
      </c>
      <c r="E52" s="273">
        <v>1461.8466432691168</v>
      </c>
      <c r="F52" s="273">
        <v>31.9253864621991</v>
      </c>
      <c r="G52" s="273">
        <v>38.837058169271103</v>
      </c>
      <c r="H52" s="273" t="s">
        <v>507</v>
      </c>
    </row>
    <row r="53" spans="1:8" x14ac:dyDescent="0.25">
      <c r="A53" s="271" t="s">
        <v>520</v>
      </c>
      <c r="B53" s="269" t="s">
        <v>482</v>
      </c>
      <c r="C53" s="269" t="s">
        <v>482</v>
      </c>
      <c r="D53" s="269" t="s">
        <v>482</v>
      </c>
      <c r="E53" s="273" t="s">
        <v>482</v>
      </c>
      <c r="F53" s="273" t="s">
        <v>482</v>
      </c>
      <c r="G53" s="273" t="s">
        <v>482</v>
      </c>
      <c r="H53" s="273" t="s">
        <v>507</v>
      </c>
    </row>
    <row r="54" spans="1:8" x14ac:dyDescent="0.25">
      <c r="A54" s="281" t="s">
        <v>3368</v>
      </c>
      <c r="B54" s="269">
        <v>230699.51036740557</v>
      </c>
      <c r="C54" s="278" t="s">
        <v>183</v>
      </c>
      <c r="D54" s="278" t="s">
        <v>183</v>
      </c>
      <c r="E54" s="278" t="s">
        <v>183</v>
      </c>
      <c r="F54" s="278" t="s">
        <v>183</v>
      </c>
      <c r="G54" s="278" t="s">
        <v>183</v>
      </c>
      <c r="H54" s="278" t="s">
        <v>183</v>
      </c>
    </row>
    <row r="55" spans="1:8" x14ac:dyDescent="0.25">
      <c r="A55" s="214" t="s">
        <v>3369</v>
      </c>
      <c r="B55" s="269" t="s">
        <v>542</v>
      </c>
      <c r="C55" s="278" t="s">
        <v>183</v>
      </c>
      <c r="D55" s="278" t="s">
        <v>183</v>
      </c>
      <c r="E55" s="278" t="s">
        <v>183</v>
      </c>
      <c r="F55" s="278" t="s">
        <v>183</v>
      </c>
      <c r="G55" s="278" t="s">
        <v>183</v>
      </c>
      <c r="H55" s="278" t="s">
        <v>183</v>
      </c>
    </row>
    <row r="56" spans="1:8" x14ac:dyDescent="0.25">
      <c r="A56" s="282" t="s">
        <v>521</v>
      </c>
      <c r="B56" s="273" t="s">
        <v>480</v>
      </c>
      <c r="C56" s="278" t="s">
        <v>183</v>
      </c>
      <c r="D56" s="278" t="s">
        <v>183</v>
      </c>
      <c r="E56" s="278" t="s">
        <v>183</v>
      </c>
      <c r="F56" s="278" t="s">
        <v>183</v>
      </c>
      <c r="G56" s="278" t="s">
        <v>183</v>
      </c>
      <c r="H56" s="278" t="s">
        <v>183</v>
      </c>
    </row>
    <row r="57" spans="1:8" x14ac:dyDescent="0.25">
      <c r="A57" s="282" t="s">
        <v>522</v>
      </c>
      <c r="B57" s="273" t="s">
        <v>480</v>
      </c>
      <c r="C57" s="278" t="s">
        <v>183</v>
      </c>
      <c r="D57" s="278" t="s">
        <v>183</v>
      </c>
      <c r="E57" s="278" t="s">
        <v>183</v>
      </c>
      <c r="F57" s="278" t="s">
        <v>183</v>
      </c>
      <c r="G57" s="278" t="s">
        <v>183</v>
      </c>
      <c r="H57" s="278" t="s">
        <v>183</v>
      </c>
    </row>
    <row r="58" spans="1:8" x14ac:dyDescent="0.25">
      <c r="C58" s="5"/>
      <c r="D58" s="5"/>
    </row>
    <row r="59" spans="1:8" x14ac:dyDescent="0.25">
      <c r="A59" s="50" t="s">
        <v>3625</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523</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2408</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127</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3092</v>
      </c>
      <c r="B66" s="51">
        <f>G375</f>
        <v>13282.915919456782</v>
      </c>
      <c r="C66" s="51">
        <f t="shared" ref="C66:D66" si="7">H375</f>
        <v>5.1948184495699996E-3</v>
      </c>
      <c r="D66" s="51">
        <f t="shared" si="7"/>
        <v>1.29867598133739</v>
      </c>
      <c r="E66" s="51"/>
      <c r="F66" s="51"/>
      <c r="G66" s="51"/>
      <c r="H66" s="51"/>
    </row>
    <row r="67" spans="1:10" ht="60" x14ac:dyDescent="0.25">
      <c r="A67" s="1" t="s">
        <v>3093</v>
      </c>
      <c r="B67" s="5"/>
      <c r="C67" s="5"/>
      <c r="D67" s="5"/>
      <c r="E67" s="5"/>
      <c r="F67" s="5"/>
      <c r="G67" s="5"/>
      <c r="H67" s="5"/>
    </row>
    <row r="68" spans="1:10" ht="15.75" thickBot="1" x14ac:dyDescent="0.3">
      <c r="B68" s="81"/>
      <c r="C68" s="81"/>
      <c r="D68" s="81"/>
      <c r="E68" s="81"/>
      <c r="F68" s="81"/>
      <c r="G68" s="81"/>
      <c r="H68" s="81"/>
    </row>
    <row r="69" spans="1:10" ht="15.75" x14ac:dyDescent="0.25">
      <c r="A69" s="421" t="s">
        <v>524</v>
      </c>
      <c r="B69" s="422"/>
      <c r="C69" s="215"/>
      <c r="D69" s="215"/>
      <c r="E69" s="215"/>
      <c r="F69" s="215"/>
      <c r="G69" s="215"/>
      <c r="H69" s="215"/>
      <c r="I69" s="54"/>
      <c r="J69" s="49" t="s">
        <v>464</v>
      </c>
    </row>
    <row r="70" spans="1:10" ht="15.75" x14ac:dyDescent="0.25">
      <c r="A70" s="48" t="s">
        <v>525</v>
      </c>
      <c r="B70" s="52"/>
      <c r="C70" s="53"/>
      <c r="D70" s="53"/>
      <c r="E70" s="53"/>
      <c r="F70" s="53"/>
      <c r="G70" s="53"/>
      <c r="H70" s="53"/>
      <c r="I70" s="54"/>
      <c r="J70" s="49" t="s">
        <v>3370</v>
      </c>
    </row>
    <row r="71" spans="1:10" ht="15.75" x14ac:dyDescent="0.25">
      <c r="A71" s="48"/>
      <c r="B71" s="52"/>
      <c r="C71" s="53"/>
      <c r="D71" s="53"/>
      <c r="E71" s="53"/>
      <c r="F71" s="53"/>
      <c r="G71" s="53"/>
      <c r="H71" s="49"/>
      <c r="I71" s="54"/>
      <c r="J71" s="49" t="s">
        <v>465</v>
      </c>
    </row>
    <row r="72" spans="1:10" x14ac:dyDescent="0.25">
      <c r="A72" s="423" t="s">
        <v>466</v>
      </c>
      <c r="B72" s="426" t="s">
        <v>526</v>
      </c>
      <c r="C72" s="427"/>
      <c r="D72" s="426" t="s">
        <v>527</v>
      </c>
      <c r="E72" s="428"/>
      <c r="F72" s="429"/>
      <c r="G72" s="426" t="s">
        <v>528</v>
      </c>
      <c r="H72" s="430"/>
      <c r="I72" s="430"/>
      <c r="J72" s="427"/>
    </row>
    <row r="73" spans="1:10" x14ac:dyDescent="0.25">
      <c r="A73" s="424"/>
      <c r="B73" s="431" t="s">
        <v>529</v>
      </c>
      <c r="C73" s="432"/>
      <c r="D73" s="435" t="s">
        <v>530</v>
      </c>
      <c r="E73" s="431" t="s">
        <v>468</v>
      </c>
      <c r="F73" s="432" t="s">
        <v>469</v>
      </c>
      <c r="G73" s="435" t="s">
        <v>531</v>
      </c>
      <c r="H73" s="435" t="s">
        <v>468</v>
      </c>
      <c r="I73" s="435" t="s">
        <v>469</v>
      </c>
      <c r="J73" s="263" t="s">
        <v>467</v>
      </c>
    </row>
    <row r="74" spans="1:10" x14ac:dyDescent="0.25">
      <c r="A74" s="424"/>
      <c r="B74" s="433"/>
      <c r="C74" s="434"/>
      <c r="D74" s="436"/>
      <c r="E74" s="433"/>
      <c r="F74" s="434"/>
      <c r="G74" s="437"/>
      <c r="H74" s="436"/>
      <c r="I74" s="436"/>
      <c r="J74" s="263" t="s">
        <v>532</v>
      </c>
    </row>
    <row r="75" spans="1:10" ht="15.75" thickBot="1" x14ac:dyDescent="0.3">
      <c r="A75" s="425"/>
      <c r="B75" s="266" t="s">
        <v>533</v>
      </c>
      <c r="C75" s="55" t="s">
        <v>534</v>
      </c>
      <c r="D75" s="55" t="s">
        <v>535</v>
      </c>
      <c r="E75" s="443" t="s">
        <v>536</v>
      </c>
      <c r="F75" s="444"/>
      <c r="G75" s="443" t="s">
        <v>474</v>
      </c>
      <c r="H75" s="441"/>
      <c r="I75" s="441"/>
      <c r="J75" s="442"/>
    </row>
    <row r="76" spans="1:10" ht="15.75" thickTop="1" x14ac:dyDescent="0.25">
      <c r="A76" s="56" t="s">
        <v>537</v>
      </c>
      <c r="B76" s="327">
        <v>91119552.110468924</v>
      </c>
      <c r="C76" s="327" t="s">
        <v>538</v>
      </c>
      <c r="D76" s="328" t="s">
        <v>183</v>
      </c>
      <c r="E76" s="328" t="s">
        <v>183</v>
      </c>
      <c r="F76" s="328" t="s">
        <v>183</v>
      </c>
      <c r="G76" s="327">
        <v>5894246.3300794624</v>
      </c>
      <c r="H76" s="327">
        <v>474.07141405218891</v>
      </c>
      <c r="I76" s="327">
        <v>255.32625983564566</v>
      </c>
      <c r="J76" s="327" t="s">
        <v>542</v>
      </c>
    </row>
    <row r="77" spans="1:10" x14ac:dyDescent="0.25">
      <c r="A77" s="283" t="s">
        <v>539</v>
      </c>
      <c r="B77" s="327">
        <v>39518350.449221194</v>
      </c>
      <c r="C77" s="327" t="s">
        <v>538</v>
      </c>
      <c r="D77" s="327">
        <v>62.818550609275022</v>
      </c>
      <c r="E77" s="327">
        <v>4.71081601067928</v>
      </c>
      <c r="F77" s="327">
        <v>3.6043774931421502</v>
      </c>
      <c r="G77" s="327">
        <v>2482485.4976894674</v>
      </c>
      <c r="H77" s="327">
        <v>186.16367801182585</v>
      </c>
      <c r="I77" s="327">
        <v>142.439052925277</v>
      </c>
      <c r="J77" s="327" t="s">
        <v>480</v>
      </c>
    </row>
    <row r="78" spans="1:10" x14ac:dyDescent="0.25">
      <c r="A78" s="283" t="s">
        <v>540</v>
      </c>
      <c r="B78" s="327">
        <v>23547856.46013758</v>
      </c>
      <c r="C78" s="327" t="s">
        <v>538</v>
      </c>
      <c r="D78" s="327">
        <v>90.390222007608685</v>
      </c>
      <c r="E78" s="327">
        <v>1.3293847084140999</v>
      </c>
      <c r="F78" s="327">
        <v>4.0838943275543604</v>
      </c>
      <c r="G78" s="327">
        <v>2128495.9732351382</v>
      </c>
      <c r="H78" s="327">
        <v>31.304160294037182</v>
      </c>
      <c r="I78" s="327">
        <v>96.166957423620104</v>
      </c>
      <c r="J78" s="327" t="s">
        <v>480</v>
      </c>
    </row>
    <row r="79" spans="1:10" x14ac:dyDescent="0.25">
      <c r="A79" s="283" t="s">
        <v>541</v>
      </c>
      <c r="B79" s="327">
        <v>25079732.293968797</v>
      </c>
      <c r="C79" s="327" t="s">
        <v>538</v>
      </c>
      <c r="D79" s="327">
        <v>50.61939699547608</v>
      </c>
      <c r="E79" s="327">
        <v>2.9025747542863098</v>
      </c>
      <c r="F79" s="327">
        <v>0.31864834210840998</v>
      </c>
      <c r="G79" s="327">
        <v>1269520.9255286683</v>
      </c>
      <c r="H79" s="327">
        <v>72.795797800732927</v>
      </c>
      <c r="I79" s="327">
        <v>7.9916151159959297</v>
      </c>
      <c r="J79" s="327" t="s">
        <v>480</v>
      </c>
    </row>
    <row r="80" spans="1:10" x14ac:dyDescent="0.25">
      <c r="A80" s="283" t="s">
        <v>3205</v>
      </c>
      <c r="B80" s="327">
        <v>353451.33084586024</v>
      </c>
      <c r="C80" s="327" t="s">
        <v>538</v>
      </c>
      <c r="D80" s="327">
        <v>38.884939528440349</v>
      </c>
      <c r="E80" s="327">
        <v>1.469740809049E-2</v>
      </c>
      <c r="F80" s="327">
        <v>3.6742710183873699</v>
      </c>
      <c r="G80" s="327">
        <v>13743.93362618804</v>
      </c>
      <c r="H80" s="327">
        <v>5.1948184495699996E-3</v>
      </c>
      <c r="I80" s="327">
        <v>1.29867598133739</v>
      </c>
      <c r="J80" s="327" t="s">
        <v>542</v>
      </c>
    </row>
    <row r="81" spans="1:10" x14ac:dyDescent="0.25">
      <c r="A81" s="283" t="s">
        <v>3206</v>
      </c>
      <c r="B81" s="327" t="s">
        <v>509</v>
      </c>
      <c r="C81" s="327" t="s">
        <v>538</v>
      </c>
      <c r="D81" s="327" t="s">
        <v>509</v>
      </c>
      <c r="E81" s="327" t="s">
        <v>509</v>
      </c>
      <c r="F81" s="327" t="s">
        <v>509</v>
      </c>
      <c r="G81" s="327" t="s">
        <v>509</v>
      </c>
      <c r="H81" s="327" t="s">
        <v>509</v>
      </c>
      <c r="I81" s="327" t="s">
        <v>509</v>
      </c>
      <c r="J81" s="327" t="s">
        <v>509</v>
      </c>
    </row>
    <row r="82" spans="1:10" x14ac:dyDescent="0.25">
      <c r="A82" s="283" t="s">
        <v>3207</v>
      </c>
      <c r="B82" s="327">
        <v>2620161.5762954974</v>
      </c>
      <c r="C82" s="327" t="s">
        <v>538</v>
      </c>
      <c r="D82" s="327">
        <v>88.047818292785962</v>
      </c>
      <c r="E82" s="327">
        <v>70.149331548862634</v>
      </c>
      <c r="F82" s="327">
        <v>2.8356871028999802</v>
      </c>
      <c r="G82" s="328" t="s">
        <v>183</v>
      </c>
      <c r="H82" s="327">
        <v>183.80258312714338</v>
      </c>
      <c r="I82" s="327">
        <v>7.4299583894152299</v>
      </c>
      <c r="J82" s="327" t="s">
        <v>480</v>
      </c>
    </row>
    <row r="83" spans="1:10" x14ac:dyDescent="0.25">
      <c r="A83" s="284" t="s">
        <v>543</v>
      </c>
      <c r="B83" s="327">
        <v>32351773.409563068</v>
      </c>
      <c r="C83" s="327" t="s">
        <v>538</v>
      </c>
      <c r="D83" s="328" t="s">
        <v>183</v>
      </c>
      <c r="E83" s="328" t="s">
        <v>183</v>
      </c>
      <c r="F83" s="328" t="s">
        <v>183</v>
      </c>
      <c r="G83" s="327">
        <v>2540094.5307982946</v>
      </c>
      <c r="H83" s="327">
        <v>37.656050059714502</v>
      </c>
      <c r="I83" s="327">
        <v>101.32241952488565</v>
      </c>
      <c r="J83" s="327" t="s">
        <v>542</v>
      </c>
    </row>
    <row r="84" spans="1:10" x14ac:dyDescent="0.25">
      <c r="A84" s="285" t="s">
        <v>539</v>
      </c>
      <c r="B84" s="327">
        <v>1343810.0384583769</v>
      </c>
      <c r="C84" s="327" t="s">
        <v>538</v>
      </c>
      <c r="D84" s="327">
        <v>75.928141051021797</v>
      </c>
      <c r="E84" s="327">
        <v>0.76379847184557004</v>
      </c>
      <c r="F84" s="327">
        <v>0.35425092693756</v>
      </c>
      <c r="G84" s="327">
        <v>102032.99814584665</v>
      </c>
      <c r="H84" s="327">
        <v>1.02640005382524</v>
      </c>
      <c r="I84" s="327">
        <v>0.47604595175188003</v>
      </c>
      <c r="J84" s="327" t="s">
        <v>480</v>
      </c>
    </row>
    <row r="85" spans="1:10" x14ac:dyDescent="0.25">
      <c r="A85" s="285" t="s">
        <v>540</v>
      </c>
      <c r="B85" s="327">
        <v>21964918.19043801</v>
      </c>
      <c r="C85" s="327" t="s">
        <v>538</v>
      </c>
      <c r="D85" s="327">
        <v>90.62078968100333</v>
      </c>
      <c r="E85" s="327">
        <v>0.73257570335638</v>
      </c>
      <c r="F85" s="327">
        <v>4.2890443345528002</v>
      </c>
      <c r="G85" s="327">
        <v>1990478.2316961272</v>
      </c>
      <c r="H85" s="327">
        <v>16.09096539252544</v>
      </c>
      <c r="I85" s="327">
        <v>94.208507923613965</v>
      </c>
      <c r="J85" s="327" t="s">
        <v>480</v>
      </c>
    </row>
    <row r="86" spans="1:10" x14ac:dyDescent="0.25">
      <c r="A86" s="285" t="s">
        <v>541</v>
      </c>
      <c r="B86" s="327">
        <v>8795000.2471165303</v>
      </c>
      <c r="C86" s="327" t="s">
        <v>538</v>
      </c>
      <c r="D86" s="327">
        <v>50.838234302060421</v>
      </c>
      <c r="E86" s="327">
        <v>2.3338941529224702</v>
      </c>
      <c r="F86" s="327">
        <v>0.75335764658167004</v>
      </c>
      <c r="G86" s="327">
        <v>447122.28324958944</v>
      </c>
      <c r="H86" s="327">
        <v>20.526599651696909</v>
      </c>
      <c r="I86" s="327">
        <v>6.6257806878528998</v>
      </c>
      <c r="J86" s="327" t="s">
        <v>480</v>
      </c>
    </row>
    <row r="87" spans="1:10" x14ac:dyDescent="0.25">
      <c r="A87" s="285" t="s">
        <v>3205</v>
      </c>
      <c r="B87" s="327">
        <v>52888.087323471489</v>
      </c>
      <c r="C87" s="327" t="s">
        <v>538</v>
      </c>
      <c r="D87" s="327">
        <v>8.7168534553273496</v>
      </c>
      <c r="E87" s="327" t="s">
        <v>3098</v>
      </c>
      <c r="F87" s="327" t="s">
        <v>3098</v>
      </c>
      <c r="G87" s="327">
        <v>461.01770673125719</v>
      </c>
      <c r="H87" s="327" t="s">
        <v>3098</v>
      </c>
      <c r="I87" s="327" t="s">
        <v>3098</v>
      </c>
      <c r="J87" s="327" t="s">
        <v>542</v>
      </c>
    </row>
    <row r="88" spans="1:10" x14ac:dyDescent="0.25">
      <c r="A88" s="285" t="s">
        <v>3206</v>
      </c>
      <c r="B88" s="327" t="s">
        <v>509</v>
      </c>
      <c r="C88" s="327" t="s">
        <v>538</v>
      </c>
      <c r="D88" s="327" t="s">
        <v>509</v>
      </c>
      <c r="E88" s="327" t="s">
        <v>509</v>
      </c>
      <c r="F88" s="327" t="s">
        <v>509</v>
      </c>
      <c r="G88" s="327" t="s">
        <v>509</v>
      </c>
      <c r="H88" s="327" t="s">
        <v>509</v>
      </c>
      <c r="I88" s="327" t="s">
        <v>509</v>
      </c>
      <c r="J88" s="327" t="s">
        <v>509</v>
      </c>
    </row>
    <row r="89" spans="1:10" x14ac:dyDescent="0.25">
      <c r="A89" s="285" t="s">
        <v>3207</v>
      </c>
      <c r="B89" s="327">
        <v>195156.84622667928</v>
      </c>
      <c r="C89" s="327" t="s">
        <v>538</v>
      </c>
      <c r="D89" s="327">
        <v>97.735736802039924</v>
      </c>
      <c r="E89" s="327">
        <v>6.192435418265E-2</v>
      </c>
      <c r="F89" s="327">
        <v>6.192435418265E-2</v>
      </c>
      <c r="G89" s="327">
        <v>19073.798157926904</v>
      </c>
      <c r="H89" s="327">
        <v>1.2084961666909999E-2</v>
      </c>
      <c r="I89" s="327">
        <v>1.2084961666909999E-2</v>
      </c>
      <c r="J89" s="327" t="s">
        <v>480</v>
      </c>
    </row>
    <row r="90" spans="1:10" x14ac:dyDescent="0.25">
      <c r="A90" s="286" t="s">
        <v>3208</v>
      </c>
      <c r="B90" s="327">
        <v>29762022.261531696</v>
      </c>
      <c r="C90" s="327" t="s">
        <v>538</v>
      </c>
      <c r="D90" s="328" t="s">
        <v>183</v>
      </c>
      <c r="E90" s="328" t="s">
        <v>183</v>
      </c>
      <c r="F90" s="328" t="s">
        <v>183</v>
      </c>
      <c r="G90" s="327">
        <v>2400057.4856406469</v>
      </c>
      <c r="H90" s="327">
        <v>34.823479419570468</v>
      </c>
      <c r="I90" s="327">
        <v>100.86538569159121</v>
      </c>
      <c r="J90" s="327" t="s">
        <v>542</v>
      </c>
    </row>
    <row r="91" spans="1:10" x14ac:dyDescent="0.25">
      <c r="A91" s="285" t="s">
        <v>539</v>
      </c>
      <c r="B91" s="327">
        <v>1289345.7754762077</v>
      </c>
      <c r="C91" s="327" t="s">
        <v>538</v>
      </c>
      <c r="D91" s="327">
        <v>75.981710695644367</v>
      </c>
      <c r="E91" s="327">
        <v>0.66331306705496995</v>
      </c>
      <c r="F91" s="327">
        <v>0.25283307148143003</v>
      </c>
      <c r="G91" s="327">
        <v>97966.697698884454</v>
      </c>
      <c r="H91" s="327">
        <v>0.85523990082548995</v>
      </c>
      <c r="I91" s="327">
        <v>0.32598925261525002</v>
      </c>
      <c r="J91" s="327" t="s">
        <v>480</v>
      </c>
    </row>
    <row r="92" spans="1:10" x14ac:dyDescent="0.25">
      <c r="A92" s="285" t="s">
        <v>540</v>
      </c>
      <c r="B92" s="327">
        <v>21878947.484241422</v>
      </c>
      <c r="C92" s="327" t="s">
        <v>538</v>
      </c>
      <c r="D92" s="327">
        <v>90.624623010701626</v>
      </c>
      <c r="E92" s="327">
        <v>0.69812515865578995</v>
      </c>
      <c r="F92" s="327">
        <v>4.3002982540659396</v>
      </c>
      <c r="G92" s="327">
        <v>1982771.3676303178</v>
      </c>
      <c r="H92" s="327">
        <v>15.27424368365784</v>
      </c>
      <c r="I92" s="327">
        <v>94.085999667283815</v>
      </c>
      <c r="J92" s="327" t="s">
        <v>480</v>
      </c>
    </row>
    <row r="93" spans="1:10" x14ac:dyDescent="0.25">
      <c r="A93" s="285" t="s">
        <v>541</v>
      </c>
      <c r="B93" s="327">
        <v>6345684.0682639154</v>
      </c>
      <c r="C93" s="327" t="s">
        <v>538</v>
      </c>
      <c r="D93" s="327">
        <v>50.248073994006518</v>
      </c>
      <c r="E93" s="327">
        <v>2.9440341927598199</v>
      </c>
      <c r="F93" s="327">
        <v>1.01506972939916</v>
      </c>
      <c r="G93" s="327">
        <v>318858.40260471357</v>
      </c>
      <c r="H93" s="327">
        <v>18.681910873420229</v>
      </c>
      <c r="I93" s="327">
        <v>6.4413118100252298</v>
      </c>
      <c r="J93" s="327" t="s">
        <v>480</v>
      </c>
    </row>
    <row r="94" spans="1:10" x14ac:dyDescent="0.25">
      <c r="A94" s="285" t="s">
        <v>3205</v>
      </c>
      <c r="B94" s="327">
        <v>52888.087323471489</v>
      </c>
      <c r="C94" s="327" t="s">
        <v>538</v>
      </c>
      <c r="D94" s="327">
        <v>8.7168534553273496</v>
      </c>
      <c r="E94" s="327" t="s">
        <v>514</v>
      </c>
      <c r="F94" s="327" t="s">
        <v>514</v>
      </c>
      <c r="G94" s="327">
        <v>461.01770673125719</v>
      </c>
      <c r="H94" s="327" t="s">
        <v>514</v>
      </c>
      <c r="I94" s="327" t="s">
        <v>514</v>
      </c>
      <c r="J94" s="327" t="s">
        <v>480</v>
      </c>
    </row>
    <row r="95" spans="1:10" x14ac:dyDescent="0.25">
      <c r="A95" s="285" t="s">
        <v>3206</v>
      </c>
      <c r="B95" s="327" t="s">
        <v>509</v>
      </c>
      <c r="C95" s="327" t="s">
        <v>538</v>
      </c>
      <c r="D95" s="327" t="s">
        <v>509</v>
      </c>
      <c r="E95" s="327" t="s">
        <v>509</v>
      </c>
      <c r="F95" s="327" t="s">
        <v>509</v>
      </c>
      <c r="G95" s="327" t="s">
        <v>509</v>
      </c>
      <c r="H95" s="327" t="s">
        <v>509</v>
      </c>
      <c r="I95" s="327" t="s">
        <v>509</v>
      </c>
      <c r="J95" s="327" t="s">
        <v>509</v>
      </c>
    </row>
    <row r="96" spans="1:10" x14ac:dyDescent="0.25">
      <c r="A96" s="285" t="s">
        <v>3207</v>
      </c>
      <c r="B96" s="327">
        <v>195156.84622667928</v>
      </c>
      <c r="C96" s="327" t="s">
        <v>538</v>
      </c>
      <c r="D96" s="327">
        <v>97.735736802039924</v>
      </c>
      <c r="E96" s="327">
        <v>6.192435418265E-2</v>
      </c>
      <c r="F96" s="327">
        <v>6.192435418265E-2</v>
      </c>
      <c r="G96" s="327">
        <v>19073.798157926904</v>
      </c>
      <c r="H96" s="327">
        <v>1.2084961666909999E-2</v>
      </c>
      <c r="I96" s="327">
        <v>1.2084961666909999E-2</v>
      </c>
      <c r="J96" s="327" t="s">
        <v>480</v>
      </c>
    </row>
    <row r="97" spans="1:10" x14ac:dyDescent="0.25">
      <c r="A97" s="287" t="s">
        <v>544</v>
      </c>
      <c r="B97" s="327">
        <v>29762022.261531696</v>
      </c>
      <c r="C97" s="327" t="s">
        <v>538</v>
      </c>
      <c r="D97" s="328" t="s">
        <v>183</v>
      </c>
      <c r="E97" s="328" t="s">
        <v>183</v>
      </c>
      <c r="F97" s="328" t="s">
        <v>183</v>
      </c>
      <c r="G97" s="327">
        <v>2400057.4856406469</v>
      </c>
      <c r="H97" s="327">
        <v>34.823479419570468</v>
      </c>
      <c r="I97" s="327">
        <v>100.86538569159121</v>
      </c>
      <c r="J97" s="327" t="s">
        <v>542</v>
      </c>
    </row>
    <row r="98" spans="1:10" x14ac:dyDescent="0.25">
      <c r="A98" s="288" t="s">
        <v>545</v>
      </c>
      <c r="B98" s="329">
        <v>1289345.7754762077</v>
      </c>
      <c r="C98" s="327" t="s">
        <v>538</v>
      </c>
      <c r="D98" s="327">
        <v>75.981710695644367</v>
      </c>
      <c r="E98" s="327">
        <v>0.66331306705496995</v>
      </c>
      <c r="F98" s="327">
        <v>0.25283307148143003</v>
      </c>
      <c r="G98" s="329">
        <v>97966.697698884454</v>
      </c>
      <c r="H98" s="329">
        <v>0.85523990082548995</v>
      </c>
      <c r="I98" s="329">
        <v>0.32598925261525002</v>
      </c>
      <c r="J98" s="329" t="s">
        <v>480</v>
      </c>
    </row>
    <row r="99" spans="1:10" x14ac:dyDescent="0.25">
      <c r="A99" s="288" t="s">
        <v>546</v>
      </c>
      <c r="B99" s="329">
        <v>21878947.484241422</v>
      </c>
      <c r="C99" s="327" t="s">
        <v>538</v>
      </c>
      <c r="D99" s="327">
        <v>90.624623010701626</v>
      </c>
      <c r="E99" s="327">
        <v>0.69812515865578995</v>
      </c>
      <c r="F99" s="327">
        <v>4.3002982540659396</v>
      </c>
      <c r="G99" s="329">
        <v>1982771.3676303178</v>
      </c>
      <c r="H99" s="329">
        <v>15.27424368365784</v>
      </c>
      <c r="I99" s="329">
        <v>94.085999667283815</v>
      </c>
      <c r="J99" s="329" t="s">
        <v>480</v>
      </c>
    </row>
    <row r="100" spans="1:10" x14ac:dyDescent="0.25">
      <c r="A100" s="288" t="s">
        <v>547</v>
      </c>
      <c r="B100" s="329">
        <v>6345684.0682639154</v>
      </c>
      <c r="C100" s="327" t="s">
        <v>538</v>
      </c>
      <c r="D100" s="327">
        <v>50.248073994006518</v>
      </c>
      <c r="E100" s="327">
        <v>2.9440341927598199</v>
      </c>
      <c r="F100" s="327">
        <v>1.01506972939916</v>
      </c>
      <c r="G100" s="329">
        <v>318858.40260471357</v>
      </c>
      <c r="H100" s="329">
        <v>18.681910873420229</v>
      </c>
      <c r="I100" s="329">
        <v>6.4413118100252298</v>
      </c>
      <c r="J100" s="329" t="s">
        <v>480</v>
      </c>
    </row>
    <row r="101" spans="1:10" x14ac:dyDescent="0.25">
      <c r="A101" s="288" t="s">
        <v>548</v>
      </c>
      <c r="B101" s="329">
        <v>52888.087323471489</v>
      </c>
      <c r="C101" s="327" t="s">
        <v>538</v>
      </c>
      <c r="D101" s="327">
        <v>8.7168534553273496</v>
      </c>
      <c r="E101" s="327" t="s">
        <v>480</v>
      </c>
      <c r="F101" s="327" t="s">
        <v>480</v>
      </c>
      <c r="G101" s="329">
        <v>461.01770673125719</v>
      </c>
      <c r="H101" s="329" t="s">
        <v>480</v>
      </c>
      <c r="I101" s="329" t="s">
        <v>480</v>
      </c>
      <c r="J101" s="329" t="s">
        <v>480</v>
      </c>
    </row>
    <row r="102" spans="1:10" x14ac:dyDescent="0.25">
      <c r="A102" s="288" t="s">
        <v>549</v>
      </c>
      <c r="B102" s="329" t="s">
        <v>509</v>
      </c>
      <c r="C102" s="327" t="s">
        <v>538</v>
      </c>
      <c r="D102" s="327" t="s">
        <v>509</v>
      </c>
      <c r="E102" s="327" t="s">
        <v>509</v>
      </c>
      <c r="F102" s="327" t="s">
        <v>509</v>
      </c>
      <c r="G102" s="329" t="s">
        <v>509</v>
      </c>
      <c r="H102" s="329" t="s">
        <v>509</v>
      </c>
      <c r="I102" s="329" t="s">
        <v>509</v>
      </c>
      <c r="J102" s="329" t="s">
        <v>509</v>
      </c>
    </row>
    <row r="103" spans="1:10" x14ac:dyDescent="0.25">
      <c r="A103" s="288" t="s">
        <v>88</v>
      </c>
      <c r="B103" s="329">
        <v>195156.84622667928</v>
      </c>
      <c r="C103" s="327" t="s">
        <v>538</v>
      </c>
      <c r="D103" s="327">
        <v>97.735736802039924</v>
      </c>
      <c r="E103" s="327">
        <v>6.192435418265E-2</v>
      </c>
      <c r="F103" s="327">
        <v>6.192435418265E-2</v>
      </c>
      <c r="G103" s="329">
        <v>19073.798157926904</v>
      </c>
      <c r="H103" s="329">
        <v>1.2084961666909999E-2</v>
      </c>
      <c r="I103" s="329">
        <v>1.2084961666909999E-2</v>
      </c>
      <c r="J103" s="329" t="s">
        <v>480</v>
      </c>
    </row>
    <row r="104" spans="1:10" x14ac:dyDescent="0.25">
      <c r="A104" s="287" t="s">
        <v>550</v>
      </c>
      <c r="B104" s="327" t="s">
        <v>3099</v>
      </c>
      <c r="C104" s="327" t="s">
        <v>538</v>
      </c>
      <c r="D104" s="328" t="s">
        <v>183</v>
      </c>
      <c r="E104" s="328" t="s">
        <v>183</v>
      </c>
      <c r="F104" s="328" t="s">
        <v>183</v>
      </c>
      <c r="G104" s="327" t="s">
        <v>3099</v>
      </c>
      <c r="H104" s="327" t="s">
        <v>554</v>
      </c>
      <c r="I104" s="327" t="s">
        <v>554</v>
      </c>
      <c r="J104" s="327" t="s">
        <v>542</v>
      </c>
    </row>
    <row r="105" spans="1:10" x14ac:dyDescent="0.25">
      <c r="A105" s="288" t="s">
        <v>545</v>
      </c>
      <c r="B105" s="329" t="s">
        <v>482</v>
      </c>
      <c r="C105" s="327" t="s">
        <v>538</v>
      </c>
      <c r="D105" s="327" t="s">
        <v>514</v>
      </c>
      <c r="E105" s="327" t="s">
        <v>482</v>
      </c>
      <c r="F105" s="327" t="s">
        <v>482</v>
      </c>
      <c r="G105" s="329" t="s">
        <v>482</v>
      </c>
      <c r="H105" s="329" t="s">
        <v>482</v>
      </c>
      <c r="I105" s="329" t="s">
        <v>482</v>
      </c>
      <c r="J105" s="329" t="s">
        <v>480</v>
      </c>
    </row>
    <row r="106" spans="1:10" x14ac:dyDescent="0.25">
      <c r="A106" s="288" t="s">
        <v>546</v>
      </c>
      <c r="B106" s="329" t="s">
        <v>482</v>
      </c>
      <c r="C106" s="327" t="s">
        <v>538</v>
      </c>
      <c r="D106" s="327" t="s">
        <v>514</v>
      </c>
      <c r="E106" s="327" t="s">
        <v>482</v>
      </c>
      <c r="F106" s="327" t="s">
        <v>482</v>
      </c>
      <c r="G106" s="329" t="s">
        <v>482</v>
      </c>
      <c r="H106" s="329" t="s">
        <v>482</v>
      </c>
      <c r="I106" s="329" t="s">
        <v>482</v>
      </c>
      <c r="J106" s="329" t="s">
        <v>480</v>
      </c>
    </row>
    <row r="107" spans="1:10" x14ac:dyDescent="0.25">
      <c r="A107" s="288" t="s">
        <v>547</v>
      </c>
      <c r="B107" s="329" t="s">
        <v>482</v>
      </c>
      <c r="C107" s="327" t="s">
        <v>538</v>
      </c>
      <c r="D107" s="327" t="s">
        <v>514</v>
      </c>
      <c r="E107" s="327" t="s">
        <v>482</v>
      </c>
      <c r="F107" s="327" t="s">
        <v>482</v>
      </c>
      <c r="G107" s="329" t="s">
        <v>482</v>
      </c>
      <c r="H107" s="329" t="s">
        <v>482</v>
      </c>
      <c r="I107" s="329" t="s">
        <v>482</v>
      </c>
      <c r="J107" s="329" t="s">
        <v>480</v>
      </c>
    </row>
    <row r="108" spans="1:10" x14ac:dyDescent="0.25">
      <c r="A108" s="288" t="s">
        <v>548</v>
      </c>
      <c r="B108" s="329" t="s">
        <v>482</v>
      </c>
      <c r="C108" s="327" t="s">
        <v>538</v>
      </c>
      <c r="D108" s="327" t="s">
        <v>514</v>
      </c>
      <c r="E108" s="327" t="s">
        <v>482</v>
      </c>
      <c r="F108" s="327" t="s">
        <v>482</v>
      </c>
      <c r="G108" s="329" t="s">
        <v>482</v>
      </c>
      <c r="H108" s="329" t="s">
        <v>482</v>
      </c>
      <c r="I108" s="329" t="s">
        <v>482</v>
      </c>
      <c r="J108" s="329" t="s">
        <v>480</v>
      </c>
    </row>
    <row r="109" spans="1:10" x14ac:dyDescent="0.25">
      <c r="A109" s="288" t="s">
        <v>549</v>
      </c>
      <c r="B109" s="329" t="s">
        <v>509</v>
      </c>
      <c r="C109" s="327" t="s">
        <v>538</v>
      </c>
      <c r="D109" s="327" t="s">
        <v>509</v>
      </c>
      <c r="E109" s="327" t="s">
        <v>509</v>
      </c>
      <c r="F109" s="327" t="s">
        <v>509</v>
      </c>
      <c r="G109" s="329" t="s">
        <v>509</v>
      </c>
      <c r="H109" s="329" t="s">
        <v>509</v>
      </c>
      <c r="I109" s="329" t="s">
        <v>509</v>
      </c>
      <c r="J109" s="329" t="s">
        <v>509</v>
      </c>
    </row>
    <row r="110" spans="1:10" x14ac:dyDescent="0.25">
      <c r="A110" s="288" t="s">
        <v>88</v>
      </c>
      <c r="B110" s="329" t="s">
        <v>482</v>
      </c>
      <c r="C110" s="327" t="s">
        <v>538</v>
      </c>
      <c r="D110" s="327" t="s">
        <v>514</v>
      </c>
      <c r="E110" s="327" t="s">
        <v>482</v>
      </c>
      <c r="F110" s="327" t="s">
        <v>482</v>
      </c>
      <c r="G110" s="329" t="s">
        <v>482</v>
      </c>
      <c r="H110" s="329" t="s">
        <v>482</v>
      </c>
      <c r="I110" s="329" t="s">
        <v>482</v>
      </c>
      <c r="J110" s="329" t="s">
        <v>480</v>
      </c>
    </row>
    <row r="111" spans="1:10" x14ac:dyDescent="0.25">
      <c r="A111" s="287" t="s">
        <v>551</v>
      </c>
      <c r="B111" s="327" t="s">
        <v>3099</v>
      </c>
      <c r="C111" s="327" t="s">
        <v>538</v>
      </c>
      <c r="D111" s="328" t="s">
        <v>183</v>
      </c>
      <c r="E111" s="328" t="s">
        <v>183</v>
      </c>
      <c r="F111" s="328" t="s">
        <v>183</v>
      </c>
      <c r="G111" s="327" t="s">
        <v>554</v>
      </c>
      <c r="H111" s="327" t="s">
        <v>3099</v>
      </c>
      <c r="I111" s="327" t="s">
        <v>554</v>
      </c>
      <c r="J111" s="327" t="s">
        <v>542</v>
      </c>
    </row>
    <row r="112" spans="1:10" x14ac:dyDescent="0.25">
      <c r="A112" s="288" t="s">
        <v>545</v>
      </c>
      <c r="B112" s="329" t="s">
        <v>482</v>
      </c>
      <c r="C112" s="327" t="s">
        <v>538</v>
      </c>
      <c r="D112" s="327" t="s">
        <v>514</v>
      </c>
      <c r="E112" s="327" t="s">
        <v>482</v>
      </c>
      <c r="F112" s="327" t="s">
        <v>482</v>
      </c>
      <c r="G112" s="329" t="s">
        <v>482</v>
      </c>
      <c r="H112" s="329" t="s">
        <v>482</v>
      </c>
      <c r="I112" s="329" t="s">
        <v>482</v>
      </c>
      <c r="J112" s="329" t="s">
        <v>480</v>
      </c>
    </row>
    <row r="113" spans="1:10" x14ac:dyDescent="0.25">
      <c r="A113" s="288" t="s">
        <v>546</v>
      </c>
      <c r="B113" s="329" t="s">
        <v>482</v>
      </c>
      <c r="C113" s="327" t="s">
        <v>538</v>
      </c>
      <c r="D113" s="327" t="s">
        <v>514</v>
      </c>
      <c r="E113" s="327" t="s">
        <v>482</v>
      </c>
      <c r="F113" s="327" t="s">
        <v>482</v>
      </c>
      <c r="G113" s="329" t="s">
        <v>482</v>
      </c>
      <c r="H113" s="329" t="s">
        <v>482</v>
      </c>
      <c r="I113" s="329" t="s">
        <v>482</v>
      </c>
      <c r="J113" s="329" t="s">
        <v>480</v>
      </c>
    </row>
    <row r="114" spans="1:10" x14ac:dyDescent="0.25">
      <c r="A114" s="288" t="s">
        <v>547</v>
      </c>
      <c r="B114" s="329" t="s">
        <v>482</v>
      </c>
      <c r="C114" s="327" t="s">
        <v>538</v>
      </c>
      <c r="D114" s="327" t="s">
        <v>514</v>
      </c>
      <c r="E114" s="327" t="s">
        <v>482</v>
      </c>
      <c r="F114" s="327" t="s">
        <v>482</v>
      </c>
      <c r="G114" s="329" t="s">
        <v>482</v>
      </c>
      <c r="H114" s="329" t="s">
        <v>482</v>
      </c>
      <c r="I114" s="329" t="s">
        <v>482</v>
      </c>
      <c r="J114" s="329" t="s">
        <v>480</v>
      </c>
    </row>
    <row r="115" spans="1:10" x14ac:dyDescent="0.25">
      <c r="A115" s="288" t="s">
        <v>548</v>
      </c>
      <c r="B115" s="329" t="s">
        <v>482</v>
      </c>
      <c r="C115" s="327" t="s">
        <v>538</v>
      </c>
      <c r="D115" s="327" t="s">
        <v>514</v>
      </c>
      <c r="E115" s="327" t="s">
        <v>482</v>
      </c>
      <c r="F115" s="327" t="s">
        <v>482</v>
      </c>
      <c r="G115" s="329" t="s">
        <v>482</v>
      </c>
      <c r="H115" s="329" t="s">
        <v>482</v>
      </c>
      <c r="I115" s="329" t="s">
        <v>482</v>
      </c>
      <c r="J115" s="329" t="s">
        <v>480</v>
      </c>
    </row>
    <row r="116" spans="1:10" x14ac:dyDescent="0.25">
      <c r="A116" s="288" t="s">
        <v>549</v>
      </c>
      <c r="B116" s="329" t="s">
        <v>509</v>
      </c>
      <c r="C116" s="327" t="s">
        <v>538</v>
      </c>
      <c r="D116" s="327" t="s">
        <v>509</v>
      </c>
      <c r="E116" s="327" t="s">
        <v>509</v>
      </c>
      <c r="F116" s="327" t="s">
        <v>509</v>
      </c>
      <c r="G116" s="329" t="s">
        <v>509</v>
      </c>
      <c r="H116" s="329" t="s">
        <v>509</v>
      </c>
      <c r="I116" s="329" t="s">
        <v>509</v>
      </c>
      <c r="J116" s="329" t="s">
        <v>509</v>
      </c>
    </row>
    <row r="117" spans="1:10" x14ac:dyDescent="0.25">
      <c r="A117" s="288" t="s">
        <v>88</v>
      </c>
      <c r="B117" s="329" t="s">
        <v>482</v>
      </c>
      <c r="C117" s="327" t="s">
        <v>538</v>
      </c>
      <c r="D117" s="327" t="s">
        <v>514</v>
      </c>
      <c r="E117" s="327" t="s">
        <v>482</v>
      </c>
      <c r="F117" s="327" t="s">
        <v>482</v>
      </c>
      <c r="G117" s="329" t="s">
        <v>482</v>
      </c>
      <c r="H117" s="329" t="s">
        <v>482</v>
      </c>
      <c r="I117" s="329" t="s">
        <v>482</v>
      </c>
      <c r="J117" s="329" t="s">
        <v>480</v>
      </c>
    </row>
    <row r="118" spans="1:10" x14ac:dyDescent="0.25">
      <c r="A118" s="289" t="s">
        <v>479</v>
      </c>
      <c r="B118" s="327">
        <v>1778687.0543379753</v>
      </c>
      <c r="C118" s="327" t="s">
        <v>538</v>
      </c>
      <c r="D118" s="328" t="s">
        <v>183</v>
      </c>
      <c r="E118" s="328" t="s">
        <v>183</v>
      </c>
      <c r="F118" s="328" t="s">
        <v>183</v>
      </c>
      <c r="G118" s="327">
        <v>94253.062008181601</v>
      </c>
      <c r="H118" s="327">
        <v>1.46027512323081</v>
      </c>
      <c r="I118" s="327">
        <v>0.26593010197444999</v>
      </c>
      <c r="J118" s="327" t="s">
        <v>542</v>
      </c>
    </row>
    <row r="119" spans="1:10" x14ac:dyDescent="0.25">
      <c r="A119" s="285" t="s">
        <v>539</v>
      </c>
      <c r="B119" s="329">
        <v>49045.406851392239</v>
      </c>
      <c r="C119" s="327" t="s">
        <v>538</v>
      </c>
      <c r="D119" s="327">
        <v>74.659973794071973</v>
      </c>
      <c r="E119" s="327">
        <v>3.1426139568948201</v>
      </c>
      <c r="F119" s="327">
        <v>2.75514054391506</v>
      </c>
      <c r="G119" s="329">
        <v>3661.7287902445428</v>
      </c>
      <c r="H119" s="329">
        <v>0.15413078009277001</v>
      </c>
      <c r="I119" s="329">
        <v>0.13512698890908001</v>
      </c>
      <c r="J119" s="329" t="s">
        <v>480</v>
      </c>
    </row>
    <row r="120" spans="1:10" x14ac:dyDescent="0.25">
      <c r="A120" s="285" t="s">
        <v>540</v>
      </c>
      <c r="B120" s="329">
        <v>397.21842434588893</v>
      </c>
      <c r="C120" s="327" t="s">
        <v>538</v>
      </c>
      <c r="D120" s="327">
        <v>89.645233903118736</v>
      </c>
      <c r="E120" s="327">
        <v>9.5000000000102105</v>
      </c>
      <c r="F120" s="327">
        <v>1.4249999999927201</v>
      </c>
      <c r="G120" s="329">
        <v>35.608738561115487</v>
      </c>
      <c r="H120" s="329">
        <v>3.77357503129E-3</v>
      </c>
      <c r="I120" s="329">
        <v>5.6603625469000001E-4</v>
      </c>
      <c r="J120" s="329" t="s">
        <v>480</v>
      </c>
    </row>
    <row r="121" spans="1:10" x14ac:dyDescent="0.25">
      <c r="A121" s="285" t="s">
        <v>541</v>
      </c>
      <c r="B121" s="329">
        <v>1729244.4290622373</v>
      </c>
      <c r="C121" s="327" t="s">
        <v>538</v>
      </c>
      <c r="D121" s="327">
        <v>52.367220594999381</v>
      </c>
      <c r="E121" s="327">
        <v>0.75314440585650999</v>
      </c>
      <c r="F121" s="327">
        <v>7.5314440585649997E-2</v>
      </c>
      <c r="G121" s="329">
        <v>90555.724479375946</v>
      </c>
      <c r="H121" s="329">
        <v>1.30237076810675</v>
      </c>
      <c r="I121" s="329">
        <v>0.13023707681068</v>
      </c>
      <c r="J121" s="329" t="s">
        <v>480</v>
      </c>
    </row>
    <row r="122" spans="1:10" x14ac:dyDescent="0.25">
      <c r="A122" s="285" t="s">
        <v>3205</v>
      </c>
      <c r="B122" s="329" t="s">
        <v>509</v>
      </c>
      <c r="C122" s="327" t="s">
        <v>538</v>
      </c>
      <c r="D122" s="327" t="s">
        <v>509</v>
      </c>
      <c r="E122" s="327" t="s">
        <v>509</v>
      </c>
      <c r="F122" s="327" t="s">
        <v>509</v>
      </c>
      <c r="G122" s="329" t="s">
        <v>509</v>
      </c>
      <c r="H122" s="329" t="s">
        <v>509</v>
      </c>
      <c r="I122" s="329" t="s">
        <v>509</v>
      </c>
      <c r="J122" s="329" t="s">
        <v>509</v>
      </c>
    </row>
    <row r="123" spans="1:10" x14ac:dyDescent="0.25">
      <c r="A123" s="285" t="s">
        <v>3206</v>
      </c>
      <c r="B123" s="329" t="s">
        <v>509</v>
      </c>
      <c r="C123" s="327" t="s">
        <v>538</v>
      </c>
      <c r="D123" s="327" t="s">
        <v>509</v>
      </c>
      <c r="E123" s="327" t="s">
        <v>509</v>
      </c>
      <c r="F123" s="327" t="s">
        <v>509</v>
      </c>
      <c r="G123" s="329" t="s">
        <v>509</v>
      </c>
      <c r="H123" s="329" t="s">
        <v>509</v>
      </c>
      <c r="I123" s="329" t="s">
        <v>509</v>
      </c>
      <c r="J123" s="329" t="s">
        <v>509</v>
      </c>
    </row>
    <row r="124" spans="1:10" x14ac:dyDescent="0.25">
      <c r="A124" s="285" t="s">
        <v>3207</v>
      </c>
      <c r="B124" s="329" t="s">
        <v>482</v>
      </c>
      <c r="C124" s="327" t="s">
        <v>538</v>
      </c>
      <c r="D124" s="327" t="s">
        <v>514</v>
      </c>
      <c r="E124" s="327" t="s">
        <v>482</v>
      </c>
      <c r="F124" s="327" t="s">
        <v>482</v>
      </c>
      <c r="G124" s="329" t="s">
        <v>482</v>
      </c>
      <c r="H124" s="329" t="s">
        <v>482</v>
      </c>
      <c r="I124" s="329" t="s">
        <v>482</v>
      </c>
      <c r="J124" s="329" t="s">
        <v>480</v>
      </c>
    </row>
    <row r="125" spans="1:10" x14ac:dyDescent="0.25">
      <c r="A125" s="290" t="s">
        <v>3209</v>
      </c>
      <c r="B125" s="327">
        <v>811064.09369339747</v>
      </c>
      <c r="C125" s="327" t="s">
        <v>538</v>
      </c>
      <c r="D125" s="328" t="s">
        <v>183</v>
      </c>
      <c r="E125" s="328" t="s">
        <v>183</v>
      </c>
      <c r="F125" s="328" t="s">
        <v>183</v>
      </c>
      <c r="G125" s="327">
        <v>45783.983149465937</v>
      </c>
      <c r="H125" s="327">
        <v>1.37229551691322</v>
      </c>
      <c r="I125" s="327">
        <v>0.19110373131999001</v>
      </c>
      <c r="J125" s="327" t="s">
        <v>542</v>
      </c>
    </row>
    <row r="126" spans="1:10" x14ac:dyDescent="0.25">
      <c r="A126" s="283" t="s">
        <v>539</v>
      </c>
      <c r="B126" s="327">
        <v>5418.8561307769987</v>
      </c>
      <c r="C126" s="327" t="s">
        <v>538</v>
      </c>
      <c r="D126" s="327">
        <v>74.659973794071973</v>
      </c>
      <c r="E126" s="327">
        <v>3.14261395689392</v>
      </c>
      <c r="F126" s="327">
        <v>2.7551405439157199</v>
      </c>
      <c r="G126" s="327">
        <v>404.57165671765699</v>
      </c>
      <c r="H126" s="327">
        <v>1.7029372906979999E-2</v>
      </c>
      <c r="I126" s="327">
        <v>1.492971022755E-2</v>
      </c>
      <c r="J126" s="327" t="s">
        <v>480</v>
      </c>
    </row>
    <row r="127" spans="1:10" x14ac:dyDescent="0.25">
      <c r="A127" s="283" t="s">
        <v>540</v>
      </c>
      <c r="B127" s="327">
        <v>85573.487772242661</v>
      </c>
      <c r="C127" s="327" t="s">
        <v>538</v>
      </c>
      <c r="D127" s="327">
        <v>89.645233903118736</v>
      </c>
      <c r="E127" s="327">
        <v>9.5000000000000604</v>
      </c>
      <c r="F127" s="327">
        <v>1.42500000000005</v>
      </c>
      <c r="G127" s="327">
        <v>7671.2553272483647</v>
      </c>
      <c r="H127" s="327">
        <v>0.81294813383631004</v>
      </c>
      <c r="I127" s="327">
        <v>0.12194222007545</v>
      </c>
      <c r="J127" s="327" t="s">
        <v>480</v>
      </c>
    </row>
    <row r="128" spans="1:10" x14ac:dyDescent="0.25">
      <c r="A128" s="283" t="s">
        <v>541</v>
      </c>
      <c r="B128" s="327">
        <v>720071.7497903778</v>
      </c>
      <c r="C128" s="327" t="s">
        <v>538</v>
      </c>
      <c r="D128" s="327">
        <v>52.367220594999388</v>
      </c>
      <c r="E128" s="327">
        <v>0.75314440585650999</v>
      </c>
      <c r="F128" s="327">
        <v>7.5314440585649997E-2</v>
      </c>
      <c r="G128" s="327">
        <v>37708.156165499917</v>
      </c>
      <c r="H128" s="327">
        <v>0.54231801016992998</v>
      </c>
      <c r="I128" s="327">
        <v>5.4231801016990003E-2</v>
      </c>
      <c r="J128" s="327" t="s">
        <v>480</v>
      </c>
    </row>
    <row r="129" spans="1:10" x14ac:dyDescent="0.25">
      <c r="A129" s="283" t="s">
        <v>3205</v>
      </c>
      <c r="B129" s="327" t="s">
        <v>509</v>
      </c>
      <c r="C129" s="327" t="s">
        <v>538</v>
      </c>
      <c r="D129" s="327" t="s">
        <v>509</v>
      </c>
      <c r="E129" s="327" t="s">
        <v>509</v>
      </c>
      <c r="F129" s="327" t="s">
        <v>509</v>
      </c>
      <c r="G129" s="327" t="s">
        <v>509</v>
      </c>
      <c r="H129" s="327" t="s">
        <v>509</v>
      </c>
      <c r="I129" s="327" t="s">
        <v>509</v>
      </c>
      <c r="J129" s="327" t="s">
        <v>509</v>
      </c>
    </row>
    <row r="130" spans="1:10" x14ac:dyDescent="0.25">
      <c r="A130" s="283" t="s">
        <v>3206</v>
      </c>
      <c r="B130" s="327" t="s">
        <v>509</v>
      </c>
      <c r="C130" s="327" t="s">
        <v>538</v>
      </c>
      <c r="D130" s="327" t="s">
        <v>509</v>
      </c>
      <c r="E130" s="327" t="s">
        <v>509</v>
      </c>
      <c r="F130" s="327" t="s">
        <v>509</v>
      </c>
      <c r="G130" s="327" t="s">
        <v>509</v>
      </c>
      <c r="H130" s="327" t="s">
        <v>509</v>
      </c>
      <c r="I130" s="327" t="s">
        <v>509</v>
      </c>
      <c r="J130" s="327" t="s">
        <v>509</v>
      </c>
    </row>
    <row r="131" spans="1:10" x14ac:dyDescent="0.25">
      <c r="A131" s="283" t="s">
        <v>3207</v>
      </c>
      <c r="B131" s="327" t="s">
        <v>482</v>
      </c>
      <c r="C131" s="327" t="s">
        <v>538</v>
      </c>
      <c r="D131" s="327" t="s">
        <v>514</v>
      </c>
      <c r="E131" s="327" t="s">
        <v>482</v>
      </c>
      <c r="F131" s="327" t="s">
        <v>482</v>
      </c>
      <c r="G131" s="327" t="s">
        <v>482</v>
      </c>
      <c r="H131" s="327" t="s">
        <v>482</v>
      </c>
      <c r="I131" s="327" t="s">
        <v>482</v>
      </c>
      <c r="J131" s="327" t="s">
        <v>480</v>
      </c>
    </row>
    <row r="132" spans="1:10" x14ac:dyDescent="0.25">
      <c r="A132" s="287" t="s">
        <v>552</v>
      </c>
      <c r="B132" s="327">
        <v>811064.09369339747</v>
      </c>
      <c r="C132" s="327" t="s">
        <v>538</v>
      </c>
      <c r="D132" s="328" t="s">
        <v>183</v>
      </c>
      <c r="E132" s="328" t="s">
        <v>183</v>
      </c>
      <c r="F132" s="328" t="s">
        <v>183</v>
      </c>
      <c r="G132" s="327">
        <v>45783.983149465937</v>
      </c>
      <c r="H132" s="327">
        <v>1.37229551691322</v>
      </c>
      <c r="I132" s="327">
        <v>0.19110373131999001</v>
      </c>
      <c r="J132" s="327" t="s">
        <v>542</v>
      </c>
    </row>
    <row r="133" spans="1:10" x14ac:dyDescent="0.25">
      <c r="A133" s="288" t="s">
        <v>545</v>
      </c>
      <c r="B133" s="329">
        <v>5418.8561307769987</v>
      </c>
      <c r="C133" s="327" t="s">
        <v>538</v>
      </c>
      <c r="D133" s="327">
        <v>74.659973794071973</v>
      </c>
      <c r="E133" s="327">
        <v>3.14261395689392</v>
      </c>
      <c r="F133" s="327">
        <v>2.7551405439157199</v>
      </c>
      <c r="G133" s="329">
        <v>404.57165671765699</v>
      </c>
      <c r="H133" s="329">
        <v>1.7029372906979999E-2</v>
      </c>
      <c r="I133" s="329">
        <v>1.492971022755E-2</v>
      </c>
      <c r="J133" s="329" t="s">
        <v>480</v>
      </c>
    </row>
    <row r="134" spans="1:10" x14ac:dyDescent="0.25">
      <c r="A134" s="288" t="s">
        <v>546</v>
      </c>
      <c r="B134" s="329">
        <v>85573.487772242661</v>
      </c>
      <c r="C134" s="327" t="s">
        <v>538</v>
      </c>
      <c r="D134" s="327">
        <v>89.645233903118736</v>
      </c>
      <c r="E134" s="327">
        <v>9.5000000000000604</v>
      </c>
      <c r="F134" s="327">
        <v>1.42500000000005</v>
      </c>
      <c r="G134" s="329">
        <v>7671.2553272483647</v>
      </c>
      <c r="H134" s="329">
        <v>0.81294813383631004</v>
      </c>
      <c r="I134" s="329">
        <v>0.12194222007545</v>
      </c>
      <c r="J134" s="329" t="s">
        <v>480</v>
      </c>
    </row>
    <row r="135" spans="1:10" x14ac:dyDescent="0.25">
      <c r="A135" s="288" t="s">
        <v>547</v>
      </c>
      <c r="B135" s="329">
        <v>720071.7497903778</v>
      </c>
      <c r="C135" s="327" t="s">
        <v>538</v>
      </c>
      <c r="D135" s="327">
        <v>52.367220594999388</v>
      </c>
      <c r="E135" s="327">
        <v>0.75314440585650999</v>
      </c>
      <c r="F135" s="327">
        <v>7.5314440585649997E-2</v>
      </c>
      <c r="G135" s="329">
        <v>37708.156165499917</v>
      </c>
      <c r="H135" s="329">
        <v>0.54231801016992998</v>
      </c>
      <c r="I135" s="329">
        <v>5.4231801016990003E-2</v>
      </c>
      <c r="J135" s="329" t="s">
        <v>480</v>
      </c>
    </row>
    <row r="136" spans="1:10" x14ac:dyDescent="0.25">
      <c r="A136" s="288" t="s">
        <v>548</v>
      </c>
      <c r="B136" s="329" t="s">
        <v>509</v>
      </c>
      <c r="C136" s="327" t="s">
        <v>538</v>
      </c>
      <c r="D136" s="327" t="s">
        <v>509</v>
      </c>
      <c r="E136" s="327" t="s">
        <v>509</v>
      </c>
      <c r="F136" s="327" t="s">
        <v>509</v>
      </c>
      <c r="G136" s="329" t="s">
        <v>509</v>
      </c>
      <c r="H136" s="329" t="s">
        <v>509</v>
      </c>
      <c r="I136" s="329" t="s">
        <v>509</v>
      </c>
      <c r="J136" s="329" t="s">
        <v>509</v>
      </c>
    </row>
    <row r="137" spans="1:10" x14ac:dyDescent="0.25">
      <c r="A137" s="288" t="s">
        <v>549</v>
      </c>
      <c r="B137" s="329" t="s">
        <v>509</v>
      </c>
      <c r="C137" s="327" t="s">
        <v>538</v>
      </c>
      <c r="D137" s="327" t="s">
        <v>509</v>
      </c>
      <c r="E137" s="327" t="s">
        <v>509</v>
      </c>
      <c r="F137" s="327" t="s">
        <v>509</v>
      </c>
      <c r="G137" s="329" t="s">
        <v>509</v>
      </c>
      <c r="H137" s="329" t="s">
        <v>509</v>
      </c>
      <c r="I137" s="329" t="s">
        <v>509</v>
      </c>
      <c r="J137" s="329" t="s">
        <v>509</v>
      </c>
    </row>
    <row r="138" spans="1:10" x14ac:dyDescent="0.25">
      <c r="A138" s="288" t="s">
        <v>88</v>
      </c>
      <c r="B138" s="329" t="s">
        <v>482</v>
      </c>
      <c r="C138" s="327" t="s">
        <v>538</v>
      </c>
      <c r="D138" s="327" t="s">
        <v>514</v>
      </c>
      <c r="E138" s="327" t="s">
        <v>482</v>
      </c>
      <c r="F138" s="327" t="s">
        <v>482</v>
      </c>
      <c r="G138" s="329" t="s">
        <v>482</v>
      </c>
      <c r="H138" s="329" t="s">
        <v>482</v>
      </c>
      <c r="I138" s="329" t="s">
        <v>482</v>
      </c>
      <c r="J138" s="329" t="s">
        <v>480</v>
      </c>
    </row>
    <row r="139" spans="1:10" x14ac:dyDescent="0.25">
      <c r="A139" s="287" t="s">
        <v>553</v>
      </c>
      <c r="B139" s="327" t="s">
        <v>554</v>
      </c>
      <c r="C139" s="327" t="s">
        <v>538</v>
      </c>
      <c r="D139" s="328" t="s">
        <v>183</v>
      </c>
      <c r="E139" s="328" t="s">
        <v>183</v>
      </c>
      <c r="F139" s="328" t="s">
        <v>183</v>
      </c>
      <c r="G139" s="327" t="s">
        <v>554</v>
      </c>
      <c r="H139" s="327" t="s">
        <v>554</v>
      </c>
      <c r="I139" s="327" t="s">
        <v>554</v>
      </c>
      <c r="J139" s="327" t="s">
        <v>542</v>
      </c>
    </row>
    <row r="140" spans="1:10" x14ac:dyDescent="0.25">
      <c r="A140" s="288" t="s">
        <v>545</v>
      </c>
      <c r="B140" s="329" t="s">
        <v>482</v>
      </c>
      <c r="C140" s="327" t="s">
        <v>538</v>
      </c>
      <c r="D140" s="327" t="s">
        <v>514</v>
      </c>
      <c r="E140" s="327" t="s">
        <v>482</v>
      </c>
      <c r="F140" s="327" t="s">
        <v>482</v>
      </c>
      <c r="G140" s="329" t="s">
        <v>482</v>
      </c>
      <c r="H140" s="329" t="s">
        <v>482</v>
      </c>
      <c r="I140" s="329" t="s">
        <v>482</v>
      </c>
      <c r="J140" s="329" t="s">
        <v>480</v>
      </c>
    </row>
    <row r="141" spans="1:10" x14ac:dyDescent="0.25">
      <c r="A141" s="288" t="s">
        <v>546</v>
      </c>
      <c r="B141" s="329" t="s">
        <v>482</v>
      </c>
      <c r="C141" s="327" t="s">
        <v>538</v>
      </c>
      <c r="D141" s="327" t="s">
        <v>514</v>
      </c>
      <c r="E141" s="327" t="s">
        <v>482</v>
      </c>
      <c r="F141" s="327" t="s">
        <v>482</v>
      </c>
      <c r="G141" s="329" t="s">
        <v>482</v>
      </c>
      <c r="H141" s="329" t="s">
        <v>482</v>
      </c>
      <c r="I141" s="329" t="s">
        <v>482</v>
      </c>
      <c r="J141" s="329" t="s">
        <v>480</v>
      </c>
    </row>
    <row r="142" spans="1:10" x14ac:dyDescent="0.25">
      <c r="A142" s="288" t="s">
        <v>547</v>
      </c>
      <c r="B142" s="329" t="s">
        <v>482</v>
      </c>
      <c r="C142" s="327" t="s">
        <v>538</v>
      </c>
      <c r="D142" s="327" t="s">
        <v>514</v>
      </c>
      <c r="E142" s="327" t="s">
        <v>482</v>
      </c>
      <c r="F142" s="327" t="s">
        <v>482</v>
      </c>
      <c r="G142" s="329" t="s">
        <v>482</v>
      </c>
      <c r="H142" s="329" t="s">
        <v>482</v>
      </c>
      <c r="I142" s="329" t="s">
        <v>482</v>
      </c>
      <c r="J142" s="329" t="s">
        <v>480</v>
      </c>
    </row>
    <row r="143" spans="1:10" x14ac:dyDescent="0.25">
      <c r="A143" s="288" t="s">
        <v>548</v>
      </c>
      <c r="B143" s="329" t="s">
        <v>509</v>
      </c>
      <c r="C143" s="327" t="s">
        <v>538</v>
      </c>
      <c r="D143" s="327" t="s">
        <v>509</v>
      </c>
      <c r="E143" s="327" t="s">
        <v>509</v>
      </c>
      <c r="F143" s="327" t="s">
        <v>509</v>
      </c>
      <c r="G143" s="329" t="s">
        <v>509</v>
      </c>
      <c r="H143" s="329" t="s">
        <v>509</v>
      </c>
      <c r="I143" s="329" t="s">
        <v>509</v>
      </c>
      <c r="J143" s="329" t="s">
        <v>509</v>
      </c>
    </row>
    <row r="144" spans="1:10" x14ac:dyDescent="0.25">
      <c r="A144" s="288" t="s">
        <v>549</v>
      </c>
      <c r="B144" s="329" t="s">
        <v>509</v>
      </c>
      <c r="C144" s="327" t="s">
        <v>538</v>
      </c>
      <c r="D144" s="327" t="s">
        <v>509</v>
      </c>
      <c r="E144" s="327" t="s">
        <v>509</v>
      </c>
      <c r="F144" s="327" t="s">
        <v>509</v>
      </c>
      <c r="G144" s="329" t="s">
        <v>509</v>
      </c>
      <c r="H144" s="329" t="s">
        <v>509</v>
      </c>
      <c r="I144" s="329" t="s">
        <v>509</v>
      </c>
      <c r="J144" s="329" t="s">
        <v>509</v>
      </c>
    </row>
    <row r="145" spans="1:10" x14ac:dyDescent="0.25">
      <c r="A145" s="288" t="s">
        <v>88</v>
      </c>
      <c r="B145" s="329" t="s">
        <v>482</v>
      </c>
      <c r="C145" s="327" t="s">
        <v>538</v>
      </c>
      <c r="D145" s="327" t="s">
        <v>514</v>
      </c>
      <c r="E145" s="327" t="s">
        <v>482</v>
      </c>
      <c r="F145" s="327" t="s">
        <v>482</v>
      </c>
      <c r="G145" s="329" t="s">
        <v>482</v>
      </c>
      <c r="H145" s="329" t="s">
        <v>482</v>
      </c>
      <c r="I145" s="329" t="s">
        <v>482</v>
      </c>
      <c r="J145" s="329" t="s">
        <v>480</v>
      </c>
    </row>
    <row r="146" spans="1:10" x14ac:dyDescent="0.25">
      <c r="A146" s="287" t="s">
        <v>555</v>
      </c>
      <c r="B146" s="327" t="s">
        <v>554</v>
      </c>
      <c r="C146" s="327" t="s">
        <v>538</v>
      </c>
      <c r="D146" s="328" t="s">
        <v>183</v>
      </c>
      <c r="E146" s="328" t="s">
        <v>183</v>
      </c>
      <c r="F146" s="328" t="s">
        <v>183</v>
      </c>
      <c r="G146" s="327" t="s">
        <v>554</v>
      </c>
      <c r="H146" s="327" t="s">
        <v>554</v>
      </c>
      <c r="I146" s="327" t="s">
        <v>554</v>
      </c>
      <c r="J146" s="327" t="s">
        <v>542</v>
      </c>
    </row>
    <row r="147" spans="1:10" x14ac:dyDescent="0.25">
      <c r="A147" s="288" t="s">
        <v>545</v>
      </c>
      <c r="B147" s="329" t="s">
        <v>482</v>
      </c>
      <c r="C147" s="327" t="s">
        <v>538</v>
      </c>
      <c r="D147" s="327" t="s">
        <v>514</v>
      </c>
      <c r="E147" s="327" t="s">
        <v>482</v>
      </c>
      <c r="F147" s="327" t="s">
        <v>482</v>
      </c>
      <c r="G147" s="329" t="s">
        <v>482</v>
      </c>
      <c r="H147" s="329" t="s">
        <v>482</v>
      </c>
      <c r="I147" s="329" t="s">
        <v>482</v>
      </c>
      <c r="J147" s="329" t="s">
        <v>480</v>
      </c>
    </row>
    <row r="148" spans="1:10" x14ac:dyDescent="0.25">
      <c r="A148" s="288" t="s">
        <v>546</v>
      </c>
      <c r="B148" s="329" t="s">
        <v>482</v>
      </c>
      <c r="C148" s="327" t="s">
        <v>538</v>
      </c>
      <c r="D148" s="327" t="s">
        <v>514</v>
      </c>
      <c r="E148" s="327" t="s">
        <v>482</v>
      </c>
      <c r="F148" s="327" t="s">
        <v>482</v>
      </c>
      <c r="G148" s="329" t="s">
        <v>482</v>
      </c>
      <c r="H148" s="329" t="s">
        <v>482</v>
      </c>
      <c r="I148" s="329" t="s">
        <v>482</v>
      </c>
      <c r="J148" s="329" t="s">
        <v>480</v>
      </c>
    </row>
    <row r="149" spans="1:10" x14ac:dyDescent="0.25">
      <c r="A149" s="288" t="s">
        <v>547</v>
      </c>
      <c r="B149" s="329" t="s">
        <v>482</v>
      </c>
      <c r="C149" s="327" t="s">
        <v>538</v>
      </c>
      <c r="D149" s="327" t="s">
        <v>514</v>
      </c>
      <c r="E149" s="327" t="s">
        <v>482</v>
      </c>
      <c r="F149" s="327" t="s">
        <v>482</v>
      </c>
      <c r="G149" s="329" t="s">
        <v>482</v>
      </c>
      <c r="H149" s="329" t="s">
        <v>482</v>
      </c>
      <c r="I149" s="329" t="s">
        <v>482</v>
      </c>
      <c r="J149" s="329" t="s">
        <v>480</v>
      </c>
    </row>
    <row r="150" spans="1:10" x14ac:dyDescent="0.25">
      <c r="A150" s="288" t="s">
        <v>548</v>
      </c>
      <c r="B150" s="329" t="s">
        <v>509</v>
      </c>
      <c r="C150" s="327" t="s">
        <v>538</v>
      </c>
      <c r="D150" s="327" t="s">
        <v>509</v>
      </c>
      <c r="E150" s="327" t="s">
        <v>509</v>
      </c>
      <c r="F150" s="327" t="s">
        <v>509</v>
      </c>
      <c r="G150" s="329" t="s">
        <v>509</v>
      </c>
      <c r="H150" s="329" t="s">
        <v>509</v>
      </c>
      <c r="I150" s="329" t="s">
        <v>509</v>
      </c>
      <c r="J150" s="329" t="s">
        <v>509</v>
      </c>
    </row>
    <row r="151" spans="1:10" x14ac:dyDescent="0.25">
      <c r="A151" s="288" t="s">
        <v>549</v>
      </c>
      <c r="B151" s="329" t="s">
        <v>509</v>
      </c>
      <c r="C151" s="327" t="s">
        <v>538</v>
      </c>
      <c r="D151" s="327" t="s">
        <v>509</v>
      </c>
      <c r="E151" s="327" t="s">
        <v>509</v>
      </c>
      <c r="F151" s="327" t="s">
        <v>509</v>
      </c>
      <c r="G151" s="329" t="s">
        <v>509</v>
      </c>
      <c r="H151" s="329" t="s">
        <v>509</v>
      </c>
      <c r="I151" s="329" t="s">
        <v>509</v>
      </c>
      <c r="J151" s="329" t="s">
        <v>509</v>
      </c>
    </row>
    <row r="152" spans="1:10" x14ac:dyDescent="0.25">
      <c r="A152" s="288" t="s">
        <v>88</v>
      </c>
      <c r="B152" s="329" t="s">
        <v>482</v>
      </c>
      <c r="C152" s="327" t="s">
        <v>538</v>
      </c>
      <c r="D152" s="327" t="s">
        <v>514</v>
      </c>
      <c r="E152" s="327" t="s">
        <v>482</v>
      </c>
      <c r="F152" s="327" t="s">
        <v>482</v>
      </c>
      <c r="G152" s="329" t="s">
        <v>482</v>
      </c>
      <c r="H152" s="329" t="s">
        <v>482</v>
      </c>
      <c r="I152" s="329" t="s">
        <v>482</v>
      </c>
      <c r="J152" s="329" t="s">
        <v>480</v>
      </c>
    </row>
    <row r="153" spans="1:10" x14ac:dyDescent="0.25">
      <c r="A153" s="216" t="s">
        <v>556</v>
      </c>
      <c r="B153" s="327">
        <v>12857095.578220105</v>
      </c>
      <c r="C153" s="327" t="s">
        <v>538</v>
      </c>
      <c r="D153" s="328" t="s">
        <v>183</v>
      </c>
      <c r="E153" s="328" t="s">
        <v>183</v>
      </c>
      <c r="F153" s="328" t="s">
        <v>183</v>
      </c>
      <c r="G153" s="327">
        <v>711227.52746031829</v>
      </c>
      <c r="H153" s="327">
        <v>66.667583289309391</v>
      </c>
      <c r="I153" s="327">
        <v>9.3662220369597406</v>
      </c>
      <c r="J153" s="327" t="s">
        <v>542</v>
      </c>
    </row>
    <row r="154" spans="1:10" x14ac:dyDescent="0.25">
      <c r="A154" s="291" t="s">
        <v>539</v>
      </c>
      <c r="B154" s="327">
        <v>3289687.0402968642</v>
      </c>
      <c r="C154" s="327" t="s">
        <v>538</v>
      </c>
      <c r="D154" s="327">
        <v>74.659973794071988</v>
      </c>
      <c r="E154" s="327">
        <v>2.5953153081467302</v>
      </c>
      <c r="F154" s="327">
        <v>0.48384345490726</v>
      </c>
      <c r="G154" s="327">
        <v>245607.94821926212</v>
      </c>
      <c r="H154" s="327">
        <v>8.5377751346943498</v>
      </c>
      <c r="I154" s="327">
        <v>1.5916935431408601</v>
      </c>
      <c r="J154" s="327" t="s">
        <v>480</v>
      </c>
    </row>
    <row r="155" spans="1:10" x14ac:dyDescent="0.25">
      <c r="A155" s="291" t="s">
        <v>540</v>
      </c>
      <c r="B155" s="327">
        <v>1227490.5647916261</v>
      </c>
      <c r="C155" s="327" t="s">
        <v>538</v>
      </c>
      <c r="D155" s="327">
        <v>89.645233903118751</v>
      </c>
      <c r="E155" s="327">
        <v>9.5</v>
      </c>
      <c r="F155" s="327">
        <v>1.4249999999999901</v>
      </c>
      <c r="G155" s="327">
        <v>110038.67879461666</v>
      </c>
      <c r="H155" s="327">
        <v>11.66116036552045</v>
      </c>
      <c r="I155" s="327">
        <v>1.7491740548280601</v>
      </c>
      <c r="J155" s="327" t="s">
        <v>480</v>
      </c>
    </row>
    <row r="156" spans="1:10" x14ac:dyDescent="0.25">
      <c r="A156" s="291" t="s">
        <v>541</v>
      </c>
      <c r="B156" s="327">
        <v>6790142.6962574841</v>
      </c>
      <c r="C156" s="327" t="s">
        <v>538</v>
      </c>
      <c r="D156" s="327">
        <v>52.367220594999381</v>
      </c>
      <c r="E156" s="327">
        <v>0.75314440585650999</v>
      </c>
      <c r="F156" s="327">
        <v>7.5314440585649997E-2</v>
      </c>
      <c r="G156" s="327">
        <v>355580.90044643951</v>
      </c>
      <c r="H156" s="327">
        <v>5.1139579866537304</v>
      </c>
      <c r="I156" s="327">
        <v>0.51139579866536999</v>
      </c>
      <c r="J156" s="327" t="s">
        <v>480</v>
      </c>
    </row>
    <row r="157" spans="1:10" x14ac:dyDescent="0.25">
      <c r="A157" s="291" t="s">
        <v>3210</v>
      </c>
      <c r="B157" s="327" t="s">
        <v>509</v>
      </c>
      <c r="C157" s="327" t="s">
        <v>538</v>
      </c>
      <c r="D157" s="327" t="s">
        <v>509</v>
      </c>
      <c r="E157" s="327" t="s">
        <v>509</v>
      </c>
      <c r="F157" s="327" t="s">
        <v>509</v>
      </c>
      <c r="G157" s="327" t="s">
        <v>509</v>
      </c>
      <c r="H157" s="327" t="s">
        <v>509</v>
      </c>
      <c r="I157" s="327" t="s">
        <v>509</v>
      </c>
      <c r="J157" s="327" t="s">
        <v>509</v>
      </c>
    </row>
    <row r="158" spans="1:10" x14ac:dyDescent="0.25">
      <c r="A158" s="291" t="s">
        <v>3211</v>
      </c>
      <c r="B158" s="327" t="s">
        <v>509</v>
      </c>
      <c r="C158" s="327" t="s">
        <v>538</v>
      </c>
      <c r="D158" s="327" t="s">
        <v>509</v>
      </c>
      <c r="E158" s="327" t="s">
        <v>509</v>
      </c>
      <c r="F158" s="327" t="s">
        <v>509</v>
      </c>
      <c r="G158" s="327" t="s">
        <v>509</v>
      </c>
      <c r="H158" s="327" t="s">
        <v>509</v>
      </c>
      <c r="I158" s="327" t="s">
        <v>509</v>
      </c>
      <c r="J158" s="327" t="s">
        <v>509</v>
      </c>
    </row>
    <row r="159" spans="1:10" x14ac:dyDescent="0.25">
      <c r="A159" s="291" t="s">
        <v>3212</v>
      </c>
      <c r="B159" s="327">
        <v>1549775.2768741304</v>
      </c>
      <c r="C159" s="327" t="s">
        <v>538</v>
      </c>
      <c r="D159" s="327">
        <v>88.686898265961545</v>
      </c>
      <c r="E159" s="327">
        <v>26.684313796676729</v>
      </c>
      <c r="F159" s="327">
        <v>3.55790850622357</v>
      </c>
      <c r="G159" s="327">
        <v>137444.76231523839</v>
      </c>
      <c r="H159" s="327">
        <v>41.354689802440859</v>
      </c>
      <c r="I159" s="327">
        <v>5.5139586403254501</v>
      </c>
      <c r="J159" s="327" t="s">
        <v>480</v>
      </c>
    </row>
    <row r="160" spans="1:10" x14ac:dyDescent="0.25">
      <c r="A160" s="292" t="s">
        <v>484</v>
      </c>
      <c r="B160" s="327">
        <v>281318.6741082315</v>
      </c>
      <c r="C160" s="327" t="s">
        <v>538</v>
      </c>
      <c r="D160" s="328" t="s">
        <v>183</v>
      </c>
      <c r="E160" s="328" t="s">
        <v>183</v>
      </c>
      <c r="F160" s="328" t="s">
        <v>183</v>
      </c>
      <c r="G160" s="327">
        <v>14978.572362155866</v>
      </c>
      <c r="H160" s="327">
        <v>0.23835740177008</v>
      </c>
      <c r="I160" s="327">
        <v>5.0815371746130003E-2</v>
      </c>
      <c r="J160" s="327" t="s">
        <v>542</v>
      </c>
    </row>
    <row r="161" spans="1:10" x14ac:dyDescent="0.25">
      <c r="A161" s="291" t="s">
        <v>539</v>
      </c>
      <c r="B161" s="329">
        <v>11051.541643286968</v>
      </c>
      <c r="C161" s="327" t="s">
        <v>538</v>
      </c>
      <c r="D161" s="327">
        <v>74.659973794071973</v>
      </c>
      <c r="E161" s="327">
        <v>3.1426139568950102</v>
      </c>
      <c r="F161" s="327">
        <v>2.7551405439145502</v>
      </c>
      <c r="G161" s="329">
        <v>825.10780947190017</v>
      </c>
      <c r="H161" s="329">
        <v>3.4730729013399998E-2</v>
      </c>
      <c r="I161" s="329">
        <v>3.044855045418E-2</v>
      </c>
      <c r="J161" s="329" t="s">
        <v>480</v>
      </c>
    </row>
    <row r="162" spans="1:10" x14ac:dyDescent="0.25">
      <c r="A162" s="291" t="s">
        <v>540</v>
      </c>
      <c r="B162" s="329">
        <v>8.7452974385318907</v>
      </c>
      <c r="C162" s="327" t="s">
        <v>538</v>
      </c>
      <c r="D162" s="327">
        <v>89.645233903119134</v>
      </c>
      <c r="E162" s="327">
        <v>9.5000000004513296</v>
      </c>
      <c r="F162" s="327">
        <v>1.4250000000105301</v>
      </c>
      <c r="G162" s="329">
        <v>0.78397423442953995</v>
      </c>
      <c r="H162" s="329">
        <v>8.3080325669999998E-5</v>
      </c>
      <c r="I162" s="329">
        <v>1.246204885E-5</v>
      </c>
      <c r="J162" s="329" t="s">
        <v>480</v>
      </c>
    </row>
    <row r="163" spans="1:10" x14ac:dyDescent="0.25">
      <c r="A163" s="291" t="s">
        <v>541</v>
      </c>
      <c r="B163" s="329">
        <v>270258.38716750598</v>
      </c>
      <c r="C163" s="327" t="s">
        <v>538</v>
      </c>
      <c r="D163" s="327">
        <v>52.367220594999388</v>
      </c>
      <c r="E163" s="327">
        <v>0.75314440585650999</v>
      </c>
      <c r="F163" s="327">
        <v>7.5314440585649997E-2</v>
      </c>
      <c r="G163" s="329">
        <v>14152.680578449537</v>
      </c>
      <c r="H163" s="329">
        <v>0.20354359243101</v>
      </c>
      <c r="I163" s="329">
        <v>2.0354359243100001E-2</v>
      </c>
      <c r="J163" s="329" t="s">
        <v>480</v>
      </c>
    </row>
    <row r="164" spans="1:10" x14ac:dyDescent="0.25">
      <c r="A164" s="291" t="s">
        <v>3210</v>
      </c>
      <c r="B164" s="329" t="s">
        <v>509</v>
      </c>
      <c r="C164" s="327" t="s">
        <v>538</v>
      </c>
      <c r="D164" s="327" t="s">
        <v>509</v>
      </c>
      <c r="E164" s="327" t="s">
        <v>509</v>
      </c>
      <c r="F164" s="327" t="s">
        <v>509</v>
      </c>
      <c r="G164" s="329" t="s">
        <v>509</v>
      </c>
      <c r="H164" s="329" t="s">
        <v>509</v>
      </c>
      <c r="I164" s="329" t="s">
        <v>509</v>
      </c>
      <c r="J164" s="329" t="s">
        <v>509</v>
      </c>
    </row>
    <row r="165" spans="1:10" x14ac:dyDescent="0.25">
      <c r="A165" s="291" t="s">
        <v>3211</v>
      </c>
      <c r="B165" s="329" t="s">
        <v>509</v>
      </c>
      <c r="C165" s="327" t="s">
        <v>538</v>
      </c>
      <c r="D165" s="327" t="s">
        <v>509</v>
      </c>
      <c r="E165" s="327" t="s">
        <v>509</v>
      </c>
      <c r="F165" s="327" t="s">
        <v>509</v>
      </c>
      <c r="G165" s="329" t="s">
        <v>509</v>
      </c>
      <c r="H165" s="329" t="s">
        <v>509</v>
      </c>
      <c r="I165" s="329" t="s">
        <v>509</v>
      </c>
      <c r="J165" s="329" t="s">
        <v>509</v>
      </c>
    </row>
    <row r="166" spans="1:10" x14ac:dyDescent="0.25">
      <c r="A166" s="291" t="s">
        <v>3212</v>
      </c>
      <c r="B166" s="329" t="s">
        <v>482</v>
      </c>
      <c r="C166" s="327" t="s">
        <v>538</v>
      </c>
      <c r="D166" s="327" t="s">
        <v>514</v>
      </c>
      <c r="E166" s="327" t="s">
        <v>482</v>
      </c>
      <c r="F166" s="327" t="s">
        <v>482</v>
      </c>
      <c r="G166" s="329" t="s">
        <v>482</v>
      </c>
      <c r="H166" s="329" t="s">
        <v>482</v>
      </c>
      <c r="I166" s="329" t="s">
        <v>482</v>
      </c>
      <c r="J166" s="329" t="s">
        <v>480</v>
      </c>
    </row>
    <row r="167" spans="1:10" x14ac:dyDescent="0.25">
      <c r="A167" s="292" t="s">
        <v>485</v>
      </c>
      <c r="B167" s="327">
        <v>80551.220863386668</v>
      </c>
      <c r="C167" s="327" t="s">
        <v>538</v>
      </c>
      <c r="D167" s="328" t="s">
        <v>183</v>
      </c>
      <c r="E167" s="328" t="s">
        <v>183</v>
      </c>
      <c r="F167" s="328" t="s">
        <v>183</v>
      </c>
      <c r="G167" s="327">
        <v>5057.2748720254449</v>
      </c>
      <c r="H167" s="327">
        <v>0.25516926930848</v>
      </c>
      <c r="I167" s="327">
        <v>3.8004328346280002E-2</v>
      </c>
      <c r="J167" s="327" t="s">
        <v>542</v>
      </c>
    </row>
    <row r="168" spans="1:10" x14ac:dyDescent="0.25">
      <c r="A168" s="291" t="s">
        <v>539</v>
      </c>
      <c r="B168" s="329">
        <v>832.8845414672511</v>
      </c>
      <c r="C168" s="327" t="s">
        <v>538</v>
      </c>
      <c r="D168" s="327">
        <v>74.659973794071973</v>
      </c>
      <c r="E168" s="327">
        <v>3.1426139568985101</v>
      </c>
      <c r="F168" s="327">
        <v>2.75514054391923</v>
      </c>
      <c r="G168" s="329">
        <v>62.18313803943262</v>
      </c>
      <c r="H168" s="329">
        <v>2.6174345845000001E-3</v>
      </c>
      <c r="I168" s="329">
        <v>2.2947139686E-3</v>
      </c>
      <c r="J168" s="329" t="s">
        <v>480</v>
      </c>
    </row>
    <row r="169" spans="1:10" x14ac:dyDescent="0.25">
      <c r="A169" s="291" t="s">
        <v>540</v>
      </c>
      <c r="B169" s="329">
        <v>22009.328221657259</v>
      </c>
      <c r="C169" s="327" t="s">
        <v>538</v>
      </c>
      <c r="D169" s="327">
        <v>89.645233903118736</v>
      </c>
      <c r="E169" s="327">
        <v>9.4999999999998206</v>
      </c>
      <c r="F169" s="327">
        <v>1.4249999999999301</v>
      </c>
      <c r="G169" s="329">
        <v>1973.0313764809773</v>
      </c>
      <c r="H169" s="329">
        <v>0.20908861810574</v>
      </c>
      <c r="I169" s="329">
        <v>3.1363292715859997E-2</v>
      </c>
      <c r="J169" s="329" t="s">
        <v>480</v>
      </c>
    </row>
    <row r="170" spans="1:10" x14ac:dyDescent="0.25">
      <c r="A170" s="291" t="s">
        <v>541</v>
      </c>
      <c r="B170" s="329">
        <v>57709.008100262159</v>
      </c>
      <c r="C170" s="327" t="s">
        <v>538</v>
      </c>
      <c r="D170" s="327">
        <v>52.367220594999388</v>
      </c>
      <c r="E170" s="327">
        <v>0.7531444058565</v>
      </c>
      <c r="F170" s="327">
        <v>7.5314440585579998E-2</v>
      </c>
      <c r="G170" s="329">
        <v>3022.060357505035</v>
      </c>
      <c r="H170" s="329">
        <v>4.346321661824E-2</v>
      </c>
      <c r="I170" s="329">
        <v>4.3463216618200001E-3</v>
      </c>
      <c r="J170" s="329" t="s">
        <v>480</v>
      </c>
    </row>
    <row r="171" spans="1:10" x14ac:dyDescent="0.25">
      <c r="A171" s="291" t="s">
        <v>3210</v>
      </c>
      <c r="B171" s="329" t="s">
        <v>509</v>
      </c>
      <c r="C171" s="327" t="s">
        <v>538</v>
      </c>
      <c r="D171" s="327" t="s">
        <v>509</v>
      </c>
      <c r="E171" s="327" t="s">
        <v>509</v>
      </c>
      <c r="F171" s="327" t="s">
        <v>509</v>
      </c>
      <c r="G171" s="329" t="s">
        <v>509</v>
      </c>
      <c r="H171" s="329" t="s">
        <v>509</v>
      </c>
      <c r="I171" s="329" t="s">
        <v>509</v>
      </c>
      <c r="J171" s="329" t="s">
        <v>509</v>
      </c>
    </row>
    <row r="172" spans="1:10" x14ac:dyDescent="0.25">
      <c r="A172" s="291" t="s">
        <v>3211</v>
      </c>
      <c r="B172" s="329" t="s">
        <v>509</v>
      </c>
      <c r="C172" s="327" t="s">
        <v>538</v>
      </c>
      <c r="D172" s="327" t="s">
        <v>509</v>
      </c>
      <c r="E172" s="327" t="s">
        <v>509</v>
      </c>
      <c r="F172" s="327" t="s">
        <v>509</v>
      </c>
      <c r="G172" s="329" t="s">
        <v>509</v>
      </c>
      <c r="H172" s="329" t="s">
        <v>509</v>
      </c>
      <c r="I172" s="329" t="s">
        <v>509</v>
      </c>
      <c r="J172" s="329" t="s">
        <v>509</v>
      </c>
    </row>
    <row r="173" spans="1:10" x14ac:dyDescent="0.25">
      <c r="A173" s="291" t="s">
        <v>3212</v>
      </c>
      <c r="B173" s="329" t="s">
        <v>482</v>
      </c>
      <c r="C173" s="327" t="s">
        <v>538</v>
      </c>
      <c r="D173" s="327" t="s">
        <v>514</v>
      </c>
      <c r="E173" s="327" t="s">
        <v>482</v>
      </c>
      <c r="F173" s="327" t="s">
        <v>482</v>
      </c>
      <c r="G173" s="329" t="s">
        <v>482</v>
      </c>
      <c r="H173" s="329" t="s">
        <v>482</v>
      </c>
      <c r="I173" s="329" t="s">
        <v>482</v>
      </c>
      <c r="J173" s="329" t="s">
        <v>480</v>
      </c>
    </row>
    <row r="174" spans="1:10" x14ac:dyDescent="0.25">
      <c r="A174" s="292" t="s">
        <v>486</v>
      </c>
      <c r="B174" s="327">
        <v>1201393.2916326267</v>
      </c>
      <c r="C174" s="327" t="s">
        <v>538</v>
      </c>
      <c r="D174" s="328" t="s">
        <v>183</v>
      </c>
      <c r="E174" s="328" t="s">
        <v>183</v>
      </c>
      <c r="F174" s="328" t="s">
        <v>183</v>
      </c>
      <c r="G174" s="327">
        <v>67269.957813983725</v>
      </c>
      <c r="H174" s="327">
        <v>1.85662734289529</v>
      </c>
      <c r="I174" s="327">
        <v>0.29458061428601001</v>
      </c>
      <c r="J174" s="327" t="s">
        <v>542</v>
      </c>
    </row>
    <row r="175" spans="1:10" x14ac:dyDescent="0.25">
      <c r="A175" s="291" t="s">
        <v>539</v>
      </c>
      <c r="B175" s="329">
        <v>24762.86184900811</v>
      </c>
      <c r="C175" s="327" t="s">
        <v>538</v>
      </c>
      <c r="D175" s="327">
        <v>74.659973794071973</v>
      </c>
      <c r="E175" s="327">
        <v>3.14261395689477</v>
      </c>
      <c r="F175" s="327">
        <v>2.7551405439150698</v>
      </c>
      <c r="G175" s="329">
        <v>1848.7946167131702</v>
      </c>
      <c r="H175" s="329">
        <v>7.7820115259349995E-2</v>
      </c>
      <c r="I175" s="329">
        <v>6.8225164663569995E-2</v>
      </c>
      <c r="J175" s="329" t="s">
        <v>480</v>
      </c>
    </row>
    <row r="176" spans="1:10" x14ac:dyDescent="0.25">
      <c r="A176" s="291" t="s">
        <v>540</v>
      </c>
      <c r="B176" s="329">
        <v>102052.05654493057</v>
      </c>
      <c r="C176" s="327" t="s">
        <v>538</v>
      </c>
      <c r="D176" s="327">
        <v>89.645233903118736</v>
      </c>
      <c r="E176" s="327">
        <v>9.5</v>
      </c>
      <c r="F176" s="327">
        <v>1.42500000000004</v>
      </c>
      <c r="G176" s="329">
        <v>9148.4804792646009</v>
      </c>
      <c r="H176" s="329">
        <v>0.96949453717683998</v>
      </c>
      <c r="I176" s="329">
        <v>0.14542418057653</v>
      </c>
      <c r="J176" s="329" t="s">
        <v>480</v>
      </c>
    </row>
    <row r="177" spans="1:10" x14ac:dyDescent="0.25">
      <c r="A177" s="291" t="s">
        <v>541</v>
      </c>
      <c r="B177" s="329">
        <v>1074578.3732386879</v>
      </c>
      <c r="C177" s="327" t="s">
        <v>538</v>
      </c>
      <c r="D177" s="327">
        <v>52.367220594999388</v>
      </c>
      <c r="E177" s="327">
        <v>0.7531444058565</v>
      </c>
      <c r="F177" s="327">
        <v>7.5314440585649997E-2</v>
      </c>
      <c r="G177" s="329">
        <v>56272.682718005955</v>
      </c>
      <c r="H177" s="329">
        <v>0.80931269045910004</v>
      </c>
      <c r="I177" s="329">
        <v>8.0931269045909998E-2</v>
      </c>
      <c r="J177" s="329" t="s">
        <v>480</v>
      </c>
    </row>
    <row r="178" spans="1:10" x14ac:dyDescent="0.25">
      <c r="A178" s="291" t="s">
        <v>3210</v>
      </c>
      <c r="B178" s="329" t="s">
        <v>509</v>
      </c>
      <c r="C178" s="327" t="s">
        <v>538</v>
      </c>
      <c r="D178" s="327" t="s">
        <v>509</v>
      </c>
      <c r="E178" s="327" t="s">
        <v>509</v>
      </c>
      <c r="F178" s="327" t="s">
        <v>509</v>
      </c>
      <c r="G178" s="329" t="s">
        <v>509</v>
      </c>
      <c r="H178" s="329" t="s">
        <v>509</v>
      </c>
      <c r="I178" s="329" t="s">
        <v>509</v>
      </c>
      <c r="J178" s="329" t="s">
        <v>509</v>
      </c>
    </row>
    <row r="179" spans="1:10" x14ac:dyDescent="0.25">
      <c r="A179" s="291" t="s">
        <v>3211</v>
      </c>
      <c r="B179" s="329" t="s">
        <v>509</v>
      </c>
      <c r="C179" s="327" t="s">
        <v>538</v>
      </c>
      <c r="D179" s="327" t="s">
        <v>509</v>
      </c>
      <c r="E179" s="327" t="s">
        <v>509</v>
      </c>
      <c r="F179" s="327" t="s">
        <v>509</v>
      </c>
      <c r="G179" s="329" t="s">
        <v>509</v>
      </c>
      <c r="H179" s="329" t="s">
        <v>509</v>
      </c>
      <c r="I179" s="329" t="s">
        <v>509</v>
      </c>
      <c r="J179" s="329" t="s">
        <v>509</v>
      </c>
    </row>
    <row r="180" spans="1:10" x14ac:dyDescent="0.25">
      <c r="A180" s="291" t="s">
        <v>3212</v>
      </c>
      <c r="B180" s="329" t="s">
        <v>482</v>
      </c>
      <c r="C180" s="327" t="s">
        <v>538</v>
      </c>
      <c r="D180" s="327" t="s">
        <v>514</v>
      </c>
      <c r="E180" s="327" t="s">
        <v>482</v>
      </c>
      <c r="F180" s="327" t="s">
        <v>482</v>
      </c>
      <c r="G180" s="329" t="s">
        <v>482</v>
      </c>
      <c r="H180" s="329" t="s">
        <v>482</v>
      </c>
      <c r="I180" s="329" t="s">
        <v>482</v>
      </c>
      <c r="J180" s="329" t="s">
        <v>480</v>
      </c>
    </row>
    <row r="181" spans="1:10" x14ac:dyDescent="0.25">
      <c r="A181" s="292" t="s">
        <v>487</v>
      </c>
      <c r="B181" s="327">
        <v>644986.316561252</v>
      </c>
      <c r="C181" s="327" t="s">
        <v>538</v>
      </c>
      <c r="D181" s="328" t="s">
        <v>183</v>
      </c>
      <c r="E181" s="328" t="s">
        <v>183</v>
      </c>
      <c r="F181" s="328" t="s">
        <v>183</v>
      </c>
      <c r="G181" s="327">
        <v>45070.579654334128</v>
      </c>
      <c r="H181" s="327">
        <v>3.0283235843053902</v>
      </c>
      <c r="I181" s="327">
        <v>0.52839203850651995</v>
      </c>
      <c r="J181" s="327" t="s">
        <v>542</v>
      </c>
    </row>
    <row r="182" spans="1:10" x14ac:dyDescent="0.25">
      <c r="A182" s="291" t="s">
        <v>539</v>
      </c>
      <c r="B182" s="329">
        <v>37854.22878650669</v>
      </c>
      <c r="C182" s="327" t="s">
        <v>538</v>
      </c>
      <c r="D182" s="327">
        <v>74.659973794071973</v>
      </c>
      <c r="E182" s="327">
        <v>3.1426139568949401</v>
      </c>
      <c r="F182" s="327">
        <v>2.7551405439150298</v>
      </c>
      <c r="G182" s="329">
        <v>2826.1957291953945</v>
      </c>
      <c r="H182" s="329">
        <v>0.11896122771197</v>
      </c>
      <c r="I182" s="329">
        <v>0.10429372048834</v>
      </c>
      <c r="J182" s="329" t="s">
        <v>480</v>
      </c>
    </row>
    <row r="183" spans="1:10" x14ac:dyDescent="0.25">
      <c r="A183" s="291" t="s">
        <v>540</v>
      </c>
      <c r="B183" s="329">
        <v>280341.22601860663</v>
      </c>
      <c r="C183" s="327" t="s">
        <v>538</v>
      </c>
      <c r="D183" s="327">
        <v>89.645233903118736</v>
      </c>
      <c r="E183" s="327">
        <v>9.4999999999999893</v>
      </c>
      <c r="F183" s="327">
        <v>1.4249999999999801</v>
      </c>
      <c r="G183" s="329">
        <v>25131.254779125069</v>
      </c>
      <c r="H183" s="329">
        <v>2.6632416471767599</v>
      </c>
      <c r="I183" s="329">
        <v>0.39948624707650998</v>
      </c>
      <c r="J183" s="329" t="s">
        <v>480</v>
      </c>
    </row>
    <row r="184" spans="1:10" x14ac:dyDescent="0.25">
      <c r="A184" s="291" t="s">
        <v>541</v>
      </c>
      <c r="B184" s="329">
        <v>326790.86175613868</v>
      </c>
      <c r="C184" s="327" t="s">
        <v>538</v>
      </c>
      <c r="D184" s="327">
        <v>52.367220594999388</v>
      </c>
      <c r="E184" s="327">
        <v>0.7531444058565</v>
      </c>
      <c r="F184" s="327">
        <v>7.5314440585660003E-2</v>
      </c>
      <c r="G184" s="329">
        <v>17113.129146013664</v>
      </c>
      <c r="H184" s="329">
        <v>0.24612070941666001</v>
      </c>
      <c r="I184" s="329">
        <v>2.4612070941669999E-2</v>
      </c>
      <c r="J184" s="329" t="s">
        <v>480</v>
      </c>
    </row>
    <row r="185" spans="1:10" x14ac:dyDescent="0.25">
      <c r="A185" s="291" t="s">
        <v>3210</v>
      </c>
      <c r="B185" s="329" t="s">
        <v>509</v>
      </c>
      <c r="C185" s="327" t="s">
        <v>538</v>
      </c>
      <c r="D185" s="327" t="s">
        <v>509</v>
      </c>
      <c r="E185" s="327" t="s">
        <v>509</v>
      </c>
      <c r="F185" s="327" t="s">
        <v>509</v>
      </c>
      <c r="G185" s="329" t="s">
        <v>509</v>
      </c>
      <c r="H185" s="329" t="s">
        <v>509</v>
      </c>
      <c r="I185" s="329" t="s">
        <v>509</v>
      </c>
      <c r="J185" s="329" t="s">
        <v>509</v>
      </c>
    </row>
    <row r="186" spans="1:10" x14ac:dyDescent="0.25">
      <c r="A186" s="291" t="s">
        <v>3211</v>
      </c>
      <c r="B186" s="329" t="s">
        <v>509</v>
      </c>
      <c r="C186" s="327" t="s">
        <v>538</v>
      </c>
      <c r="D186" s="327" t="s">
        <v>509</v>
      </c>
      <c r="E186" s="327" t="s">
        <v>509</v>
      </c>
      <c r="F186" s="327" t="s">
        <v>509</v>
      </c>
      <c r="G186" s="329" t="s">
        <v>509</v>
      </c>
      <c r="H186" s="329" t="s">
        <v>509</v>
      </c>
      <c r="I186" s="329" t="s">
        <v>509</v>
      </c>
      <c r="J186" s="329" t="s">
        <v>509</v>
      </c>
    </row>
    <row r="187" spans="1:10" x14ac:dyDescent="0.25">
      <c r="A187" s="291" t="s">
        <v>3212</v>
      </c>
      <c r="B187" s="329" t="s">
        <v>482</v>
      </c>
      <c r="C187" s="327" t="s">
        <v>538</v>
      </c>
      <c r="D187" s="327" t="s">
        <v>514</v>
      </c>
      <c r="E187" s="327" t="s">
        <v>482</v>
      </c>
      <c r="F187" s="327" t="s">
        <v>482</v>
      </c>
      <c r="G187" s="329" t="s">
        <v>482</v>
      </c>
      <c r="H187" s="329" t="s">
        <v>482</v>
      </c>
      <c r="I187" s="329" t="s">
        <v>482</v>
      </c>
      <c r="J187" s="329" t="s">
        <v>480</v>
      </c>
    </row>
    <row r="188" spans="1:10" x14ac:dyDescent="0.25">
      <c r="A188" s="292" t="s">
        <v>488</v>
      </c>
      <c r="B188" s="327">
        <v>644167.08432937111</v>
      </c>
      <c r="C188" s="327" t="s">
        <v>538</v>
      </c>
      <c r="D188" s="328" t="s">
        <v>183</v>
      </c>
      <c r="E188" s="328" t="s">
        <v>183</v>
      </c>
      <c r="F188" s="328" t="s">
        <v>183</v>
      </c>
      <c r="G188" s="327">
        <v>46357.764227420019</v>
      </c>
      <c r="H188" s="327">
        <v>3.41919088614388</v>
      </c>
      <c r="I188" s="327">
        <v>0.52415757023381004</v>
      </c>
      <c r="J188" s="327" t="s">
        <v>542</v>
      </c>
    </row>
    <row r="189" spans="1:10" x14ac:dyDescent="0.25">
      <c r="A189" s="291" t="s">
        <v>539</v>
      </c>
      <c r="B189" s="329">
        <v>9910.6834716533631</v>
      </c>
      <c r="C189" s="327" t="s">
        <v>538</v>
      </c>
      <c r="D189" s="327">
        <v>74.659973794071973</v>
      </c>
      <c r="E189" s="327">
        <v>3.1426139568943499</v>
      </c>
      <c r="F189" s="327">
        <v>2.7551405439149499</v>
      </c>
      <c r="G189" s="329">
        <v>739.93136827498245</v>
      </c>
      <c r="H189" s="329">
        <v>3.1145452200380001E-2</v>
      </c>
      <c r="I189" s="329">
        <v>2.7305325850659999E-2</v>
      </c>
      <c r="J189" s="329" t="s">
        <v>480</v>
      </c>
    </row>
    <row r="190" spans="1:10" x14ac:dyDescent="0.25">
      <c r="A190" s="291" t="s">
        <v>540</v>
      </c>
      <c r="B190" s="329">
        <v>332732.0020816935</v>
      </c>
      <c r="C190" s="327" t="s">
        <v>538</v>
      </c>
      <c r="D190" s="327">
        <v>89.645233903118736</v>
      </c>
      <c r="E190" s="327">
        <v>9.5000000000000107</v>
      </c>
      <c r="F190" s="327">
        <v>1.4249999999999901</v>
      </c>
      <c r="G190" s="329">
        <v>29827.838153666406</v>
      </c>
      <c r="H190" s="329">
        <v>3.1609540197760899</v>
      </c>
      <c r="I190" s="329">
        <v>0.47414310296640999</v>
      </c>
      <c r="J190" s="329" t="s">
        <v>480</v>
      </c>
    </row>
    <row r="191" spans="1:10" x14ac:dyDescent="0.25">
      <c r="A191" s="291" t="s">
        <v>541</v>
      </c>
      <c r="B191" s="329">
        <v>301524.39877602429</v>
      </c>
      <c r="C191" s="327" t="s">
        <v>538</v>
      </c>
      <c r="D191" s="327">
        <v>52.367220594999388</v>
      </c>
      <c r="E191" s="327">
        <v>0.75314440585650999</v>
      </c>
      <c r="F191" s="327">
        <v>7.5314440585649997E-2</v>
      </c>
      <c r="G191" s="329">
        <v>15789.994705478628</v>
      </c>
      <c r="H191" s="329">
        <v>0.22709141416740999</v>
      </c>
      <c r="I191" s="329">
        <v>2.2709141416739999E-2</v>
      </c>
      <c r="J191" s="329" t="s">
        <v>480</v>
      </c>
    </row>
    <row r="192" spans="1:10" x14ac:dyDescent="0.25">
      <c r="A192" s="291" t="s">
        <v>3210</v>
      </c>
      <c r="B192" s="329" t="s">
        <v>509</v>
      </c>
      <c r="C192" s="327" t="s">
        <v>538</v>
      </c>
      <c r="D192" s="327" t="s">
        <v>509</v>
      </c>
      <c r="E192" s="327" t="s">
        <v>509</v>
      </c>
      <c r="F192" s="327" t="s">
        <v>509</v>
      </c>
      <c r="G192" s="329" t="s">
        <v>509</v>
      </c>
      <c r="H192" s="329" t="s">
        <v>509</v>
      </c>
      <c r="I192" s="329" t="s">
        <v>509</v>
      </c>
      <c r="J192" s="329" t="s">
        <v>509</v>
      </c>
    </row>
    <row r="193" spans="1:10" x14ac:dyDescent="0.25">
      <c r="A193" s="291" t="s">
        <v>3211</v>
      </c>
      <c r="B193" s="329" t="s">
        <v>509</v>
      </c>
      <c r="C193" s="327" t="s">
        <v>538</v>
      </c>
      <c r="D193" s="327" t="s">
        <v>509</v>
      </c>
      <c r="E193" s="327" t="s">
        <v>509</v>
      </c>
      <c r="F193" s="327" t="s">
        <v>509</v>
      </c>
      <c r="G193" s="329" t="s">
        <v>509</v>
      </c>
      <c r="H193" s="329" t="s">
        <v>509</v>
      </c>
      <c r="I193" s="329" t="s">
        <v>509</v>
      </c>
      <c r="J193" s="329" t="s">
        <v>509</v>
      </c>
    </row>
    <row r="194" spans="1:10" x14ac:dyDescent="0.25">
      <c r="A194" s="291" t="s">
        <v>3212</v>
      </c>
      <c r="B194" s="329" t="s">
        <v>482</v>
      </c>
      <c r="C194" s="327" t="s">
        <v>538</v>
      </c>
      <c r="D194" s="327" t="s">
        <v>514</v>
      </c>
      <c r="E194" s="327" t="s">
        <v>482</v>
      </c>
      <c r="F194" s="327" t="s">
        <v>482</v>
      </c>
      <c r="G194" s="329" t="s">
        <v>482</v>
      </c>
      <c r="H194" s="329" t="s">
        <v>482</v>
      </c>
      <c r="I194" s="329" t="s">
        <v>482</v>
      </c>
      <c r="J194" s="329" t="s">
        <v>480</v>
      </c>
    </row>
    <row r="195" spans="1:10" x14ac:dyDescent="0.25">
      <c r="A195" s="292" t="s">
        <v>489</v>
      </c>
      <c r="B195" s="327">
        <v>526636.63815383136</v>
      </c>
      <c r="C195" s="327" t="s">
        <v>538</v>
      </c>
      <c r="D195" s="328" t="s">
        <v>183</v>
      </c>
      <c r="E195" s="328" t="s">
        <v>183</v>
      </c>
      <c r="F195" s="328" t="s">
        <v>183</v>
      </c>
      <c r="G195" s="327">
        <v>36302.033778109631</v>
      </c>
      <c r="H195" s="327">
        <v>2.4295382607283198</v>
      </c>
      <c r="I195" s="327">
        <v>0.36471649490099001</v>
      </c>
      <c r="J195" s="327" t="s">
        <v>542</v>
      </c>
    </row>
    <row r="196" spans="1:10" x14ac:dyDescent="0.25">
      <c r="A196" s="291" t="s">
        <v>539</v>
      </c>
      <c r="B196" s="329">
        <v>4917.664842663351</v>
      </c>
      <c r="C196" s="327" t="s">
        <v>538</v>
      </c>
      <c r="D196" s="327">
        <v>74.659973794071973</v>
      </c>
      <c r="E196" s="327">
        <v>3.14261395689384</v>
      </c>
      <c r="F196" s="327">
        <v>2.7551405439155698</v>
      </c>
      <c r="G196" s="329">
        <v>367.1527282812749</v>
      </c>
      <c r="H196" s="329">
        <v>1.545432216988E-2</v>
      </c>
      <c r="I196" s="329">
        <v>1.354885778941E-2</v>
      </c>
      <c r="J196" s="329" t="s">
        <v>480</v>
      </c>
    </row>
    <row r="197" spans="1:10" x14ac:dyDescent="0.25">
      <c r="A197" s="291" t="s">
        <v>540</v>
      </c>
      <c r="B197" s="329">
        <v>231072.091064726</v>
      </c>
      <c r="C197" s="327" t="s">
        <v>538</v>
      </c>
      <c r="D197" s="327">
        <v>89.645233903118736</v>
      </c>
      <c r="E197" s="327">
        <v>9.5000000000000107</v>
      </c>
      <c r="F197" s="327">
        <v>1.4249999999999801</v>
      </c>
      <c r="G197" s="329">
        <v>20714.511651980116</v>
      </c>
      <c r="H197" s="329">
        <v>2.1951848651149</v>
      </c>
      <c r="I197" s="329">
        <v>0.32927772976723002</v>
      </c>
      <c r="J197" s="329" t="s">
        <v>480</v>
      </c>
    </row>
    <row r="198" spans="1:10" x14ac:dyDescent="0.25">
      <c r="A198" s="291" t="s">
        <v>541</v>
      </c>
      <c r="B198" s="329">
        <v>290646.88224644202</v>
      </c>
      <c r="C198" s="327" t="s">
        <v>538</v>
      </c>
      <c r="D198" s="327">
        <v>52.367220594999388</v>
      </c>
      <c r="E198" s="327">
        <v>0.7531444058565</v>
      </c>
      <c r="F198" s="327">
        <v>7.5314440585640005E-2</v>
      </c>
      <c r="G198" s="329">
        <v>15220.369397848241</v>
      </c>
      <c r="H198" s="329">
        <v>0.21889907344354001</v>
      </c>
      <c r="I198" s="329">
        <v>2.188990734435E-2</v>
      </c>
      <c r="J198" s="329" t="s">
        <v>480</v>
      </c>
    </row>
    <row r="199" spans="1:10" x14ac:dyDescent="0.25">
      <c r="A199" s="291" t="s">
        <v>3210</v>
      </c>
      <c r="B199" s="329" t="s">
        <v>509</v>
      </c>
      <c r="C199" s="327" t="s">
        <v>538</v>
      </c>
      <c r="D199" s="327" t="s">
        <v>509</v>
      </c>
      <c r="E199" s="327" t="s">
        <v>509</v>
      </c>
      <c r="F199" s="327" t="s">
        <v>509</v>
      </c>
      <c r="G199" s="329" t="s">
        <v>509</v>
      </c>
      <c r="H199" s="329" t="s">
        <v>509</v>
      </c>
      <c r="I199" s="329" t="s">
        <v>509</v>
      </c>
      <c r="J199" s="329" t="s">
        <v>509</v>
      </c>
    </row>
    <row r="200" spans="1:10" x14ac:dyDescent="0.25">
      <c r="A200" s="293" t="s">
        <v>3211</v>
      </c>
      <c r="B200" s="329" t="s">
        <v>509</v>
      </c>
      <c r="C200" s="327" t="s">
        <v>538</v>
      </c>
      <c r="D200" s="327" t="s">
        <v>509</v>
      </c>
      <c r="E200" s="327" t="s">
        <v>509</v>
      </c>
      <c r="F200" s="327" t="s">
        <v>509</v>
      </c>
      <c r="G200" s="329" t="s">
        <v>509</v>
      </c>
      <c r="H200" s="329" t="s">
        <v>509</v>
      </c>
      <c r="I200" s="329" t="s">
        <v>509</v>
      </c>
      <c r="J200" s="329" t="s">
        <v>509</v>
      </c>
    </row>
    <row r="201" spans="1:10" x14ac:dyDescent="0.25">
      <c r="A201" s="291" t="s">
        <v>3212</v>
      </c>
      <c r="B201" s="329" t="s">
        <v>482</v>
      </c>
      <c r="C201" s="327" t="s">
        <v>538</v>
      </c>
      <c r="D201" s="327" t="s">
        <v>514</v>
      </c>
      <c r="E201" s="327" t="s">
        <v>482</v>
      </c>
      <c r="F201" s="327" t="s">
        <v>482</v>
      </c>
      <c r="G201" s="329" t="s">
        <v>482</v>
      </c>
      <c r="H201" s="329" t="s">
        <v>482</v>
      </c>
      <c r="I201" s="329" t="s">
        <v>482</v>
      </c>
      <c r="J201" s="329" t="s">
        <v>480</v>
      </c>
    </row>
    <row r="202" spans="1:10" x14ac:dyDescent="0.25">
      <c r="A202" s="292" t="s">
        <v>3213</v>
      </c>
      <c r="B202" s="327">
        <v>9478042.3525714055</v>
      </c>
      <c r="C202" s="327" t="s">
        <v>538</v>
      </c>
      <c r="D202" s="328" t="s">
        <v>183</v>
      </c>
      <c r="E202" s="328" t="s">
        <v>183</v>
      </c>
      <c r="F202" s="328" t="s">
        <v>183</v>
      </c>
      <c r="G202" s="327">
        <v>496191.34475228947</v>
      </c>
      <c r="H202" s="327">
        <v>55.440376544157949</v>
      </c>
      <c r="I202" s="327">
        <v>7.5655556189400004</v>
      </c>
      <c r="J202" s="327" t="s">
        <v>542</v>
      </c>
    </row>
    <row r="203" spans="1:10" x14ac:dyDescent="0.25">
      <c r="A203" s="287" t="s">
        <v>557</v>
      </c>
      <c r="B203" s="327">
        <v>9478042.3525714055</v>
      </c>
      <c r="C203" s="327" t="s">
        <v>538</v>
      </c>
      <c r="D203" s="328" t="s">
        <v>183</v>
      </c>
      <c r="E203" s="328" t="s">
        <v>183</v>
      </c>
      <c r="F203" s="328" t="s">
        <v>183</v>
      </c>
      <c r="G203" s="327">
        <v>496191.34475228947</v>
      </c>
      <c r="H203" s="327">
        <v>55.440376544157949</v>
      </c>
      <c r="I203" s="327">
        <v>7.5655556189400004</v>
      </c>
      <c r="J203" s="327" t="s">
        <v>542</v>
      </c>
    </row>
    <row r="204" spans="1:10" x14ac:dyDescent="0.25">
      <c r="A204" s="288" t="s">
        <v>558</v>
      </c>
      <c r="B204" s="327">
        <v>9478042.3525714055</v>
      </c>
      <c r="C204" s="327" t="s">
        <v>538</v>
      </c>
      <c r="D204" s="328" t="s">
        <v>183</v>
      </c>
      <c r="E204" s="328" t="s">
        <v>183</v>
      </c>
      <c r="F204" s="328" t="s">
        <v>183</v>
      </c>
      <c r="G204" s="327">
        <v>496191.34475228947</v>
      </c>
      <c r="H204" s="327">
        <v>55.440376544157949</v>
      </c>
      <c r="I204" s="327">
        <v>7.5655556189400004</v>
      </c>
      <c r="J204" s="327" t="s">
        <v>542</v>
      </c>
    </row>
    <row r="205" spans="1:10" x14ac:dyDescent="0.25">
      <c r="A205" s="294" t="s">
        <v>545</v>
      </c>
      <c r="B205" s="329">
        <v>3200357.1751622786</v>
      </c>
      <c r="C205" s="327" t="s">
        <v>538</v>
      </c>
      <c r="D205" s="327">
        <v>74.659973794071988</v>
      </c>
      <c r="E205" s="327">
        <v>2.5800388524872</v>
      </c>
      <c r="F205" s="327">
        <v>0.42044594908624999</v>
      </c>
      <c r="G205" s="329">
        <v>238938.58282928597</v>
      </c>
      <c r="H205" s="329">
        <v>8.2570458537548692</v>
      </c>
      <c r="I205" s="329">
        <v>1.3455772099261001</v>
      </c>
      <c r="J205" s="329" t="s">
        <v>480</v>
      </c>
    </row>
    <row r="206" spans="1:10" x14ac:dyDescent="0.25">
      <c r="A206" s="294" t="s">
        <v>546</v>
      </c>
      <c r="B206" s="329">
        <v>259275.11556257354</v>
      </c>
      <c r="C206" s="327" t="s">
        <v>538</v>
      </c>
      <c r="D206" s="327">
        <v>89.645233903118793</v>
      </c>
      <c r="E206" s="327">
        <v>9.5000000000000107</v>
      </c>
      <c r="F206" s="327">
        <v>1.42500000000001</v>
      </c>
      <c r="G206" s="329">
        <v>23242.778379865063</v>
      </c>
      <c r="H206" s="329">
        <v>2.4631135978444498</v>
      </c>
      <c r="I206" s="329">
        <v>0.36946703967666999</v>
      </c>
      <c r="J206" s="329" t="s">
        <v>480</v>
      </c>
    </row>
    <row r="207" spans="1:10" x14ac:dyDescent="0.25">
      <c r="A207" s="294" t="s">
        <v>547</v>
      </c>
      <c r="B207" s="329">
        <v>4468634.7849724228</v>
      </c>
      <c r="C207" s="327" t="s">
        <v>538</v>
      </c>
      <c r="D207" s="327">
        <v>52.367220594999367</v>
      </c>
      <c r="E207" s="327">
        <v>0.75314440585650999</v>
      </c>
      <c r="F207" s="327">
        <v>7.5314440585649997E-2</v>
      </c>
      <c r="G207" s="329">
        <v>234009.98354313846</v>
      </c>
      <c r="H207" s="329">
        <v>3.36552729011777</v>
      </c>
      <c r="I207" s="329">
        <v>0.33655272901178002</v>
      </c>
      <c r="J207" s="329" t="s">
        <v>480</v>
      </c>
    </row>
    <row r="208" spans="1:10" x14ac:dyDescent="0.25">
      <c r="A208" s="294" t="s">
        <v>548</v>
      </c>
      <c r="B208" s="329" t="s">
        <v>509</v>
      </c>
      <c r="C208" s="327" t="s">
        <v>538</v>
      </c>
      <c r="D208" s="327" t="s">
        <v>509</v>
      </c>
      <c r="E208" s="327" t="s">
        <v>509</v>
      </c>
      <c r="F208" s="327" t="s">
        <v>509</v>
      </c>
      <c r="G208" s="329" t="s">
        <v>509</v>
      </c>
      <c r="H208" s="329" t="s">
        <v>509</v>
      </c>
      <c r="I208" s="329" t="s">
        <v>509</v>
      </c>
      <c r="J208" s="329" t="s">
        <v>509</v>
      </c>
    </row>
    <row r="209" spans="1:10" x14ac:dyDescent="0.25">
      <c r="A209" s="294" t="s">
        <v>549</v>
      </c>
      <c r="B209" s="329" t="s">
        <v>509</v>
      </c>
      <c r="C209" s="327" t="s">
        <v>538</v>
      </c>
      <c r="D209" s="327" t="s">
        <v>509</v>
      </c>
      <c r="E209" s="327" t="s">
        <v>509</v>
      </c>
      <c r="F209" s="327" t="s">
        <v>509</v>
      </c>
      <c r="G209" s="329" t="s">
        <v>509</v>
      </c>
      <c r="H209" s="329" t="s">
        <v>509</v>
      </c>
      <c r="I209" s="329" t="s">
        <v>509</v>
      </c>
      <c r="J209" s="329" t="s">
        <v>509</v>
      </c>
    </row>
    <row r="210" spans="1:10" x14ac:dyDescent="0.25">
      <c r="A210" s="294" t="s">
        <v>88</v>
      </c>
      <c r="B210" s="329">
        <v>1549775.2768741304</v>
      </c>
      <c r="C210" s="327" t="s">
        <v>538</v>
      </c>
      <c r="D210" s="327">
        <v>88.686898265961545</v>
      </c>
      <c r="E210" s="327">
        <v>26.684313796676729</v>
      </c>
      <c r="F210" s="327">
        <v>3.55790850622357</v>
      </c>
      <c r="G210" s="329">
        <v>137444.76231523839</v>
      </c>
      <c r="H210" s="329">
        <v>41.354689802440859</v>
      </c>
      <c r="I210" s="329">
        <v>5.5139586403254501</v>
      </c>
      <c r="J210" s="329" t="s">
        <v>480</v>
      </c>
    </row>
    <row r="211" spans="1:10" x14ac:dyDescent="0.25">
      <c r="A211" s="295" t="s">
        <v>559</v>
      </c>
      <c r="B211" s="327">
        <v>27381911.119104017</v>
      </c>
      <c r="C211" s="327" t="s">
        <v>538</v>
      </c>
      <c r="D211" s="328" t="s">
        <v>183</v>
      </c>
      <c r="E211" s="328" t="s">
        <v>183</v>
      </c>
      <c r="F211" s="328" t="s">
        <v>183</v>
      </c>
      <c r="G211" s="327">
        <v>1830505.6056332772</v>
      </c>
      <c r="H211" s="327">
        <v>160.28001983992968</v>
      </c>
      <c r="I211" s="327">
        <v>137.97722792661688</v>
      </c>
    </row>
    <row r="212" spans="1:10" x14ac:dyDescent="0.25">
      <c r="A212" s="283" t="s">
        <v>539</v>
      </c>
      <c r="B212" s="327">
        <v>26378279.690856297</v>
      </c>
      <c r="C212" s="327" t="s">
        <v>538</v>
      </c>
      <c r="D212" s="327">
        <v>68.140519616442361</v>
      </c>
      <c r="E212" s="327">
        <v>5.7327599121391097</v>
      </c>
      <c r="F212" s="327">
        <v>5.2271031113979696</v>
      </c>
      <c r="G212" s="327">
        <v>1797429.6847227968</v>
      </c>
      <c r="H212" s="327">
        <v>151.2203443629343</v>
      </c>
      <c r="I212" s="327">
        <v>137.88198784540089</v>
      </c>
    </row>
    <row r="213" spans="1:10" x14ac:dyDescent="0.25">
      <c r="A213" s="283" t="s">
        <v>540</v>
      </c>
      <c r="B213" s="327" t="s">
        <v>509</v>
      </c>
      <c r="C213" s="327" t="s">
        <v>538</v>
      </c>
      <c r="D213" s="327" t="s">
        <v>509</v>
      </c>
      <c r="E213" s="327" t="s">
        <v>509</v>
      </c>
      <c r="F213" s="327" t="s">
        <v>509</v>
      </c>
      <c r="G213" s="327" t="s">
        <v>509</v>
      </c>
      <c r="H213" s="327" t="s">
        <v>509</v>
      </c>
      <c r="I213" s="327" t="s">
        <v>509</v>
      </c>
    </row>
    <row r="214" spans="1:10" x14ac:dyDescent="0.25">
      <c r="A214" s="283" t="s">
        <v>541</v>
      </c>
      <c r="B214" s="327">
        <v>658252.51161717589</v>
      </c>
      <c r="C214" s="327" t="s">
        <v>538</v>
      </c>
      <c r="D214" s="327">
        <v>50.248073994006511</v>
      </c>
      <c r="E214" s="327">
        <v>13.756093189850089</v>
      </c>
      <c r="F214" s="327">
        <v>0.13734370307478</v>
      </c>
      <c r="G214" s="327">
        <v>33075.920910480483</v>
      </c>
      <c r="H214" s="327">
        <v>9.0549828922587494</v>
      </c>
      <c r="I214" s="327">
        <v>9.0406837503779994E-2</v>
      </c>
    </row>
    <row r="215" spans="1:10" x14ac:dyDescent="0.25">
      <c r="A215" s="283" t="s">
        <v>3205</v>
      </c>
      <c r="B215" s="327" t="s">
        <v>554</v>
      </c>
      <c r="C215" s="327" t="s">
        <v>538</v>
      </c>
      <c r="D215" s="327" t="s">
        <v>554</v>
      </c>
      <c r="E215" s="327" t="s">
        <v>3098</v>
      </c>
      <c r="F215" s="327" t="s">
        <v>3098</v>
      </c>
      <c r="G215" s="327" t="s">
        <v>554</v>
      </c>
      <c r="H215" s="327" t="s">
        <v>3098</v>
      </c>
      <c r="I215" s="327" t="s">
        <v>3098</v>
      </c>
    </row>
    <row r="216" spans="1:10" x14ac:dyDescent="0.25">
      <c r="A216" s="283" t="s">
        <v>3207</v>
      </c>
      <c r="B216" s="327">
        <v>345378.91663054173</v>
      </c>
      <c r="C216" s="327" t="s">
        <v>538</v>
      </c>
      <c r="D216" s="327">
        <v>65.065035461819363</v>
      </c>
      <c r="E216" s="327">
        <v>1.358677241335E-2</v>
      </c>
      <c r="F216" s="327">
        <v>1.399403229176E-2</v>
      </c>
      <c r="G216" s="327">
        <v>22472.091458330953</v>
      </c>
      <c r="H216" s="327">
        <v>4.6925847366299997E-3</v>
      </c>
      <c r="I216" s="327">
        <v>4.8332437122200001E-3</v>
      </c>
    </row>
    <row r="217" spans="1:10" x14ac:dyDescent="0.25">
      <c r="A217" s="59" t="s">
        <v>3214</v>
      </c>
      <c r="B217" s="327">
        <v>2513561.9207105725</v>
      </c>
      <c r="C217" s="327" t="s">
        <v>538</v>
      </c>
      <c r="D217" s="328" t="s">
        <v>183</v>
      </c>
      <c r="E217" s="328" t="s">
        <v>183</v>
      </c>
      <c r="F217" s="328" t="s">
        <v>183</v>
      </c>
      <c r="G217" s="327">
        <v>170713.69036083069</v>
      </c>
      <c r="H217" s="327">
        <v>2.0771880881664</v>
      </c>
      <c r="I217" s="327">
        <v>5.2617344805668296</v>
      </c>
    </row>
    <row r="218" spans="1:10" x14ac:dyDescent="0.25">
      <c r="A218" s="283" t="s">
        <v>560</v>
      </c>
      <c r="B218" s="329">
        <v>37296.193325856322</v>
      </c>
      <c r="C218" s="327" t="s">
        <v>538</v>
      </c>
      <c r="D218" s="327">
        <v>65.528560814054615</v>
      </c>
      <c r="E218" s="327">
        <v>55.694372613795643</v>
      </c>
      <c r="F218" s="327">
        <v>0.84385413051206004</v>
      </c>
      <c r="G218" s="329">
        <v>2443.9658724861142</v>
      </c>
      <c r="H218" s="329">
        <v>2.0771880881664</v>
      </c>
      <c r="I218" s="329">
        <v>3.1472546790399999E-2</v>
      </c>
    </row>
    <row r="219" spans="1:10" x14ac:dyDescent="0.25">
      <c r="A219" s="283" t="s">
        <v>561</v>
      </c>
      <c r="B219" s="329">
        <v>2476265.7273847163</v>
      </c>
      <c r="C219" s="327" t="s">
        <v>538</v>
      </c>
      <c r="D219" s="327">
        <v>67.953015957645619</v>
      </c>
      <c r="E219" s="327" t="s">
        <v>509</v>
      </c>
      <c r="F219" s="327">
        <v>2.1121569773129001</v>
      </c>
      <c r="G219" s="329">
        <v>168269.72448834457</v>
      </c>
      <c r="H219" s="329" t="s">
        <v>509</v>
      </c>
      <c r="I219" s="329">
        <v>5.23026193377643</v>
      </c>
    </row>
    <row r="220" spans="1:10" x14ac:dyDescent="0.25">
      <c r="A220" s="283" t="s">
        <v>88</v>
      </c>
      <c r="B220" s="329" t="s">
        <v>509</v>
      </c>
      <c r="C220" s="327" t="s">
        <v>538</v>
      </c>
      <c r="D220" s="327" t="s">
        <v>509</v>
      </c>
      <c r="E220" s="327" t="s">
        <v>509</v>
      </c>
      <c r="F220" s="327" t="s">
        <v>509</v>
      </c>
      <c r="G220" s="329" t="s">
        <v>509</v>
      </c>
      <c r="H220" s="329" t="s">
        <v>509</v>
      </c>
      <c r="I220" s="329" t="s">
        <v>509</v>
      </c>
    </row>
    <row r="221" spans="1:10" x14ac:dyDescent="0.25">
      <c r="A221" s="296" t="s">
        <v>3215</v>
      </c>
      <c r="B221" s="327">
        <v>23026953.414224558</v>
      </c>
      <c r="C221" s="327" t="s">
        <v>538</v>
      </c>
      <c r="D221" s="328" t="s">
        <v>183</v>
      </c>
      <c r="E221" s="328" t="s">
        <v>183</v>
      </c>
      <c r="F221" s="328" t="s">
        <v>183</v>
      </c>
      <c r="G221" s="327">
        <v>1543321.2347240872</v>
      </c>
      <c r="H221" s="327">
        <v>95.722338182973743</v>
      </c>
      <c r="I221" s="327">
        <v>108.02744179292077</v>
      </c>
    </row>
    <row r="222" spans="1:10" x14ac:dyDescent="0.25">
      <c r="A222" s="283" t="s">
        <v>562</v>
      </c>
      <c r="B222" s="327">
        <v>16921811.276726622</v>
      </c>
      <c r="C222" s="327" t="s">
        <v>538</v>
      </c>
      <c r="D222" s="327">
        <v>67.143364802995379</v>
      </c>
      <c r="E222" s="327">
        <v>5.1050721535713901</v>
      </c>
      <c r="F222" s="327">
        <v>6.3193548667016204</v>
      </c>
      <c r="G222" s="327">
        <v>1136187.3476806968</v>
      </c>
      <c r="H222" s="327">
        <v>86.387067536807479</v>
      </c>
      <c r="I222" s="327">
        <v>106.93493044498868</v>
      </c>
    </row>
    <row r="223" spans="1:10" x14ac:dyDescent="0.25">
      <c r="A223" s="283" t="s">
        <v>563</v>
      </c>
      <c r="B223" s="327">
        <v>5716335.5992072541</v>
      </c>
      <c r="C223" s="327" t="s">
        <v>538</v>
      </c>
      <c r="D223" s="327">
        <v>70.79246071620166</v>
      </c>
      <c r="E223" s="327">
        <v>0.18688644136495999</v>
      </c>
      <c r="F223" s="327">
        <v>0.18566201675339999</v>
      </c>
      <c r="G223" s="327">
        <v>404673.46334750456</v>
      </c>
      <c r="H223" s="327">
        <v>1.0683056177837</v>
      </c>
      <c r="I223" s="327">
        <v>1.0613063957880999</v>
      </c>
    </row>
    <row r="224" spans="1:10" x14ac:dyDescent="0.25">
      <c r="A224" s="283" t="s">
        <v>564</v>
      </c>
      <c r="B224" s="327">
        <v>29789.5019987257</v>
      </c>
      <c r="C224" s="327" t="s">
        <v>538</v>
      </c>
      <c r="D224" s="327">
        <v>59.589262354098238</v>
      </c>
      <c r="E224" s="327">
        <v>0.32721071521896999</v>
      </c>
      <c r="F224" s="327">
        <v>0.67984698987101</v>
      </c>
      <c r="G224" s="327">
        <v>1775.1344499999996</v>
      </c>
      <c r="H224" s="327">
        <v>9.7474442550200009E-3</v>
      </c>
      <c r="I224" s="327">
        <v>2.025230326359E-2</v>
      </c>
    </row>
    <row r="225" spans="1:9" x14ac:dyDescent="0.25">
      <c r="A225" s="283" t="s">
        <v>3216</v>
      </c>
      <c r="B225" s="327" t="s">
        <v>554</v>
      </c>
      <c r="C225" s="327" t="s">
        <v>538</v>
      </c>
      <c r="D225" s="328" t="s">
        <v>183</v>
      </c>
      <c r="E225" s="328" t="s">
        <v>183</v>
      </c>
      <c r="F225" s="328" t="s">
        <v>183</v>
      </c>
      <c r="G225" s="327" t="s">
        <v>554</v>
      </c>
      <c r="H225" s="327">
        <v>1.05278679567487</v>
      </c>
      <c r="I225" s="327">
        <v>1.4965547714000001E-4</v>
      </c>
    </row>
    <row r="226" spans="1:9" x14ac:dyDescent="0.25">
      <c r="A226" s="283" t="s">
        <v>541</v>
      </c>
      <c r="B226" s="327">
        <v>13638.11966141349</v>
      </c>
      <c r="C226" s="327" t="s">
        <v>538</v>
      </c>
      <c r="D226" s="327">
        <v>50.248073994006518</v>
      </c>
      <c r="E226" s="327">
        <v>527.9128195425908</v>
      </c>
      <c r="F226" s="327">
        <v>0.43772527586264998</v>
      </c>
      <c r="G226" s="327">
        <v>685.28924588582026</v>
      </c>
      <c r="H226" s="327">
        <v>7.1997382037160396</v>
      </c>
      <c r="I226" s="327">
        <v>5.9697496910400003E-3</v>
      </c>
    </row>
    <row r="227" spans="1:9" x14ac:dyDescent="0.25">
      <c r="A227" s="283" t="s">
        <v>3207</v>
      </c>
      <c r="B227" s="327">
        <v>345378.91663054173</v>
      </c>
      <c r="C227" s="327" t="s">
        <v>538</v>
      </c>
      <c r="D227" s="327">
        <v>65.065035461819363</v>
      </c>
      <c r="E227" s="327">
        <v>1.358677241335E-2</v>
      </c>
      <c r="F227" s="327">
        <v>1.399403229176E-2</v>
      </c>
      <c r="G227" s="327">
        <v>22472.091458330953</v>
      </c>
      <c r="H227" s="327">
        <v>4.6925847366299997E-3</v>
      </c>
      <c r="I227" s="327">
        <v>4.8332437122200001E-3</v>
      </c>
    </row>
    <row r="228" spans="1:9" x14ac:dyDescent="0.25">
      <c r="A228" s="283" t="s">
        <v>3217</v>
      </c>
      <c r="B228" s="327" t="s">
        <v>554</v>
      </c>
      <c r="C228" s="327" t="s">
        <v>538</v>
      </c>
      <c r="D228" s="328" t="s">
        <v>183</v>
      </c>
      <c r="E228" s="328" t="s">
        <v>183</v>
      </c>
      <c r="F228" s="328" t="s">
        <v>183</v>
      </c>
      <c r="G228" s="327" t="s">
        <v>554</v>
      </c>
      <c r="H228" s="327" t="s">
        <v>3098</v>
      </c>
      <c r="I228" s="327" t="s">
        <v>3098</v>
      </c>
    </row>
    <row r="229" spans="1:9" x14ac:dyDescent="0.25">
      <c r="A229" s="297" t="s">
        <v>565</v>
      </c>
      <c r="B229" s="327">
        <v>9895321.6493915115</v>
      </c>
      <c r="C229" s="327" t="s">
        <v>538</v>
      </c>
      <c r="D229" s="328" t="s">
        <v>183</v>
      </c>
      <c r="E229" s="328" t="s">
        <v>183</v>
      </c>
      <c r="F229" s="328" t="s">
        <v>183</v>
      </c>
      <c r="G229" s="327">
        <v>641430.12035975454</v>
      </c>
      <c r="H229" s="327">
        <v>50.343513986278801</v>
      </c>
      <c r="I229" s="327">
        <v>58.026007452344672</v>
      </c>
    </row>
    <row r="230" spans="1:9" x14ac:dyDescent="0.25">
      <c r="A230" s="283" t="s">
        <v>562</v>
      </c>
      <c r="B230" s="329">
        <v>9488919.2231781483</v>
      </c>
      <c r="C230" s="327" t="s">
        <v>538</v>
      </c>
      <c r="D230" s="327">
        <v>67.143364802995379</v>
      </c>
      <c r="E230" s="327">
        <v>5.3042882930240696</v>
      </c>
      <c r="F230" s="327">
        <v>6.1142265296351903</v>
      </c>
      <c r="G230" s="329">
        <v>637117.96498800593</v>
      </c>
      <c r="H230" s="329">
        <v>50.331963148954898</v>
      </c>
      <c r="I230" s="329">
        <v>58.017401651921162</v>
      </c>
    </row>
    <row r="231" spans="1:9" x14ac:dyDescent="0.25">
      <c r="A231" s="283" t="s">
        <v>563</v>
      </c>
      <c r="B231" s="329">
        <v>60577.355202458224</v>
      </c>
      <c r="C231" s="327" t="s">
        <v>538</v>
      </c>
      <c r="D231" s="327">
        <v>70.792460716201674</v>
      </c>
      <c r="E231" s="327">
        <v>5.0531921540309999E-2</v>
      </c>
      <c r="F231" s="327">
        <v>0.11107027591734001</v>
      </c>
      <c r="G231" s="329">
        <v>4288.4200384614187</v>
      </c>
      <c r="H231" s="329">
        <v>3.06109016021E-3</v>
      </c>
      <c r="I231" s="329">
        <v>6.7283435566800002E-3</v>
      </c>
    </row>
    <row r="232" spans="1:9" x14ac:dyDescent="0.25">
      <c r="A232" s="283" t="s">
        <v>564</v>
      </c>
      <c r="B232" s="329">
        <v>140.98152388821543</v>
      </c>
      <c r="C232" s="327" t="s">
        <v>538</v>
      </c>
      <c r="D232" s="327">
        <v>59.58926235409826</v>
      </c>
      <c r="E232" s="327">
        <v>0.33296282083898998</v>
      </c>
      <c r="F232" s="327">
        <v>0.40322366046400998</v>
      </c>
      <c r="G232" s="329">
        <v>8.4009850140554398</v>
      </c>
      <c r="H232" s="329">
        <v>4.6941605880000003E-5</v>
      </c>
      <c r="I232" s="329">
        <v>5.684708612E-5</v>
      </c>
    </row>
    <row r="233" spans="1:9" x14ac:dyDescent="0.25">
      <c r="A233" s="283" t="s">
        <v>3216</v>
      </c>
      <c r="B233" s="327" t="s">
        <v>482</v>
      </c>
      <c r="C233" s="327" t="s">
        <v>538</v>
      </c>
      <c r="D233" s="328" t="s">
        <v>183</v>
      </c>
      <c r="E233" s="328" t="s">
        <v>183</v>
      </c>
      <c r="F233" s="328" t="s">
        <v>183</v>
      </c>
      <c r="G233" s="327" t="s">
        <v>482</v>
      </c>
      <c r="H233" s="327" t="s">
        <v>509</v>
      </c>
      <c r="I233" s="327" t="s">
        <v>509</v>
      </c>
    </row>
    <row r="234" spans="1:9" x14ac:dyDescent="0.25">
      <c r="A234" s="294" t="s">
        <v>566</v>
      </c>
      <c r="B234" s="329" t="s">
        <v>482</v>
      </c>
      <c r="C234" s="327" t="s">
        <v>538</v>
      </c>
      <c r="D234" s="327" t="s">
        <v>482</v>
      </c>
      <c r="E234" s="327" t="s">
        <v>509</v>
      </c>
      <c r="F234" s="327" t="s">
        <v>509</v>
      </c>
      <c r="G234" s="329" t="s">
        <v>482</v>
      </c>
      <c r="H234" s="329" t="s">
        <v>509</v>
      </c>
      <c r="I234" s="329" t="s">
        <v>509</v>
      </c>
    </row>
    <row r="235" spans="1:9" x14ac:dyDescent="0.25">
      <c r="A235" s="283" t="s">
        <v>541</v>
      </c>
      <c r="B235" s="329">
        <v>305.17285647552848</v>
      </c>
      <c r="C235" s="327" t="s">
        <v>538</v>
      </c>
      <c r="D235" s="327">
        <v>50.248073994006504</v>
      </c>
      <c r="E235" s="327">
        <v>25.74784814192703</v>
      </c>
      <c r="F235" s="327">
        <v>3.1181083671388201</v>
      </c>
      <c r="G235" s="329">
        <v>15.334348273144681</v>
      </c>
      <c r="H235" s="329">
        <v>7.8575443655700006E-3</v>
      </c>
      <c r="I235" s="329">
        <v>9.5156203720000001E-4</v>
      </c>
    </row>
    <row r="236" spans="1:9" x14ac:dyDescent="0.25">
      <c r="A236" s="283" t="s">
        <v>3207</v>
      </c>
      <c r="B236" s="329">
        <v>345378.91663054173</v>
      </c>
      <c r="C236" s="327" t="s">
        <v>538</v>
      </c>
      <c r="D236" s="327">
        <v>65.065035461819363</v>
      </c>
      <c r="E236" s="327">
        <v>1.6945481152999999E-3</v>
      </c>
      <c r="F236" s="327">
        <v>2.5162153845099998E-3</v>
      </c>
      <c r="G236" s="329">
        <v>22472.091458330953</v>
      </c>
      <c r="H236" s="329">
        <v>5.8526119223999997E-4</v>
      </c>
      <c r="I236" s="329">
        <v>8.6904774350999995E-4</v>
      </c>
    </row>
    <row r="237" spans="1:9" x14ac:dyDescent="0.25">
      <c r="A237" s="283" t="s">
        <v>3217</v>
      </c>
      <c r="B237" s="327" t="s">
        <v>482</v>
      </c>
      <c r="C237" s="327" t="s">
        <v>538</v>
      </c>
      <c r="D237" s="328" t="s">
        <v>183</v>
      </c>
      <c r="E237" s="328" t="s">
        <v>183</v>
      </c>
      <c r="F237" s="328" t="s">
        <v>183</v>
      </c>
      <c r="G237" s="327" t="s">
        <v>482</v>
      </c>
      <c r="H237" s="327" t="s">
        <v>482</v>
      </c>
      <c r="I237" s="327" t="s">
        <v>482</v>
      </c>
    </row>
    <row r="238" spans="1:9" x14ac:dyDescent="0.25">
      <c r="A238" s="294" t="s">
        <v>83</v>
      </c>
      <c r="B238" s="329" t="s">
        <v>482</v>
      </c>
      <c r="C238" s="327" t="s">
        <v>538</v>
      </c>
      <c r="D238" s="327" t="s">
        <v>482</v>
      </c>
      <c r="E238" s="327" t="s">
        <v>482</v>
      </c>
      <c r="F238" s="327" t="s">
        <v>482</v>
      </c>
      <c r="G238" s="329" t="s">
        <v>482</v>
      </c>
      <c r="H238" s="329" t="s">
        <v>482</v>
      </c>
      <c r="I238" s="329" t="s">
        <v>482</v>
      </c>
    </row>
    <row r="239" spans="1:9" x14ac:dyDescent="0.25">
      <c r="A239" s="297" t="s">
        <v>567</v>
      </c>
      <c r="B239" s="327">
        <v>7275346.9410186997</v>
      </c>
      <c r="C239" s="327" t="s">
        <v>538</v>
      </c>
      <c r="D239" s="328" t="s">
        <v>183</v>
      </c>
      <c r="E239" s="328" t="s">
        <v>183</v>
      </c>
      <c r="F239" s="328" t="s">
        <v>183</v>
      </c>
      <c r="G239" s="327">
        <v>489781.06499535905</v>
      </c>
      <c r="H239" s="327">
        <v>32.089244234644681</v>
      </c>
      <c r="I239" s="327">
        <v>45.787711245390042</v>
      </c>
    </row>
    <row r="240" spans="1:9" x14ac:dyDescent="0.25">
      <c r="A240" s="283" t="s">
        <v>562</v>
      </c>
      <c r="B240" s="329">
        <v>6900391.8026401587</v>
      </c>
      <c r="C240" s="327" t="s">
        <v>538</v>
      </c>
      <c r="D240" s="327">
        <v>67.143364802995393</v>
      </c>
      <c r="E240" s="327">
        <v>4.6393852673657197</v>
      </c>
      <c r="F240" s="327">
        <v>6.6251876256970998</v>
      </c>
      <c r="G240" s="329">
        <v>463315.52408826712</v>
      </c>
      <c r="H240" s="329">
        <v>32.013576068219912</v>
      </c>
      <c r="I240" s="329">
        <v>45.716390383313303</v>
      </c>
    </row>
    <row r="241" spans="1:9" x14ac:dyDescent="0.25">
      <c r="A241" s="283" t="s">
        <v>563</v>
      </c>
      <c r="B241" s="329">
        <v>368504.73200550408</v>
      </c>
      <c r="C241" s="327" t="s">
        <v>538</v>
      </c>
      <c r="D241" s="327">
        <v>70.79246071620166</v>
      </c>
      <c r="E241" s="327">
        <v>0.10430192094477</v>
      </c>
      <c r="F241" s="327">
        <v>0.16232031354685</v>
      </c>
      <c r="G241" s="329">
        <v>26087.356764234068</v>
      </c>
      <c r="H241" s="329">
        <v>3.8435751425410003E-2</v>
      </c>
      <c r="I241" s="329">
        <v>5.9815803642629999E-2</v>
      </c>
    </row>
    <row r="242" spans="1:9" x14ac:dyDescent="0.25">
      <c r="A242" s="283" t="s">
        <v>564</v>
      </c>
      <c r="B242" s="329">
        <v>5787.6625596214753</v>
      </c>
      <c r="C242" s="327" t="s">
        <v>538</v>
      </c>
      <c r="D242" s="327">
        <v>59.589262354098253</v>
      </c>
      <c r="E242" s="327">
        <v>0.62659220241706004</v>
      </c>
      <c r="F242" s="327">
        <v>0.80766557619863999</v>
      </c>
      <c r="G242" s="329">
        <v>344.88254268227587</v>
      </c>
      <c r="H242" s="329">
        <v>3.6265042300800002E-3</v>
      </c>
      <c r="I242" s="329">
        <v>4.6744958160599998E-3</v>
      </c>
    </row>
    <row r="243" spans="1:9" x14ac:dyDescent="0.25">
      <c r="A243" s="283" t="s">
        <v>3216</v>
      </c>
      <c r="B243" s="327" t="s">
        <v>482</v>
      </c>
      <c r="C243" s="327" t="s">
        <v>538</v>
      </c>
      <c r="D243" s="328" t="s">
        <v>183</v>
      </c>
      <c r="E243" s="328" t="s">
        <v>183</v>
      </c>
      <c r="F243" s="328" t="s">
        <v>183</v>
      </c>
      <c r="G243" s="327" t="s">
        <v>482</v>
      </c>
      <c r="H243" s="327">
        <v>9.7455516189999999E-5</v>
      </c>
      <c r="I243" s="327">
        <v>1.256183293E-5</v>
      </c>
    </row>
    <row r="244" spans="1:9" x14ac:dyDescent="0.25">
      <c r="A244" s="294" t="s">
        <v>566</v>
      </c>
      <c r="B244" s="329" t="s">
        <v>482</v>
      </c>
      <c r="C244" s="327" t="s">
        <v>538</v>
      </c>
      <c r="D244" s="327" t="s">
        <v>482</v>
      </c>
      <c r="E244" s="327" t="s">
        <v>482</v>
      </c>
      <c r="F244" s="327" t="s">
        <v>482</v>
      </c>
      <c r="G244" s="329" t="s">
        <v>482</v>
      </c>
      <c r="H244" s="329">
        <v>9.7455516189999999E-5</v>
      </c>
      <c r="I244" s="329">
        <v>1.256183293E-5</v>
      </c>
    </row>
    <row r="245" spans="1:9" x14ac:dyDescent="0.25">
      <c r="A245" s="283" t="s">
        <v>541</v>
      </c>
      <c r="B245" s="329">
        <v>662.74381341579385</v>
      </c>
      <c r="C245" s="327" t="s">
        <v>538</v>
      </c>
      <c r="D245" s="327">
        <v>50.248073994006518</v>
      </c>
      <c r="E245" s="327">
        <v>47.605136115704603</v>
      </c>
      <c r="F245" s="327">
        <v>6.1362126024835497</v>
      </c>
      <c r="G245" s="329">
        <v>33.301600175586863</v>
      </c>
      <c r="H245" s="329">
        <v>3.1550009447499999E-2</v>
      </c>
      <c r="I245" s="329">
        <v>4.0667369401000001E-3</v>
      </c>
    </row>
    <row r="246" spans="1:9" x14ac:dyDescent="0.25">
      <c r="A246" s="283" t="s">
        <v>3207</v>
      </c>
      <c r="B246" s="329" t="s">
        <v>482</v>
      </c>
      <c r="C246" s="327" t="s">
        <v>538</v>
      </c>
      <c r="D246" s="327" t="s">
        <v>482</v>
      </c>
      <c r="E246" s="327" t="s">
        <v>482</v>
      </c>
      <c r="F246" s="327" t="s">
        <v>482</v>
      </c>
      <c r="G246" s="329" t="s">
        <v>482</v>
      </c>
      <c r="H246" s="329">
        <v>1.9584458055900002E-3</v>
      </c>
      <c r="I246" s="329">
        <v>2.75126384502E-3</v>
      </c>
    </row>
    <row r="247" spans="1:9" x14ac:dyDescent="0.25">
      <c r="A247" s="283" t="s">
        <v>3217</v>
      </c>
      <c r="B247" s="327" t="s">
        <v>509</v>
      </c>
      <c r="C247" s="327" t="s">
        <v>538</v>
      </c>
      <c r="D247" s="328" t="s">
        <v>183</v>
      </c>
      <c r="E247" s="328" t="s">
        <v>183</v>
      </c>
      <c r="F247" s="328" t="s">
        <v>183</v>
      </c>
      <c r="G247" s="327" t="s">
        <v>509</v>
      </c>
      <c r="H247" s="327" t="s">
        <v>509</v>
      </c>
      <c r="I247" s="327" t="s">
        <v>509</v>
      </c>
    </row>
    <row r="248" spans="1:9" x14ac:dyDescent="0.25">
      <c r="A248" s="297" t="s">
        <v>568</v>
      </c>
      <c r="B248" s="327">
        <v>5832942.3483651699</v>
      </c>
      <c r="C248" s="327" t="s">
        <v>538</v>
      </c>
      <c r="D248" s="328" t="s">
        <v>183</v>
      </c>
      <c r="E248" s="328" t="s">
        <v>183</v>
      </c>
      <c r="F248" s="328" t="s">
        <v>183</v>
      </c>
      <c r="G248" s="327">
        <v>410542.75702448451</v>
      </c>
      <c r="H248" s="327">
        <v>12.55614437939165</v>
      </c>
      <c r="I248" s="327">
        <v>4.1395436288617402</v>
      </c>
    </row>
    <row r="249" spans="1:9" x14ac:dyDescent="0.25">
      <c r="A249" s="283" t="s">
        <v>562</v>
      </c>
      <c r="B249" s="329">
        <v>509157.7754591406</v>
      </c>
      <c r="C249" s="327" t="s">
        <v>538</v>
      </c>
      <c r="D249" s="327">
        <v>67.143364802995393</v>
      </c>
      <c r="E249" s="327">
        <v>6.4971859341457296</v>
      </c>
      <c r="F249" s="327">
        <v>6.1414341372084902</v>
      </c>
      <c r="G249" s="329">
        <v>34186.566259934691</v>
      </c>
      <c r="H249" s="329">
        <v>3.3080927369740598</v>
      </c>
      <c r="I249" s="329">
        <v>3.1269589434299001</v>
      </c>
    </row>
    <row r="250" spans="1:9" x14ac:dyDescent="0.25">
      <c r="A250" s="283" t="s">
        <v>563</v>
      </c>
      <c r="B250" s="329">
        <v>5287253.5119992914</v>
      </c>
      <c r="C250" s="327" t="s">
        <v>538</v>
      </c>
      <c r="D250" s="327">
        <v>70.79246071620166</v>
      </c>
      <c r="E250" s="327">
        <v>0.19420456648574999</v>
      </c>
      <c r="F250" s="327">
        <v>0.18814347493101999</v>
      </c>
      <c r="G250" s="329">
        <v>374297.68654480908</v>
      </c>
      <c r="H250" s="329">
        <v>1.02680877619808</v>
      </c>
      <c r="I250" s="329">
        <v>0.99476224858879003</v>
      </c>
    </row>
    <row r="251" spans="1:9" x14ac:dyDescent="0.25">
      <c r="A251" s="283" t="s">
        <v>564</v>
      </c>
      <c r="B251" s="329">
        <v>23860.857915216009</v>
      </c>
      <c r="C251" s="327" t="s">
        <v>538</v>
      </c>
      <c r="D251" s="327">
        <v>59.589262354098238</v>
      </c>
      <c r="E251" s="327">
        <v>0.25455909593203002</v>
      </c>
      <c r="F251" s="327">
        <v>0.65047788376092996</v>
      </c>
      <c r="G251" s="329">
        <v>1421.8509223036683</v>
      </c>
      <c r="H251" s="329">
        <v>6.07399841906E-3</v>
      </c>
      <c r="I251" s="329">
        <v>1.5520960361409999E-2</v>
      </c>
    </row>
    <row r="252" spans="1:9" x14ac:dyDescent="0.25">
      <c r="A252" s="283" t="s">
        <v>3218</v>
      </c>
      <c r="B252" s="327" t="s">
        <v>482</v>
      </c>
      <c r="C252" s="327" t="s">
        <v>538</v>
      </c>
      <c r="D252" s="328" t="s">
        <v>183</v>
      </c>
      <c r="E252" s="328" t="s">
        <v>183</v>
      </c>
      <c r="F252" s="328" t="s">
        <v>183</v>
      </c>
      <c r="G252" s="327" t="s">
        <v>482</v>
      </c>
      <c r="H252" s="327">
        <v>1.0526893401586801</v>
      </c>
      <c r="I252" s="327">
        <v>1.3709364421000001E-4</v>
      </c>
    </row>
    <row r="253" spans="1:9" x14ac:dyDescent="0.25">
      <c r="A253" s="294" t="s">
        <v>566</v>
      </c>
      <c r="B253" s="329" t="s">
        <v>482</v>
      </c>
      <c r="C253" s="327" t="s">
        <v>538</v>
      </c>
      <c r="D253" s="327" t="s">
        <v>482</v>
      </c>
      <c r="E253" s="327" t="s">
        <v>482</v>
      </c>
      <c r="F253" s="327" t="s">
        <v>482</v>
      </c>
      <c r="G253" s="329" t="s">
        <v>482</v>
      </c>
      <c r="H253" s="329">
        <v>1.0526893401586801</v>
      </c>
      <c r="I253" s="329">
        <v>1.3709364421000001E-4</v>
      </c>
    </row>
    <row r="254" spans="1:9" x14ac:dyDescent="0.25">
      <c r="A254" s="283" t="s">
        <v>541</v>
      </c>
      <c r="B254" s="329">
        <v>12670.202991522168</v>
      </c>
      <c r="C254" s="327" t="s">
        <v>538</v>
      </c>
      <c r="D254" s="327">
        <v>50.248073994006518</v>
      </c>
      <c r="E254" s="327">
        <v>565.1314864248078</v>
      </c>
      <c r="F254" s="327">
        <v>7.5093565144669999E-2</v>
      </c>
      <c r="G254" s="329">
        <v>636.65329743708867</v>
      </c>
      <c r="H254" s="329">
        <v>7.1603306499029697</v>
      </c>
      <c r="I254" s="329">
        <v>9.5145071374E-4</v>
      </c>
    </row>
    <row r="255" spans="1:9" x14ac:dyDescent="0.25">
      <c r="A255" s="283" t="s">
        <v>3207</v>
      </c>
      <c r="B255" s="329" t="s">
        <v>482</v>
      </c>
      <c r="C255" s="327" t="s">
        <v>538</v>
      </c>
      <c r="D255" s="327" t="s">
        <v>482</v>
      </c>
      <c r="E255" s="327" t="s">
        <v>482</v>
      </c>
      <c r="F255" s="327" t="s">
        <v>482</v>
      </c>
      <c r="G255" s="329" t="s">
        <v>482</v>
      </c>
      <c r="H255" s="329">
        <v>2.1488777387999999E-3</v>
      </c>
      <c r="I255" s="329">
        <v>1.21293212369E-3</v>
      </c>
    </row>
    <row r="256" spans="1:9" x14ac:dyDescent="0.25">
      <c r="A256" s="283" t="s">
        <v>3217</v>
      </c>
      <c r="B256" s="327" t="s">
        <v>509</v>
      </c>
      <c r="C256" s="327" t="s">
        <v>538</v>
      </c>
      <c r="D256" s="328" t="s">
        <v>183</v>
      </c>
      <c r="E256" s="328" t="s">
        <v>183</v>
      </c>
      <c r="F256" s="328" t="s">
        <v>183</v>
      </c>
      <c r="G256" s="327" t="s">
        <v>509</v>
      </c>
      <c r="H256" s="327" t="s">
        <v>509</v>
      </c>
      <c r="I256" s="327" t="s">
        <v>509</v>
      </c>
    </row>
    <row r="257" spans="1:9" x14ac:dyDescent="0.25">
      <c r="A257" s="297" t="s">
        <v>569</v>
      </c>
      <c r="B257" s="327">
        <v>23342.475449176363</v>
      </c>
      <c r="C257" s="327" t="s">
        <v>538</v>
      </c>
      <c r="D257" s="328" t="s">
        <v>183</v>
      </c>
      <c r="E257" s="328" t="s">
        <v>183</v>
      </c>
      <c r="F257" s="328" t="s">
        <v>183</v>
      </c>
      <c r="G257" s="327">
        <v>1567.2923444890123</v>
      </c>
      <c r="H257" s="327">
        <v>0.73343558265860997</v>
      </c>
      <c r="I257" s="327">
        <v>7.4179466324320001E-2</v>
      </c>
    </row>
    <row r="258" spans="1:9" x14ac:dyDescent="0.25">
      <c r="A258" s="283" t="s">
        <v>562</v>
      </c>
      <c r="B258" s="329">
        <v>23342.475449176363</v>
      </c>
      <c r="C258" s="327" t="s">
        <v>538</v>
      </c>
      <c r="D258" s="327">
        <v>67.143364802995393</v>
      </c>
      <c r="E258" s="327">
        <v>31.42064277867707</v>
      </c>
      <c r="F258" s="327">
        <v>3.17787487817353</v>
      </c>
      <c r="G258" s="329">
        <v>1567.2923444890123</v>
      </c>
      <c r="H258" s="329">
        <v>0.73343558265860997</v>
      </c>
      <c r="I258" s="329">
        <v>7.4179466324320001E-2</v>
      </c>
    </row>
    <row r="259" spans="1:9" x14ac:dyDescent="0.25">
      <c r="A259" s="283" t="s">
        <v>563</v>
      </c>
      <c r="B259" s="329" t="s">
        <v>509</v>
      </c>
      <c r="C259" s="327" t="s">
        <v>538</v>
      </c>
      <c r="D259" s="327" t="s">
        <v>509</v>
      </c>
      <c r="E259" s="327" t="s">
        <v>509</v>
      </c>
      <c r="F259" s="327" t="s">
        <v>509</v>
      </c>
      <c r="G259" s="329" t="s">
        <v>509</v>
      </c>
      <c r="H259" s="329" t="s">
        <v>509</v>
      </c>
      <c r="I259" s="329" t="s">
        <v>509</v>
      </c>
    </row>
    <row r="260" spans="1:9" x14ac:dyDescent="0.25">
      <c r="A260" s="283" t="s">
        <v>564</v>
      </c>
      <c r="B260" s="329" t="s">
        <v>509</v>
      </c>
      <c r="C260" s="327" t="s">
        <v>538</v>
      </c>
      <c r="D260" s="327" t="s">
        <v>509</v>
      </c>
      <c r="E260" s="327" t="s">
        <v>509</v>
      </c>
      <c r="F260" s="327" t="s">
        <v>509</v>
      </c>
      <c r="G260" s="329" t="s">
        <v>509</v>
      </c>
      <c r="H260" s="329" t="s">
        <v>509</v>
      </c>
      <c r="I260" s="329" t="s">
        <v>509</v>
      </c>
    </row>
    <row r="261" spans="1:9" x14ac:dyDescent="0.25">
      <c r="A261" s="283" t="s">
        <v>3216</v>
      </c>
      <c r="B261" s="327" t="s">
        <v>509</v>
      </c>
      <c r="C261" s="327" t="s">
        <v>538</v>
      </c>
      <c r="D261" s="328" t="s">
        <v>183</v>
      </c>
      <c r="E261" s="328" t="s">
        <v>183</v>
      </c>
      <c r="F261" s="328" t="s">
        <v>183</v>
      </c>
      <c r="G261" s="327" t="s">
        <v>509</v>
      </c>
      <c r="H261" s="327" t="s">
        <v>509</v>
      </c>
      <c r="I261" s="327" t="s">
        <v>509</v>
      </c>
    </row>
    <row r="262" spans="1:9" x14ac:dyDescent="0.25">
      <c r="A262" s="283" t="s">
        <v>541</v>
      </c>
      <c r="B262" s="329" t="s">
        <v>509</v>
      </c>
      <c r="C262" s="327" t="s">
        <v>538</v>
      </c>
      <c r="D262" s="327" t="s">
        <v>509</v>
      </c>
      <c r="E262" s="327" t="s">
        <v>509</v>
      </c>
      <c r="F262" s="327" t="s">
        <v>509</v>
      </c>
      <c r="G262" s="329" t="s">
        <v>509</v>
      </c>
      <c r="H262" s="329" t="s">
        <v>509</v>
      </c>
      <c r="I262" s="329" t="s">
        <v>509</v>
      </c>
    </row>
    <row r="263" spans="1:9" x14ac:dyDescent="0.25">
      <c r="A263" s="283" t="s">
        <v>3207</v>
      </c>
      <c r="B263" s="329" t="s">
        <v>482</v>
      </c>
      <c r="C263" s="327" t="s">
        <v>538</v>
      </c>
      <c r="D263" s="327" t="s">
        <v>482</v>
      </c>
      <c r="E263" s="327" t="s">
        <v>507</v>
      </c>
      <c r="F263" s="327" t="s">
        <v>507</v>
      </c>
      <c r="G263" s="329" t="s">
        <v>482</v>
      </c>
      <c r="H263" s="329" t="s">
        <v>507</v>
      </c>
      <c r="I263" s="329" t="s">
        <v>507</v>
      </c>
    </row>
    <row r="264" spans="1:9" x14ac:dyDescent="0.25">
      <c r="A264" s="283" t="s">
        <v>3217</v>
      </c>
      <c r="B264" s="327" t="s">
        <v>509</v>
      </c>
      <c r="C264" s="327" t="s">
        <v>538</v>
      </c>
      <c r="D264" s="328" t="s">
        <v>183</v>
      </c>
      <c r="E264" s="328" t="s">
        <v>183</v>
      </c>
      <c r="F264" s="328" t="s">
        <v>183</v>
      </c>
      <c r="G264" s="327" t="s">
        <v>509</v>
      </c>
      <c r="H264" s="327" t="s">
        <v>509</v>
      </c>
      <c r="I264" s="327" t="s">
        <v>509</v>
      </c>
    </row>
    <row r="265" spans="1:9" x14ac:dyDescent="0.25">
      <c r="A265" s="297" t="s">
        <v>570</v>
      </c>
      <c r="B265" s="327" t="s">
        <v>509</v>
      </c>
      <c r="C265" s="327" t="s">
        <v>538</v>
      </c>
      <c r="D265" s="328" t="s">
        <v>183</v>
      </c>
      <c r="E265" s="328" t="s">
        <v>183</v>
      </c>
      <c r="F265" s="328" t="s">
        <v>183</v>
      </c>
      <c r="G265" s="327" t="s">
        <v>509</v>
      </c>
      <c r="H265" s="327" t="s">
        <v>514</v>
      </c>
      <c r="I265" s="327" t="s">
        <v>514</v>
      </c>
    </row>
    <row r="266" spans="1:9" x14ac:dyDescent="0.25">
      <c r="A266" s="288" t="s">
        <v>571</v>
      </c>
      <c r="B266" s="327" t="s">
        <v>509</v>
      </c>
      <c r="C266" s="327" t="s">
        <v>538</v>
      </c>
      <c r="D266" s="328" t="s">
        <v>183</v>
      </c>
      <c r="E266" s="328" t="s">
        <v>183</v>
      </c>
      <c r="F266" s="328" t="s">
        <v>183</v>
      </c>
      <c r="G266" s="327" t="s">
        <v>509</v>
      </c>
      <c r="H266" s="327" t="s">
        <v>514</v>
      </c>
      <c r="I266" s="327" t="s">
        <v>514</v>
      </c>
    </row>
    <row r="267" spans="1:9" x14ac:dyDescent="0.25">
      <c r="A267" s="294" t="s">
        <v>562</v>
      </c>
      <c r="B267" s="329" t="s">
        <v>509</v>
      </c>
      <c r="C267" s="327" t="s">
        <v>538</v>
      </c>
      <c r="D267" s="327" t="s">
        <v>509</v>
      </c>
      <c r="E267" s="327" t="s">
        <v>482</v>
      </c>
      <c r="F267" s="327" t="s">
        <v>482</v>
      </c>
      <c r="G267" s="329" t="s">
        <v>509</v>
      </c>
      <c r="H267" s="329" t="s">
        <v>482</v>
      </c>
      <c r="I267" s="329" t="s">
        <v>482</v>
      </c>
    </row>
    <row r="268" spans="1:9" x14ac:dyDescent="0.25">
      <c r="A268" s="294" t="s">
        <v>572</v>
      </c>
      <c r="B268" s="329" t="s">
        <v>509</v>
      </c>
      <c r="C268" s="327" t="s">
        <v>538</v>
      </c>
      <c r="D268" s="327" t="s">
        <v>509</v>
      </c>
      <c r="E268" s="327" t="s">
        <v>482</v>
      </c>
      <c r="F268" s="327" t="s">
        <v>482</v>
      </c>
      <c r="G268" s="329" t="s">
        <v>509</v>
      </c>
      <c r="H268" s="329" t="s">
        <v>482</v>
      </c>
      <c r="I268" s="329" t="s">
        <v>482</v>
      </c>
    </row>
    <row r="269" spans="1:9" x14ac:dyDescent="0.25">
      <c r="A269" s="294" t="s">
        <v>573</v>
      </c>
      <c r="B269" s="329" t="s">
        <v>509</v>
      </c>
      <c r="C269" s="327" t="s">
        <v>538</v>
      </c>
      <c r="D269" s="327" t="s">
        <v>509</v>
      </c>
      <c r="E269" s="327" t="s">
        <v>482</v>
      </c>
      <c r="F269" s="327" t="s">
        <v>482</v>
      </c>
      <c r="G269" s="329" t="s">
        <v>509</v>
      </c>
      <c r="H269" s="329" t="s">
        <v>482</v>
      </c>
      <c r="I269" s="329" t="s">
        <v>482</v>
      </c>
    </row>
    <row r="270" spans="1:9" x14ac:dyDescent="0.25">
      <c r="A270" s="294" t="s">
        <v>574</v>
      </c>
      <c r="B270" s="327" t="s">
        <v>509</v>
      </c>
      <c r="C270" s="327" t="s">
        <v>538</v>
      </c>
      <c r="D270" s="328" t="s">
        <v>183</v>
      </c>
      <c r="E270" s="328" t="s">
        <v>183</v>
      </c>
      <c r="F270" s="328" t="s">
        <v>183</v>
      </c>
      <c r="G270" s="327" t="s">
        <v>509</v>
      </c>
      <c r="H270" s="327" t="s">
        <v>482</v>
      </c>
      <c r="I270" s="327" t="s">
        <v>482</v>
      </c>
    </row>
    <row r="271" spans="1:9" x14ac:dyDescent="0.25">
      <c r="A271" s="294" t="s">
        <v>547</v>
      </c>
      <c r="B271" s="329" t="s">
        <v>509</v>
      </c>
      <c r="C271" s="327" t="s">
        <v>538</v>
      </c>
      <c r="D271" s="327" t="s">
        <v>509</v>
      </c>
      <c r="E271" s="327" t="s">
        <v>482</v>
      </c>
      <c r="F271" s="327" t="s">
        <v>482</v>
      </c>
      <c r="G271" s="329" t="s">
        <v>509</v>
      </c>
      <c r="H271" s="329" t="s">
        <v>482</v>
      </c>
      <c r="I271" s="329" t="s">
        <v>482</v>
      </c>
    </row>
    <row r="272" spans="1:9" x14ac:dyDescent="0.25">
      <c r="A272" s="294" t="s">
        <v>88</v>
      </c>
      <c r="B272" s="329" t="s">
        <v>509</v>
      </c>
      <c r="C272" s="327" t="s">
        <v>538</v>
      </c>
      <c r="D272" s="327" t="s">
        <v>509</v>
      </c>
      <c r="E272" s="327" t="s">
        <v>482</v>
      </c>
      <c r="F272" s="327" t="s">
        <v>482</v>
      </c>
      <c r="G272" s="329" t="s">
        <v>509</v>
      </c>
      <c r="H272" s="329" t="s">
        <v>482</v>
      </c>
      <c r="I272" s="329" t="s">
        <v>482</v>
      </c>
    </row>
    <row r="273" spans="1:10" x14ac:dyDescent="0.25">
      <c r="A273" s="294" t="s">
        <v>575</v>
      </c>
      <c r="B273" s="327" t="s">
        <v>509</v>
      </c>
      <c r="C273" s="327" t="s">
        <v>538</v>
      </c>
      <c r="D273" s="328" t="s">
        <v>183</v>
      </c>
      <c r="E273" s="328" t="s">
        <v>183</v>
      </c>
      <c r="F273" s="328" t="s">
        <v>183</v>
      </c>
      <c r="G273" s="327" t="s">
        <v>509</v>
      </c>
      <c r="H273" s="327" t="s">
        <v>480</v>
      </c>
      <c r="I273" s="327" t="s">
        <v>480</v>
      </c>
    </row>
    <row r="274" spans="1:10" x14ac:dyDescent="0.25">
      <c r="A274" s="59" t="s">
        <v>493</v>
      </c>
      <c r="B274" s="327">
        <v>650576.52184247714</v>
      </c>
      <c r="C274" s="327" t="s">
        <v>538</v>
      </c>
      <c r="D274" s="328" t="s">
        <v>183</v>
      </c>
      <c r="E274" s="328" t="s">
        <v>183</v>
      </c>
      <c r="F274" s="328" t="s">
        <v>183</v>
      </c>
      <c r="G274" s="327">
        <v>46055.912865416671</v>
      </c>
      <c r="H274" s="327">
        <v>3.5201759225</v>
      </c>
      <c r="I274" s="327">
        <v>1.1264562951999999</v>
      </c>
    </row>
    <row r="275" spans="1:10" x14ac:dyDescent="0.25">
      <c r="A275" s="283" t="s">
        <v>539</v>
      </c>
      <c r="B275" s="329">
        <v>650576.52184247714</v>
      </c>
      <c r="C275" s="327" t="s">
        <v>538</v>
      </c>
      <c r="D275" s="327">
        <v>70.79246071620166</v>
      </c>
      <c r="E275" s="327">
        <v>5.4108560704444404</v>
      </c>
      <c r="F275" s="327">
        <v>1.7314739425422201</v>
      </c>
      <c r="G275" s="329">
        <v>46055.912865416671</v>
      </c>
      <c r="H275" s="329">
        <v>3.5201759225</v>
      </c>
      <c r="I275" s="329">
        <v>1.1264562951999999</v>
      </c>
    </row>
    <row r="276" spans="1:10" x14ac:dyDescent="0.25">
      <c r="A276" s="283" t="s">
        <v>540</v>
      </c>
      <c r="B276" s="329" t="s">
        <v>509</v>
      </c>
      <c r="C276" s="327" t="s">
        <v>538</v>
      </c>
      <c r="D276" s="327" t="s">
        <v>509</v>
      </c>
      <c r="E276" s="327" t="s">
        <v>509</v>
      </c>
      <c r="F276" s="327" t="s">
        <v>509</v>
      </c>
      <c r="G276" s="329" t="s">
        <v>509</v>
      </c>
      <c r="H276" s="329" t="s">
        <v>509</v>
      </c>
      <c r="I276" s="329" t="s">
        <v>509</v>
      </c>
    </row>
    <row r="277" spans="1:10" x14ac:dyDescent="0.25">
      <c r="A277" s="283" t="s">
        <v>541</v>
      </c>
      <c r="B277" s="329" t="s">
        <v>482</v>
      </c>
      <c r="C277" s="327" t="s">
        <v>538</v>
      </c>
      <c r="D277" s="327" t="s">
        <v>482</v>
      </c>
      <c r="E277" s="327" t="s">
        <v>482</v>
      </c>
      <c r="F277" s="327" t="s">
        <v>482</v>
      </c>
      <c r="G277" s="329" t="s">
        <v>482</v>
      </c>
      <c r="H277" s="329" t="s">
        <v>482</v>
      </c>
      <c r="I277" s="329" t="s">
        <v>482</v>
      </c>
    </row>
    <row r="278" spans="1:10" x14ac:dyDescent="0.25">
      <c r="A278" s="283" t="s">
        <v>3207</v>
      </c>
      <c r="B278" s="329" t="s">
        <v>482</v>
      </c>
      <c r="C278" s="327" t="s">
        <v>538</v>
      </c>
      <c r="D278" s="327" t="s">
        <v>482</v>
      </c>
      <c r="E278" s="327" t="s">
        <v>507</v>
      </c>
      <c r="F278" s="327" t="s">
        <v>507</v>
      </c>
      <c r="G278" s="329" t="s">
        <v>482</v>
      </c>
      <c r="H278" s="329" t="s">
        <v>507</v>
      </c>
      <c r="I278" s="329" t="s">
        <v>507</v>
      </c>
    </row>
    <row r="279" spans="1:10" x14ac:dyDescent="0.25">
      <c r="A279" s="283" t="s">
        <v>3219</v>
      </c>
      <c r="B279" s="327" t="s">
        <v>482</v>
      </c>
      <c r="C279" s="327" t="s">
        <v>538</v>
      </c>
      <c r="D279" s="328" t="s">
        <v>183</v>
      </c>
      <c r="E279" s="328" t="s">
        <v>183</v>
      </c>
      <c r="F279" s="328" t="s">
        <v>183</v>
      </c>
      <c r="G279" s="327" t="s">
        <v>482</v>
      </c>
      <c r="H279" s="327" t="s">
        <v>480</v>
      </c>
      <c r="I279" s="327" t="s">
        <v>480</v>
      </c>
    </row>
    <row r="280" spans="1:10" x14ac:dyDescent="0.25">
      <c r="A280" s="59" t="s">
        <v>3220</v>
      </c>
      <c r="B280" s="327">
        <v>546204.87037064438</v>
      </c>
      <c r="C280" s="327" t="s">
        <v>538</v>
      </c>
      <c r="D280" s="328" t="s">
        <v>183</v>
      </c>
      <c r="E280" s="328" t="s">
        <v>183</v>
      </c>
      <c r="F280" s="328" t="s">
        <v>183</v>
      </c>
      <c r="G280" s="327">
        <v>38024.136018348065</v>
      </c>
      <c r="H280" s="327">
        <v>16.174692701572852</v>
      </c>
      <c r="I280" s="327">
        <v>0.73291389331867995</v>
      </c>
    </row>
    <row r="281" spans="1:10" x14ac:dyDescent="0.25">
      <c r="A281" s="283" t="s">
        <v>576</v>
      </c>
      <c r="B281" s="329">
        <v>270555.52902466076</v>
      </c>
      <c r="C281" s="327" t="s">
        <v>538</v>
      </c>
      <c r="D281" s="327">
        <v>71.174746954728036</v>
      </c>
      <c r="E281" s="327">
        <v>7.2747437896637797</v>
      </c>
      <c r="F281" s="327">
        <v>2.07984266172793</v>
      </c>
      <c r="G281" s="329">
        <v>19256.721315532806</v>
      </c>
      <c r="H281" s="329">
        <v>1.9682221545313501</v>
      </c>
      <c r="I281" s="329">
        <v>0.56271293163185998</v>
      </c>
    </row>
    <row r="282" spans="1:10" x14ac:dyDescent="0.25">
      <c r="A282" s="283" t="s">
        <v>577</v>
      </c>
      <c r="B282" s="329">
        <v>275649.34134598356</v>
      </c>
      <c r="C282" s="327" t="s">
        <v>538</v>
      </c>
      <c r="D282" s="327">
        <v>68.084380725071952</v>
      </c>
      <c r="E282" s="327">
        <v>51.538198777011146</v>
      </c>
      <c r="F282" s="327">
        <v>0.61745462860799005</v>
      </c>
      <c r="G282" s="329">
        <v>18767.414702815262</v>
      </c>
      <c r="H282" s="329">
        <v>14.2064705470415</v>
      </c>
      <c r="I282" s="329">
        <v>0.17020096168682</v>
      </c>
    </row>
    <row r="283" spans="1:10" x14ac:dyDescent="0.25">
      <c r="A283" s="283" t="s">
        <v>562</v>
      </c>
      <c r="B283" s="329" t="s">
        <v>482</v>
      </c>
      <c r="C283" s="327" t="s">
        <v>538</v>
      </c>
      <c r="D283" s="327" t="s">
        <v>482</v>
      </c>
      <c r="E283" s="327" t="s">
        <v>482</v>
      </c>
      <c r="F283" s="327" t="s">
        <v>482</v>
      </c>
      <c r="G283" s="329" t="s">
        <v>482</v>
      </c>
      <c r="H283" s="329" t="s">
        <v>482</v>
      </c>
      <c r="I283" s="329" t="s">
        <v>482</v>
      </c>
    </row>
    <row r="284" spans="1:10" x14ac:dyDescent="0.25">
      <c r="A284" s="283" t="s">
        <v>3221</v>
      </c>
      <c r="B284" s="327" t="s">
        <v>509</v>
      </c>
      <c r="C284" s="327" t="s">
        <v>538</v>
      </c>
      <c r="D284" s="328" t="s">
        <v>183</v>
      </c>
      <c r="E284" s="328" t="s">
        <v>183</v>
      </c>
      <c r="F284" s="328" t="s">
        <v>183</v>
      </c>
      <c r="G284" s="327" t="s">
        <v>509</v>
      </c>
      <c r="H284" s="327" t="s">
        <v>480</v>
      </c>
      <c r="I284" s="327" t="s">
        <v>480</v>
      </c>
    </row>
    <row r="285" spans="1:10" x14ac:dyDescent="0.25">
      <c r="A285" s="283" t="s">
        <v>541</v>
      </c>
      <c r="B285" s="329" t="s">
        <v>507</v>
      </c>
      <c r="C285" s="327" t="s">
        <v>538</v>
      </c>
      <c r="D285" s="327" t="s">
        <v>507</v>
      </c>
      <c r="E285" s="327" t="s">
        <v>482</v>
      </c>
      <c r="F285" s="327" t="s">
        <v>482</v>
      </c>
      <c r="G285" s="329" t="s">
        <v>507</v>
      </c>
      <c r="H285" s="329" t="s">
        <v>482</v>
      </c>
      <c r="I285" s="329" t="s">
        <v>482</v>
      </c>
      <c r="J285" s="57" t="s">
        <v>480</v>
      </c>
    </row>
    <row r="286" spans="1:10" x14ac:dyDescent="0.25">
      <c r="A286" s="283" t="s">
        <v>3207</v>
      </c>
      <c r="B286" s="329" t="s">
        <v>482</v>
      </c>
      <c r="C286" s="327" t="s">
        <v>538</v>
      </c>
      <c r="D286" s="327" t="s">
        <v>482</v>
      </c>
      <c r="E286" s="327" t="s">
        <v>507</v>
      </c>
      <c r="F286" s="327" t="s">
        <v>507</v>
      </c>
      <c r="G286" s="329" t="s">
        <v>482</v>
      </c>
      <c r="H286" s="329" t="s">
        <v>507</v>
      </c>
      <c r="I286" s="329" t="s">
        <v>507</v>
      </c>
      <c r="J286" s="57" t="s">
        <v>480</v>
      </c>
    </row>
    <row r="287" spans="1:10" x14ac:dyDescent="0.25">
      <c r="A287" s="283" t="s">
        <v>3222</v>
      </c>
      <c r="B287" s="327" t="s">
        <v>509</v>
      </c>
      <c r="C287" s="327" t="s">
        <v>538</v>
      </c>
      <c r="D287" s="328" t="s">
        <v>183</v>
      </c>
      <c r="E287" s="328" t="s">
        <v>183</v>
      </c>
      <c r="F287" s="328" t="s">
        <v>183</v>
      </c>
      <c r="G287" s="327" t="s">
        <v>509</v>
      </c>
      <c r="H287" s="327" t="s">
        <v>480</v>
      </c>
      <c r="I287" s="327" t="s">
        <v>480</v>
      </c>
      <c r="J287" s="57" t="s">
        <v>480</v>
      </c>
    </row>
    <row r="288" spans="1:10" x14ac:dyDescent="0.25">
      <c r="A288" s="59" t="s">
        <v>3223</v>
      </c>
      <c r="B288" s="327">
        <v>644614.3919557624</v>
      </c>
      <c r="C288" s="327" t="s">
        <v>538</v>
      </c>
      <c r="D288" s="328" t="s">
        <v>183</v>
      </c>
      <c r="E288" s="328" t="s">
        <v>183</v>
      </c>
      <c r="F288" s="328" t="s">
        <v>183</v>
      </c>
      <c r="G288" s="327">
        <v>32390.631664594664</v>
      </c>
      <c r="H288" s="327">
        <v>42.78562494471668</v>
      </c>
      <c r="I288" s="327">
        <v>22.8286814646106</v>
      </c>
      <c r="J288" s="57" t="s">
        <v>480</v>
      </c>
    </row>
    <row r="289" spans="1:10" x14ac:dyDescent="0.25">
      <c r="A289" s="291" t="s">
        <v>539</v>
      </c>
      <c r="B289" s="327" t="s">
        <v>578</v>
      </c>
      <c r="C289" s="327" t="s">
        <v>538</v>
      </c>
      <c r="D289" s="327" t="s">
        <v>578</v>
      </c>
      <c r="E289" s="327" t="s">
        <v>578</v>
      </c>
      <c r="F289" s="327" t="s">
        <v>578</v>
      </c>
      <c r="G289" s="327" t="s">
        <v>578</v>
      </c>
      <c r="H289" s="327">
        <v>40.930380256173969</v>
      </c>
      <c r="I289" s="327">
        <v>22.744244376797859</v>
      </c>
      <c r="J289" s="57" t="s">
        <v>480</v>
      </c>
    </row>
    <row r="290" spans="1:10" x14ac:dyDescent="0.25">
      <c r="A290" s="291" t="s">
        <v>540</v>
      </c>
      <c r="B290" s="327" t="s">
        <v>509</v>
      </c>
      <c r="C290" s="327" t="s">
        <v>538</v>
      </c>
      <c r="D290" s="327" t="s">
        <v>509</v>
      </c>
      <c r="E290" s="327" t="s">
        <v>509</v>
      </c>
      <c r="F290" s="327" t="s">
        <v>509</v>
      </c>
      <c r="G290" s="327" t="s">
        <v>509</v>
      </c>
      <c r="H290" s="327" t="s">
        <v>509</v>
      </c>
      <c r="I290" s="327" t="s">
        <v>509</v>
      </c>
      <c r="J290" s="57" t="s">
        <v>480</v>
      </c>
    </row>
    <row r="291" spans="1:10" x14ac:dyDescent="0.25">
      <c r="A291" s="291" t="s">
        <v>541</v>
      </c>
      <c r="B291" s="327">
        <v>644614.3919557624</v>
      </c>
      <c r="C291" s="327" t="s">
        <v>538</v>
      </c>
      <c r="D291" s="327">
        <v>50.248073994006511</v>
      </c>
      <c r="E291" s="327">
        <v>2.8780689846434999</v>
      </c>
      <c r="F291" s="327">
        <v>0.13098852409508999</v>
      </c>
      <c r="G291" s="327">
        <v>32390.631664594664</v>
      </c>
      <c r="H291" s="327">
        <v>1.8552446885427101</v>
      </c>
      <c r="I291" s="327">
        <v>8.4437087812739994E-2</v>
      </c>
      <c r="J291" s="57" t="s">
        <v>480</v>
      </c>
    </row>
    <row r="292" spans="1:10" x14ac:dyDescent="0.25">
      <c r="A292" s="291" t="s">
        <v>3210</v>
      </c>
      <c r="B292" s="327" t="s">
        <v>554</v>
      </c>
      <c r="C292" s="327" t="s">
        <v>538</v>
      </c>
      <c r="D292" s="327" t="s">
        <v>554</v>
      </c>
      <c r="E292" s="327" t="s">
        <v>509</v>
      </c>
      <c r="F292" s="327" t="s">
        <v>509</v>
      </c>
      <c r="G292" s="327" t="s">
        <v>554</v>
      </c>
      <c r="H292" s="327" t="s">
        <v>509</v>
      </c>
      <c r="I292" s="327" t="s">
        <v>509</v>
      </c>
      <c r="J292" s="57" t="s">
        <v>480</v>
      </c>
    </row>
    <row r="293" spans="1:10" x14ac:dyDescent="0.25">
      <c r="A293" s="291" t="s">
        <v>3212</v>
      </c>
      <c r="B293" s="327" t="s">
        <v>482</v>
      </c>
      <c r="C293" s="327" t="s">
        <v>538</v>
      </c>
      <c r="D293" s="327" t="s">
        <v>482</v>
      </c>
      <c r="E293" s="327" t="s">
        <v>579</v>
      </c>
      <c r="F293" s="327" t="s">
        <v>579</v>
      </c>
      <c r="G293" s="327" t="s">
        <v>482</v>
      </c>
      <c r="H293" s="327" t="s">
        <v>579</v>
      </c>
      <c r="I293" s="327" t="s">
        <v>579</v>
      </c>
      <c r="J293" s="57" t="s">
        <v>480</v>
      </c>
    </row>
    <row r="294" spans="1:10" x14ac:dyDescent="0.25">
      <c r="A294" s="298" t="s">
        <v>580</v>
      </c>
      <c r="B294" s="327">
        <v>644614.3919557624</v>
      </c>
      <c r="C294" s="327" t="s">
        <v>538</v>
      </c>
      <c r="D294" s="328" t="s">
        <v>183</v>
      </c>
      <c r="E294" s="328" t="s">
        <v>183</v>
      </c>
      <c r="F294" s="328" t="s">
        <v>183</v>
      </c>
      <c r="G294" s="327">
        <v>32390.631664594664</v>
      </c>
      <c r="H294" s="327" t="s">
        <v>579</v>
      </c>
      <c r="I294" s="327" t="s">
        <v>579</v>
      </c>
      <c r="J294" s="57" t="s">
        <v>480</v>
      </c>
    </row>
    <row r="295" spans="1:10" x14ac:dyDescent="0.25">
      <c r="A295" s="291" t="s">
        <v>539</v>
      </c>
      <c r="B295" s="329" t="s">
        <v>507</v>
      </c>
      <c r="C295" s="327" t="s">
        <v>538</v>
      </c>
      <c r="D295" s="327" t="s">
        <v>507</v>
      </c>
      <c r="E295" s="327" t="s">
        <v>507</v>
      </c>
      <c r="F295" s="327" t="s">
        <v>507</v>
      </c>
      <c r="G295" s="329" t="s">
        <v>507</v>
      </c>
      <c r="H295" s="329" t="s">
        <v>507</v>
      </c>
      <c r="I295" s="329" t="s">
        <v>507</v>
      </c>
      <c r="J295" s="57" t="s">
        <v>480</v>
      </c>
    </row>
    <row r="296" spans="1:10" x14ac:dyDescent="0.25">
      <c r="A296" s="291" t="s">
        <v>540</v>
      </c>
      <c r="B296" s="329" t="s">
        <v>509</v>
      </c>
      <c r="C296" s="327" t="s">
        <v>538</v>
      </c>
      <c r="D296" s="327" t="s">
        <v>509</v>
      </c>
      <c r="E296" s="327" t="s">
        <v>509</v>
      </c>
      <c r="F296" s="327" t="s">
        <v>509</v>
      </c>
      <c r="G296" s="329" t="s">
        <v>509</v>
      </c>
      <c r="H296" s="329" t="s">
        <v>509</v>
      </c>
      <c r="I296" s="329" t="s">
        <v>509</v>
      </c>
      <c r="J296" s="57" t="s">
        <v>480</v>
      </c>
    </row>
    <row r="297" spans="1:10" x14ac:dyDescent="0.25">
      <c r="A297" s="291" t="s">
        <v>541</v>
      </c>
      <c r="B297" s="329">
        <v>644614.3919557624</v>
      </c>
      <c r="C297" s="327" t="s">
        <v>538</v>
      </c>
      <c r="D297" s="327">
        <v>50.248073994006511</v>
      </c>
      <c r="E297" s="327" t="s">
        <v>507</v>
      </c>
      <c r="F297" s="327" t="s">
        <v>507</v>
      </c>
      <c r="G297" s="329">
        <v>32390.631664594664</v>
      </c>
      <c r="H297" s="329" t="s">
        <v>507</v>
      </c>
      <c r="I297" s="329" t="s">
        <v>507</v>
      </c>
      <c r="J297" s="57" t="s">
        <v>480</v>
      </c>
    </row>
    <row r="298" spans="1:10" x14ac:dyDescent="0.25">
      <c r="A298" s="291" t="s">
        <v>3210</v>
      </c>
      <c r="B298" s="329" t="s">
        <v>482</v>
      </c>
      <c r="C298" s="327" t="s">
        <v>538</v>
      </c>
      <c r="D298" s="327" t="s">
        <v>482</v>
      </c>
      <c r="E298" s="327" t="s">
        <v>509</v>
      </c>
      <c r="F298" s="327" t="s">
        <v>509</v>
      </c>
      <c r="G298" s="329" t="s">
        <v>482</v>
      </c>
      <c r="H298" s="329" t="s">
        <v>509</v>
      </c>
      <c r="I298" s="329" t="s">
        <v>509</v>
      </c>
      <c r="J298" s="57" t="s">
        <v>480</v>
      </c>
    </row>
    <row r="299" spans="1:10" x14ac:dyDescent="0.25">
      <c r="A299" s="291" t="s">
        <v>3212</v>
      </c>
      <c r="B299" s="329" t="s">
        <v>482</v>
      </c>
      <c r="C299" s="327" t="s">
        <v>538</v>
      </c>
      <c r="D299" s="327" t="s">
        <v>482</v>
      </c>
      <c r="E299" s="327" t="s">
        <v>509</v>
      </c>
      <c r="F299" s="327" t="s">
        <v>509</v>
      </c>
      <c r="G299" s="329" t="s">
        <v>482</v>
      </c>
      <c r="H299" s="329" t="s">
        <v>509</v>
      </c>
      <c r="I299" s="329" t="s">
        <v>509</v>
      </c>
      <c r="J299" s="57" t="s">
        <v>480</v>
      </c>
    </row>
    <row r="300" spans="1:10" x14ac:dyDescent="0.25">
      <c r="A300" s="298" t="s">
        <v>3224</v>
      </c>
      <c r="B300" s="327" t="s">
        <v>554</v>
      </c>
      <c r="C300" s="327" t="s">
        <v>538</v>
      </c>
      <c r="D300" s="328" t="s">
        <v>183</v>
      </c>
      <c r="E300" s="328" t="s">
        <v>183</v>
      </c>
      <c r="F300" s="328" t="s">
        <v>183</v>
      </c>
      <c r="G300" s="327" t="s">
        <v>554</v>
      </c>
      <c r="H300" s="327">
        <v>42.78562494471668</v>
      </c>
      <c r="I300" s="327">
        <v>22.8286814646106</v>
      </c>
      <c r="J300" s="57" t="s">
        <v>480</v>
      </c>
    </row>
    <row r="301" spans="1:10" x14ac:dyDescent="0.25">
      <c r="A301" s="287" t="s">
        <v>581</v>
      </c>
      <c r="B301" s="327" t="s">
        <v>554</v>
      </c>
      <c r="C301" s="327" t="s">
        <v>538</v>
      </c>
      <c r="D301" s="328" t="s">
        <v>183</v>
      </c>
      <c r="E301" s="328" t="s">
        <v>183</v>
      </c>
      <c r="F301" s="328" t="s">
        <v>183</v>
      </c>
      <c r="G301" s="327" t="s">
        <v>554</v>
      </c>
      <c r="H301" s="327">
        <v>42.78562494471668</v>
      </c>
      <c r="I301" s="327">
        <v>22.8286814646106</v>
      </c>
      <c r="J301" s="57" t="s">
        <v>480</v>
      </c>
    </row>
    <row r="302" spans="1:10" x14ac:dyDescent="0.25">
      <c r="A302" s="288" t="s">
        <v>545</v>
      </c>
      <c r="B302" s="329" t="s">
        <v>482</v>
      </c>
      <c r="C302" s="327" t="s">
        <v>538</v>
      </c>
      <c r="D302" s="327" t="s">
        <v>482</v>
      </c>
      <c r="E302" s="327" t="s">
        <v>482</v>
      </c>
      <c r="F302" s="327" t="s">
        <v>482</v>
      </c>
      <c r="G302" s="329" t="s">
        <v>482</v>
      </c>
      <c r="H302" s="329">
        <v>40.930380256173969</v>
      </c>
      <c r="I302" s="329">
        <v>22.744244376797859</v>
      </c>
      <c r="J302" s="57" t="s">
        <v>480</v>
      </c>
    </row>
    <row r="303" spans="1:10" x14ac:dyDescent="0.25">
      <c r="A303" s="288" t="s">
        <v>546</v>
      </c>
      <c r="B303" s="329" t="s">
        <v>509</v>
      </c>
      <c r="C303" s="327" t="s">
        <v>538</v>
      </c>
      <c r="D303" s="327" t="s">
        <v>509</v>
      </c>
      <c r="E303" s="327" t="s">
        <v>509</v>
      </c>
      <c r="F303" s="327" t="s">
        <v>509</v>
      </c>
      <c r="G303" s="329" t="s">
        <v>509</v>
      </c>
      <c r="H303" s="329" t="s">
        <v>509</v>
      </c>
      <c r="I303" s="329" t="s">
        <v>509</v>
      </c>
      <c r="J303" s="57" t="s">
        <v>480</v>
      </c>
    </row>
    <row r="304" spans="1:10" x14ac:dyDescent="0.25">
      <c r="A304" s="288" t="s">
        <v>547</v>
      </c>
      <c r="B304" s="329" t="s">
        <v>482</v>
      </c>
      <c r="C304" s="327" t="s">
        <v>538</v>
      </c>
      <c r="D304" s="327" t="s">
        <v>482</v>
      </c>
      <c r="E304" s="327" t="s">
        <v>482</v>
      </c>
      <c r="F304" s="327" t="s">
        <v>482</v>
      </c>
      <c r="G304" s="329" t="s">
        <v>482</v>
      </c>
      <c r="H304" s="329">
        <v>1.8552446885427101</v>
      </c>
      <c r="I304" s="329">
        <v>8.4437087812739994E-2</v>
      </c>
      <c r="J304" s="57" t="s">
        <v>480</v>
      </c>
    </row>
    <row r="305" spans="1:10" x14ac:dyDescent="0.25">
      <c r="A305" s="288" t="s">
        <v>548</v>
      </c>
      <c r="B305" s="329" t="s">
        <v>509</v>
      </c>
      <c r="C305" s="327" t="s">
        <v>538</v>
      </c>
      <c r="D305" s="327" t="s">
        <v>509</v>
      </c>
      <c r="E305" s="327" t="s">
        <v>509</v>
      </c>
      <c r="F305" s="327" t="s">
        <v>509</v>
      </c>
      <c r="G305" s="329" t="s">
        <v>509</v>
      </c>
      <c r="H305" s="329" t="s">
        <v>509</v>
      </c>
      <c r="I305" s="329" t="s">
        <v>509</v>
      </c>
      <c r="J305" s="57" t="s">
        <v>480</v>
      </c>
    </row>
    <row r="306" spans="1:10" x14ac:dyDescent="0.25">
      <c r="A306" s="288" t="s">
        <v>88</v>
      </c>
      <c r="B306" s="329" t="s">
        <v>482</v>
      </c>
      <c r="C306" s="327" t="s">
        <v>538</v>
      </c>
      <c r="D306" s="327" t="s">
        <v>482</v>
      </c>
      <c r="E306" s="327" t="s">
        <v>507</v>
      </c>
      <c r="F306" s="327" t="s">
        <v>507</v>
      </c>
      <c r="G306" s="329" t="s">
        <v>482</v>
      </c>
      <c r="H306" s="329" t="s">
        <v>507</v>
      </c>
      <c r="I306" s="329" t="s">
        <v>507</v>
      </c>
      <c r="J306" s="57" t="s">
        <v>480</v>
      </c>
    </row>
    <row r="307" spans="1:10" x14ac:dyDescent="0.25">
      <c r="A307" s="284" t="s">
        <v>582</v>
      </c>
      <c r="B307" s="327">
        <v>11350565.440672889</v>
      </c>
      <c r="C307" s="327" t="s">
        <v>538</v>
      </c>
      <c r="D307" s="328" t="s">
        <v>183</v>
      </c>
      <c r="E307" s="328" t="s">
        <v>183</v>
      </c>
      <c r="F307" s="328" t="s">
        <v>183</v>
      </c>
      <c r="G307" s="327">
        <v>586285.4434706961</v>
      </c>
      <c r="H307" s="327">
        <v>205.34813377159594</v>
      </c>
      <c r="I307" s="327">
        <v>4.1002059296026401</v>
      </c>
      <c r="J307" s="327" t="s">
        <v>542</v>
      </c>
    </row>
    <row r="308" spans="1:10" x14ac:dyDescent="0.25">
      <c r="A308" s="283" t="s">
        <v>539</v>
      </c>
      <c r="B308" s="327">
        <v>2244284.3614724921</v>
      </c>
      <c r="C308" s="327" t="s">
        <v>538</v>
      </c>
      <c r="D308" s="327">
        <v>67.197268126614205</v>
      </c>
      <c r="E308" s="327">
        <v>9.4999509612768396</v>
      </c>
      <c r="F308" s="327">
        <v>0.57001685543420999</v>
      </c>
      <c r="G308" s="327">
        <v>150809.77799023423</v>
      </c>
      <c r="H308" s="327">
        <v>21.320591377149189</v>
      </c>
      <c r="I308" s="327">
        <v>1.2792799144267299</v>
      </c>
      <c r="J308" s="327" t="s">
        <v>480</v>
      </c>
    </row>
    <row r="309" spans="1:10" x14ac:dyDescent="0.25">
      <c r="A309" s="283" t="s">
        <v>540</v>
      </c>
      <c r="B309" s="327">
        <v>112366.54296457814</v>
      </c>
      <c r="C309" s="327" t="s">
        <v>538</v>
      </c>
      <c r="D309" s="327">
        <v>90.475845936581024</v>
      </c>
      <c r="E309" s="327">
        <v>31.31951642816826</v>
      </c>
      <c r="F309" s="327">
        <v>1.4249999999999701</v>
      </c>
      <c r="G309" s="327">
        <v>10166.458029689384</v>
      </c>
      <c r="H309" s="327">
        <v>3.5192657883555798</v>
      </c>
      <c r="I309" s="327">
        <v>0.16012232372452001</v>
      </c>
      <c r="J309" s="327" t="s">
        <v>480</v>
      </c>
    </row>
    <row r="310" spans="1:10" x14ac:dyDescent="0.25">
      <c r="A310" s="283" t="s">
        <v>541</v>
      </c>
      <c r="B310" s="327">
        <v>8464063.9996716734</v>
      </c>
      <c r="C310" s="327" t="s">
        <v>538</v>
      </c>
      <c r="D310" s="327">
        <v>50.248817526340829</v>
      </c>
      <c r="E310" s="327">
        <v>4.4986853631150696</v>
      </c>
      <c r="F310" s="327">
        <v>8.9994847365319999E-2</v>
      </c>
      <c r="G310" s="327">
        <v>425309.20745077246</v>
      </c>
      <c r="H310" s="327">
        <v>38.07716082779217</v>
      </c>
      <c r="I310" s="327">
        <v>0.76172214774073999</v>
      </c>
      <c r="J310" s="327" t="s">
        <v>480</v>
      </c>
    </row>
    <row r="311" spans="1:10" x14ac:dyDescent="0.25">
      <c r="A311" s="283" t="s">
        <v>3205</v>
      </c>
      <c r="B311" s="327" t="s">
        <v>509</v>
      </c>
      <c r="C311" s="327" t="s">
        <v>538</v>
      </c>
      <c r="D311" s="327" t="s">
        <v>509</v>
      </c>
      <c r="E311" s="327" t="s">
        <v>509</v>
      </c>
      <c r="F311" s="327" t="s">
        <v>509</v>
      </c>
      <c r="G311" s="327" t="s">
        <v>509</v>
      </c>
      <c r="H311" s="327" t="s">
        <v>509</v>
      </c>
      <c r="I311" s="327" t="s">
        <v>509</v>
      </c>
      <c r="J311" s="327" t="s">
        <v>509</v>
      </c>
    </row>
    <row r="312" spans="1:10" x14ac:dyDescent="0.25">
      <c r="A312" s="283" t="s">
        <v>3206</v>
      </c>
      <c r="B312" s="327" t="s">
        <v>509</v>
      </c>
      <c r="C312" s="327" t="s">
        <v>538</v>
      </c>
      <c r="D312" s="327" t="s">
        <v>509</v>
      </c>
      <c r="E312" s="327" t="s">
        <v>509</v>
      </c>
      <c r="F312" s="327" t="s">
        <v>509</v>
      </c>
      <c r="G312" s="327" t="s">
        <v>509</v>
      </c>
      <c r="H312" s="327" t="s">
        <v>509</v>
      </c>
      <c r="I312" s="327" t="s">
        <v>509</v>
      </c>
      <c r="J312" s="327" t="s">
        <v>509</v>
      </c>
    </row>
    <row r="313" spans="1:10" x14ac:dyDescent="0.25">
      <c r="A313" s="283" t="s">
        <v>3207</v>
      </c>
      <c r="B313" s="327">
        <v>529850.53656414582</v>
      </c>
      <c r="C313" s="327" t="s">
        <v>538</v>
      </c>
      <c r="D313" s="327">
        <v>97.591405250278996</v>
      </c>
      <c r="E313" s="327">
        <v>268.8137615220773</v>
      </c>
      <c r="F313" s="327">
        <v>3.5841834869610198</v>
      </c>
      <c r="G313" s="327">
        <v>51708.858435909322</v>
      </c>
      <c r="H313" s="327">
        <v>142.43111577829899</v>
      </c>
      <c r="I313" s="327">
        <v>1.8990815437106501</v>
      </c>
      <c r="J313" s="327" t="s">
        <v>480</v>
      </c>
    </row>
    <row r="314" spans="1:10" x14ac:dyDescent="0.25">
      <c r="A314" s="296" t="s">
        <v>3225</v>
      </c>
      <c r="B314" s="327">
        <v>4223544.2202831479</v>
      </c>
      <c r="C314" s="327" t="s">
        <v>538</v>
      </c>
      <c r="D314" s="328" t="s">
        <v>183</v>
      </c>
      <c r="E314" s="328" t="s">
        <v>183</v>
      </c>
      <c r="F314" s="328" t="s">
        <v>183</v>
      </c>
      <c r="G314" s="327">
        <v>227130.02298152124</v>
      </c>
      <c r="H314" s="327">
        <v>43.127051806573057</v>
      </c>
      <c r="I314" s="327">
        <v>1.1609958550767701</v>
      </c>
      <c r="J314" s="327" t="s">
        <v>542</v>
      </c>
    </row>
    <row r="315" spans="1:10" x14ac:dyDescent="0.25">
      <c r="A315" s="283" t="s">
        <v>539</v>
      </c>
      <c r="B315" s="327">
        <v>802613.81053188839</v>
      </c>
      <c r="C315" s="327" t="s">
        <v>538</v>
      </c>
      <c r="D315" s="327">
        <v>68.457376341550798</v>
      </c>
      <c r="E315" s="327">
        <v>9.5</v>
      </c>
      <c r="F315" s="327">
        <v>0.56999999999999995</v>
      </c>
      <c r="G315" s="327">
        <v>54944.835684507634</v>
      </c>
      <c r="H315" s="327">
        <v>7.6248312000529399</v>
      </c>
      <c r="I315" s="327">
        <v>0.45748987200317998</v>
      </c>
      <c r="J315" s="327" t="s">
        <v>480</v>
      </c>
    </row>
    <row r="316" spans="1:10" x14ac:dyDescent="0.25">
      <c r="A316" s="283" t="s">
        <v>540</v>
      </c>
      <c r="B316" s="327">
        <v>102339.36264828738</v>
      </c>
      <c r="C316" s="327" t="s">
        <v>538</v>
      </c>
      <c r="D316" s="327">
        <v>90.484267022339296</v>
      </c>
      <c r="E316" s="327">
        <v>9.5</v>
      </c>
      <c r="F316" s="327">
        <v>1.425</v>
      </c>
      <c r="G316" s="327">
        <v>9260.1022167636511</v>
      </c>
      <c r="H316" s="327">
        <v>0.97222394515873001</v>
      </c>
      <c r="I316" s="327">
        <v>0.14583359177381</v>
      </c>
      <c r="J316" s="327" t="s">
        <v>480</v>
      </c>
    </row>
    <row r="317" spans="1:10" x14ac:dyDescent="0.25">
      <c r="A317" s="283" t="s">
        <v>541</v>
      </c>
      <c r="B317" s="327">
        <v>3242414.5271654259</v>
      </c>
      <c r="C317" s="327" t="s">
        <v>538</v>
      </c>
      <c r="D317" s="327">
        <v>50.248073994006511</v>
      </c>
      <c r="E317" s="327">
        <v>4.5</v>
      </c>
      <c r="F317" s="327">
        <v>0.09</v>
      </c>
      <c r="G317" s="327">
        <v>162925.08508024996</v>
      </c>
      <c r="H317" s="327">
        <v>14.590865372244419</v>
      </c>
      <c r="I317" s="327">
        <v>0.29181730744488998</v>
      </c>
      <c r="J317" s="327" t="s">
        <v>480</v>
      </c>
    </row>
    <row r="318" spans="1:10" x14ac:dyDescent="0.25">
      <c r="A318" s="283" t="s">
        <v>3205</v>
      </c>
      <c r="B318" s="327" t="s">
        <v>509</v>
      </c>
      <c r="C318" s="327" t="s">
        <v>538</v>
      </c>
      <c r="D318" s="327" t="s">
        <v>509</v>
      </c>
      <c r="E318" s="327" t="s">
        <v>509</v>
      </c>
      <c r="F318" s="327" t="s">
        <v>509</v>
      </c>
      <c r="G318" s="327" t="s">
        <v>509</v>
      </c>
      <c r="H318" s="327" t="s">
        <v>509</v>
      </c>
      <c r="I318" s="327" t="s">
        <v>509</v>
      </c>
      <c r="J318" s="327" t="s">
        <v>509</v>
      </c>
    </row>
    <row r="319" spans="1:10" x14ac:dyDescent="0.25">
      <c r="A319" s="283" t="s">
        <v>3206</v>
      </c>
      <c r="B319" s="327" t="s">
        <v>509</v>
      </c>
      <c r="C319" s="327" t="s">
        <v>538</v>
      </c>
      <c r="D319" s="327" t="s">
        <v>509</v>
      </c>
      <c r="E319" s="327" t="s">
        <v>509</v>
      </c>
      <c r="F319" s="327" t="s">
        <v>509</v>
      </c>
      <c r="G319" s="327" t="s">
        <v>509</v>
      </c>
      <c r="H319" s="327" t="s">
        <v>509</v>
      </c>
      <c r="I319" s="327" t="s">
        <v>509</v>
      </c>
      <c r="J319" s="327" t="s">
        <v>509</v>
      </c>
    </row>
    <row r="320" spans="1:10" x14ac:dyDescent="0.25">
      <c r="A320" s="283" t="s">
        <v>3207</v>
      </c>
      <c r="B320" s="327">
        <v>76176.519937545774</v>
      </c>
      <c r="C320" s="327" t="s">
        <v>538</v>
      </c>
      <c r="D320" s="327">
        <v>96.731829689896188</v>
      </c>
      <c r="E320" s="327">
        <v>261.74904426540229</v>
      </c>
      <c r="F320" s="327">
        <v>3.4899872568719901</v>
      </c>
      <c r="G320" s="327">
        <v>7368.6941529676596</v>
      </c>
      <c r="H320" s="327">
        <v>19.939131289116968</v>
      </c>
      <c r="I320" s="327">
        <v>0.26585508385488998</v>
      </c>
      <c r="J320" s="327" t="s">
        <v>480</v>
      </c>
    </row>
    <row r="321" spans="1:10" x14ac:dyDescent="0.25">
      <c r="A321" s="288" t="s">
        <v>583</v>
      </c>
      <c r="B321" s="327">
        <v>4223544.2202831479</v>
      </c>
      <c r="C321" s="327" t="s">
        <v>538</v>
      </c>
      <c r="D321" s="328" t="s">
        <v>183</v>
      </c>
      <c r="E321" s="328" t="s">
        <v>183</v>
      </c>
      <c r="F321" s="328" t="s">
        <v>183</v>
      </c>
      <c r="G321" s="327">
        <v>227130.02298152124</v>
      </c>
      <c r="H321" s="327">
        <v>43.127051806573057</v>
      </c>
      <c r="I321" s="327">
        <v>1.1609958550767701</v>
      </c>
      <c r="J321" s="327" t="s">
        <v>542</v>
      </c>
    </row>
    <row r="322" spans="1:10" x14ac:dyDescent="0.25">
      <c r="A322" s="294" t="s">
        <v>545</v>
      </c>
      <c r="B322" s="329">
        <v>802613.81053188839</v>
      </c>
      <c r="C322" s="327" t="s">
        <v>538</v>
      </c>
      <c r="D322" s="327">
        <v>68.457376341550798</v>
      </c>
      <c r="E322" s="327">
        <v>9.5</v>
      </c>
      <c r="F322" s="327">
        <v>0.56999999999999995</v>
      </c>
      <c r="G322" s="329">
        <v>54944.835684507634</v>
      </c>
      <c r="H322" s="329">
        <v>7.6248312000529399</v>
      </c>
      <c r="I322" s="329">
        <v>0.45748987200317998</v>
      </c>
      <c r="J322" s="329" t="s">
        <v>480</v>
      </c>
    </row>
    <row r="323" spans="1:10" x14ac:dyDescent="0.25">
      <c r="A323" s="294" t="s">
        <v>546</v>
      </c>
      <c r="B323" s="329">
        <v>102339.36264828738</v>
      </c>
      <c r="C323" s="327" t="s">
        <v>538</v>
      </c>
      <c r="D323" s="327">
        <v>90.484267022339296</v>
      </c>
      <c r="E323" s="327">
        <v>9.5</v>
      </c>
      <c r="F323" s="327">
        <v>1.425</v>
      </c>
      <c r="G323" s="329">
        <v>9260.1022167636511</v>
      </c>
      <c r="H323" s="329">
        <v>0.97222394515873001</v>
      </c>
      <c r="I323" s="329">
        <v>0.14583359177381</v>
      </c>
      <c r="J323" s="329" t="s">
        <v>480</v>
      </c>
    </row>
    <row r="324" spans="1:10" x14ac:dyDescent="0.25">
      <c r="A324" s="294" t="s">
        <v>547</v>
      </c>
      <c r="B324" s="329">
        <v>3242414.5271654259</v>
      </c>
      <c r="C324" s="327" t="s">
        <v>538</v>
      </c>
      <c r="D324" s="327">
        <v>50.248073994006511</v>
      </c>
      <c r="E324" s="327">
        <v>4.5</v>
      </c>
      <c r="F324" s="327">
        <v>0.09</v>
      </c>
      <c r="G324" s="329">
        <v>162925.08508024996</v>
      </c>
      <c r="H324" s="329">
        <v>14.590865372244419</v>
      </c>
      <c r="I324" s="329">
        <v>0.29181730744488998</v>
      </c>
      <c r="J324" s="329" t="s">
        <v>480</v>
      </c>
    </row>
    <row r="325" spans="1:10" x14ac:dyDescent="0.25">
      <c r="A325" s="294" t="s">
        <v>548</v>
      </c>
      <c r="B325" s="329" t="s">
        <v>509</v>
      </c>
      <c r="C325" s="327" t="s">
        <v>538</v>
      </c>
      <c r="D325" s="327" t="s">
        <v>509</v>
      </c>
      <c r="E325" s="327" t="s">
        <v>509</v>
      </c>
      <c r="F325" s="327" t="s">
        <v>509</v>
      </c>
      <c r="G325" s="329" t="s">
        <v>509</v>
      </c>
      <c r="H325" s="329" t="s">
        <v>509</v>
      </c>
      <c r="I325" s="329" t="s">
        <v>509</v>
      </c>
      <c r="J325" s="329" t="s">
        <v>509</v>
      </c>
    </row>
    <row r="326" spans="1:10" x14ac:dyDescent="0.25">
      <c r="A326" s="294" t="s">
        <v>549</v>
      </c>
      <c r="B326" s="329" t="s">
        <v>509</v>
      </c>
      <c r="C326" s="327" t="s">
        <v>538</v>
      </c>
      <c r="D326" s="327" t="s">
        <v>509</v>
      </c>
      <c r="E326" s="327" t="s">
        <v>509</v>
      </c>
      <c r="F326" s="327" t="s">
        <v>509</v>
      </c>
      <c r="G326" s="329" t="s">
        <v>509</v>
      </c>
      <c r="H326" s="329" t="s">
        <v>509</v>
      </c>
      <c r="I326" s="329" t="s">
        <v>509</v>
      </c>
      <c r="J326" s="329" t="s">
        <v>509</v>
      </c>
    </row>
    <row r="327" spans="1:10" x14ac:dyDescent="0.25">
      <c r="A327" s="294" t="s">
        <v>88</v>
      </c>
      <c r="B327" s="329">
        <v>76176.519937545774</v>
      </c>
      <c r="C327" s="327" t="s">
        <v>538</v>
      </c>
      <c r="D327" s="327">
        <v>96.731829689896188</v>
      </c>
      <c r="E327" s="327">
        <v>261.74904426540229</v>
      </c>
      <c r="F327" s="327">
        <v>3.4899872568719901</v>
      </c>
      <c r="G327" s="329">
        <v>7368.6941529676596</v>
      </c>
      <c r="H327" s="329">
        <v>19.939131289116968</v>
      </c>
      <c r="I327" s="329">
        <v>0.26585508385488998</v>
      </c>
      <c r="J327" s="329" t="s">
        <v>480</v>
      </c>
    </row>
    <row r="328" spans="1:10" x14ac:dyDescent="0.25">
      <c r="A328" s="296" t="s">
        <v>3226</v>
      </c>
      <c r="B328" s="327">
        <v>7122906.3888648106</v>
      </c>
      <c r="C328" s="327" t="s">
        <v>538</v>
      </c>
      <c r="D328" s="328" t="s">
        <v>183</v>
      </c>
      <c r="E328" s="328" t="s">
        <v>183</v>
      </c>
      <c r="F328" s="328" t="s">
        <v>183</v>
      </c>
      <c r="G328" s="327">
        <v>358897.51072027022</v>
      </c>
      <c r="H328" s="327">
        <v>162.20807697148538</v>
      </c>
      <c r="I328" s="327">
        <v>2.9373316220328798</v>
      </c>
      <c r="J328" s="327" t="s">
        <v>542</v>
      </c>
    </row>
    <row r="329" spans="1:10" x14ac:dyDescent="0.25">
      <c r="A329" s="283" t="s">
        <v>539</v>
      </c>
      <c r="B329" s="327">
        <v>1441653.2392910132</v>
      </c>
      <c r="C329" s="327" t="s">
        <v>538</v>
      </c>
      <c r="D329" s="327">
        <v>66.495636541257568</v>
      </c>
      <c r="E329" s="327">
        <v>9.5</v>
      </c>
      <c r="F329" s="327">
        <v>0.56999999999999995</v>
      </c>
      <c r="G329" s="327">
        <v>95863.649818421836</v>
      </c>
      <c r="H329" s="327">
        <v>13.695705773264629</v>
      </c>
      <c r="I329" s="327">
        <v>0.82174234639587995</v>
      </c>
      <c r="J329" s="327" t="s">
        <v>480</v>
      </c>
    </row>
    <row r="330" spans="1:10" x14ac:dyDescent="0.25">
      <c r="A330" s="283" t="s">
        <v>540</v>
      </c>
      <c r="B330" s="327">
        <v>8899.3961168497008</v>
      </c>
      <c r="C330" s="327" t="s">
        <v>538</v>
      </c>
      <c r="D330" s="327">
        <v>90.484267022339282</v>
      </c>
      <c r="E330" s="327">
        <v>284.99999999999949</v>
      </c>
      <c r="F330" s="327">
        <v>1.4249999999999099</v>
      </c>
      <c r="G330" s="327">
        <v>805.25533457459767</v>
      </c>
      <c r="H330" s="327">
        <v>2.5363278933021598</v>
      </c>
      <c r="I330" s="327">
        <v>1.2681639466510001E-2</v>
      </c>
      <c r="J330" s="327" t="s">
        <v>480</v>
      </c>
    </row>
    <row r="331" spans="1:10" x14ac:dyDescent="0.25">
      <c r="A331" s="283" t="s">
        <v>541</v>
      </c>
      <c r="B331" s="327">
        <v>5218679.7368303481</v>
      </c>
      <c r="C331" s="327" t="s">
        <v>538</v>
      </c>
      <c r="D331" s="327">
        <v>50.248073994006518</v>
      </c>
      <c r="E331" s="327">
        <v>4.5</v>
      </c>
      <c r="F331" s="327">
        <v>0.09</v>
      </c>
      <c r="G331" s="327">
        <v>262228.6055672738</v>
      </c>
      <c r="H331" s="327">
        <v>23.484058815736571</v>
      </c>
      <c r="I331" s="327">
        <v>0.46968117631473</v>
      </c>
      <c r="J331" s="327" t="s">
        <v>480</v>
      </c>
    </row>
    <row r="332" spans="1:10" x14ac:dyDescent="0.25">
      <c r="A332" s="283" t="s">
        <v>3205</v>
      </c>
      <c r="B332" s="327" t="s">
        <v>509</v>
      </c>
      <c r="C332" s="327" t="s">
        <v>538</v>
      </c>
      <c r="D332" s="327" t="s">
        <v>509</v>
      </c>
      <c r="E332" s="327" t="s">
        <v>509</v>
      </c>
      <c r="F332" s="327" t="s">
        <v>509</v>
      </c>
      <c r="G332" s="327" t="s">
        <v>509</v>
      </c>
      <c r="H332" s="327" t="s">
        <v>509</v>
      </c>
      <c r="I332" s="327" t="s">
        <v>509</v>
      </c>
      <c r="J332" s="327" t="s">
        <v>509</v>
      </c>
    </row>
    <row r="333" spans="1:10" x14ac:dyDescent="0.25">
      <c r="A333" s="283" t="s">
        <v>3206</v>
      </c>
      <c r="B333" s="327" t="s">
        <v>509</v>
      </c>
      <c r="C333" s="327" t="s">
        <v>538</v>
      </c>
      <c r="D333" s="327" t="s">
        <v>509</v>
      </c>
      <c r="E333" s="327" t="s">
        <v>509</v>
      </c>
      <c r="F333" s="327" t="s">
        <v>509</v>
      </c>
      <c r="G333" s="327" t="s">
        <v>509</v>
      </c>
      <c r="H333" s="327" t="s">
        <v>509</v>
      </c>
      <c r="I333" s="327" t="s">
        <v>509</v>
      </c>
      <c r="J333" s="327" t="s">
        <v>509</v>
      </c>
    </row>
    <row r="334" spans="1:10" x14ac:dyDescent="0.25">
      <c r="A334" s="283" t="s">
        <v>3207</v>
      </c>
      <c r="B334" s="327">
        <v>453674.0166266</v>
      </c>
      <c r="C334" s="327" t="s">
        <v>538</v>
      </c>
      <c r="D334" s="327">
        <v>97.735736802039924</v>
      </c>
      <c r="E334" s="327">
        <v>270.00000000000006</v>
      </c>
      <c r="F334" s="327">
        <v>3.6</v>
      </c>
      <c r="G334" s="327">
        <v>44340.16428294166</v>
      </c>
      <c r="H334" s="327">
        <v>122.49198448918202</v>
      </c>
      <c r="I334" s="327">
        <v>1.63322645985576</v>
      </c>
      <c r="J334" s="327" t="s">
        <v>480</v>
      </c>
    </row>
    <row r="335" spans="1:10" x14ac:dyDescent="0.25">
      <c r="A335" s="287" t="s">
        <v>584</v>
      </c>
      <c r="B335" s="327">
        <v>7122906.3888648106</v>
      </c>
      <c r="C335" s="327" t="s">
        <v>538</v>
      </c>
      <c r="D335" s="328" t="s">
        <v>183</v>
      </c>
      <c r="E335" s="328" t="s">
        <v>183</v>
      </c>
      <c r="F335" s="328" t="s">
        <v>183</v>
      </c>
      <c r="G335" s="327">
        <v>358897.51072027022</v>
      </c>
      <c r="H335" s="327">
        <v>162.20807697148538</v>
      </c>
      <c r="I335" s="327">
        <v>2.9373316220328798</v>
      </c>
      <c r="J335" s="327" t="s">
        <v>542</v>
      </c>
    </row>
    <row r="336" spans="1:10" x14ac:dyDescent="0.25">
      <c r="A336" s="288" t="s">
        <v>585</v>
      </c>
      <c r="B336" s="327">
        <v>7122906.3888648106</v>
      </c>
      <c r="C336" s="327" t="s">
        <v>538</v>
      </c>
      <c r="D336" s="328" t="s">
        <v>183</v>
      </c>
      <c r="E336" s="328" t="s">
        <v>183</v>
      </c>
      <c r="F336" s="328" t="s">
        <v>183</v>
      </c>
      <c r="G336" s="327">
        <v>358897.51072027022</v>
      </c>
      <c r="H336" s="327">
        <v>162.20807697148538</v>
      </c>
      <c r="I336" s="327">
        <v>2.9373316220328798</v>
      </c>
      <c r="J336" s="327" t="s">
        <v>542</v>
      </c>
    </row>
    <row r="337" spans="1:10" x14ac:dyDescent="0.25">
      <c r="A337" s="294" t="s">
        <v>545</v>
      </c>
      <c r="B337" s="329">
        <v>1441653.2392910132</v>
      </c>
      <c r="C337" s="327" t="s">
        <v>538</v>
      </c>
      <c r="D337" s="327">
        <v>66.495636541257568</v>
      </c>
      <c r="E337" s="327">
        <v>9.5</v>
      </c>
      <c r="F337" s="327">
        <v>0.56999999999999995</v>
      </c>
      <c r="G337" s="329">
        <v>95863.649818421836</v>
      </c>
      <c r="H337" s="329">
        <v>13.695705773264629</v>
      </c>
      <c r="I337" s="329">
        <v>0.82174234639587995</v>
      </c>
      <c r="J337" s="329" t="s">
        <v>480</v>
      </c>
    </row>
    <row r="338" spans="1:10" x14ac:dyDescent="0.25">
      <c r="A338" s="294" t="s">
        <v>546</v>
      </c>
      <c r="B338" s="329">
        <v>8899.3961168497008</v>
      </c>
      <c r="C338" s="327" t="s">
        <v>538</v>
      </c>
      <c r="D338" s="327">
        <v>90.484267022339282</v>
      </c>
      <c r="E338" s="327">
        <v>284.99999999999949</v>
      </c>
      <c r="F338" s="327">
        <v>1.4249999999999099</v>
      </c>
      <c r="G338" s="329">
        <v>805.25533457459767</v>
      </c>
      <c r="H338" s="329">
        <v>2.5363278933021598</v>
      </c>
      <c r="I338" s="329">
        <v>1.2681639466510001E-2</v>
      </c>
      <c r="J338" s="329" t="s">
        <v>480</v>
      </c>
    </row>
    <row r="339" spans="1:10" x14ac:dyDescent="0.25">
      <c r="A339" s="294" t="s">
        <v>547</v>
      </c>
      <c r="B339" s="329">
        <v>5218679.7368303481</v>
      </c>
      <c r="C339" s="327" t="s">
        <v>538</v>
      </c>
      <c r="D339" s="327">
        <v>50.248073994006518</v>
      </c>
      <c r="E339" s="327">
        <v>4.5</v>
      </c>
      <c r="F339" s="327">
        <v>0.09</v>
      </c>
      <c r="G339" s="329">
        <v>262228.6055672738</v>
      </c>
      <c r="H339" s="329">
        <v>23.484058815736571</v>
      </c>
      <c r="I339" s="329">
        <v>0.46968117631473</v>
      </c>
      <c r="J339" s="329" t="s">
        <v>480</v>
      </c>
    </row>
    <row r="340" spans="1:10" x14ac:dyDescent="0.25">
      <c r="A340" s="294" t="s">
        <v>548</v>
      </c>
      <c r="B340" s="329" t="s">
        <v>509</v>
      </c>
      <c r="C340" s="327" t="s">
        <v>538</v>
      </c>
      <c r="D340" s="327" t="s">
        <v>509</v>
      </c>
      <c r="E340" s="327" t="s">
        <v>509</v>
      </c>
      <c r="F340" s="327" t="s">
        <v>509</v>
      </c>
      <c r="G340" s="329" t="s">
        <v>509</v>
      </c>
      <c r="H340" s="329" t="s">
        <v>509</v>
      </c>
      <c r="I340" s="329" t="s">
        <v>509</v>
      </c>
      <c r="J340" s="329" t="s">
        <v>509</v>
      </c>
    </row>
    <row r="341" spans="1:10" x14ac:dyDescent="0.25">
      <c r="A341" s="294" t="s">
        <v>549</v>
      </c>
      <c r="B341" s="329" t="s">
        <v>509</v>
      </c>
      <c r="C341" s="327" t="s">
        <v>538</v>
      </c>
      <c r="D341" s="327" t="s">
        <v>509</v>
      </c>
      <c r="E341" s="327" t="s">
        <v>509</v>
      </c>
      <c r="F341" s="327" t="s">
        <v>509</v>
      </c>
      <c r="G341" s="329" t="s">
        <v>509</v>
      </c>
      <c r="H341" s="329" t="s">
        <v>509</v>
      </c>
      <c r="I341" s="329" t="s">
        <v>509</v>
      </c>
      <c r="J341" s="329" t="s">
        <v>509</v>
      </c>
    </row>
    <row r="342" spans="1:10" x14ac:dyDescent="0.25">
      <c r="A342" s="294" t="s">
        <v>88</v>
      </c>
      <c r="B342" s="329">
        <v>453674.0166266</v>
      </c>
      <c r="C342" s="327" t="s">
        <v>538</v>
      </c>
      <c r="D342" s="327">
        <v>97.735736802039924</v>
      </c>
      <c r="E342" s="327">
        <v>270.00000000000006</v>
      </c>
      <c r="F342" s="327">
        <v>3.6</v>
      </c>
      <c r="G342" s="329">
        <v>44340.16428294166</v>
      </c>
      <c r="H342" s="329">
        <v>122.49198448918202</v>
      </c>
      <c r="I342" s="329">
        <v>1.63322645985576</v>
      </c>
      <c r="J342" s="329" t="s">
        <v>480</v>
      </c>
    </row>
    <row r="343" spans="1:10" x14ac:dyDescent="0.25">
      <c r="A343" s="296" t="s">
        <v>499</v>
      </c>
      <c r="B343" s="327">
        <v>4114.8315249317002</v>
      </c>
      <c r="C343" s="327" t="s">
        <v>538</v>
      </c>
      <c r="D343" s="328" t="s">
        <v>183</v>
      </c>
      <c r="E343" s="328" t="s">
        <v>183</v>
      </c>
      <c r="F343" s="328" t="s">
        <v>183</v>
      </c>
      <c r="G343" s="327">
        <v>257.90976890459297</v>
      </c>
      <c r="H343" s="327">
        <v>1.300499353749E-2</v>
      </c>
      <c r="I343" s="327">
        <v>1.87845249299E-3</v>
      </c>
      <c r="J343" s="327" t="s">
        <v>542</v>
      </c>
    </row>
    <row r="344" spans="1:10" x14ac:dyDescent="0.25">
      <c r="A344" s="283" t="s">
        <v>539</v>
      </c>
      <c r="B344" s="327">
        <v>17.3116495903528</v>
      </c>
      <c r="C344" s="327" t="s">
        <v>538</v>
      </c>
      <c r="D344" s="327">
        <v>74.659973794072144</v>
      </c>
      <c r="E344" s="327">
        <v>3.14261395692282</v>
      </c>
      <c r="F344" s="327">
        <v>2.75514054400566</v>
      </c>
      <c r="G344" s="327">
        <v>1.2924873047479</v>
      </c>
      <c r="H344" s="327">
        <v>5.4403831620000003E-5</v>
      </c>
      <c r="I344" s="327">
        <v>4.7696027669999998E-5</v>
      </c>
      <c r="J344" s="327" t="s">
        <v>480</v>
      </c>
    </row>
    <row r="345" spans="1:10" x14ac:dyDescent="0.25">
      <c r="A345" s="283" t="s">
        <v>540</v>
      </c>
      <c r="B345" s="327">
        <v>1127.7841994410535</v>
      </c>
      <c r="C345" s="327" t="s">
        <v>538</v>
      </c>
      <c r="D345" s="327">
        <v>89.645233903118736</v>
      </c>
      <c r="E345" s="327">
        <v>9.4999999999999893</v>
      </c>
      <c r="F345" s="327">
        <v>1.4249999999969001</v>
      </c>
      <c r="G345" s="327">
        <v>101.10047835113475</v>
      </c>
      <c r="H345" s="327">
        <v>1.071394989469E-2</v>
      </c>
      <c r="I345" s="327">
        <v>1.6070924842E-3</v>
      </c>
      <c r="J345" s="327" t="s">
        <v>480</v>
      </c>
    </row>
    <row r="346" spans="1:10" x14ac:dyDescent="0.25">
      <c r="A346" s="283" t="s">
        <v>541</v>
      </c>
      <c r="B346" s="327">
        <v>2969.7356759002942</v>
      </c>
      <c r="C346" s="327" t="s">
        <v>538</v>
      </c>
      <c r="D346" s="327">
        <v>52.367220594999388</v>
      </c>
      <c r="E346" s="327">
        <v>0.75314440585758002</v>
      </c>
      <c r="F346" s="327">
        <v>7.5314440586429998E-2</v>
      </c>
      <c r="G346" s="327">
        <v>155.51680324871032</v>
      </c>
      <c r="H346" s="327">
        <v>2.2366398111799998E-3</v>
      </c>
      <c r="I346" s="327">
        <v>2.2366398112E-4</v>
      </c>
      <c r="J346" s="327" t="s">
        <v>480</v>
      </c>
    </row>
    <row r="347" spans="1:10" x14ac:dyDescent="0.25">
      <c r="A347" s="283" t="s">
        <v>3205</v>
      </c>
      <c r="B347" s="327" t="s">
        <v>509</v>
      </c>
      <c r="C347" s="327" t="s">
        <v>538</v>
      </c>
      <c r="D347" s="327" t="s">
        <v>509</v>
      </c>
      <c r="E347" s="327" t="s">
        <v>509</v>
      </c>
      <c r="F347" s="327" t="s">
        <v>509</v>
      </c>
      <c r="G347" s="327" t="s">
        <v>509</v>
      </c>
      <c r="H347" s="327" t="s">
        <v>509</v>
      </c>
      <c r="I347" s="327" t="s">
        <v>509</v>
      </c>
      <c r="J347" s="327" t="s">
        <v>509</v>
      </c>
    </row>
    <row r="348" spans="1:10" x14ac:dyDescent="0.25">
      <c r="A348" s="283" t="s">
        <v>3206</v>
      </c>
      <c r="B348" s="327" t="s">
        <v>509</v>
      </c>
      <c r="C348" s="327" t="s">
        <v>538</v>
      </c>
      <c r="D348" s="327" t="s">
        <v>509</v>
      </c>
      <c r="E348" s="327" t="s">
        <v>509</v>
      </c>
      <c r="F348" s="327" t="s">
        <v>509</v>
      </c>
      <c r="G348" s="327" t="s">
        <v>509</v>
      </c>
      <c r="H348" s="327" t="s">
        <v>509</v>
      </c>
      <c r="I348" s="327" t="s">
        <v>509</v>
      </c>
      <c r="J348" s="327" t="s">
        <v>509</v>
      </c>
    </row>
    <row r="349" spans="1:10" x14ac:dyDescent="0.25">
      <c r="A349" s="283" t="s">
        <v>3207</v>
      </c>
      <c r="B349" s="327" t="s">
        <v>482</v>
      </c>
      <c r="C349" s="327" t="s">
        <v>538</v>
      </c>
      <c r="D349" s="327" t="s">
        <v>514</v>
      </c>
      <c r="E349" s="327" t="s">
        <v>480</v>
      </c>
      <c r="F349" s="327" t="s">
        <v>480</v>
      </c>
      <c r="G349" s="327" t="s">
        <v>482</v>
      </c>
      <c r="H349" s="327" t="s">
        <v>480</v>
      </c>
      <c r="I349" s="327" t="s">
        <v>480</v>
      </c>
      <c r="J349" s="327" t="s">
        <v>480</v>
      </c>
    </row>
    <row r="350" spans="1:10" x14ac:dyDescent="0.25">
      <c r="A350" s="290" t="s">
        <v>586</v>
      </c>
      <c r="B350" s="327">
        <v>4114.8315249317002</v>
      </c>
      <c r="C350" s="327" t="s">
        <v>538</v>
      </c>
      <c r="D350" s="328" t="s">
        <v>183</v>
      </c>
      <c r="E350" s="328" t="s">
        <v>183</v>
      </c>
      <c r="F350" s="328" t="s">
        <v>183</v>
      </c>
      <c r="G350" s="327">
        <v>257.90976890459297</v>
      </c>
      <c r="H350" s="327">
        <v>1.300499353749E-2</v>
      </c>
      <c r="I350" s="327">
        <v>1.87845249299E-3</v>
      </c>
      <c r="J350" s="327" t="s">
        <v>542</v>
      </c>
    </row>
    <row r="351" spans="1:10" x14ac:dyDescent="0.25">
      <c r="A351" s="283" t="s">
        <v>539</v>
      </c>
      <c r="B351" s="329">
        <v>17.3116495903528</v>
      </c>
      <c r="C351" s="327" t="s">
        <v>538</v>
      </c>
      <c r="D351" s="327">
        <v>74.659973794072144</v>
      </c>
      <c r="E351" s="327">
        <v>3.14261395692282</v>
      </c>
      <c r="F351" s="327">
        <v>2.75514054400566</v>
      </c>
      <c r="G351" s="329">
        <v>1.2924873047479</v>
      </c>
      <c r="H351" s="329">
        <v>5.4403831620000003E-5</v>
      </c>
      <c r="I351" s="329">
        <v>4.7696027669999998E-5</v>
      </c>
      <c r="J351" s="329" t="s">
        <v>480</v>
      </c>
    </row>
    <row r="352" spans="1:10" x14ac:dyDescent="0.25">
      <c r="A352" s="283" t="s">
        <v>540</v>
      </c>
      <c r="B352" s="329">
        <v>1127.7841994410535</v>
      </c>
      <c r="C352" s="327" t="s">
        <v>538</v>
      </c>
      <c r="D352" s="327">
        <v>89.645233903118736</v>
      </c>
      <c r="E352" s="327">
        <v>9.4999999999999893</v>
      </c>
      <c r="F352" s="327">
        <v>1.4249999999969001</v>
      </c>
      <c r="G352" s="329">
        <v>101.10047835113475</v>
      </c>
      <c r="H352" s="329">
        <v>1.071394989469E-2</v>
      </c>
      <c r="I352" s="329">
        <v>1.6070924842E-3</v>
      </c>
      <c r="J352" s="329" t="s">
        <v>480</v>
      </c>
    </row>
    <row r="353" spans="1:10" x14ac:dyDescent="0.25">
      <c r="A353" s="283" t="s">
        <v>541</v>
      </c>
      <c r="B353" s="329">
        <v>2969.7356759002942</v>
      </c>
      <c r="C353" s="327" t="s">
        <v>538</v>
      </c>
      <c r="D353" s="327">
        <v>52.367220594999388</v>
      </c>
      <c r="E353" s="327">
        <v>0.75314440585758002</v>
      </c>
      <c r="F353" s="327">
        <v>7.5314440586429998E-2</v>
      </c>
      <c r="G353" s="329">
        <v>155.51680324871032</v>
      </c>
      <c r="H353" s="329">
        <v>2.2366398111799998E-3</v>
      </c>
      <c r="I353" s="329">
        <v>2.2366398112E-4</v>
      </c>
      <c r="J353" s="329" t="s">
        <v>480</v>
      </c>
    </row>
    <row r="354" spans="1:10" x14ac:dyDescent="0.25">
      <c r="A354" s="283" t="s">
        <v>3205</v>
      </c>
      <c r="B354" s="329" t="s">
        <v>509</v>
      </c>
      <c r="C354" s="327" t="s">
        <v>538</v>
      </c>
      <c r="D354" s="327" t="s">
        <v>509</v>
      </c>
      <c r="E354" s="327" t="s">
        <v>509</v>
      </c>
      <c r="F354" s="327" t="s">
        <v>509</v>
      </c>
      <c r="G354" s="329" t="s">
        <v>509</v>
      </c>
      <c r="H354" s="329" t="s">
        <v>509</v>
      </c>
      <c r="I354" s="329" t="s">
        <v>509</v>
      </c>
      <c r="J354" s="329" t="s">
        <v>509</v>
      </c>
    </row>
    <row r="355" spans="1:10" x14ac:dyDescent="0.25">
      <c r="A355" s="283" t="s">
        <v>3206</v>
      </c>
      <c r="B355" s="329" t="s">
        <v>509</v>
      </c>
      <c r="C355" s="327" t="s">
        <v>538</v>
      </c>
      <c r="D355" s="327" t="s">
        <v>509</v>
      </c>
      <c r="E355" s="327" t="s">
        <v>509</v>
      </c>
      <c r="F355" s="327" t="s">
        <v>509</v>
      </c>
      <c r="G355" s="329" t="s">
        <v>509</v>
      </c>
      <c r="H355" s="329" t="s">
        <v>509</v>
      </c>
      <c r="I355" s="329" t="s">
        <v>509</v>
      </c>
      <c r="J355" s="329" t="s">
        <v>509</v>
      </c>
    </row>
    <row r="356" spans="1:10" x14ac:dyDescent="0.25">
      <c r="A356" s="283" t="s">
        <v>3207</v>
      </c>
      <c r="B356" s="329" t="s">
        <v>482</v>
      </c>
      <c r="C356" s="327" t="s">
        <v>538</v>
      </c>
      <c r="D356" s="327" t="s">
        <v>514</v>
      </c>
      <c r="E356" s="327" t="s">
        <v>480</v>
      </c>
      <c r="F356" s="327" t="s">
        <v>480</v>
      </c>
      <c r="G356" s="329" t="s">
        <v>482</v>
      </c>
      <c r="H356" s="329" t="s">
        <v>480</v>
      </c>
      <c r="I356" s="329" t="s">
        <v>480</v>
      </c>
      <c r="J356" s="329" t="s">
        <v>480</v>
      </c>
    </row>
    <row r="357" spans="1:10" x14ac:dyDescent="0.25">
      <c r="A357" s="290" t="s">
        <v>587</v>
      </c>
      <c r="B357" s="327" t="s">
        <v>554</v>
      </c>
      <c r="C357" s="327" t="s">
        <v>538</v>
      </c>
      <c r="D357" s="328" t="s">
        <v>183</v>
      </c>
      <c r="E357" s="328" t="s">
        <v>183</v>
      </c>
      <c r="F357" s="328" t="s">
        <v>183</v>
      </c>
      <c r="G357" s="327" t="s">
        <v>554</v>
      </c>
      <c r="H357" s="327" t="s">
        <v>3098</v>
      </c>
      <c r="I357" s="327" t="s">
        <v>3098</v>
      </c>
      <c r="J357" s="328" t="s">
        <v>183</v>
      </c>
    </row>
    <row r="358" spans="1:10" x14ac:dyDescent="0.25">
      <c r="A358" s="283" t="s">
        <v>562</v>
      </c>
      <c r="B358" s="329" t="s">
        <v>482</v>
      </c>
      <c r="C358" s="327" t="s">
        <v>538</v>
      </c>
      <c r="D358" s="327" t="s">
        <v>482</v>
      </c>
      <c r="E358" s="327" t="s">
        <v>482</v>
      </c>
      <c r="F358" s="327" t="s">
        <v>482</v>
      </c>
      <c r="G358" s="329" t="s">
        <v>482</v>
      </c>
      <c r="H358" s="329" t="s">
        <v>482</v>
      </c>
      <c r="I358" s="329" t="s">
        <v>482</v>
      </c>
      <c r="J358" s="328" t="s">
        <v>183</v>
      </c>
    </row>
    <row r="359" spans="1:10" x14ac:dyDescent="0.25">
      <c r="A359" s="283" t="s">
        <v>563</v>
      </c>
      <c r="B359" s="329" t="s">
        <v>482</v>
      </c>
      <c r="C359" s="327" t="s">
        <v>538</v>
      </c>
      <c r="D359" s="327" t="s">
        <v>482</v>
      </c>
      <c r="E359" s="327" t="s">
        <v>482</v>
      </c>
      <c r="F359" s="327" t="s">
        <v>482</v>
      </c>
      <c r="G359" s="329" t="s">
        <v>482</v>
      </c>
      <c r="H359" s="329" t="s">
        <v>482</v>
      </c>
      <c r="I359" s="329" t="s">
        <v>482</v>
      </c>
      <c r="J359" s="328" t="s">
        <v>183</v>
      </c>
    </row>
    <row r="360" spans="1:10" x14ac:dyDescent="0.25">
      <c r="A360" s="283" t="s">
        <v>564</v>
      </c>
      <c r="B360" s="329" t="s">
        <v>482</v>
      </c>
      <c r="C360" s="327" t="s">
        <v>538</v>
      </c>
      <c r="D360" s="327" t="s">
        <v>482</v>
      </c>
      <c r="E360" s="327" t="s">
        <v>482</v>
      </c>
      <c r="F360" s="327" t="s">
        <v>482</v>
      </c>
      <c r="G360" s="329" t="s">
        <v>482</v>
      </c>
      <c r="H360" s="329" t="s">
        <v>482</v>
      </c>
      <c r="I360" s="329" t="s">
        <v>482</v>
      </c>
      <c r="J360" s="328" t="s">
        <v>183</v>
      </c>
    </row>
    <row r="361" spans="1:10" x14ac:dyDescent="0.25">
      <c r="A361" s="283" t="s">
        <v>3216</v>
      </c>
      <c r="B361" s="327" t="s">
        <v>482</v>
      </c>
      <c r="C361" s="327" t="s">
        <v>538</v>
      </c>
      <c r="D361" s="328" t="s">
        <v>183</v>
      </c>
      <c r="E361" s="328" t="s">
        <v>183</v>
      </c>
      <c r="F361" s="328" t="s">
        <v>183</v>
      </c>
      <c r="G361" s="327" t="s">
        <v>482</v>
      </c>
      <c r="H361" s="327" t="s">
        <v>509</v>
      </c>
      <c r="I361" s="327" t="s">
        <v>509</v>
      </c>
      <c r="J361" s="328" t="s">
        <v>183</v>
      </c>
    </row>
    <row r="362" spans="1:10" x14ac:dyDescent="0.25">
      <c r="A362" s="283" t="s">
        <v>541</v>
      </c>
      <c r="B362" s="329" t="s">
        <v>482</v>
      </c>
      <c r="C362" s="327" t="s">
        <v>538</v>
      </c>
      <c r="D362" s="327" t="s">
        <v>482</v>
      </c>
      <c r="E362" s="327" t="s">
        <v>482</v>
      </c>
      <c r="F362" s="327" t="s">
        <v>482</v>
      </c>
      <c r="G362" s="329" t="s">
        <v>482</v>
      </c>
      <c r="H362" s="329" t="s">
        <v>482</v>
      </c>
      <c r="I362" s="329" t="s">
        <v>482</v>
      </c>
      <c r="J362" s="328" t="s">
        <v>183</v>
      </c>
    </row>
    <row r="363" spans="1:10" x14ac:dyDescent="0.25">
      <c r="A363" s="283" t="s">
        <v>3207</v>
      </c>
      <c r="B363" s="329" t="s">
        <v>482</v>
      </c>
      <c r="C363" s="327" t="s">
        <v>538</v>
      </c>
      <c r="D363" s="327" t="s">
        <v>482</v>
      </c>
      <c r="E363" s="327" t="s">
        <v>480</v>
      </c>
      <c r="F363" s="327" t="s">
        <v>480</v>
      </c>
      <c r="G363" s="329" t="s">
        <v>482</v>
      </c>
      <c r="H363" s="329" t="s">
        <v>480</v>
      </c>
      <c r="I363" s="329" t="s">
        <v>480</v>
      </c>
      <c r="J363" s="328" t="s">
        <v>183</v>
      </c>
    </row>
    <row r="364" spans="1:10" x14ac:dyDescent="0.25">
      <c r="A364" s="283" t="s">
        <v>3217</v>
      </c>
      <c r="B364" s="327" t="s">
        <v>509</v>
      </c>
      <c r="C364" s="327" t="s">
        <v>538</v>
      </c>
      <c r="D364" s="328" t="s">
        <v>183</v>
      </c>
      <c r="E364" s="328" t="s">
        <v>183</v>
      </c>
      <c r="F364" s="328" t="s">
        <v>183</v>
      </c>
      <c r="G364" s="327" t="s">
        <v>509</v>
      </c>
      <c r="H364" s="327" t="s">
        <v>509</v>
      </c>
      <c r="I364" s="327" t="s">
        <v>509</v>
      </c>
      <c r="J364" s="328" t="s">
        <v>183</v>
      </c>
    </row>
    <row r="365" spans="1:10" x14ac:dyDescent="0.25">
      <c r="A365" s="290" t="s">
        <v>588</v>
      </c>
      <c r="B365" s="327" t="s">
        <v>554</v>
      </c>
      <c r="C365" s="327" t="s">
        <v>538</v>
      </c>
      <c r="D365" s="328" t="s">
        <v>183</v>
      </c>
      <c r="E365" s="328" t="s">
        <v>183</v>
      </c>
      <c r="F365" s="328" t="s">
        <v>183</v>
      </c>
      <c r="G365" s="327" t="s">
        <v>554</v>
      </c>
      <c r="H365" s="327" t="s">
        <v>3098</v>
      </c>
      <c r="I365" s="327" t="s">
        <v>3098</v>
      </c>
      <c r="J365" s="328" t="s">
        <v>183</v>
      </c>
    </row>
    <row r="366" spans="1:10" x14ac:dyDescent="0.25">
      <c r="A366" s="283" t="s">
        <v>576</v>
      </c>
      <c r="B366" s="329" t="s">
        <v>482</v>
      </c>
      <c r="C366" s="327" t="s">
        <v>538</v>
      </c>
      <c r="D366" s="327" t="s">
        <v>482</v>
      </c>
      <c r="E366" s="327" t="s">
        <v>482</v>
      </c>
      <c r="F366" s="327" t="s">
        <v>482</v>
      </c>
      <c r="G366" s="329" t="s">
        <v>482</v>
      </c>
      <c r="H366" s="329" t="s">
        <v>482</v>
      </c>
      <c r="I366" s="329" t="s">
        <v>482</v>
      </c>
      <c r="J366" s="328" t="s">
        <v>183</v>
      </c>
    </row>
    <row r="367" spans="1:10" x14ac:dyDescent="0.25">
      <c r="A367" s="283" t="s">
        <v>577</v>
      </c>
      <c r="B367" s="329" t="s">
        <v>482</v>
      </c>
      <c r="C367" s="327" t="s">
        <v>538</v>
      </c>
      <c r="D367" s="327" t="s">
        <v>482</v>
      </c>
      <c r="E367" s="327" t="s">
        <v>482</v>
      </c>
      <c r="F367" s="327" t="s">
        <v>482</v>
      </c>
      <c r="G367" s="329" t="s">
        <v>482</v>
      </c>
      <c r="H367" s="329" t="s">
        <v>482</v>
      </c>
      <c r="I367" s="329" t="s">
        <v>482</v>
      </c>
      <c r="J367" s="328" t="s">
        <v>183</v>
      </c>
    </row>
    <row r="368" spans="1:10" x14ac:dyDescent="0.25">
      <c r="A368" s="283" t="s">
        <v>562</v>
      </c>
      <c r="B368" s="329" t="s">
        <v>482</v>
      </c>
      <c r="C368" s="327" t="s">
        <v>538</v>
      </c>
      <c r="D368" s="327" t="s">
        <v>482</v>
      </c>
      <c r="E368" s="327" t="s">
        <v>482</v>
      </c>
      <c r="F368" s="327" t="s">
        <v>482</v>
      </c>
      <c r="G368" s="329" t="s">
        <v>482</v>
      </c>
      <c r="H368" s="329" t="s">
        <v>482</v>
      </c>
      <c r="I368" s="329" t="s">
        <v>482</v>
      </c>
      <c r="J368" s="328" t="s">
        <v>183</v>
      </c>
    </row>
    <row r="369" spans="1:10" x14ac:dyDescent="0.25">
      <c r="A369" s="283" t="s">
        <v>3221</v>
      </c>
      <c r="B369" s="327" t="s">
        <v>482</v>
      </c>
      <c r="C369" s="327" t="s">
        <v>538</v>
      </c>
      <c r="D369" s="328" t="s">
        <v>183</v>
      </c>
      <c r="E369" s="328" t="s">
        <v>183</v>
      </c>
      <c r="F369" s="328" t="s">
        <v>183</v>
      </c>
      <c r="G369" s="327" t="s">
        <v>482</v>
      </c>
      <c r="H369" s="327" t="s">
        <v>482</v>
      </c>
      <c r="I369" s="327" t="s">
        <v>482</v>
      </c>
      <c r="J369" s="328" t="s">
        <v>183</v>
      </c>
    </row>
    <row r="370" spans="1:10" x14ac:dyDescent="0.25">
      <c r="A370" s="283" t="s">
        <v>541</v>
      </c>
      <c r="B370" s="329" t="s">
        <v>482</v>
      </c>
      <c r="C370" s="327" t="s">
        <v>538</v>
      </c>
      <c r="D370" s="327" t="s">
        <v>482</v>
      </c>
      <c r="E370" s="327" t="s">
        <v>482</v>
      </c>
      <c r="F370" s="327" t="s">
        <v>482</v>
      </c>
      <c r="G370" s="329" t="s">
        <v>482</v>
      </c>
      <c r="H370" s="329" t="s">
        <v>482</v>
      </c>
      <c r="I370" s="329" t="s">
        <v>482</v>
      </c>
      <c r="J370" s="328" t="s">
        <v>183</v>
      </c>
    </row>
    <row r="371" spans="1:10" x14ac:dyDescent="0.25">
      <c r="A371" s="283" t="s">
        <v>3207</v>
      </c>
      <c r="B371" s="329" t="s">
        <v>482</v>
      </c>
      <c r="C371" s="327" t="s">
        <v>538</v>
      </c>
      <c r="D371" s="327" t="s">
        <v>482</v>
      </c>
      <c r="E371" s="327" t="s">
        <v>480</v>
      </c>
      <c r="F371" s="327" t="s">
        <v>480</v>
      </c>
      <c r="G371" s="329" t="s">
        <v>482</v>
      </c>
      <c r="H371" s="329" t="s">
        <v>480</v>
      </c>
      <c r="I371" s="329" t="s">
        <v>480</v>
      </c>
      <c r="J371" s="328" t="s">
        <v>183</v>
      </c>
    </row>
    <row r="372" spans="1:10" x14ac:dyDescent="0.25">
      <c r="A372" s="283" t="s">
        <v>3222</v>
      </c>
      <c r="B372" s="327" t="s">
        <v>509</v>
      </c>
      <c r="C372" s="327" t="s">
        <v>538</v>
      </c>
      <c r="D372" s="328" t="s">
        <v>183</v>
      </c>
      <c r="E372" s="328" t="s">
        <v>183</v>
      </c>
      <c r="F372" s="328" t="s">
        <v>183</v>
      </c>
      <c r="G372" s="327" t="s">
        <v>509</v>
      </c>
      <c r="H372" s="327" t="s">
        <v>509</v>
      </c>
      <c r="I372" s="327" t="s">
        <v>509</v>
      </c>
      <c r="J372" s="328" t="s">
        <v>183</v>
      </c>
    </row>
    <row r="373" spans="1:10" x14ac:dyDescent="0.25">
      <c r="A373" s="58" t="s">
        <v>589</v>
      </c>
      <c r="B373" s="327">
        <v>7178206.5629088432</v>
      </c>
      <c r="C373" s="327" t="s">
        <v>538</v>
      </c>
      <c r="D373" s="328" t="s">
        <v>183</v>
      </c>
      <c r="E373" s="328" t="s">
        <v>183</v>
      </c>
      <c r="F373" s="328" t="s">
        <v>183</v>
      </c>
      <c r="G373" s="327">
        <v>226133.22271687587</v>
      </c>
      <c r="H373" s="327">
        <v>4.1196270916394298</v>
      </c>
      <c r="I373" s="327">
        <v>2.5601844175807398</v>
      </c>
      <c r="J373" s="327" t="s">
        <v>542</v>
      </c>
    </row>
    <row r="374" spans="1:10" x14ac:dyDescent="0.25">
      <c r="A374" s="59" t="s">
        <v>590</v>
      </c>
      <c r="B374" s="327">
        <v>6789839.4054550147</v>
      </c>
      <c r="C374" s="327" t="s">
        <v>538</v>
      </c>
      <c r="D374" s="328" t="s">
        <v>183</v>
      </c>
      <c r="E374" s="328" t="s">
        <v>183</v>
      </c>
      <c r="F374" s="328" t="s">
        <v>183</v>
      </c>
      <c r="G374" s="327">
        <v>198086.65897924625</v>
      </c>
      <c r="H374" s="327">
        <v>3.6313603130694299</v>
      </c>
      <c r="I374" s="327">
        <v>1.7785747835824199</v>
      </c>
      <c r="J374" s="327" t="s">
        <v>542</v>
      </c>
    </row>
    <row r="375" spans="1:10" x14ac:dyDescent="0.25">
      <c r="A375" s="287" t="s">
        <v>591</v>
      </c>
      <c r="B375" s="327">
        <v>300563.24352238874</v>
      </c>
      <c r="C375" s="327" t="s">
        <v>538</v>
      </c>
      <c r="D375" s="328" t="s">
        <v>183</v>
      </c>
      <c r="E375" s="328" t="s">
        <v>183</v>
      </c>
      <c r="F375" s="328" t="s">
        <v>183</v>
      </c>
      <c r="G375" s="327">
        <v>13282.915919456782</v>
      </c>
      <c r="H375" s="327">
        <v>5.1948184495699996E-3</v>
      </c>
      <c r="I375" s="327">
        <v>1.29867598133739</v>
      </c>
      <c r="J375" s="327" t="s">
        <v>542</v>
      </c>
    </row>
    <row r="376" spans="1:10" x14ac:dyDescent="0.25">
      <c r="A376" s="288" t="s">
        <v>545</v>
      </c>
      <c r="B376" s="329" t="s">
        <v>480</v>
      </c>
      <c r="C376" s="327" t="s">
        <v>538</v>
      </c>
      <c r="D376" s="327" t="s">
        <v>480</v>
      </c>
      <c r="E376" s="327" t="s">
        <v>480</v>
      </c>
      <c r="F376" s="327" t="s">
        <v>480</v>
      </c>
      <c r="G376" s="329" t="s">
        <v>480</v>
      </c>
      <c r="H376" s="329" t="s">
        <v>480</v>
      </c>
      <c r="I376" s="329" t="s">
        <v>480</v>
      </c>
      <c r="J376" s="329" t="s">
        <v>480</v>
      </c>
    </row>
    <row r="377" spans="1:10" x14ac:dyDescent="0.25">
      <c r="A377" s="288" t="s">
        <v>546</v>
      </c>
      <c r="B377" s="329" t="s">
        <v>480</v>
      </c>
      <c r="C377" s="327" t="s">
        <v>538</v>
      </c>
      <c r="D377" s="327" t="s">
        <v>480</v>
      </c>
      <c r="E377" s="327" t="s">
        <v>480</v>
      </c>
      <c r="F377" s="327" t="s">
        <v>480</v>
      </c>
      <c r="G377" s="329" t="s">
        <v>480</v>
      </c>
      <c r="H377" s="329" t="s">
        <v>480</v>
      </c>
      <c r="I377" s="329" t="s">
        <v>480</v>
      </c>
      <c r="J377" s="329" t="s">
        <v>480</v>
      </c>
    </row>
    <row r="378" spans="1:10" x14ac:dyDescent="0.25">
      <c r="A378" s="288" t="s">
        <v>547</v>
      </c>
      <c r="B378" s="329" t="s">
        <v>480</v>
      </c>
      <c r="C378" s="327" t="s">
        <v>538</v>
      </c>
      <c r="D378" s="327" t="s">
        <v>480</v>
      </c>
      <c r="E378" s="327" t="s">
        <v>480</v>
      </c>
      <c r="F378" s="327" t="s">
        <v>480</v>
      </c>
      <c r="G378" s="329" t="s">
        <v>480</v>
      </c>
      <c r="H378" s="329" t="s">
        <v>480</v>
      </c>
      <c r="I378" s="329" t="s">
        <v>480</v>
      </c>
      <c r="J378" s="329" t="s">
        <v>480</v>
      </c>
    </row>
    <row r="379" spans="1:10" x14ac:dyDescent="0.25">
      <c r="A379" s="288" t="s">
        <v>548</v>
      </c>
      <c r="B379" s="329">
        <v>300563.24352238874</v>
      </c>
      <c r="C379" s="327" t="s">
        <v>538</v>
      </c>
      <c r="D379" s="327">
        <v>44.193414217222298</v>
      </c>
      <c r="E379" s="327">
        <v>1.7283611890430001E-2</v>
      </c>
      <c r="F379" s="327">
        <v>4.3208077146021804</v>
      </c>
      <c r="G379" s="329">
        <v>13282.915919456782</v>
      </c>
      <c r="H379" s="329">
        <v>5.1948184495699996E-3</v>
      </c>
      <c r="I379" s="329">
        <v>1.29867598133739</v>
      </c>
      <c r="J379" s="329" t="s">
        <v>480</v>
      </c>
    </row>
    <row r="380" spans="1:10" x14ac:dyDescent="0.25">
      <c r="A380" s="288" t="s">
        <v>549</v>
      </c>
      <c r="B380" s="329" t="s">
        <v>509</v>
      </c>
      <c r="C380" s="327" t="s">
        <v>538</v>
      </c>
      <c r="D380" s="327" t="s">
        <v>509</v>
      </c>
      <c r="E380" s="327" t="s">
        <v>509</v>
      </c>
      <c r="F380" s="327" t="s">
        <v>509</v>
      </c>
      <c r="G380" s="329" t="s">
        <v>509</v>
      </c>
      <c r="H380" s="329" t="s">
        <v>509</v>
      </c>
      <c r="I380" s="329" t="s">
        <v>509</v>
      </c>
      <c r="J380" s="329" t="s">
        <v>509</v>
      </c>
    </row>
    <row r="381" spans="1:10" x14ac:dyDescent="0.25">
      <c r="A381" s="288" t="s">
        <v>88</v>
      </c>
      <c r="B381" s="329" t="s">
        <v>480</v>
      </c>
      <c r="C381" s="327" t="s">
        <v>538</v>
      </c>
      <c r="D381" s="327" t="s">
        <v>480</v>
      </c>
      <c r="E381" s="327" t="s">
        <v>480</v>
      </c>
      <c r="F381" s="327" t="s">
        <v>480</v>
      </c>
      <c r="G381" s="329" t="s">
        <v>480</v>
      </c>
      <c r="H381" s="329" t="s">
        <v>480</v>
      </c>
      <c r="I381" s="329" t="s">
        <v>480</v>
      </c>
      <c r="J381" s="329" t="s">
        <v>480</v>
      </c>
    </row>
    <row r="382" spans="1:10" x14ac:dyDescent="0.25">
      <c r="A382" s="287" t="s">
        <v>592</v>
      </c>
      <c r="B382" s="327">
        <v>811798.30166600703</v>
      </c>
      <c r="C382" s="327" t="s">
        <v>538</v>
      </c>
      <c r="D382" s="328" t="s">
        <v>183</v>
      </c>
      <c r="E382" s="328" t="s">
        <v>183</v>
      </c>
      <c r="F382" s="328" t="s">
        <v>183</v>
      </c>
      <c r="G382" s="327">
        <v>63474.462414260372</v>
      </c>
      <c r="H382" s="327">
        <v>3.62616549461986</v>
      </c>
      <c r="I382" s="327">
        <v>0.47989880224503001</v>
      </c>
      <c r="J382" s="327" t="s">
        <v>542</v>
      </c>
    </row>
    <row r="383" spans="1:10" x14ac:dyDescent="0.25">
      <c r="A383" s="288" t="s">
        <v>545</v>
      </c>
      <c r="B383" s="329">
        <v>751642.169400585</v>
      </c>
      <c r="C383" s="327" t="s">
        <v>538</v>
      </c>
      <c r="D383" s="327">
        <v>78.722669403891274</v>
      </c>
      <c r="E383" s="327">
        <v>4.75</v>
      </c>
      <c r="F383" s="327">
        <v>0.56999999999999995</v>
      </c>
      <c r="G383" s="329">
        <v>59171.278011745897</v>
      </c>
      <c r="H383" s="329">
        <v>3.5703003046527799</v>
      </c>
      <c r="I383" s="329">
        <v>0.42843603655833001</v>
      </c>
      <c r="J383" s="329" t="s">
        <v>480</v>
      </c>
    </row>
    <row r="384" spans="1:10" x14ac:dyDescent="0.25">
      <c r="A384" s="288" t="s">
        <v>546</v>
      </c>
      <c r="B384" s="329">
        <v>34493.418563901811</v>
      </c>
      <c r="C384" s="327" t="s">
        <v>538</v>
      </c>
      <c r="D384" s="327">
        <v>87.369782150481583</v>
      </c>
      <c r="E384" s="327">
        <v>0.95000000000009999</v>
      </c>
      <c r="F384" s="327">
        <v>1.425</v>
      </c>
      <c r="G384" s="329">
        <v>3013.6824655534788</v>
      </c>
      <c r="H384" s="329">
        <v>3.2768747635709999E-2</v>
      </c>
      <c r="I384" s="329">
        <v>4.9153121453560003E-2</v>
      </c>
      <c r="J384" s="329" t="s">
        <v>480</v>
      </c>
    </row>
    <row r="385" spans="1:10" x14ac:dyDescent="0.25">
      <c r="A385" s="288" t="s">
        <v>547</v>
      </c>
      <c r="B385" s="329">
        <v>25662.713701520213</v>
      </c>
      <c r="C385" s="327" t="s">
        <v>538</v>
      </c>
      <c r="D385" s="327">
        <v>50.248073994006532</v>
      </c>
      <c r="E385" s="327">
        <v>0.90000000000006997</v>
      </c>
      <c r="F385" s="327">
        <v>9.0000000000119998E-2</v>
      </c>
      <c r="G385" s="329">
        <v>1289.5019369609929</v>
      </c>
      <c r="H385" s="329">
        <v>2.3096442331369999E-2</v>
      </c>
      <c r="I385" s="329">
        <v>2.3096442331399999E-3</v>
      </c>
      <c r="J385" s="329" t="s">
        <v>480</v>
      </c>
    </row>
    <row r="386" spans="1:10" x14ac:dyDescent="0.25">
      <c r="A386" s="288" t="s">
        <v>548</v>
      </c>
      <c r="B386" s="329" t="s">
        <v>509</v>
      </c>
      <c r="C386" s="327" t="s">
        <v>538</v>
      </c>
      <c r="D386" s="327" t="s">
        <v>509</v>
      </c>
      <c r="E386" s="327" t="s">
        <v>509</v>
      </c>
      <c r="F386" s="327" t="s">
        <v>509</v>
      </c>
      <c r="G386" s="329" t="s">
        <v>509</v>
      </c>
      <c r="H386" s="329" t="s">
        <v>509</v>
      </c>
      <c r="I386" s="329" t="s">
        <v>509</v>
      </c>
      <c r="J386" s="329" t="s">
        <v>509</v>
      </c>
    </row>
    <row r="387" spans="1:10" x14ac:dyDescent="0.25">
      <c r="A387" s="288" t="s">
        <v>549</v>
      </c>
      <c r="B387" s="329" t="s">
        <v>509</v>
      </c>
      <c r="C387" s="327" t="s">
        <v>538</v>
      </c>
      <c r="D387" s="327" t="s">
        <v>509</v>
      </c>
      <c r="E387" s="327" t="s">
        <v>509</v>
      </c>
      <c r="F387" s="327" t="s">
        <v>509</v>
      </c>
      <c r="G387" s="329" t="s">
        <v>509</v>
      </c>
      <c r="H387" s="329" t="s">
        <v>509</v>
      </c>
      <c r="I387" s="329" t="s">
        <v>509</v>
      </c>
      <c r="J387" s="329" t="s">
        <v>509</v>
      </c>
    </row>
    <row r="388" spans="1:10" x14ac:dyDescent="0.25">
      <c r="A388" s="288" t="s">
        <v>88</v>
      </c>
      <c r="B388" s="329" t="s">
        <v>507</v>
      </c>
      <c r="C388" s="327" t="s">
        <v>538</v>
      </c>
      <c r="D388" s="327" t="s">
        <v>503</v>
      </c>
      <c r="E388" s="327" t="s">
        <v>507</v>
      </c>
      <c r="F388" s="327" t="s">
        <v>507</v>
      </c>
      <c r="G388" s="329" t="s">
        <v>507</v>
      </c>
      <c r="H388" s="329" t="s">
        <v>507</v>
      </c>
      <c r="I388" s="329" t="s">
        <v>507</v>
      </c>
      <c r="J388" s="329" t="s">
        <v>480</v>
      </c>
    </row>
    <row r="389" spans="1:10" x14ac:dyDescent="0.25">
      <c r="A389" s="287" t="s">
        <v>593</v>
      </c>
      <c r="B389" s="327">
        <v>5677477.8602666184</v>
      </c>
      <c r="C389" s="327" t="s">
        <v>538</v>
      </c>
      <c r="D389" s="328" t="s">
        <v>183</v>
      </c>
      <c r="E389" s="328" t="s">
        <v>183</v>
      </c>
      <c r="F389" s="328" t="s">
        <v>183</v>
      </c>
      <c r="G389" s="327">
        <v>121329.28064552911</v>
      </c>
      <c r="H389" s="327" t="s">
        <v>542</v>
      </c>
      <c r="I389" s="327" t="s">
        <v>542</v>
      </c>
      <c r="J389" s="327" t="s">
        <v>542</v>
      </c>
    </row>
    <row r="390" spans="1:10" x14ac:dyDescent="0.25">
      <c r="A390" s="288" t="s">
        <v>545</v>
      </c>
      <c r="B390" s="329">
        <v>5122279.9912827471</v>
      </c>
      <c r="C390" s="327" t="s">
        <v>538</v>
      </c>
      <c r="D390" s="327">
        <v>19.402931317907768</v>
      </c>
      <c r="E390" s="327" t="s">
        <v>480</v>
      </c>
      <c r="F390" s="327" t="s">
        <v>480</v>
      </c>
      <c r="G390" s="329">
        <v>99387.246861952342</v>
      </c>
      <c r="H390" s="329" t="s">
        <v>480</v>
      </c>
      <c r="I390" s="329" t="s">
        <v>480</v>
      </c>
      <c r="J390" s="329" t="s">
        <v>480</v>
      </c>
    </row>
    <row r="391" spans="1:10" x14ac:dyDescent="0.25">
      <c r="A391" s="288" t="s">
        <v>546</v>
      </c>
      <c r="B391" s="329">
        <v>208587.74337946158</v>
      </c>
      <c r="C391" s="327" t="s">
        <v>538</v>
      </c>
      <c r="D391" s="327">
        <v>70.948187124442754</v>
      </c>
      <c r="E391" s="327" t="s">
        <v>480</v>
      </c>
      <c r="F391" s="327" t="s">
        <v>480</v>
      </c>
      <c r="G391" s="329">
        <v>14798.922249151285</v>
      </c>
      <c r="H391" s="329" t="s">
        <v>480</v>
      </c>
      <c r="I391" s="329" t="s">
        <v>480</v>
      </c>
      <c r="J391" s="329" t="s">
        <v>480</v>
      </c>
    </row>
    <row r="392" spans="1:10" x14ac:dyDescent="0.25">
      <c r="A392" s="288" t="s">
        <v>547</v>
      </c>
      <c r="B392" s="329">
        <v>346610.12560441019</v>
      </c>
      <c r="C392" s="327" t="s">
        <v>538</v>
      </c>
      <c r="D392" s="327">
        <v>20.608490654938318</v>
      </c>
      <c r="E392" s="327" t="s">
        <v>480</v>
      </c>
      <c r="F392" s="327" t="s">
        <v>480</v>
      </c>
      <c r="G392" s="329">
        <v>7143.1115344254831</v>
      </c>
      <c r="H392" s="329" t="s">
        <v>480</v>
      </c>
      <c r="I392" s="329" t="s">
        <v>480</v>
      </c>
      <c r="J392" s="329" t="s">
        <v>480</v>
      </c>
    </row>
    <row r="393" spans="1:10" x14ac:dyDescent="0.25">
      <c r="A393" s="288" t="s">
        <v>548</v>
      </c>
      <c r="B393" s="329" t="s">
        <v>509</v>
      </c>
      <c r="C393" s="327" t="s">
        <v>538</v>
      </c>
      <c r="D393" s="327" t="s">
        <v>509</v>
      </c>
      <c r="E393" s="327" t="s">
        <v>509</v>
      </c>
      <c r="F393" s="327" t="s">
        <v>509</v>
      </c>
      <c r="G393" s="329" t="s">
        <v>509</v>
      </c>
      <c r="H393" s="329" t="s">
        <v>509</v>
      </c>
      <c r="I393" s="329" t="s">
        <v>509</v>
      </c>
      <c r="J393" s="329" t="s">
        <v>509</v>
      </c>
    </row>
    <row r="394" spans="1:10" x14ac:dyDescent="0.25">
      <c r="A394" s="288" t="s">
        <v>549</v>
      </c>
      <c r="B394" s="329" t="s">
        <v>509</v>
      </c>
      <c r="C394" s="327" t="s">
        <v>538</v>
      </c>
      <c r="D394" s="327" t="s">
        <v>509</v>
      </c>
      <c r="E394" s="327" t="s">
        <v>509</v>
      </c>
      <c r="F394" s="327" t="s">
        <v>509</v>
      </c>
      <c r="G394" s="329" t="s">
        <v>509</v>
      </c>
      <c r="H394" s="329" t="s">
        <v>509</v>
      </c>
      <c r="I394" s="329" t="s">
        <v>509</v>
      </c>
      <c r="J394" s="329" t="s">
        <v>509</v>
      </c>
    </row>
    <row r="395" spans="1:10" x14ac:dyDescent="0.25">
      <c r="A395" s="288" t="s">
        <v>88</v>
      </c>
      <c r="B395" s="329" t="s">
        <v>480</v>
      </c>
      <c r="C395" s="327" t="s">
        <v>538</v>
      </c>
      <c r="D395" s="327" t="s">
        <v>480</v>
      </c>
      <c r="E395" s="327" t="s">
        <v>480</v>
      </c>
      <c r="F395" s="327" t="s">
        <v>480</v>
      </c>
      <c r="G395" s="329" t="s">
        <v>480</v>
      </c>
      <c r="H395" s="329" t="s">
        <v>480</v>
      </c>
      <c r="I395" s="329" t="s">
        <v>480</v>
      </c>
      <c r="J395" s="329" t="s">
        <v>480</v>
      </c>
    </row>
    <row r="396" spans="1:10" x14ac:dyDescent="0.25">
      <c r="A396" s="59" t="s">
        <v>594</v>
      </c>
      <c r="B396" s="327">
        <v>388367.15745382814</v>
      </c>
      <c r="C396" s="327" t="s">
        <v>538</v>
      </c>
      <c r="D396" s="328" t="s">
        <v>183</v>
      </c>
      <c r="E396" s="328" t="s">
        <v>183</v>
      </c>
      <c r="F396" s="328" t="s">
        <v>183</v>
      </c>
      <c r="G396" s="327">
        <v>28046.5637376296</v>
      </c>
      <c r="H396" s="327">
        <v>0.48826677857</v>
      </c>
      <c r="I396" s="327">
        <v>0.78160963399831995</v>
      </c>
      <c r="J396" s="328" t="s">
        <v>183</v>
      </c>
    </row>
    <row r="397" spans="1:10" x14ac:dyDescent="0.25">
      <c r="A397" s="287" t="s">
        <v>595</v>
      </c>
      <c r="B397" s="327">
        <v>388367.15745382814</v>
      </c>
      <c r="C397" s="327" t="s">
        <v>538</v>
      </c>
      <c r="D397" s="328" t="s">
        <v>183</v>
      </c>
      <c r="E397" s="328" t="s">
        <v>183</v>
      </c>
      <c r="F397" s="328" t="s">
        <v>183</v>
      </c>
      <c r="G397" s="327">
        <v>28046.5637376296</v>
      </c>
      <c r="H397" s="327">
        <v>0.48826677857</v>
      </c>
      <c r="I397" s="327">
        <v>0.78160963399831995</v>
      </c>
      <c r="J397" s="328" t="s">
        <v>183</v>
      </c>
    </row>
    <row r="398" spans="1:10" x14ac:dyDescent="0.25">
      <c r="A398" s="288" t="s">
        <v>545</v>
      </c>
      <c r="B398" s="329">
        <v>388367.15745382814</v>
      </c>
      <c r="C398" s="327" t="s">
        <v>538</v>
      </c>
      <c r="D398" s="327">
        <v>72.216620791277833</v>
      </c>
      <c r="E398" s="327">
        <v>1.2572298383084799</v>
      </c>
      <c r="F398" s="327">
        <v>2.0125533763529999</v>
      </c>
      <c r="G398" s="329">
        <v>28046.5637376296</v>
      </c>
      <c r="H398" s="329">
        <v>0.48826677857</v>
      </c>
      <c r="I398" s="329">
        <v>0.78160963399831995</v>
      </c>
      <c r="J398" s="328" t="s">
        <v>183</v>
      </c>
    </row>
    <row r="399" spans="1:10" x14ac:dyDescent="0.25">
      <c r="A399" s="288" t="s">
        <v>546</v>
      </c>
      <c r="B399" s="329" t="s">
        <v>509</v>
      </c>
      <c r="C399" s="327" t="s">
        <v>538</v>
      </c>
      <c r="D399" s="327" t="s">
        <v>509</v>
      </c>
      <c r="E399" s="327" t="s">
        <v>509</v>
      </c>
      <c r="F399" s="327" t="s">
        <v>509</v>
      </c>
      <c r="G399" s="329" t="s">
        <v>509</v>
      </c>
      <c r="H399" s="329" t="s">
        <v>509</v>
      </c>
      <c r="I399" s="329" t="s">
        <v>509</v>
      </c>
      <c r="J399" s="328" t="s">
        <v>183</v>
      </c>
    </row>
    <row r="400" spans="1:10" x14ac:dyDescent="0.25">
      <c r="A400" s="288" t="s">
        <v>547</v>
      </c>
      <c r="B400" s="329" t="s">
        <v>509</v>
      </c>
      <c r="C400" s="327" t="s">
        <v>538</v>
      </c>
      <c r="D400" s="327" t="s">
        <v>509</v>
      </c>
      <c r="E400" s="327" t="s">
        <v>509</v>
      </c>
      <c r="F400" s="327" t="s">
        <v>509</v>
      </c>
      <c r="G400" s="329" t="s">
        <v>509</v>
      </c>
      <c r="H400" s="329" t="s">
        <v>509</v>
      </c>
      <c r="I400" s="329" t="s">
        <v>509</v>
      </c>
      <c r="J400" s="328" t="s">
        <v>183</v>
      </c>
    </row>
    <row r="401" spans="1:13" x14ac:dyDescent="0.25">
      <c r="A401" s="288" t="s">
        <v>548</v>
      </c>
      <c r="B401" s="329" t="s">
        <v>509</v>
      </c>
      <c r="C401" s="327" t="s">
        <v>538</v>
      </c>
      <c r="D401" s="327" t="s">
        <v>509</v>
      </c>
      <c r="E401" s="327" t="s">
        <v>509</v>
      </c>
      <c r="F401" s="327" t="s">
        <v>509</v>
      </c>
      <c r="G401" s="329" t="s">
        <v>509</v>
      </c>
      <c r="H401" s="329" t="s">
        <v>509</v>
      </c>
      <c r="I401" s="329" t="s">
        <v>509</v>
      </c>
      <c r="J401" s="328" t="s">
        <v>183</v>
      </c>
    </row>
    <row r="402" spans="1:13" x14ac:dyDescent="0.25">
      <c r="A402" s="288" t="s">
        <v>88</v>
      </c>
      <c r="B402" s="329" t="s">
        <v>509</v>
      </c>
      <c r="C402" s="327" t="s">
        <v>538</v>
      </c>
      <c r="D402" s="327" t="s">
        <v>509</v>
      </c>
      <c r="E402" s="327" t="s">
        <v>509</v>
      </c>
      <c r="F402" s="327" t="s">
        <v>509</v>
      </c>
      <c r="G402" s="329" t="s">
        <v>509</v>
      </c>
      <c r="H402" s="329" t="s">
        <v>509</v>
      </c>
      <c r="I402" s="329" t="s">
        <v>509</v>
      </c>
      <c r="J402" s="328" t="s">
        <v>183</v>
      </c>
    </row>
    <row r="403" spans="1:13" x14ac:dyDescent="0.25">
      <c r="A403" s="60" t="s">
        <v>596</v>
      </c>
      <c r="B403" s="330"/>
      <c r="C403" s="330"/>
      <c r="D403" s="330"/>
      <c r="E403" s="330"/>
      <c r="F403" s="330"/>
      <c r="G403" s="330"/>
      <c r="H403" s="330"/>
      <c r="I403" s="330"/>
      <c r="J403" s="330"/>
    </row>
    <row r="404" spans="1:13" x14ac:dyDescent="0.25">
      <c r="A404" s="61" t="s">
        <v>597</v>
      </c>
      <c r="B404" s="328" t="s">
        <v>183</v>
      </c>
      <c r="C404" s="328" t="s">
        <v>183</v>
      </c>
      <c r="D404" s="328" t="s">
        <v>183</v>
      </c>
      <c r="E404" s="328" t="s">
        <v>183</v>
      </c>
      <c r="F404" s="328" t="s">
        <v>183</v>
      </c>
      <c r="G404" s="328" t="s">
        <v>183</v>
      </c>
      <c r="H404" s="328" t="s">
        <v>183</v>
      </c>
      <c r="I404" s="328" t="s">
        <v>183</v>
      </c>
      <c r="J404" s="328" t="s">
        <v>183</v>
      </c>
    </row>
    <row r="405" spans="1:13" x14ac:dyDescent="0.25">
      <c r="A405" s="290" t="s">
        <v>3207</v>
      </c>
      <c r="B405" s="329" t="s">
        <v>480</v>
      </c>
      <c r="C405" s="327" t="s">
        <v>538</v>
      </c>
      <c r="D405" s="327" t="s">
        <v>480</v>
      </c>
      <c r="E405" s="327" t="s">
        <v>480</v>
      </c>
      <c r="F405" s="327" t="s">
        <v>480</v>
      </c>
      <c r="G405" s="329" t="s">
        <v>480</v>
      </c>
      <c r="H405" s="329" t="s">
        <v>480</v>
      </c>
      <c r="I405" s="329" t="s">
        <v>480</v>
      </c>
      <c r="J405" s="329" t="s">
        <v>480</v>
      </c>
    </row>
    <row r="406" spans="1:13" x14ac:dyDescent="0.25">
      <c r="A406" s="290" t="s">
        <v>3227</v>
      </c>
      <c r="B406" s="329" t="s">
        <v>480</v>
      </c>
      <c r="C406" s="327" t="s">
        <v>538</v>
      </c>
      <c r="D406" s="327" t="s">
        <v>480</v>
      </c>
      <c r="E406" s="327" t="s">
        <v>480</v>
      </c>
      <c r="F406" s="327" t="s">
        <v>480</v>
      </c>
      <c r="G406" s="329" t="s">
        <v>480</v>
      </c>
      <c r="H406" s="329" t="s">
        <v>480</v>
      </c>
      <c r="I406" s="329" t="s">
        <v>480</v>
      </c>
      <c r="J406" s="329" t="s">
        <v>480</v>
      </c>
    </row>
    <row r="408" spans="1:13" x14ac:dyDescent="0.25">
      <c r="A408" s="50" t="s">
        <v>598</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15" t="s">
        <v>599</v>
      </c>
      <c r="B410" s="415"/>
      <c r="C410" s="415"/>
      <c r="D410" s="415"/>
      <c r="E410" s="415"/>
      <c r="F410" s="415"/>
      <c r="G410" s="415"/>
      <c r="H410" s="217"/>
      <c r="I410" s="217"/>
      <c r="J410" s="217"/>
      <c r="K410" s="217"/>
      <c r="L410" s="217"/>
      <c r="M410" s="49" t="s">
        <v>464</v>
      </c>
    </row>
    <row r="411" spans="1:13" ht="15.75" x14ac:dyDescent="0.25">
      <c r="A411" s="212" t="s">
        <v>709</v>
      </c>
      <c r="B411" s="52"/>
      <c r="C411" s="52"/>
      <c r="D411" s="52"/>
      <c r="E411" s="52"/>
      <c r="F411" s="52"/>
      <c r="G411" s="52"/>
      <c r="H411" s="217"/>
      <c r="I411" s="217"/>
      <c r="J411" s="217"/>
      <c r="K411" s="217"/>
      <c r="L411" s="217"/>
      <c r="M411" s="49" t="s">
        <v>3370</v>
      </c>
    </row>
    <row r="412" spans="1:13" x14ac:dyDescent="0.25">
      <c r="A412" s="219"/>
      <c r="B412" s="217"/>
      <c r="C412" s="217"/>
      <c r="D412" s="217"/>
      <c r="E412" s="217"/>
      <c r="F412" s="217"/>
      <c r="G412" s="217"/>
      <c r="H412" s="217"/>
      <c r="I412" s="217"/>
      <c r="J412" s="217"/>
      <c r="K412" s="217"/>
      <c r="L412" s="218"/>
      <c r="M412" s="49" t="s">
        <v>465</v>
      </c>
    </row>
    <row r="413" spans="1:13" x14ac:dyDescent="0.25">
      <c r="A413" s="217"/>
      <c r="B413" s="217"/>
      <c r="C413" s="217"/>
      <c r="D413" s="217"/>
      <c r="E413" s="217"/>
      <c r="F413" s="217"/>
      <c r="G413" s="217"/>
      <c r="H413" s="217"/>
      <c r="I413" s="217"/>
      <c r="J413" s="217"/>
      <c r="K413" s="217"/>
      <c r="L413" s="217"/>
      <c r="M413" s="220"/>
    </row>
    <row r="414" spans="1:13" ht="38.25" x14ac:dyDescent="0.25">
      <c r="A414" s="221" t="s">
        <v>466</v>
      </c>
      <c r="B414" s="222" t="s">
        <v>467</v>
      </c>
      <c r="C414" s="223" t="s">
        <v>468</v>
      </c>
      <c r="D414" s="223" t="s">
        <v>469</v>
      </c>
      <c r="E414" s="224" t="s">
        <v>600</v>
      </c>
      <c r="F414" s="224" t="s">
        <v>601</v>
      </c>
      <c r="G414" s="225" t="s">
        <v>602</v>
      </c>
      <c r="H414" s="223" t="s">
        <v>603</v>
      </c>
      <c r="I414" s="63" t="s">
        <v>604</v>
      </c>
      <c r="J414" s="223" t="s">
        <v>605</v>
      </c>
      <c r="K414" s="224" t="s">
        <v>471</v>
      </c>
      <c r="L414" s="224" t="s">
        <v>472</v>
      </c>
      <c r="M414" s="226" t="s">
        <v>606</v>
      </c>
    </row>
    <row r="415" spans="1:13" ht="15.75" thickBot="1" x14ac:dyDescent="0.3">
      <c r="A415" s="227"/>
      <c r="B415" s="438" t="s">
        <v>474</v>
      </c>
      <c r="C415" s="438"/>
      <c r="D415" s="439"/>
      <c r="E415" s="440" t="s">
        <v>607</v>
      </c>
      <c r="F415" s="438"/>
      <c r="G415" s="439"/>
      <c r="H415" s="440" t="s">
        <v>474</v>
      </c>
      <c r="I415" s="441"/>
      <c r="J415" s="441"/>
      <c r="K415" s="441"/>
      <c r="L415" s="441"/>
      <c r="M415" s="442"/>
    </row>
    <row r="416" spans="1:13" ht="15.75" thickTop="1" x14ac:dyDescent="0.25">
      <c r="A416" s="228" t="s">
        <v>608</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609</v>
      </c>
      <c r="B417" s="331">
        <v>70637.721174907623</v>
      </c>
      <c r="C417" s="328" t="s">
        <v>183</v>
      </c>
      <c r="D417" s="328" t="s">
        <v>183</v>
      </c>
      <c r="E417" s="328" t="s">
        <v>183</v>
      </c>
      <c r="F417" s="328" t="s">
        <v>183</v>
      </c>
      <c r="G417" s="328" t="s">
        <v>183</v>
      </c>
      <c r="H417" s="328" t="s">
        <v>183</v>
      </c>
      <c r="I417" s="328" t="s">
        <v>183</v>
      </c>
      <c r="J417" s="331" t="s">
        <v>480</v>
      </c>
      <c r="K417" s="331" t="s">
        <v>480</v>
      </c>
      <c r="L417" s="331" t="s">
        <v>480</v>
      </c>
      <c r="M417" s="331">
        <v>134.03649648504052</v>
      </c>
    </row>
    <row r="418" spans="1:13" x14ac:dyDescent="0.25">
      <c r="A418" s="299" t="s">
        <v>610</v>
      </c>
      <c r="B418" s="331">
        <v>46194.121028708993</v>
      </c>
      <c r="C418" s="328" t="s">
        <v>183</v>
      </c>
      <c r="D418" s="328" t="s">
        <v>183</v>
      </c>
      <c r="E418" s="328" t="s">
        <v>183</v>
      </c>
      <c r="F418" s="328" t="s">
        <v>183</v>
      </c>
      <c r="G418" s="328" t="s">
        <v>183</v>
      </c>
      <c r="H418" s="328" t="s">
        <v>183</v>
      </c>
      <c r="I418" s="328" t="s">
        <v>183</v>
      </c>
      <c r="J418" s="328" t="s">
        <v>183</v>
      </c>
      <c r="K418" s="328" t="s">
        <v>183</v>
      </c>
      <c r="L418" s="328" t="s">
        <v>183</v>
      </c>
      <c r="M418" s="329">
        <v>134.03649648504052</v>
      </c>
    </row>
    <row r="419" spans="1:13" x14ac:dyDescent="0.25">
      <c r="A419" s="299" t="s">
        <v>611</v>
      </c>
      <c r="B419" s="331">
        <v>14551.955897401811</v>
      </c>
      <c r="C419" s="328" t="s">
        <v>183</v>
      </c>
      <c r="D419" s="328" t="s">
        <v>183</v>
      </c>
      <c r="E419" s="328" t="s">
        <v>183</v>
      </c>
      <c r="F419" s="328" t="s">
        <v>183</v>
      </c>
      <c r="G419" s="328" t="s">
        <v>183</v>
      </c>
      <c r="H419" s="328" t="s">
        <v>183</v>
      </c>
      <c r="I419" s="328" t="s">
        <v>183</v>
      </c>
      <c r="J419" s="328" t="s">
        <v>183</v>
      </c>
      <c r="K419" s="328" t="s">
        <v>183</v>
      </c>
      <c r="L419" s="328" t="s">
        <v>183</v>
      </c>
      <c r="M419" s="328" t="s">
        <v>183</v>
      </c>
    </row>
    <row r="420" spans="1:13" x14ac:dyDescent="0.25">
      <c r="A420" s="299" t="s">
        <v>612</v>
      </c>
      <c r="B420" s="331">
        <v>2432.4049712060923</v>
      </c>
      <c r="C420" s="328" t="s">
        <v>183</v>
      </c>
      <c r="D420" s="328" t="s">
        <v>183</v>
      </c>
      <c r="E420" s="328" t="s">
        <v>183</v>
      </c>
      <c r="F420" s="328" t="s">
        <v>183</v>
      </c>
      <c r="G420" s="328" t="s">
        <v>183</v>
      </c>
      <c r="H420" s="328" t="s">
        <v>183</v>
      </c>
      <c r="I420" s="328" t="s">
        <v>183</v>
      </c>
      <c r="J420" s="328" t="s">
        <v>183</v>
      </c>
      <c r="K420" s="328" t="s">
        <v>183</v>
      </c>
      <c r="L420" s="328" t="s">
        <v>183</v>
      </c>
      <c r="M420" s="328" t="s">
        <v>183</v>
      </c>
    </row>
    <row r="421" spans="1:13" x14ac:dyDescent="0.25">
      <c r="A421" s="299" t="s">
        <v>613</v>
      </c>
      <c r="B421" s="331">
        <v>7459.2392775907283</v>
      </c>
      <c r="C421" s="328" t="s">
        <v>183</v>
      </c>
      <c r="D421" s="328" t="s">
        <v>183</v>
      </c>
      <c r="E421" s="328" t="s">
        <v>183</v>
      </c>
      <c r="F421" s="328" t="s">
        <v>183</v>
      </c>
      <c r="G421" s="328" t="s">
        <v>183</v>
      </c>
      <c r="H421" s="328" t="s">
        <v>183</v>
      </c>
      <c r="I421" s="328" t="s">
        <v>183</v>
      </c>
      <c r="J421" s="331" t="s">
        <v>480</v>
      </c>
      <c r="K421" s="331" t="s">
        <v>480</v>
      </c>
      <c r="L421" s="331" t="s">
        <v>480</v>
      </c>
      <c r="M421" s="331" t="s">
        <v>480</v>
      </c>
    </row>
    <row r="422" spans="1:13" x14ac:dyDescent="0.25">
      <c r="A422" s="230" t="s">
        <v>614</v>
      </c>
      <c r="B422" s="331">
        <v>46553.765996456706</v>
      </c>
      <c r="C422" s="331">
        <v>3.4620000000000002</v>
      </c>
      <c r="D422" s="331">
        <v>69.090317678675007</v>
      </c>
      <c r="E422" s="331">
        <v>20040.325102040817</v>
      </c>
      <c r="F422" s="331" t="s">
        <v>480</v>
      </c>
      <c r="G422" s="331" t="s">
        <v>480</v>
      </c>
      <c r="H422" s="331" t="s">
        <v>480</v>
      </c>
      <c r="I422" s="331" t="s">
        <v>480</v>
      </c>
      <c r="J422" s="331">
        <v>55.249069497127223</v>
      </c>
      <c r="K422" s="331">
        <v>188.72091220254887</v>
      </c>
      <c r="L422" s="331">
        <v>213.37603828081271</v>
      </c>
      <c r="M422" s="331">
        <v>228.15769905799976</v>
      </c>
    </row>
    <row r="423" spans="1:13" x14ac:dyDescent="0.25">
      <c r="A423" s="300" t="s">
        <v>615</v>
      </c>
      <c r="B423" s="331">
        <v>9177.0984327999995</v>
      </c>
      <c r="C423" s="331" t="s">
        <v>480</v>
      </c>
      <c r="D423" s="331" t="s">
        <v>480</v>
      </c>
      <c r="E423" s="328" t="s">
        <v>183</v>
      </c>
      <c r="F423" s="328" t="s">
        <v>183</v>
      </c>
      <c r="G423" s="328" t="s">
        <v>183</v>
      </c>
      <c r="H423" s="328" t="s">
        <v>183</v>
      </c>
      <c r="I423" s="328" t="s">
        <v>183</v>
      </c>
      <c r="J423" s="329" t="s">
        <v>482</v>
      </c>
      <c r="K423" s="329" t="s">
        <v>482</v>
      </c>
      <c r="L423" s="329" t="s">
        <v>482</v>
      </c>
      <c r="M423" s="329" t="s">
        <v>482</v>
      </c>
    </row>
    <row r="424" spans="1:13" x14ac:dyDescent="0.25">
      <c r="A424" s="299" t="s">
        <v>616</v>
      </c>
      <c r="B424" s="328" t="s">
        <v>183</v>
      </c>
      <c r="C424" s="328" t="s">
        <v>183</v>
      </c>
      <c r="D424" s="331">
        <v>37.974850892036372</v>
      </c>
      <c r="E424" s="328" t="s">
        <v>183</v>
      </c>
      <c r="F424" s="328" t="s">
        <v>183</v>
      </c>
      <c r="G424" s="328" t="s">
        <v>183</v>
      </c>
      <c r="H424" s="328" t="s">
        <v>183</v>
      </c>
      <c r="I424" s="328" t="s">
        <v>183</v>
      </c>
      <c r="J424" s="329" t="s">
        <v>482</v>
      </c>
      <c r="K424" s="328" t="s">
        <v>183</v>
      </c>
      <c r="L424" s="328" t="s">
        <v>183</v>
      </c>
      <c r="M424" s="328" t="s">
        <v>183</v>
      </c>
    </row>
    <row r="425" spans="1:13" x14ac:dyDescent="0.25">
      <c r="A425" s="299" t="s">
        <v>617</v>
      </c>
      <c r="B425" s="331" t="s">
        <v>480</v>
      </c>
      <c r="C425" s="328" t="s">
        <v>183</v>
      </c>
      <c r="D425" s="331">
        <v>23.960466786638641</v>
      </c>
      <c r="E425" s="328" t="s">
        <v>183</v>
      </c>
      <c r="F425" s="328" t="s">
        <v>183</v>
      </c>
      <c r="G425" s="328" t="s">
        <v>183</v>
      </c>
      <c r="H425" s="328" t="s">
        <v>183</v>
      </c>
      <c r="I425" s="328" t="s">
        <v>183</v>
      </c>
      <c r="J425" s="329" t="s">
        <v>482</v>
      </c>
      <c r="K425" s="329" t="s">
        <v>482</v>
      </c>
      <c r="L425" s="329" t="s">
        <v>482</v>
      </c>
      <c r="M425" s="328" t="s">
        <v>183</v>
      </c>
    </row>
    <row r="426" spans="1:13" x14ac:dyDescent="0.25">
      <c r="A426" s="299" t="s">
        <v>618</v>
      </c>
      <c r="B426" s="331" t="s">
        <v>503</v>
      </c>
      <c r="C426" s="328" t="s">
        <v>183</v>
      </c>
      <c r="D426" s="331">
        <v>7.1550000000000002</v>
      </c>
      <c r="E426" s="328" t="s">
        <v>183</v>
      </c>
      <c r="F426" s="328" t="s">
        <v>183</v>
      </c>
      <c r="G426" s="328" t="s">
        <v>183</v>
      </c>
      <c r="H426" s="328" t="s">
        <v>183</v>
      </c>
      <c r="I426" s="328" t="s">
        <v>183</v>
      </c>
      <c r="J426" s="328" t="s">
        <v>183</v>
      </c>
      <c r="K426" s="328" t="s">
        <v>183</v>
      </c>
      <c r="L426" s="329" t="s">
        <v>482</v>
      </c>
      <c r="M426" s="329" t="s">
        <v>482</v>
      </c>
    </row>
    <row r="427" spans="1:13" x14ac:dyDescent="0.25">
      <c r="A427" s="299" t="s">
        <v>619</v>
      </c>
      <c r="B427" s="331">
        <v>91.7</v>
      </c>
      <c r="C427" s="331">
        <v>0.40600000000000003</v>
      </c>
      <c r="D427" s="328" t="s">
        <v>183</v>
      </c>
      <c r="E427" s="328" t="s">
        <v>183</v>
      </c>
      <c r="F427" s="328" t="s">
        <v>183</v>
      </c>
      <c r="G427" s="328" t="s">
        <v>183</v>
      </c>
      <c r="H427" s="328" t="s">
        <v>183</v>
      </c>
      <c r="I427" s="328" t="s">
        <v>183</v>
      </c>
      <c r="J427" s="329" t="s">
        <v>482</v>
      </c>
      <c r="K427" s="329" t="s">
        <v>482</v>
      </c>
      <c r="L427" s="329" t="s">
        <v>482</v>
      </c>
      <c r="M427" s="329" t="s">
        <v>482</v>
      </c>
    </row>
    <row r="428" spans="1:13" x14ac:dyDescent="0.25">
      <c r="A428" s="299" t="s">
        <v>620</v>
      </c>
      <c r="B428" s="331">
        <v>1755.3999999999999</v>
      </c>
      <c r="C428" s="328" t="s">
        <v>183</v>
      </c>
      <c r="D428" s="328" t="s">
        <v>183</v>
      </c>
      <c r="E428" s="328" t="s">
        <v>183</v>
      </c>
      <c r="F428" s="328" t="s">
        <v>183</v>
      </c>
      <c r="G428" s="328" t="s">
        <v>183</v>
      </c>
      <c r="H428" s="328" t="s">
        <v>183</v>
      </c>
      <c r="I428" s="328" t="s">
        <v>183</v>
      </c>
      <c r="J428" s="328" t="s">
        <v>183</v>
      </c>
      <c r="K428" s="328" t="s">
        <v>183</v>
      </c>
      <c r="L428" s="328" t="s">
        <v>183</v>
      </c>
      <c r="M428" s="328" t="s">
        <v>183</v>
      </c>
    </row>
    <row r="429" spans="1:13" x14ac:dyDescent="0.25">
      <c r="A429" s="299" t="s">
        <v>621</v>
      </c>
      <c r="B429" s="331">
        <v>1655.306718597858</v>
      </c>
      <c r="C429" s="328" t="s">
        <v>183</v>
      </c>
      <c r="D429" s="328" t="s">
        <v>183</v>
      </c>
      <c r="E429" s="328" t="s">
        <v>183</v>
      </c>
      <c r="F429" s="328" t="s">
        <v>183</v>
      </c>
      <c r="G429" s="328" t="s">
        <v>183</v>
      </c>
      <c r="H429" s="328" t="s">
        <v>183</v>
      </c>
      <c r="I429" s="328" t="s">
        <v>183</v>
      </c>
      <c r="J429" s="328" t="s">
        <v>183</v>
      </c>
      <c r="K429" s="328" t="s">
        <v>183</v>
      </c>
      <c r="L429" s="328" t="s">
        <v>183</v>
      </c>
      <c r="M429" s="328" t="s">
        <v>183</v>
      </c>
    </row>
    <row r="430" spans="1:13" x14ac:dyDescent="0.25">
      <c r="A430" s="299" t="s">
        <v>622</v>
      </c>
      <c r="B430" s="331">
        <v>27383.218865213978</v>
      </c>
      <c r="C430" s="331">
        <v>3.056</v>
      </c>
      <c r="D430" s="328" t="s">
        <v>183</v>
      </c>
      <c r="E430" s="328" t="s">
        <v>183</v>
      </c>
      <c r="F430" s="328" t="s">
        <v>183</v>
      </c>
      <c r="G430" s="328" t="s">
        <v>183</v>
      </c>
      <c r="H430" s="328" t="s">
        <v>183</v>
      </c>
      <c r="I430" s="328" t="s">
        <v>183</v>
      </c>
      <c r="J430" s="329" t="s">
        <v>482</v>
      </c>
      <c r="K430" s="329" t="s">
        <v>482</v>
      </c>
      <c r="L430" s="329" t="s">
        <v>482</v>
      </c>
      <c r="M430" s="329" t="s">
        <v>482</v>
      </c>
    </row>
    <row r="431" spans="1:13" x14ac:dyDescent="0.25">
      <c r="A431" s="299" t="s">
        <v>623</v>
      </c>
      <c r="B431" s="328" t="s">
        <v>183</v>
      </c>
      <c r="C431" s="328" t="s">
        <v>183</v>
      </c>
      <c r="D431" s="328" t="s">
        <v>183</v>
      </c>
      <c r="E431" s="331">
        <v>20040.325102040817</v>
      </c>
      <c r="F431" s="331" t="s">
        <v>480</v>
      </c>
      <c r="G431" s="331" t="s">
        <v>480</v>
      </c>
      <c r="H431" s="331" t="s">
        <v>480</v>
      </c>
      <c r="I431" s="331" t="s">
        <v>480</v>
      </c>
      <c r="J431" s="328" t="s">
        <v>183</v>
      </c>
      <c r="K431" s="328" t="s">
        <v>183</v>
      </c>
      <c r="L431" s="328" t="s">
        <v>183</v>
      </c>
      <c r="M431" s="328" t="s">
        <v>183</v>
      </c>
    </row>
    <row r="432" spans="1:13" x14ac:dyDescent="0.25">
      <c r="A432" s="301" t="s">
        <v>3228</v>
      </c>
      <c r="B432" s="331">
        <v>6491.041979844872</v>
      </c>
      <c r="C432" s="331" t="s">
        <v>542</v>
      </c>
      <c r="D432" s="331" t="s">
        <v>480</v>
      </c>
      <c r="E432" s="331" t="s">
        <v>480</v>
      </c>
      <c r="F432" s="331" t="s">
        <v>480</v>
      </c>
      <c r="G432" s="331" t="s">
        <v>480</v>
      </c>
      <c r="H432" s="331" t="s">
        <v>480</v>
      </c>
      <c r="I432" s="331" t="s">
        <v>480</v>
      </c>
      <c r="J432" s="331">
        <v>55.249069497127223</v>
      </c>
      <c r="K432" s="331">
        <v>188.72091220254887</v>
      </c>
      <c r="L432" s="331">
        <v>213.37603828081271</v>
      </c>
      <c r="M432" s="331">
        <v>228.15769905799976</v>
      </c>
    </row>
    <row r="433" spans="1:13" x14ac:dyDescent="0.25">
      <c r="A433" s="229" t="s">
        <v>624</v>
      </c>
      <c r="B433" s="331">
        <v>77197.044032646372</v>
      </c>
      <c r="C433" s="331">
        <v>0.96083966399999998</v>
      </c>
      <c r="D433" s="331" t="s">
        <v>480</v>
      </c>
      <c r="E433" s="331" t="s">
        <v>542</v>
      </c>
      <c r="F433" s="331">
        <v>3439.7541856200496</v>
      </c>
      <c r="G433" s="331" t="s">
        <v>480</v>
      </c>
      <c r="H433" s="331">
        <v>0.12041830440901</v>
      </c>
      <c r="I433" s="331" t="s">
        <v>480</v>
      </c>
      <c r="J433" s="331">
        <v>60.032090854165958</v>
      </c>
      <c r="K433" s="331">
        <v>752.39490757758881</v>
      </c>
      <c r="L433" s="331">
        <v>44.874287061635293</v>
      </c>
      <c r="M433" s="331">
        <v>158.39225986800554</v>
      </c>
    </row>
    <row r="434" spans="1:13" x14ac:dyDescent="0.25">
      <c r="A434" s="299" t="s">
        <v>625</v>
      </c>
      <c r="B434" s="331">
        <v>70076.465574306625</v>
      </c>
      <c r="C434" s="331">
        <v>0.57413966400000005</v>
      </c>
      <c r="D434" s="328" t="s">
        <v>183</v>
      </c>
      <c r="E434" s="328" t="s">
        <v>183</v>
      </c>
      <c r="F434" s="328" t="s">
        <v>183</v>
      </c>
      <c r="G434" s="328" t="s">
        <v>183</v>
      </c>
      <c r="H434" s="328" t="s">
        <v>183</v>
      </c>
      <c r="I434" s="328" t="s">
        <v>183</v>
      </c>
      <c r="J434" s="329" t="s">
        <v>482</v>
      </c>
      <c r="K434" s="329" t="s">
        <v>482</v>
      </c>
      <c r="L434" s="329" t="s">
        <v>482</v>
      </c>
      <c r="M434" s="329" t="s">
        <v>482</v>
      </c>
    </row>
    <row r="435" spans="1:13" x14ac:dyDescent="0.25">
      <c r="A435" s="299" t="s">
        <v>626</v>
      </c>
      <c r="B435" s="331">
        <v>1391.9</v>
      </c>
      <c r="C435" s="331">
        <v>0.38669999999999999</v>
      </c>
      <c r="D435" s="328" t="s">
        <v>183</v>
      </c>
      <c r="E435" s="328" t="s">
        <v>183</v>
      </c>
      <c r="F435" s="328" t="s">
        <v>183</v>
      </c>
      <c r="G435" s="328" t="s">
        <v>183</v>
      </c>
      <c r="H435" s="328" t="s">
        <v>183</v>
      </c>
      <c r="I435" s="328" t="s">
        <v>183</v>
      </c>
      <c r="J435" s="329" t="s">
        <v>482</v>
      </c>
      <c r="K435" s="329" t="s">
        <v>482</v>
      </c>
      <c r="L435" s="329" t="s">
        <v>482</v>
      </c>
      <c r="M435" s="329" t="s">
        <v>482</v>
      </c>
    </row>
    <row r="436" spans="1:13" x14ac:dyDescent="0.25">
      <c r="A436" s="299" t="s">
        <v>627</v>
      </c>
      <c r="B436" s="331">
        <v>4142.0497045616085</v>
      </c>
      <c r="C436" s="328" t="s">
        <v>183</v>
      </c>
      <c r="D436" s="328" t="s">
        <v>183</v>
      </c>
      <c r="E436" s="328" t="s">
        <v>183</v>
      </c>
      <c r="F436" s="331">
        <v>3439.7541856200496</v>
      </c>
      <c r="G436" s="328" t="s">
        <v>183</v>
      </c>
      <c r="H436" s="331" t="s">
        <v>480</v>
      </c>
      <c r="I436" s="328" t="s">
        <v>183</v>
      </c>
      <c r="J436" s="329" t="s">
        <v>482</v>
      </c>
      <c r="K436" s="329" t="s">
        <v>482</v>
      </c>
      <c r="L436" s="329" t="s">
        <v>482</v>
      </c>
      <c r="M436" s="329" t="s">
        <v>482</v>
      </c>
    </row>
    <row r="437" spans="1:13" x14ac:dyDescent="0.25">
      <c r="A437" s="301" t="s">
        <v>628</v>
      </c>
      <c r="B437" s="331">
        <v>3.2962224463777599</v>
      </c>
      <c r="C437" s="328" t="s">
        <v>183</v>
      </c>
      <c r="D437" s="328" t="s">
        <v>183</v>
      </c>
      <c r="E437" s="331" t="s">
        <v>542</v>
      </c>
      <c r="F437" s="331" t="s">
        <v>480</v>
      </c>
      <c r="G437" s="331" t="s">
        <v>480</v>
      </c>
      <c r="H437" s="331">
        <v>0.12041830440901</v>
      </c>
      <c r="I437" s="328" t="s">
        <v>183</v>
      </c>
      <c r="J437" s="329" t="s">
        <v>482</v>
      </c>
      <c r="K437" s="329" t="s">
        <v>482</v>
      </c>
      <c r="L437" s="329" t="s">
        <v>482</v>
      </c>
      <c r="M437" s="329" t="s">
        <v>482</v>
      </c>
    </row>
    <row r="438" spans="1:13" x14ac:dyDescent="0.25">
      <c r="A438" s="302" t="s">
        <v>629</v>
      </c>
      <c r="B438" s="331">
        <v>553.25</v>
      </c>
      <c r="C438" s="328" t="s">
        <v>183</v>
      </c>
      <c r="D438" s="328" t="s">
        <v>183</v>
      </c>
      <c r="E438" s="328" t="s">
        <v>183</v>
      </c>
      <c r="F438" s="328" t="s">
        <v>183</v>
      </c>
      <c r="G438" s="328" t="s">
        <v>183</v>
      </c>
      <c r="H438" s="328" t="s">
        <v>183</v>
      </c>
      <c r="I438" s="328" t="s">
        <v>183</v>
      </c>
      <c r="J438" s="329" t="s">
        <v>482</v>
      </c>
      <c r="K438" s="329" t="s">
        <v>482</v>
      </c>
      <c r="L438" s="329" t="s">
        <v>482</v>
      </c>
      <c r="M438" s="329" t="s">
        <v>482</v>
      </c>
    </row>
    <row r="439" spans="1:13" x14ac:dyDescent="0.25">
      <c r="A439" s="302" t="s">
        <v>630</v>
      </c>
      <c r="B439" s="331">
        <v>1030.0825313317564</v>
      </c>
      <c r="C439" s="328" t="s">
        <v>183</v>
      </c>
      <c r="D439" s="328" t="s">
        <v>183</v>
      </c>
      <c r="E439" s="328" t="s">
        <v>183</v>
      </c>
      <c r="F439" s="328" t="s">
        <v>183</v>
      </c>
      <c r="G439" s="328" t="s">
        <v>183</v>
      </c>
      <c r="H439" s="328" t="s">
        <v>183</v>
      </c>
      <c r="I439" s="328" t="s">
        <v>183</v>
      </c>
      <c r="J439" s="329" t="s">
        <v>482</v>
      </c>
      <c r="K439" s="329" t="s">
        <v>482</v>
      </c>
      <c r="L439" s="329" t="s">
        <v>482</v>
      </c>
      <c r="M439" s="329" t="s">
        <v>482</v>
      </c>
    </row>
    <row r="440" spans="1:13" x14ac:dyDescent="0.25">
      <c r="A440" s="299" t="s">
        <v>3229</v>
      </c>
      <c r="B440" s="331" t="s">
        <v>480</v>
      </c>
      <c r="C440" s="331" t="s">
        <v>480</v>
      </c>
      <c r="D440" s="331" t="s">
        <v>480</v>
      </c>
      <c r="E440" s="331" t="s">
        <v>480</v>
      </c>
      <c r="F440" s="331" t="s">
        <v>480</v>
      </c>
      <c r="G440" s="331" t="s">
        <v>480</v>
      </c>
      <c r="H440" s="331" t="s">
        <v>480</v>
      </c>
      <c r="I440" s="331" t="s">
        <v>480</v>
      </c>
      <c r="J440" s="331">
        <v>60.032090854165958</v>
      </c>
      <c r="K440" s="331">
        <v>752.39490757758881</v>
      </c>
      <c r="L440" s="331">
        <v>44.874287061635293</v>
      </c>
      <c r="M440" s="331">
        <v>158.39225986800554</v>
      </c>
    </row>
    <row r="441" spans="1:13" x14ac:dyDescent="0.25">
      <c r="A441" s="303" t="s">
        <v>631</v>
      </c>
      <c r="B441" s="331" t="s">
        <v>482</v>
      </c>
      <c r="C441" s="331" t="s">
        <v>480</v>
      </c>
      <c r="D441" s="331" t="s">
        <v>480</v>
      </c>
      <c r="E441" s="328" t="s">
        <v>183</v>
      </c>
      <c r="F441" s="328" t="s">
        <v>183</v>
      </c>
      <c r="G441" s="328" t="s">
        <v>183</v>
      </c>
      <c r="H441" s="328" t="s">
        <v>183</v>
      </c>
      <c r="I441" s="328" t="s">
        <v>183</v>
      </c>
      <c r="J441" s="331" t="s">
        <v>480</v>
      </c>
      <c r="K441" s="331" t="s">
        <v>480</v>
      </c>
      <c r="L441" s="331" t="s">
        <v>480</v>
      </c>
      <c r="M441" s="331" t="s">
        <v>480</v>
      </c>
    </row>
    <row r="442" spans="1:13" x14ac:dyDescent="0.25">
      <c r="A442" s="304" t="s">
        <v>632</v>
      </c>
      <c r="B442" s="331" t="s">
        <v>482</v>
      </c>
      <c r="C442" s="331" t="s">
        <v>480</v>
      </c>
      <c r="D442" s="331" t="s">
        <v>480</v>
      </c>
      <c r="E442" s="328" t="s">
        <v>183</v>
      </c>
      <c r="F442" s="328" t="s">
        <v>183</v>
      </c>
      <c r="G442" s="328" t="s">
        <v>183</v>
      </c>
      <c r="H442" s="328" t="s">
        <v>183</v>
      </c>
      <c r="I442" s="328" t="s">
        <v>183</v>
      </c>
      <c r="J442" s="329" t="s">
        <v>480</v>
      </c>
      <c r="K442" s="329" t="s">
        <v>480</v>
      </c>
      <c r="L442" s="329" t="s">
        <v>480</v>
      </c>
      <c r="M442" s="329" t="s">
        <v>480</v>
      </c>
    </row>
    <row r="443" spans="1:13" x14ac:dyDescent="0.25">
      <c r="A443" s="304" t="s">
        <v>633</v>
      </c>
      <c r="B443" s="331" t="s">
        <v>482</v>
      </c>
      <c r="C443" s="331" t="s">
        <v>480</v>
      </c>
      <c r="D443" s="331" t="s">
        <v>480</v>
      </c>
      <c r="E443" s="328" t="s">
        <v>183</v>
      </c>
      <c r="F443" s="328" t="s">
        <v>183</v>
      </c>
      <c r="G443" s="328" t="s">
        <v>183</v>
      </c>
      <c r="H443" s="328" t="s">
        <v>183</v>
      </c>
      <c r="I443" s="328" t="s">
        <v>183</v>
      </c>
      <c r="J443" s="329" t="s">
        <v>480</v>
      </c>
      <c r="K443" s="329" t="s">
        <v>480</v>
      </c>
      <c r="L443" s="329" t="s">
        <v>480</v>
      </c>
      <c r="M443" s="329" t="s">
        <v>480</v>
      </c>
    </row>
    <row r="444" spans="1:13" x14ac:dyDescent="0.25">
      <c r="A444" s="305" t="s">
        <v>634</v>
      </c>
      <c r="B444" s="331" t="s">
        <v>482</v>
      </c>
      <c r="C444" s="331" t="s">
        <v>480</v>
      </c>
      <c r="D444" s="331" t="s">
        <v>480</v>
      </c>
      <c r="E444" s="328" t="s">
        <v>183</v>
      </c>
      <c r="F444" s="328" t="s">
        <v>183</v>
      </c>
      <c r="G444" s="328" t="s">
        <v>183</v>
      </c>
      <c r="H444" s="328" t="s">
        <v>183</v>
      </c>
      <c r="I444" s="328" t="s">
        <v>183</v>
      </c>
      <c r="J444" s="331" t="s">
        <v>480</v>
      </c>
      <c r="K444" s="331" t="s">
        <v>480</v>
      </c>
      <c r="L444" s="331" t="s">
        <v>480</v>
      </c>
      <c r="M444" s="331" t="s">
        <v>480</v>
      </c>
    </row>
    <row r="445" spans="1:13" x14ac:dyDescent="0.25">
      <c r="A445" s="306" t="s">
        <v>635</v>
      </c>
      <c r="B445" s="328" t="s">
        <v>183</v>
      </c>
      <c r="C445" s="328" t="s">
        <v>183</v>
      </c>
      <c r="D445" s="328" t="s">
        <v>183</v>
      </c>
      <c r="E445" s="331">
        <v>205.03642790644966</v>
      </c>
      <c r="F445" s="331">
        <v>3258.5392489035653</v>
      </c>
      <c r="G445" s="331" t="s">
        <v>579</v>
      </c>
      <c r="H445" s="331">
        <v>3.1103247907929999E-2</v>
      </c>
      <c r="I445" s="331">
        <v>2.8530150025699998E-2</v>
      </c>
      <c r="J445" s="328" t="s">
        <v>183</v>
      </c>
      <c r="K445" s="328" t="s">
        <v>183</v>
      </c>
      <c r="L445" s="328" t="s">
        <v>183</v>
      </c>
      <c r="M445" s="328" t="s">
        <v>183</v>
      </c>
    </row>
    <row r="446" spans="1:13" x14ac:dyDescent="0.25">
      <c r="A446" s="304" t="s">
        <v>636</v>
      </c>
      <c r="B446" s="328" t="s">
        <v>183</v>
      </c>
      <c r="C446" s="328" t="s">
        <v>183</v>
      </c>
      <c r="D446" s="328" t="s">
        <v>183</v>
      </c>
      <c r="E446" s="331">
        <v>203.14150729415826</v>
      </c>
      <c r="F446" s="331">
        <v>3249.4595465139037</v>
      </c>
      <c r="G446" s="331" t="s">
        <v>507</v>
      </c>
      <c r="H446" s="331">
        <v>3.0668042743200001E-2</v>
      </c>
      <c r="I446" s="331">
        <v>2.8530150025699998E-2</v>
      </c>
      <c r="J446" s="328" t="s">
        <v>183</v>
      </c>
      <c r="K446" s="328" t="s">
        <v>183</v>
      </c>
      <c r="L446" s="328" t="s">
        <v>183</v>
      </c>
      <c r="M446" s="328" t="s">
        <v>183</v>
      </c>
    </row>
    <row r="447" spans="1:13" x14ac:dyDescent="0.25">
      <c r="A447" s="304" t="s">
        <v>637</v>
      </c>
      <c r="B447" s="328" t="s">
        <v>183</v>
      </c>
      <c r="C447" s="328" t="s">
        <v>183</v>
      </c>
      <c r="D447" s="328" t="s">
        <v>183</v>
      </c>
      <c r="E447" s="331" t="s">
        <v>507</v>
      </c>
      <c r="F447" s="331" t="s">
        <v>507</v>
      </c>
      <c r="G447" s="331" t="s">
        <v>507</v>
      </c>
      <c r="H447" s="331" t="s">
        <v>507</v>
      </c>
      <c r="I447" s="331" t="s">
        <v>507</v>
      </c>
      <c r="J447" s="328" t="s">
        <v>183</v>
      </c>
      <c r="K447" s="328" t="s">
        <v>183</v>
      </c>
      <c r="L447" s="328" t="s">
        <v>183</v>
      </c>
      <c r="M447" s="328" t="s">
        <v>183</v>
      </c>
    </row>
    <row r="448" spans="1:13" x14ac:dyDescent="0.25">
      <c r="A448" s="304" t="s">
        <v>638</v>
      </c>
      <c r="B448" s="328" t="s">
        <v>183</v>
      </c>
      <c r="C448" s="328" t="s">
        <v>183</v>
      </c>
      <c r="D448" s="328" t="s">
        <v>183</v>
      </c>
      <c r="E448" s="331">
        <v>0.10311480095790999</v>
      </c>
      <c r="F448" s="331">
        <v>3.6569522277920501</v>
      </c>
      <c r="G448" s="331" t="s">
        <v>507</v>
      </c>
      <c r="H448" s="331" t="s">
        <v>509</v>
      </c>
      <c r="I448" s="331" t="s">
        <v>509</v>
      </c>
      <c r="J448" s="328" t="s">
        <v>183</v>
      </c>
      <c r="K448" s="328" t="s">
        <v>183</v>
      </c>
      <c r="L448" s="328" t="s">
        <v>183</v>
      </c>
      <c r="M448" s="328" t="s">
        <v>183</v>
      </c>
    </row>
    <row r="449" spans="1:13" x14ac:dyDescent="0.25">
      <c r="A449" s="304" t="s">
        <v>639</v>
      </c>
      <c r="B449" s="328" t="s">
        <v>183</v>
      </c>
      <c r="C449" s="328" t="s">
        <v>183</v>
      </c>
      <c r="D449" s="328" t="s">
        <v>183</v>
      </c>
      <c r="E449" s="331">
        <v>1.6984600970478201</v>
      </c>
      <c r="F449" s="331">
        <v>3.5883231618697602</v>
      </c>
      <c r="G449" s="331" t="s">
        <v>509</v>
      </c>
      <c r="H449" s="331">
        <v>3.4476945044E-4</v>
      </c>
      <c r="I449" s="331" t="s">
        <v>509</v>
      </c>
      <c r="J449" s="328" t="s">
        <v>183</v>
      </c>
      <c r="K449" s="328" t="s">
        <v>183</v>
      </c>
      <c r="L449" s="328" t="s">
        <v>183</v>
      </c>
      <c r="M449" s="328" t="s">
        <v>183</v>
      </c>
    </row>
    <row r="450" spans="1:13" x14ac:dyDescent="0.25">
      <c r="A450" s="304" t="s">
        <v>3230</v>
      </c>
      <c r="B450" s="328" t="s">
        <v>183</v>
      </c>
      <c r="C450" s="328" t="s">
        <v>183</v>
      </c>
      <c r="D450" s="328" t="s">
        <v>183</v>
      </c>
      <c r="E450" s="331">
        <v>9.3345714285669998E-2</v>
      </c>
      <c r="F450" s="331">
        <v>1.83442699999999</v>
      </c>
      <c r="G450" s="331" t="s">
        <v>507</v>
      </c>
      <c r="H450" s="331">
        <v>9.0435714290000002E-5</v>
      </c>
      <c r="I450" s="331" t="s">
        <v>509</v>
      </c>
      <c r="J450" s="328" t="s">
        <v>183</v>
      </c>
      <c r="K450" s="328" t="s">
        <v>183</v>
      </c>
      <c r="L450" s="328" t="s">
        <v>183</v>
      </c>
      <c r="M450" s="328" t="s">
        <v>183</v>
      </c>
    </row>
    <row r="451" spans="1:13" x14ac:dyDescent="0.25">
      <c r="A451" s="307" t="s">
        <v>640</v>
      </c>
      <c r="B451" s="328" t="s">
        <v>183</v>
      </c>
      <c r="C451" s="328" t="s">
        <v>183</v>
      </c>
      <c r="D451" s="328" t="s">
        <v>183</v>
      </c>
      <c r="E451" s="331">
        <v>99945.755582500002</v>
      </c>
      <c r="F451" s="331">
        <v>15.660888</v>
      </c>
      <c r="G451" s="331">
        <v>7230.4559117999988</v>
      </c>
      <c r="H451" s="331" t="s">
        <v>480</v>
      </c>
      <c r="I451" s="331" t="s">
        <v>480</v>
      </c>
      <c r="J451" s="328" t="s">
        <v>183</v>
      </c>
      <c r="K451" s="328" t="s">
        <v>183</v>
      </c>
      <c r="L451" s="328" t="s">
        <v>183</v>
      </c>
      <c r="M451" s="328" t="s">
        <v>183</v>
      </c>
    </row>
    <row r="452" spans="1:13" x14ac:dyDescent="0.25">
      <c r="A452" s="304" t="s">
        <v>641</v>
      </c>
      <c r="B452" s="328" t="s">
        <v>183</v>
      </c>
      <c r="C452" s="328" t="s">
        <v>183</v>
      </c>
      <c r="D452" s="328" t="s">
        <v>183</v>
      </c>
      <c r="E452" s="331">
        <v>89653.230582500008</v>
      </c>
      <c r="F452" s="331" t="s">
        <v>480</v>
      </c>
      <c r="G452" s="331" t="s">
        <v>3098</v>
      </c>
      <c r="H452" s="331" t="s">
        <v>480</v>
      </c>
      <c r="I452" s="331" t="s">
        <v>480</v>
      </c>
      <c r="J452" s="328" t="s">
        <v>183</v>
      </c>
      <c r="K452" s="328" t="s">
        <v>183</v>
      </c>
      <c r="L452" s="328" t="s">
        <v>183</v>
      </c>
      <c r="M452" s="328" t="s">
        <v>183</v>
      </c>
    </row>
    <row r="453" spans="1:13" x14ac:dyDescent="0.25">
      <c r="A453" s="304" t="s">
        <v>642</v>
      </c>
      <c r="B453" s="328" t="s">
        <v>183</v>
      </c>
      <c r="C453" s="328" t="s">
        <v>183</v>
      </c>
      <c r="D453" s="328" t="s">
        <v>183</v>
      </c>
      <c r="E453" s="331">
        <v>1457.742</v>
      </c>
      <c r="F453" s="331" t="s">
        <v>480</v>
      </c>
      <c r="G453" s="331" t="s">
        <v>482</v>
      </c>
      <c r="H453" s="331" t="s">
        <v>480</v>
      </c>
      <c r="I453" s="331" t="s">
        <v>480</v>
      </c>
      <c r="J453" s="328" t="s">
        <v>183</v>
      </c>
      <c r="K453" s="328" t="s">
        <v>183</v>
      </c>
      <c r="L453" s="328" t="s">
        <v>183</v>
      </c>
      <c r="M453" s="328" t="s">
        <v>183</v>
      </c>
    </row>
    <row r="454" spans="1:13" x14ac:dyDescent="0.25">
      <c r="A454" s="304" t="s">
        <v>643</v>
      </c>
      <c r="B454" s="328" t="s">
        <v>183</v>
      </c>
      <c r="C454" s="328" t="s">
        <v>183</v>
      </c>
      <c r="D454" s="328" t="s">
        <v>183</v>
      </c>
      <c r="E454" s="331">
        <v>301.25799999999998</v>
      </c>
      <c r="F454" s="331">
        <v>15.660888</v>
      </c>
      <c r="G454" s="331" t="s">
        <v>482</v>
      </c>
      <c r="H454" s="331" t="s">
        <v>480</v>
      </c>
      <c r="I454" s="331" t="s">
        <v>480</v>
      </c>
      <c r="J454" s="328" t="s">
        <v>183</v>
      </c>
      <c r="K454" s="328" t="s">
        <v>183</v>
      </c>
      <c r="L454" s="328" t="s">
        <v>183</v>
      </c>
      <c r="M454" s="328" t="s">
        <v>183</v>
      </c>
    </row>
    <row r="455" spans="1:13" x14ac:dyDescent="0.25">
      <c r="A455" s="304" t="s">
        <v>644</v>
      </c>
      <c r="B455" s="328" t="s">
        <v>183</v>
      </c>
      <c r="C455" s="328" t="s">
        <v>183</v>
      </c>
      <c r="D455" s="328" t="s">
        <v>183</v>
      </c>
      <c r="E455" s="331">
        <v>8533.5249999999996</v>
      </c>
      <c r="F455" s="331" t="s">
        <v>480</v>
      </c>
      <c r="G455" s="331" t="s">
        <v>554</v>
      </c>
      <c r="H455" s="331" t="s">
        <v>480</v>
      </c>
      <c r="I455" s="331" t="s">
        <v>480</v>
      </c>
      <c r="J455" s="328" t="s">
        <v>183</v>
      </c>
      <c r="K455" s="328" t="s">
        <v>183</v>
      </c>
      <c r="L455" s="328" t="s">
        <v>183</v>
      </c>
      <c r="M455" s="328" t="s">
        <v>183</v>
      </c>
    </row>
    <row r="456" spans="1:13" x14ac:dyDescent="0.25">
      <c r="A456" s="304" t="s">
        <v>645</v>
      </c>
      <c r="B456" s="328" t="s">
        <v>183</v>
      </c>
      <c r="C456" s="328" t="s">
        <v>183</v>
      </c>
      <c r="D456" s="328" t="s">
        <v>183</v>
      </c>
      <c r="E456" s="331" t="s">
        <v>480</v>
      </c>
      <c r="F456" s="331" t="s">
        <v>480</v>
      </c>
      <c r="G456" s="331" t="s">
        <v>482</v>
      </c>
      <c r="H456" s="331" t="s">
        <v>480</v>
      </c>
      <c r="I456" s="331" t="s">
        <v>480</v>
      </c>
      <c r="J456" s="328" t="s">
        <v>183</v>
      </c>
      <c r="K456" s="328" t="s">
        <v>183</v>
      </c>
      <c r="L456" s="328" t="s">
        <v>183</v>
      </c>
      <c r="M456" s="328" t="s">
        <v>183</v>
      </c>
    </row>
    <row r="457" spans="1:13" x14ac:dyDescent="0.25">
      <c r="A457" s="305" t="s">
        <v>646</v>
      </c>
      <c r="B457" s="328" t="s">
        <v>183</v>
      </c>
      <c r="C457" s="328" t="s">
        <v>183</v>
      </c>
      <c r="D457" s="328" t="s">
        <v>183</v>
      </c>
      <c r="E457" s="331" t="s">
        <v>480</v>
      </c>
      <c r="F457" s="331" t="s">
        <v>480</v>
      </c>
      <c r="G457" s="331">
        <v>7230.4559117999988</v>
      </c>
      <c r="H457" s="331" t="s">
        <v>480</v>
      </c>
      <c r="I457" s="331" t="s">
        <v>480</v>
      </c>
      <c r="J457" s="328" t="s">
        <v>183</v>
      </c>
      <c r="K457" s="328" t="s">
        <v>183</v>
      </c>
      <c r="L457" s="328" t="s">
        <v>183</v>
      </c>
      <c r="M457" s="328" t="s">
        <v>183</v>
      </c>
    </row>
    <row r="458" spans="1:13" x14ac:dyDescent="0.25">
      <c r="A458" s="306" t="s">
        <v>647</v>
      </c>
      <c r="B458" s="331" t="s">
        <v>503</v>
      </c>
      <c r="C458" s="331" t="s">
        <v>503</v>
      </c>
      <c r="D458" s="331">
        <v>14.15208194400004</v>
      </c>
      <c r="E458" s="331" t="s">
        <v>480</v>
      </c>
      <c r="F458" s="331">
        <v>2.3518718468133701</v>
      </c>
      <c r="G458" s="331" t="s">
        <v>480</v>
      </c>
      <c r="H458" s="331">
        <v>0.36618901378629998</v>
      </c>
      <c r="I458" s="331" t="s">
        <v>480</v>
      </c>
      <c r="J458" s="331">
        <v>3.0595650574289701</v>
      </c>
      <c r="K458" s="331">
        <v>2.2218459027463999</v>
      </c>
      <c r="L458" s="331">
        <v>3851.2231308671667</v>
      </c>
      <c r="M458" s="331">
        <v>0.17191986356898001</v>
      </c>
    </row>
    <row r="459" spans="1:13" x14ac:dyDescent="0.25">
      <c r="A459" s="304" t="s">
        <v>648</v>
      </c>
      <c r="B459" s="328" t="s">
        <v>183</v>
      </c>
      <c r="C459" s="328" t="s">
        <v>183</v>
      </c>
      <c r="D459" s="328" t="s">
        <v>183</v>
      </c>
      <c r="E459" s="331" t="s">
        <v>480</v>
      </c>
      <c r="F459" s="331">
        <v>2.3518718468133701</v>
      </c>
      <c r="G459" s="331" t="s">
        <v>480</v>
      </c>
      <c r="H459" s="331">
        <v>0.36618901378629998</v>
      </c>
      <c r="I459" s="331" t="s">
        <v>480</v>
      </c>
      <c r="J459" s="328" t="s">
        <v>183</v>
      </c>
      <c r="K459" s="328" t="s">
        <v>183</v>
      </c>
      <c r="L459" s="328" t="s">
        <v>183</v>
      </c>
      <c r="M459" s="328" t="s">
        <v>183</v>
      </c>
    </row>
    <row r="460" spans="1:13" x14ac:dyDescent="0.25">
      <c r="A460" s="304" t="s">
        <v>3231</v>
      </c>
      <c r="B460" s="328" t="s">
        <v>183</v>
      </c>
      <c r="C460" s="328" t="s">
        <v>183</v>
      </c>
      <c r="D460" s="328" t="s">
        <v>183</v>
      </c>
      <c r="E460" s="328" t="s">
        <v>183</v>
      </c>
      <c r="F460" s="331" t="s">
        <v>480</v>
      </c>
      <c r="G460" s="331" t="s">
        <v>183</v>
      </c>
      <c r="H460" s="331" t="s">
        <v>507</v>
      </c>
      <c r="I460" s="328" t="s">
        <v>183</v>
      </c>
      <c r="J460" s="328" t="s">
        <v>183</v>
      </c>
      <c r="K460" s="328" t="s">
        <v>183</v>
      </c>
      <c r="L460" s="328" t="s">
        <v>183</v>
      </c>
      <c r="M460" s="328" t="s">
        <v>183</v>
      </c>
    </row>
    <row r="461" spans="1:13" x14ac:dyDescent="0.25">
      <c r="A461" s="304" t="s">
        <v>3232</v>
      </c>
      <c r="B461" s="328" t="s">
        <v>183</v>
      </c>
      <c r="C461" s="328" t="s">
        <v>183</v>
      </c>
      <c r="D461" s="331">
        <v>14.15208194400004</v>
      </c>
      <c r="E461" s="328" t="s">
        <v>183</v>
      </c>
      <c r="F461" s="328" t="s">
        <v>183</v>
      </c>
      <c r="G461" s="328" t="s">
        <v>183</v>
      </c>
      <c r="H461" s="328" t="s">
        <v>183</v>
      </c>
      <c r="I461" s="328" t="s">
        <v>183</v>
      </c>
      <c r="J461" s="328" t="s">
        <v>183</v>
      </c>
      <c r="K461" s="328" t="s">
        <v>183</v>
      </c>
      <c r="L461" s="328" t="s">
        <v>183</v>
      </c>
      <c r="M461" s="328" t="s">
        <v>183</v>
      </c>
    </row>
    <row r="462" spans="1:13" x14ac:dyDescent="0.25">
      <c r="A462" s="304" t="s">
        <v>649</v>
      </c>
      <c r="B462" s="331" t="s">
        <v>503</v>
      </c>
      <c r="C462" s="331" t="s">
        <v>503</v>
      </c>
      <c r="D462" s="331" t="s">
        <v>503</v>
      </c>
      <c r="E462" s="331" t="s">
        <v>480</v>
      </c>
      <c r="F462" s="331" t="s">
        <v>480</v>
      </c>
      <c r="G462" s="331" t="s">
        <v>480</v>
      </c>
      <c r="H462" s="331" t="s">
        <v>480</v>
      </c>
      <c r="I462" s="331" t="s">
        <v>480</v>
      </c>
      <c r="J462" s="331">
        <v>3.0595650574289701</v>
      </c>
      <c r="K462" s="331">
        <v>2.2218459027463999</v>
      </c>
      <c r="L462" s="331">
        <v>3851.2231308671667</v>
      </c>
      <c r="M462" s="331">
        <v>0.17191986356898001</v>
      </c>
    </row>
    <row r="463" spans="1:13" x14ac:dyDescent="0.25">
      <c r="A463" s="303" t="s">
        <v>650</v>
      </c>
      <c r="B463" s="331" t="s">
        <v>542</v>
      </c>
      <c r="C463" s="331" t="s">
        <v>480</v>
      </c>
      <c r="D463" s="331">
        <v>0.41291012709129998</v>
      </c>
      <c r="E463" s="331" t="s">
        <v>514</v>
      </c>
      <c r="F463" s="331" t="s">
        <v>514</v>
      </c>
      <c r="G463" s="331" t="s">
        <v>480</v>
      </c>
      <c r="H463" s="331" t="s">
        <v>514</v>
      </c>
      <c r="I463" s="331" t="s">
        <v>514</v>
      </c>
      <c r="J463" s="331">
        <v>453.82441954455231</v>
      </c>
      <c r="K463" s="331">
        <v>613.85632533670321</v>
      </c>
      <c r="L463" s="331">
        <v>1739.7462559347221</v>
      </c>
      <c r="M463" s="331">
        <v>310.00149700742173</v>
      </c>
    </row>
    <row r="465" spans="1:36" x14ac:dyDescent="0.25">
      <c r="A465" s="50" t="s">
        <v>651</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45" t="s">
        <v>652</v>
      </c>
      <c r="B467" s="445"/>
      <c r="C467" s="445"/>
      <c r="D467" s="445"/>
      <c r="E467" s="445"/>
      <c r="F467" s="445"/>
      <c r="G467" s="445"/>
      <c r="H467" s="445"/>
      <c r="I467" s="445"/>
      <c r="J467" s="445"/>
      <c r="K467" s="445"/>
      <c r="L467" s="445"/>
      <c r="M467" s="445"/>
      <c r="N467" s="445"/>
      <c r="O467" s="445"/>
      <c r="P467" s="445"/>
      <c r="Q467" s="445"/>
      <c r="R467" s="220"/>
      <c r="S467" s="220"/>
      <c r="T467" s="220"/>
      <c r="U467" s="220"/>
      <c r="V467" s="220"/>
      <c r="W467" s="220"/>
      <c r="X467" s="220"/>
      <c r="Y467" s="220"/>
      <c r="Z467" s="220"/>
      <c r="AA467" s="220"/>
      <c r="AB467" s="220"/>
      <c r="AC467" s="220"/>
      <c r="AD467" s="220"/>
      <c r="AE467" s="220"/>
      <c r="AF467" s="231"/>
      <c r="AG467" s="220"/>
      <c r="AH467" s="220"/>
      <c r="AI467" s="49" t="s">
        <v>464</v>
      </c>
      <c r="AJ467" s="218"/>
    </row>
    <row r="468" spans="1:36" ht="15.75" x14ac:dyDescent="0.25">
      <c r="A468" s="232" t="s">
        <v>653</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3370</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465</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60" t="s">
        <v>466</v>
      </c>
      <c r="B471" s="234" t="s">
        <v>654</v>
      </c>
      <c r="C471" s="235" t="s">
        <v>655</v>
      </c>
      <c r="D471" s="235" t="s">
        <v>656</v>
      </c>
      <c r="E471" s="235" t="s">
        <v>657</v>
      </c>
      <c r="F471" s="235" t="s">
        <v>658</v>
      </c>
      <c r="G471" s="235" t="s">
        <v>659</v>
      </c>
      <c r="H471" s="235" t="s">
        <v>660</v>
      </c>
      <c r="I471" s="235" t="s">
        <v>661</v>
      </c>
      <c r="J471" s="235" t="s">
        <v>662</v>
      </c>
      <c r="K471" s="235" t="s">
        <v>663</v>
      </c>
      <c r="L471" s="235" t="s">
        <v>664</v>
      </c>
      <c r="M471" s="235" t="s">
        <v>665</v>
      </c>
      <c r="N471" s="235" t="s">
        <v>666</v>
      </c>
      <c r="O471" s="235" t="s">
        <v>667</v>
      </c>
      <c r="P471" s="235" t="s">
        <v>668</v>
      </c>
      <c r="Q471" s="235" t="s">
        <v>669</v>
      </c>
      <c r="R471" s="235" t="s">
        <v>670</v>
      </c>
      <c r="S471" s="236" t="s">
        <v>671</v>
      </c>
      <c r="T471" s="236" t="s">
        <v>672</v>
      </c>
      <c r="U471" s="237" t="s">
        <v>673</v>
      </c>
      <c r="V471" s="235" t="s">
        <v>674</v>
      </c>
      <c r="W471" s="238" t="s">
        <v>675</v>
      </c>
      <c r="X471" s="238" t="s">
        <v>676</v>
      </c>
      <c r="Y471" s="238" t="s">
        <v>677</v>
      </c>
      <c r="Z471" s="238" t="s">
        <v>678</v>
      </c>
      <c r="AA471" s="238" t="s">
        <v>679</v>
      </c>
      <c r="AB471" s="238" t="s">
        <v>680</v>
      </c>
      <c r="AC471" s="238" t="s">
        <v>681</v>
      </c>
      <c r="AD471" s="239" t="s">
        <v>682</v>
      </c>
      <c r="AE471" s="239" t="s">
        <v>683</v>
      </c>
      <c r="AF471" s="237" t="s">
        <v>684</v>
      </c>
      <c r="AG471" s="235" t="s">
        <v>685</v>
      </c>
      <c r="AH471" s="237" t="s">
        <v>602</v>
      </c>
      <c r="AI471" s="236" t="s">
        <v>603</v>
      </c>
      <c r="AJ471" s="66" t="s">
        <v>686</v>
      </c>
    </row>
    <row r="472" spans="1:36" ht="38.25" thickBot="1" x14ac:dyDescent="0.3">
      <c r="A472" s="461"/>
      <c r="B472" s="440" t="s">
        <v>3100</v>
      </c>
      <c r="C472" s="438"/>
      <c r="D472" s="438"/>
      <c r="E472" s="438"/>
      <c r="F472" s="438"/>
      <c r="G472" s="438"/>
      <c r="H472" s="438"/>
      <c r="I472" s="438"/>
      <c r="J472" s="438"/>
      <c r="K472" s="438"/>
      <c r="L472" s="438"/>
      <c r="M472" s="438"/>
      <c r="N472" s="438"/>
      <c r="O472" s="438"/>
      <c r="P472" s="438"/>
      <c r="Q472" s="438"/>
      <c r="R472" s="439"/>
      <c r="S472" s="264"/>
      <c r="T472" s="264"/>
      <c r="U472" s="446" t="s">
        <v>687</v>
      </c>
      <c r="V472" s="447"/>
      <c r="W472" s="440" t="s">
        <v>3100</v>
      </c>
      <c r="X472" s="438"/>
      <c r="Y472" s="438"/>
      <c r="Z472" s="438"/>
      <c r="AA472" s="438"/>
      <c r="AB472" s="438"/>
      <c r="AC472" s="439"/>
      <c r="AD472" s="264"/>
      <c r="AE472" s="264"/>
      <c r="AF472" s="446" t="s">
        <v>687</v>
      </c>
      <c r="AG472" s="447"/>
      <c r="AH472" s="240" t="s">
        <v>607</v>
      </c>
      <c r="AI472" s="265" t="s">
        <v>3100</v>
      </c>
      <c r="AJ472" s="241" t="s">
        <v>3100</v>
      </c>
    </row>
    <row r="473" spans="1:36" ht="15.75" thickTop="1" x14ac:dyDescent="0.25">
      <c r="A473" s="242" t="s">
        <v>688</v>
      </c>
      <c r="B473" s="331">
        <v>1368.6407622854913</v>
      </c>
      <c r="C473" s="331">
        <v>398.21997774743551</v>
      </c>
      <c r="D473" s="331">
        <v>1.9808273483516601</v>
      </c>
      <c r="E473" s="331" t="s">
        <v>785</v>
      </c>
      <c r="F473" s="331">
        <v>2580.4423400000001</v>
      </c>
      <c r="G473" s="331" t="s">
        <v>505</v>
      </c>
      <c r="H473" s="331">
        <v>56029.164606593971</v>
      </c>
      <c r="I473" s="331" t="s">
        <v>505</v>
      </c>
      <c r="J473" s="331">
        <v>2093.1475999999998</v>
      </c>
      <c r="K473" s="331" t="s">
        <v>505</v>
      </c>
      <c r="L473" s="331" t="s">
        <v>785</v>
      </c>
      <c r="M473" s="331" t="s">
        <v>505</v>
      </c>
      <c r="N473" s="331" t="s">
        <v>505</v>
      </c>
      <c r="O473" s="331" t="s">
        <v>505</v>
      </c>
      <c r="P473" s="331" t="s">
        <v>505</v>
      </c>
      <c r="Q473" s="331">
        <v>117.73</v>
      </c>
      <c r="R473" s="331" t="s">
        <v>505</v>
      </c>
      <c r="S473" s="331" t="s">
        <v>785</v>
      </c>
      <c r="T473" s="331" t="s">
        <v>785</v>
      </c>
      <c r="U473" s="331">
        <v>1.6984600970478201</v>
      </c>
      <c r="V473" s="328" t="s">
        <v>183</v>
      </c>
      <c r="W473" s="331">
        <v>540.06916717032652</v>
      </c>
      <c r="X473" s="331">
        <v>206.85707686944318</v>
      </c>
      <c r="Y473" s="331">
        <v>9.0276703162196608</v>
      </c>
      <c r="Z473" s="331" t="s">
        <v>505</v>
      </c>
      <c r="AA473" s="331">
        <v>11.47912170919709</v>
      </c>
      <c r="AB473" s="331" t="s">
        <v>505</v>
      </c>
      <c r="AC473" s="331" t="s">
        <v>785</v>
      </c>
      <c r="AD473" s="331" t="s">
        <v>505</v>
      </c>
      <c r="AE473" s="331" t="s">
        <v>505</v>
      </c>
      <c r="AF473" s="331">
        <v>3.5894286775586801</v>
      </c>
      <c r="AG473" s="328" t="s">
        <v>183</v>
      </c>
      <c r="AH473" s="331">
        <v>7230.4559117999988</v>
      </c>
      <c r="AI473" s="331">
        <v>517.71056610324001</v>
      </c>
      <c r="AJ473" s="331">
        <v>28.530150025699999</v>
      </c>
    </row>
    <row r="474" spans="1:36" x14ac:dyDescent="0.25">
      <c r="A474" s="242" t="s">
        <v>689</v>
      </c>
      <c r="B474" s="331">
        <v>1354.0760204081632</v>
      </c>
      <c r="C474" s="331" t="s">
        <v>480</v>
      </c>
      <c r="D474" s="331" t="s">
        <v>480</v>
      </c>
      <c r="E474" s="331" t="s">
        <v>480</v>
      </c>
      <c r="F474" s="331" t="s">
        <v>480</v>
      </c>
      <c r="G474" s="331" t="s">
        <v>480</v>
      </c>
      <c r="H474" s="331" t="s">
        <v>480</v>
      </c>
      <c r="I474" s="331" t="s">
        <v>480</v>
      </c>
      <c r="J474" s="331" t="s">
        <v>480</v>
      </c>
      <c r="K474" s="331" t="s">
        <v>480</v>
      </c>
      <c r="L474" s="331" t="s">
        <v>480</v>
      </c>
      <c r="M474" s="331" t="s">
        <v>480</v>
      </c>
      <c r="N474" s="331" t="s">
        <v>480</v>
      </c>
      <c r="O474" s="331" t="s">
        <v>480</v>
      </c>
      <c r="P474" s="331" t="s">
        <v>480</v>
      </c>
      <c r="Q474" s="331" t="s">
        <v>480</v>
      </c>
      <c r="R474" s="331" t="s">
        <v>480</v>
      </c>
      <c r="S474" s="331" t="s">
        <v>480</v>
      </c>
      <c r="T474" s="331" t="s">
        <v>480</v>
      </c>
      <c r="U474" s="331" t="s">
        <v>480</v>
      </c>
      <c r="V474" s="328" t="s">
        <v>183</v>
      </c>
      <c r="W474" s="331" t="s">
        <v>480</v>
      </c>
      <c r="X474" s="331" t="s">
        <v>480</v>
      </c>
      <c r="Y474" s="331" t="s">
        <v>480</v>
      </c>
      <c r="Z474" s="331" t="s">
        <v>480</v>
      </c>
      <c r="AA474" s="331" t="s">
        <v>480</v>
      </c>
      <c r="AB474" s="331" t="s">
        <v>480</v>
      </c>
      <c r="AC474" s="331" t="s">
        <v>480</v>
      </c>
      <c r="AD474" s="331" t="s">
        <v>480</v>
      </c>
      <c r="AE474" s="331" t="s">
        <v>480</v>
      </c>
      <c r="AF474" s="331" t="s">
        <v>480</v>
      </c>
      <c r="AG474" s="328" t="s">
        <v>183</v>
      </c>
      <c r="AH474" s="331" t="s">
        <v>480</v>
      </c>
      <c r="AI474" s="331" t="s">
        <v>480</v>
      </c>
      <c r="AJ474" s="331" t="s">
        <v>480</v>
      </c>
    </row>
    <row r="475" spans="1:36" x14ac:dyDescent="0.25">
      <c r="A475" s="332" t="s">
        <v>690</v>
      </c>
      <c r="B475" s="331">
        <v>1354.0760204081632</v>
      </c>
      <c r="C475" s="331" t="s">
        <v>480</v>
      </c>
      <c r="D475" s="331" t="s">
        <v>480</v>
      </c>
      <c r="E475" s="331" t="s">
        <v>480</v>
      </c>
      <c r="F475" s="331" t="s">
        <v>480</v>
      </c>
      <c r="G475" s="331" t="s">
        <v>480</v>
      </c>
      <c r="H475" s="331" t="s">
        <v>480</v>
      </c>
      <c r="I475" s="331" t="s">
        <v>480</v>
      </c>
      <c r="J475" s="331" t="s">
        <v>480</v>
      </c>
      <c r="K475" s="331" t="s">
        <v>480</v>
      </c>
      <c r="L475" s="331" t="s">
        <v>480</v>
      </c>
      <c r="M475" s="331" t="s">
        <v>480</v>
      </c>
      <c r="N475" s="331" t="s">
        <v>480</v>
      </c>
      <c r="O475" s="331" t="s">
        <v>480</v>
      </c>
      <c r="P475" s="331" t="s">
        <v>480</v>
      </c>
      <c r="Q475" s="331" t="s">
        <v>480</v>
      </c>
      <c r="R475" s="331" t="s">
        <v>480</v>
      </c>
      <c r="S475" s="331" t="s">
        <v>480</v>
      </c>
      <c r="T475" s="331" t="s">
        <v>480</v>
      </c>
      <c r="U475" s="331" t="s">
        <v>480</v>
      </c>
      <c r="V475" s="328" t="s">
        <v>183</v>
      </c>
      <c r="W475" s="331" t="s">
        <v>480</v>
      </c>
      <c r="X475" s="331" t="s">
        <v>480</v>
      </c>
      <c r="Y475" s="331" t="s">
        <v>480</v>
      </c>
      <c r="Z475" s="331" t="s">
        <v>480</v>
      </c>
      <c r="AA475" s="331" t="s">
        <v>480</v>
      </c>
      <c r="AB475" s="331" t="s">
        <v>480</v>
      </c>
      <c r="AC475" s="331" t="s">
        <v>480</v>
      </c>
      <c r="AD475" s="331" t="s">
        <v>480</v>
      </c>
      <c r="AE475" s="331" t="s">
        <v>480</v>
      </c>
      <c r="AF475" s="331" t="s">
        <v>480</v>
      </c>
      <c r="AG475" s="328" t="s">
        <v>183</v>
      </c>
      <c r="AH475" s="331" t="s">
        <v>480</v>
      </c>
      <c r="AI475" s="331" t="s">
        <v>480</v>
      </c>
      <c r="AJ475" s="331" t="s">
        <v>480</v>
      </c>
    </row>
    <row r="476" spans="1:36" x14ac:dyDescent="0.25">
      <c r="A476" s="333" t="s">
        <v>691</v>
      </c>
      <c r="B476" s="331">
        <v>1354.0760204081632</v>
      </c>
      <c r="C476" s="331" t="s">
        <v>480</v>
      </c>
      <c r="D476" s="331" t="s">
        <v>480</v>
      </c>
      <c r="E476" s="331" t="s">
        <v>480</v>
      </c>
      <c r="F476" s="331" t="s">
        <v>480</v>
      </c>
      <c r="G476" s="331" t="s">
        <v>480</v>
      </c>
      <c r="H476" s="331" t="s">
        <v>480</v>
      </c>
      <c r="I476" s="331" t="s">
        <v>480</v>
      </c>
      <c r="J476" s="331" t="s">
        <v>480</v>
      </c>
      <c r="K476" s="331" t="s">
        <v>480</v>
      </c>
      <c r="L476" s="331" t="s">
        <v>480</v>
      </c>
      <c r="M476" s="331" t="s">
        <v>480</v>
      </c>
      <c r="N476" s="331" t="s">
        <v>480</v>
      </c>
      <c r="O476" s="331" t="s">
        <v>480</v>
      </c>
      <c r="P476" s="331" t="s">
        <v>480</v>
      </c>
      <c r="Q476" s="331" t="s">
        <v>480</v>
      </c>
      <c r="R476" s="331" t="s">
        <v>480</v>
      </c>
      <c r="S476" s="331" t="s">
        <v>480</v>
      </c>
      <c r="T476" s="331" t="s">
        <v>480</v>
      </c>
      <c r="U476" s="331" t="s">
        <v>480</v>
      </c>
      <c r="V476" s="328" t="s">
        <v>183</v>
      </c>
      <c r="W476" s="331" t="s">
        <v>480</v>
      </c>
      <c r="X476" s="331" t="s">
        <v>480</v>
      </c>
      <c r="Y476" s="331" t="s">
        <v>480</v>
      </c>
      <c r="Z476" s="331" t="s">
        <v>480</v>
      </c>
      <c r="AA476" s="331" t="s">
        <v>480</v>
      </c>
      <c r="AB476" s="331" t="s">
        <v>480</v>
      </c>
      <c r="AC476" s="331" t="s">
        <v>480</v>
      </c>
      <c r="AD476" s="331" t="s">
        <v>480</v>
      </c>
      <c r="AE476" s="331" t="s">
        <v>480</v>
      </c>
      <c r="AF476" s="331" t="s">
        <v>480</v>
      </c>
      <c r="AG476" s="328" t="s">
        <v>183</v>
      </c>
      <c r="AH476" s="331" t="s">
        <v>480</v>
      </c>
      <c r="AI476" s="331" t="s">
        <v>480</v>
      </c>
      <c r="AJ476" s="331" t="s">
        <v>480</v>
      </c>
    </row>
    <row r="477" spans="1:36" x14ac:dyDescent="0.25">
      <c r="A477" s="333" t="s">
        <v>692</v>
      </c>
      <c r="B477" s="331" t="s">
        <v>480</v>
      </c>
      <c r="C477" s="331" t="s">
        <v>480</v>
      </c>
      <c r="D477" s="331" t="s">
        <v>480</v>
      </c>
      <c r="E477" s="331" t="s">
        <v>480</v>
      </c>
      <c r="F477" s="331" t="s">
        <v>480</v>
      </c>
      <c r="G477" s="331" t="s">
        <v>480</v>
      </c>
      <c r="H477" s="331" t="s">
        <v>480</v>
      </c>
      <c r="I477" s="331" t="s">
        <v>480</v>
      </c>
      <c r="J477" s="331" t="s">
        <v>480</v>
      </c>
      <c r="K477" s="331" t="s">
        <v>480</v>
      </c>
      <c r="L477" s="331" t="s">
        <v>480</v>
      </c>
      <c r="M477" s="331" t="s">
        <v>480</v>
      </c>
      <c r="N477" s="331" t="s">
        <v>480</v>
      </c>
      <c r="O477" s="331" t="s">
        <v>480</v>
      </c>
      <c r="P477" s="331" t="s">
        <v>480</v>
      </c>
      <c r="Q477" s="331" t="s">
        <v>480</v>
      </c>
      <c r="R477" s="331" t="s">
        <v>480</v>
      </c>
      <c r="S477" s="331" t="s">
        <v>480</v>
      </c>
      <c r="T477" s="331" t="s">
        <v>480</v>
      </c>
      <c r="U477" s="331" t="s">
        <v>480</v>
      </c>
      <c r="V477" s="328" t="s">
        <v>183</v>
      </c>
      <c r="W477" s="331" t="s">
        <v>480</v>
      </c>
      <c r="X477" s="331" t="s">
        <v>480</v>
      </c>
      <c r="Y477" s="331" t="s">
        <v>480</v>
      </c>
      <c r="Z477" s="331" t="s">
        <v>480</v>
      </c>
      <c r="AA477" s="331" t="s">
        <v>480</v>
      </c>
      <c r="AB477" s="331" t="s">
        <v>480</v>
      </c>
      <c r="AC477" s="331" t="s">
        <v>480</v>
      </c>
      <c r="AD477" s="331" t="s">
        <v>480</v>
      </c>
      <c r="AE477" s="331" t="s">
        <v>480</v>
      </c>
      <c r="AF477" s="331" t="s">
        <v>480</v>
      </c>
      <c r="AG477" s="328" t="s">
        <v>183</v>
      </c>
      <c r="AH477" s="331" t="s">
        <v>480</v>
      </c>
      <c r="AI477" s="331" t="s">
        <v>480</v>
      </c>
      <c r="AJ477" s="331" t="s">
        <v>480</v>
      </c>
    </row>
    <row r="478" spans="1:36" x14ac:dyDescent="0.25">
      <c r="A478" s="332" t="s">
        <v>693</v>
      </c>
      <c r="B478" s="331" t="s">
        <v>480</v>
      </c>
      <c r="C478" s="331" t="s">
        <v>480</v>
      </c>
      <c r="D478" s="331" t="s">
        <v>480</v>
      </c>
      <c r="E478" s="331" t="s">
        <v>480</v>
      </c>
      <c r="F478" s="331" t="s">
        <v>480</v>
      </c>
      <c r="G478" s="331" t="s">
        <v>480</v>
      </c>
      <c r="H478" s="331" t="s">
        <v>480</v>
      </c>
      <c r="I478" s="331" t="s">
        <v>480</v>
      </c>
      <c r="J478" s="331" t="s">
        <v>480</v>
      </c>
      <c r="K478" s="331" t="s">
        <v>480</v>
      </c>
      <c r="L478" s="331" t="s">
        <v>480</v>
      </c>
      <c r="M478" s="331" t="s">
        <v>480</v>
      </c>
      <c r="N478" s="331" t="s">
        <v>480</v>
      </c>
      <c r="O478" s="331" t="s">
        <v>480</v>
      </c>
      <c r="P478" s="331" t="s">
        <v>480</v>
      </c>
      <c r="Q478" s="331" t="s">
        <v>480</v>
      </c>
      <c r="R478" s="331" t="s">
        <v>480</v>
      </c>
      <c r="S478" s="331" t="s">
        <v>480</v>
      </c>
      <c r="T478" s="331" t="s">
        <v>480</v>
      </c>
      <c r="U478" s="331" t="s">
        <v>480</v>
      </c>
      <c r="V478" s="328" t="s">
        <v>183</v>
      </c>
      <c r="W478" s="331" t="s">
        <v>480</v>
      </c>
      <c r="X478" s="331" t="s">
        <v>480</v>
      </c>
      <c r="Y478" s="331" t="s">
        <v>480</v>
      </c>
      <c r="Z478" s="331" t="s">
        <v>480</v>
      </c>
      <c r="AA478" s="331" t="s">
        <v>480</v>
      </c>
      <c r="AB478" s="331" t="s">
        <v>480</v>
      </c>
      <c r="AC478" s="331" t="s">
        <v>480</v>
      </c>
      <c r="AD478" s="331" t="s">
        <v>480</v>
      </c>
      <c r="AE478" s="331" t="s">
        <v>480</v>
      </c>
      <c r="AF478" s="331" t="s">
        <v>480</v>
      </c>
      <c r="AG478" s="328" t="s">
        <v>183</v>
      </c>
      <c r="AH478" s="331" t="s">
        <v>480</v>
      </c>
      <c r="AI478" s="331" t="s">
        <v>480</v>
      </c>
      <c r="AJ478" s="331" t="s">
        <v>480</v>
      </c>
    </row>
    <row r="479" spans="1:36" x14ac:dyDescent="0.25">
      <c r="A479" s="242" t="s">
        <v>694</v>
      </c>
      <c r="B479" s="331" t="s">
        <v>480</v>
      </c>
      <c r="C479" s="331" t="s">
        <v>480</v>
      </c>
      <c r="D479" s="331" t="s">
        <v>480</v>
      </c>
      <c r="E479" s="331" t="s">
        <v>480</v>
      </c>
      <c r="F479" s="331" t="s">
        <v>480</v>
      </c>
      <c r="G479" s="331" t="s">
        <v>480</v>
      </c>
      <c r="H479" s="331" t="s">
        <v>542</v>
      </c>
      <c r="I479" s="331" t="s">
        <v>480</v>
      </c>
      <c r="J479" s="331" t="s">
        <v>480</v>
      </c>
      <c r="K479" s="331" t="s">
        <v>480</v>
      </c>
      <c r="L479" s="331" t="s">
        <v>480</v>
      </c>
      <c r="M479" s="331" t="s">
        <v>480</v>
      </c>
      <c r="N479" s="331" t="s">
        <v>480</v>
      </c>
      <c r="O479" s="331" t="s">
        <v>480</v>
      </c>
      <c r="P479" s="331" t="s">
        <v>480</v>
      </c>
      <c r="Q479" s="331" t="s">
        <v>480</v>
      </c>
      <c r="R479" s="331" t="s">
        <v>480</v>
      </c>
      <c r="S479" s="331" t="s">
        <v>480</v>
      </c>
      <c r="T479" s="331" t="s">
        <v>480</v>
      </c>
      <c r="U479" s="331" t="s">
        <v>480</v>
      </c>
      <c r="V479" s="328" t="s">
        <v>183</v>
      </c>
      <c r="W479" s="331">
        <v>391.00292248704386</v>
      </c>
      <c r="X479" s="331">
        <v>45.101851511540602</v>
      </c>
      <c r="Y479" s="331" t="s">
        <v>480</v>
      </c>
      <c r="Z479" s="331" t="s">
        <v>480</v>
      </c>
      <c r="AA479" s="331" t="s">
        <v>480</v>
      </c>
      <c r="AB479" s="331" t="s">
        <v>480</v>
      </c>
      <c r="AC479" s="331" t="s">
        <v>480</v>
      </c>
      <c r="AD479" s="331" t="s">
        <v>480</v>
      </c>
      <c r="AE479" s="331" t="s">
        <v>480</v>
      </c>
      <c r="AF479" s="331" t="s">
        <v>480</v>
      </c>
      <c r="AG479" s="328" t="s">
        <v>183</v>
      </c>
      <c r="AH479" s="331" t="s">
        <v>480</v>
      </c>
      <c r="AI479" s="331">
        <v>120.41830440901001</v>
      </c>
      <c r="AJ479" s="331" t="s">
        <v>480</v>
      </c>
    </row>
    <row r="480" spans="1:36" x14ac:dyDescent="0.25">
      <c r="A480" s="332" t="s">
        <v>695</v>
      </c>
      <c r="B480" s="328" t="s">
        <v>183</v>
      </c>
      <c r="C480" s="328" t="s">
        <v>183</v>
      </c>
      <c r="D480" s="328" t="s">
        <v>183</v>
      </c>
      <c r="E480" s="328" t="s">
        <v>183</v>
      </c>
      <c r="F480" s="328" t="s">
        <v>183</v>
      </c>
      <c r="G480" s="328" t="s">
        <v>183</v>
      </c>
      <c r="H480" s="328" t="s">
        <v>183</v>
      </c>
      <c r="I480" s="328" t="s">
        <v>183</v>
      </c>
      <c r="J480" s="328" t="s">
        <v>183</v>
      </c>
      <c r="K480" s="328" t="s">
        <v>183</v>
      </c>
      <c r="L480" s="328" t="s">
        <v>183</v>
      </c>
      <c r="M480" s="328" t="s">
        <v>183</v>
      </c>
      <c r="N480" s="328" t="s">
        <v>183</v>
      </c>
      <c r="O480" s="328" t="s">
        <v>183</v>
      </c>
      <c r="P480" s="328" t="s">
        <v>183</v>
      </c>
      <c r="Q480" s="328" t="s">
        <v>183</v>
      </c>
      <c r="R480" s="328" t="s">
        <v>183</v>
      </c>
      <c r="S480" s="328" t="s">
        <v>183</v>
      </c>
      <c r="T480" s="328" t="s">
        <v>183</v>
      </c>
      <c r="U480" s="328" t="s">
        <v>183</v>
      </c>
      <c r="V480" s="328" t="s">
        <v>183</v>
      </c>
      <c r="W480" s="331">
        <v>391.00292248704386</v>
      </c>
      <c r="X480" s="331">
        <v>45.101851511540602</v>
      </c>
      <c r="Y480" s="331" t="s">
        <v>480</v>
      </c>
      <c r="Z480" s="331" t="s">
        <v>480</v>
      </c>
      <c r="AA480" s="331" t="s">
        <v>480</v>
      </c>
      <c r="AB480" s="331" t="s">
        <v>480</v>
      </c>
      <c r="AC480" s="331" t="s">
        <v>480</v>
      </c>
      <c r="AD480" s="331" t="s">
        <v>480</v>
      </c>
      <c r="AE480" s="331" t="s">
        <v>480</v>
      </c>
      <c r="AF480" s="331" t="s">
        <v>480</v>
      </c>
      <c r="AG480" s="328" t="s">
        <v>183</v>
      </c>
      <c r="AH480" s="328" t="s">
        <v>183</v>
      </c>
      <c r="AI480" s="331" t="s">
        <v>480</v>
      </c>
      <c r="AJ480" s="328" t="s">
        <v>183</v>
      </c>
    </row>
    <row r="481" spans="1:36" x14ac:dyDescent="0.25">
      <c r="A481" s="332" t="s">
        <v>696</v>
      </c>
      <c r="B481" s="331" t="s">
        <v>480</v>
      </c>
      <c r="C481" s="331" t="s">
        <v>480</v>
      </c>
      <c r="D481" s="331" t="s">
        <v>480</v>
      </c>
      <c r="E481" s="331" t="s">
        <v>480</v>
      </c>
      <c r="F481" s="331" t="s">
        <v>480</v>
      </c>
      <c r="G481" s="331" t="s">
        <v>480</v>
      </c>
      <c r="H481" s="331" t="s">
        <v>509</v>
      </c>
      <c r="I481" s="331" t="s">
        <v>480</v>
      </c>
      <c r="J481" s="331" t="s">
        <v>480</v>
      </c>
      <c r="K481" s="331" t="s">
        <v>480</v>
      </c>
      <c r="L481" s="331" t="s">
        <v>480</v>
      </c>
      <c r="M481" s="331" t="s">
        <v>480</v>
      </c>
      <c r="N481" s="331" t="s">
        <v>480</v>
      </c>
      <c r="O481" s="331" t="s">
        <v>480</v>
      </c>
      <c r="P481" s="331" t="s">
        <v>480</v>
      </c>
      <c r="Q481" s="331" t="s">
        <v>480</v>
      </c>
      <c r="R481" s="331" t="s">
        <v>480</v>
      </c>
      <c r="S481" s="331" t="s">
        <v>480</v>
      </c>
      <c r="T481" s="331" t="s">
        <v>480</v>
      </c>
      <c r="U481" s="331" t="s">
        <v>480</v>
      </c>
      <c r="V481" s="328" t="s">
        <v>183</v>
      </c>
      <c r="W481" s="331" t="s">
        <v>480</v>
      </c>
      <c r="X481" s="331" t="s">
        <v>480</v>
      </c>
      <c r="Y481" s="331" t="s">
        <v>480</v>
      </c>
      <c r="Z481" s="331" t="s">
        <v>480</v>
      </c>
      <c r="AA481" s="331" t="s">
        <v>480</v>
      </c>
      <c r="AB481" s="331" t="s">
        <v>480</v>
      </c>
      <c r="AC481" s="331" t="s">
        <v>480</v>
      </c>
      <c r="AD481" s="331" t="s">
        <v>480</v>
      </c>
      <c r="AE481" s="331" t="s">
        <v>480</v>
      </c>
      <c r="AF481" s="331" t="s">
        <v>480</v>
      </c>
      <c r="AG481" s="328" t="s">
        <v>183</v>
      </c>
      <c r="AH481" s="331" t="s">
        <v>480</v>
      </c>
      <c r="AI481" s="331">
        <v>120.41830440900908</v>
      </c>
      <c r="AJ481" s="328" t="s">
        <v>183</v>
      </c>
    </row>
    <row r="482" spans="1:36" x14ac:dyDescent="0.25">
      <c r="A482" s="334" t="s">
        <v>697</v>
      </c>
      <c r="B482" s="331" t="s">
        <v>480</v>
      </c>
      <c r="C482" s="331" t="s">
        <v>480</v>
      </c>
      <c r="D482" s="331" t="s">
        <v>480</v>
      </c>
      <c r="E482" s="331" t="s">
        <v>480</v>
      </c>
      <c r="F482" s="331" t="s">
        <v>480</v>
      </c>
      <c r="G482" s="331" t="s">
        <v>480</v>
      </c>
      <c r="H482" s="331" t="s">
        <v>480</v>
      </c>
      <c r="I482" s="331" t="s">
        <v>480</v>
      </c>
      <c r="J482" s="331" t="s">
        <v>480</v>
      </c>
      <c r="K482" s="331" t="s">
        <v>480</v>
      </c>
      <c r="L482" s="331" t="s">
        <v>480</v>
      </c>
      <c r="M482" s="331" t="s">
        <v>480</v>
      </c>
      <c r="N482" s="331" t="s">
        <v>480</v>
      </c>
      <c r="O482" s="331" t="s">
        <v>480</v>
      </c>
      <c r="P482" s="331" t="s">
        <v>480</v>
      </c>
      <c r="Q482" s="331" t="s">
        <v>480</v>
      </c>
      <c r="R482" s="331" t="s">
        <v>480</v>
      </c>
      <c r="S482" s="331" t="s">
        <v>480</v>
      </c>
      <c r="T482" s="331" t="s">
        <v>480</v>
      </c>
      <c r="U482" s="331" t="s">
        <v>480</v>
      </c>
      <c r="V482" s="328" t="s">
        <v>183</v>
      </c>
      <c r="W482" s="331" t="s">
        <v>480</v>
      </c>
      <c r="X482" s="331" t="s">
        <v>480</v>
      </c>
      <c r="Y482" s="331" t="s">
        <v>480</v>
      </c>
      <c r="Z482" s="331" t="s">
        <v>480</v>
      </c>
      <c r="AA482" s="331" t="s">
        <v>480</v>
      </c>
      <c r="AB482" s="331" t="s">
        <v>480</v>
      </c>
      <c r="AC482" s="331" t="s">
        <v>480</v>
      </c>
      <c r="AD482" s="331" t="s">
        <v>480</v>
      </c>
      <c r="AE482" s="331" t="s">
        <v>480</v>
      </c>
      <c r="AF482" s="331" t="s">
        <v>480</v>
      </c>
      <c r="AG482" s="328" t="s">
        <v>183</v>
      </c>
      <c r="AH482" s="331" t="s">
        <v>480</v>
      </c>
      <c r="AI482" s="331" t="s">
        <v>480</v>
      </c>
      <c r="AJ482" s="331" t="s">
        <v>480</v>
      </c>
    </row>
    <row r="483" spans="1:36" x14ac:dyDescent="0.25">
      <c r="A483" s="335" t="s">
        <v>635</v>
      </c>
      <c r="B483" s="331">
        <v>13.68474187732811</v>
      </c>
      <c r="C483" s="331">
        <v>0.90067774743551998</v>
      </c>
      <c r="D483" s="331">
        <v>1.9808273483516601</v>
      </c>
      <c r="E483" s="331" t="s">
        <v>3097</v>
      </c>
      <c r="F483" s="331" t="s">
        <v>3097</v>
      </c>
      <c r="G483" s="331" t="s">
        <v>579</v>
      </c>
      <c r="H483" s="331">
        <v>9.5065939709600006E-3</v>
      </c>
      <c r="I483" s="331" t="s">
        <v>579</v>
      </c>
      <c r="J483" s="331" t="s">
        <v>3097</v>
      </c>
      <c r="K483" s="331" t="s">
        <v>579</v>
      </c>
      <c r="L483" s="331" t="s">
        <v>3097</v>
      </c>
      <c r="M483" s="331" t="s">
        <v>579</v>
      </c>
      <c r="N483" s="331" t="s">
        <v>579</v>
      </c>
      <c r="O483" s="331" t="s">
        <v>579</v>
      </c>
      <c r="P483" s="331" t="s">
        <v>579</v>
      </c>
      <c r="Q483" s="331" t="s">
        <v>3097</v>
      </c>
      <c r="R483" s="331" t="s">
        <v>579</v>
      </c>
      <c r="S483" s="331" t="s">
        <v>3097</v>
      </c>
      <c r="T483" s="331" t="s">
        <v>3097</v>
      </c>
      <c r="U483" s="331">
        <v>1.6984600970478201</v>
      </c>
      <c r="V483" s="328" t="s">
        <v>183</v>
      </c>
      <c r="W483" s="331">
        <v>146.62879409508059</v>
      </c>
      <c r="X483" s="331">
        <v>161.75522535790259</v>
      </c>
      <c r="Y483" s="331">
        <v>9.0276703162196608</v>
      </c>
      <c r="Z483" s="331" t="s">
        <v>579</v>
      </c>
      <c r="AA483" s="331">
        <v>11.47912170919709</v>
      </c>
      <c r="AB483" s="331" t="s">
        <v>579</v>
      </c>
      <c r="AC483" s="331" t="s">
        <v>3097</v>
      </c>
      <c r="AD483" s="331" t="s">
        <v>579</v>
      </c>
      <c r="AE483" s="331" t="s">
        <v>579</v>
      </c>
      <c r="AF483" s="331">
        <v>3.5894286775586801</v>
      </c>
      <c r="AG483" s="328" t="s">
        <v>183</v>
      </c>
      <c r="AH483" s="331" t="s">
        <v>579</v>
      </c>
      <c r="AI483" s="331">
        <v>31.103247907929191</v>
      </c>
      <c r="AJ483" s="331">
        <v>28.530150025703989</v>
      </c>
    </row>
    <row r="484" spans="1:36" x14ac:dyDescent="0.25">
      <c r="A484" s="332" t="s">
        <v>636</v>
      </c>
      <c r="B484" s="331">
        <v>13.671467518190029</v>
      </c>
      <c r="C484" s="331">
        <v>0.90067774743551998</v>
      </c>
      <c r="D484" s="331">
        <v>1.9808273483516601</v>
      </c>
      <c r="E484" s="331" t="s">
        <v>509</v>
      </c>
      <c r="F484" s="331" t="s">
        <v>509</v>
      </c>
      <c r="G484" s="331" t="s">
        <v>509</v>
      </c>
      <c r="H484" s="331">
        <v>9.5065939709600006E-3</v>
      </c>
      <c r="I484" s="331" t="s">
        <v>509</v>
      </c>
      <c r="J484" s="331" t="s">
        <v>509</v>
      </c>
      <c r="K484" s="331" t="s">
        <v>509</v>
      </c>
      <c r="L484" s="331" t="s">
        <v>509</v>
      </c>
      <c r="M484" s="331" t="s">
        <v>509</v>
      </c>
      <c r="N484" s="331" t="s">
        <v>509</v>
      </c>
      <c r="O484" s="331" t="s">
        <v>509</v>
      </c>
      <c r="P484" s="331" t="s">
        <v>509</v>
      </c>
      <c r="Q484" s="331" t="s">
        <v>509</v>
      </c>
      <c r="R484" s="331" t="s">
        <v>509</v>
      </c>
      <c r="S484" s="331" t="s">
        <v>509</v>
      </c>
      <c r="T484" s="331" t="s">
        <v>509</v>
      </c>
      <c r="U484" s="331" t="s">
        <v>507</v>
      </c>
      <c r="V484" s="328" t="s">
        <v>183</v>
      </c>
      <c r="W484" s="331">
        <v>146.16040121254008</v>
      </c>
      <c r="X484" s="331">
        <v>161.67811829648733</v>
      </c>
      <c r="Y484" s="331">
        <v>8.9719417447910903</v>
      </c>
      <c r="Z484" s="331" t="s">
        <v>509</v>
      </c>
      <c r="AA484" s="331">
        <v>11.42114438969833</v>
      </c>
      <c r="AB484" s="331" t="s">
        <v>509</v>
      </c>
      <c r="AC484" s="331" t="s">
        <v>509</v>
      </c>
      <c r="AD484" s="331" t="s">
        <v>509</v>
      </c>
      <c r="AE484" s="331" t="s">
        <v>509</v>
      </c>
      <c r="AF484" s="331">
        <v>1.1055156889200001E-3</v>
      </c>
      <c r="AG484" s="328" t="s">
        <v>183</v>
      </c>
      <c r="AH484" s="331" t="s">
        <v>507</v>
      </c>
      <c r="AI484" s="331">
        <v>30.668042743204541</v>
      </c>
      <c r="AJ484" s="331">
        <v>28.530150025703989</v>
      </c>
    </row>
    <row r="485" spans="1:36" x14ac:dyDescent="0.25">
      <c r="A485" s="332" t="s">
        <v>637</v>
      </c>
      <c r="B485" s="331" t="s">
        <v>507</v>
      </c>
      <c r="C485" s="331" t="s">
        <v>507</v>
      </c>
      <c r="D485" s="331" t="s">
        <v>507</v>
      </c>
      <c r="E485" s="331" t="s">
        <v>507</v>
      </c>
      <c r="F485" s="331" t="s">
        <v>507</v>
      </c>
      <c r="G485" s="331" t="s">
        <v>507</v>
      </c>
      <c r="H485" s="331" t="s">
        <v>507</v>
      </c>
      <c r="I485" s="331" t="s">
        <v>507</v>
      </c>
      <c r="J485" s="331" t="s">
        <v>507</v>
      </c>
      <c r="K485" s="331" t="s">
        <v>507</v>
      </c>
      <c r="L485" s="331" t="s">
        <v>507</v>
      </c>
      <c r="M485" s="331" t="s">
        <v>507</v>
      </c>
      <c r="N485" s="331" t="s">
        <v>507</v>
      </c>
      <c r="O485" s="331" t="s">
        <v>507</v>
      </c>
      <c r="P485" s="331" t="s">
        <v>507</v>
      </c>
      <c r="Q485" s="331" t="s">
        <v>507</v>
      </c>
      <c r="R485" s="331" t="s">
        <v>507</v>
      </c>
      <c r="S485" s="331" t="s">
        <v>507</v>
      </c>
      <c r="T485" s="331" t="s">
        <v>507</v>
      </c>
      <c r="U485" s="331" t="s">
        <v>507</v>
      </c>
      <c r="V485" s="328" t="s">
        <v>183</v>
      </c>
      <c r="W485" s="331" t="s">
        <v>507</v>
      </c>
      <c r="X485" s="331" t="s">
        <v>507</v>
      </c>
      <c r="Y485" s="331" t="s">
        <v>507</v>
      </c>
      <c r="Z485" s="331" t="s">
        <v>507</v>
      </c>
      <c r="AA485" s="331" t="s">
        <v>507</v>
      </c>
      <c r="AB485" s="331" t="s">
        <v>507</v>
      </c>
      <c r="AC485" s="331" t="s">
        <v>507</v>
      </c>
      <c r="AD485" s="331" t="s">
        <v>507</v>
      </c>
      <c r="AE485" s="331" t="s">
        <v>507</v>
      </c>
      <c r="AF485" s="331" t="s">
        <v>507</v>
      </c>
      <c r="AG485" s="328" t="s">
        <v>183</v>
      </c>
      <c r="AH485" s="331" t="s">
        <v>507</v>
      </c>
      <c r="AI485" s="331" t="s">
        <v>507</v>
      </c>
      <c r="AJ485" s="331" t="s">
        <v>507</v>
      </c>
    </row>
    <row r="486" spans="1:36" x14ac:dyDescent="0.25">
      <c r="A486" s="332" t="s">
        <v>638</v>
      </c>
      <c r="B486" s="331">
        <v>6.9672162809399996E-3</v>
      </c>
      <c r="C486" s="331" t="s">
        <v>507</v>
      </c>
      <c r="D486" s="331" t="s">
        <v>507</v>
      </c>
      <c r="E486" s="331" t="s">
        <v>507</v>
      </c>
      <c r="F486" s="331" t="s">
        <v>507</v>
      </c>
      <c r="G486" s="331" t="s">
        <v>507</v>
      </c>
      <c r="H486" s="331" t="s">
        <v>507</v>
      </c>
      <c r="I486" s="331" t="s">
        <v>507</v>
      </c>
      <c r="J486" s="331" t="s">
        <v>507</v>
      </c>
      <c r="K486" s="331" t="s">
        <v>507</v>
      </c>
      <c r="L486" s="331" t="s">
        <v>507</v>
      </c>
      <c r="M486" s="331" t="s">
        <v>507</v>
      </c>
      <c r="N486" s="331" t="s">
        <v>507</v>
      </c>
      <c r="O486" s="331" t="s">
        <v>507</v>
      </c>
      <c r="P486" s="331" t="s">
        <v>507</v>
      </c>
      <c r="Q486" s="331" t="s">
        <v>507</v>
      </c>
      <c r="R486" s="331" t="s">
        <v>507</v>
      </c>
      <c r="S486" s="331" t="s">
        <v>507</v>
      </c>
      <c r="T486" s="331" t="s">
        <v>507</v>
      </c>
      <c r="U486" s="331" t="s">
        <v>507</v>
      </c>
      <c r="V486" s="328" t="s">
        <v>183</v>
      </c>
      <c r="W486" s="331">
        <v>0.41169288254051001</v>
      </c>
      <c r="X486" s="331">
        <v>5.0035632843830002E-2</v>
      </c>
      <c r="Y486" s="331" t="s">
        <v>507</v>
      </c>
      <c r="Z486" s="331" t="s">
        <v>507</v>
      </c>
      <c r="AA486" s="331">
        <v>3.9874807019000001E-4</v>
      </c>
      <c r="AB486" s="331" t="s">
        <v>507</v>
      </c>
      <c r="AC486" s="331" t="s">
        <v>507</v>
      </c>
      <c r="AD486" s="331" t="s">
        <v>507</v>
      </c>
      <c r="AE486" s="331" t="s">
        <v>507</v>
      </c>
      <c r="AF486" s="331" t="s">
        <v>507</v>
      </c>
      <c r="AG486" s="328" t="s">
        <v>183</v>
      </c>
      <c r="AH486" s="331" t="s">
        <v>507</v>
      </c>
      <c r="AI486" s="331" t="s">
        <v>509</v>
      </c>
      <c r="AJ486" s="331" t="s">
        <v>509</v>
      </c>
    </row>
    <row r="487" spans="1:36" x14ac:dyDescent="0.25">
      <c r="A487" s="332" t="s">
        <v>639</v>
      </c>
      <c r="B487" s="331" t="s">
        <v>482</v>
      </c>
      <c r="C487" s="331" t="s">
        <v>482</v>
      </c>
      <c r="D487" s="331" t="s">
        <v>509</v>
      </c>
      <c r="E487" s="331" t="s">
        <v>482</v>
      </c>
      <c r="F487" s="331" t="s">
        <v>482</v>
      </c>
      <c r="G487" s="331" t="s">
        <v>509</v>
      </c>
      <c r="H487" s="331" t="s">
        <v>482</v>
      </c>
      <c r="I487" s="331" t="s">
        <v>509</v>
      </c>
      <c r="J487" s="331" t="s">
        <v>482</v>
      </c>
      <c r="K487" s="331" t="s">
        <v>509</v>
      </c>
      <c r="L487" s="331" t="s">
        <v>482</v>
      </c>
      <c r="M487" s="331" t="s">
        <v>509</v>
      </c>
      <c r="N487" s="331" t="s">
        <v>509</v>
      </c>
      <c r="O487" s="331" t="s">
        <v>509</v>
      </c>
      <c r="P487" s="331" t="s">
        <v>509</v>
      </c>
      <c r="Q487" s="331" t="s">
        <v>482</v>
      </c>
      <c r="R487" s="331" t="s">
        <v>509</v>
      </c>
      <c r="S487" s="331" t="s">
        <v>482</v>
      </c>
      <c r="T487" s="331" t="s">
        <v>482</v>
      </c>
      <c r="U487" s="331">
        <v>1.6984600970478201</v>
      </c>
      <c r="V487" s="328" t="s">
        <v>183</v>
      </c>
      <c r="W487" s="331" t="s">
        <v>482</v>
      </c>
      <c r="X487" s="331" t="s">
        <v>482</v>
      </c>
      <c r="Y487" s="331" t="s">
        <v>509</v>
      </c>
      <c r="Z487" s="331" t="s">
        <v>509</v>
      </c>
      <c r="AA487" s="331" t="s">
        <v>509</v>
      </c>
      <c r="AB487" s="331" t="s">
        <v>509</v>
      </c>
      <c r="AC487" s="331" t="s">
        <v>482</v>
      </c>
      <c r="AD487" s="331" t="s">
        <v>509</v>
      </c>
      <c r="AE487" s="331" t="s">
        <v>509</v>
      </c>
      <c r="AF487" s="331">
        <v>3.5883231618697602</v>
      </c>
      <c r="AG487" s="328" t="s">
        <v>183</v>
      </c>
      <c r="AH487" s="331" t="s">
        <v>509</v>
      </c>
      <c r="AI487" s="331">
        <v>0.34476945043893997</v>
      </c>
      <c r="AJ487" s="331" t="s">
        <v>509</v>
      </c>
    </row>
    <row r="488" spans="1:36" x14ac:dyDescent="0.25">
      <c r="A488" s="332" t="s">
        <v>3371</v>
      </c>
      <c r="B488" s="331">
        <v>6.3071428571400004E-3</v>
      </c>
      <c r="C488" s="331" t="s">
        <v>507</v>
      </c>
      <c r="D488" s="331" t="s">
        <v>507</v>
      </c>
      <c r="E488" s="331" t="s">
        <v>507</v>
      </c>
      <c r="F488" s="331" t="s">
        <v>507</v>
      </c>
      <c r="G488" s="331" t="s">
        <v>507</v>
      </c>
      <c r="H488" s="331" t="s">
        <v>507</v>
      </c>
      <c r="I488" s="331" t="s">
        <v>507</v>
      </c>
      <c r="J488" s="331" t="s">
        <v>507</v>
      </c>
      <c r="K488" s="331" t="s">
        <v>507</v>
      </c>
      <c r="L488" s="331" t="s">
        <v>507</v>
      </c>
      <c r="M488" s="331" t="s">
        <v>507</v>
      </c>
      <c r="N488" s="331" t="s">
        <v>507</v>
      </c>
      <c r="O488" s="331" t="s">
        <v>507</v>
      </c>
      <c r="P488" s="331" t="s">
        <v>507</v>
      </c>
      <c r="Q488" s="331" t="s">
        <v>507</v>
      </c>
      <c r="R488" s="331" t="s">
        <v>507</v>
      </c>
      <c r="S488" s="331" t="s">
        <v>507</v>
      </c>
      <c r="T488" s="331" t="s">
        <v>507</v>
      </c>
      <c r="U488" s="331" t="s">
        <v>507</v>
      </c>
      <c r="V488" s="328" t="s">
        <v>183</v>
      </c>
      <c r="W488" s="331">
        <v>5.67E-2</v>
      </c>
      <c r="X488" s="331">
        <v>2.7071428571429999E-2</v>
      </c>
      <c r="Y488" s="331">
        <v>5.5728571428570003E-2</v>
      </c>
      <c r="Z488" s="331" t="s">
        <v>507</v>
      </c>
      <c r="AA488" s="331">
        <v>5.7578571428570001E-2</v>
      </c>
      <c r="AB488" s="331" t="s">
        <v>507</v>
      </c>
      <c r="AC488" s="331" t="s">
        <v>507</v>
      </c>
      <c r="AD488" s="331" t="s">
        <v>507</v>
      </c>
      <c r="AE488" s="331" t="s">
        <v>507</v>
      </c>
      <c r="AF488" s="331" t="s">
        <v>507</v>
      </c>
      <c r="AG488" s="328" t="s">
        <v>183</v>
      </c>
      <c r="AH488" s="331" t="s">
        <v>507</v>
      </c>
      <c r="AI488" s="331">
        <v>9.0435714285709998E-2</v>
      </c>
      <c r="AJ488" s="331" t="s">
        <v>509</v>
      </c>
    </row>
    <row r="489" spans="1:36" x14ac:dyDescent="0.25">
      <c r="A489" s="307" t="s">
        <v>640</v>
      </c>
      <c r="B489" s="331">
        <v>0.88</v>
      </c>
      <c r="C489" s="331">
        <v>397.31929999999994</v>
      </c>
      <c r="D489" s="331" t="s">
        <v>480</v>
      </c>
      <c r="E489" s="331" t="s">
        <v>480</v>
      </c>
      <c r="F489" s="331">
        <v>2580.4423400000001</v>
      </c>
      <c r="G489" s="331" t="s">
        <v>480</v>
      </c>
      <c r="H489" s="331">
        <v>56029.155100000004</v>
      </c>
      <c r="I489" s="331" t="s">
        <v>480</v>
      </c>
      <c r="J489" s="331">
        <v>2093.1475999999998</v>
      </c>
      <c r="K489" s="331" t="s">
        <v>480</v>
      </c>
      <c r="L489" s="331" t="s">
        <v>480</v>
      </c>
      <c r="M489" s="331" t="s">
        <v>480</v>
      </c>
      <c r="N489" s="331" t="s">
        <v>480</v>
      </c>
      <c r="O489" s="331" t="s">
        <v>480</v>
      </c>
      <c r="P489" s="331" t="s">
        <v>480</v>
      </c>
      <c r="Q489" s="331">
        <v>117.73</v>
      </c>
      <c r="R489" s="331" t="s">
        <v>480</v>
      </c>
      <c r="S489" s="331" t="s">
        <v>480</v>
      </c>
      <c r="T489" s="331" t="s">
        <v>480</v>
      </c>
      <c r="U489" s="331" t="s">
        <v>480</v>
      </c>
      <c r="V489" s="328" t="s">
        <v>183</v>
      </c>
      <c r="W489" s="331">
        <v>2.1192000000000002</v>
      </c>
      <c r="X489" s="331" t="s">
        <v>480</v>
      </c>
      <c r="Y489" s="331" t="s">
        <v>480</v>
      </c>
      <c r="Z489" s="331" t="s">
        <v>480</v>
      </c>
      <c r="AA489" s="331" t="s">
        <v>480</v>
      </c>
      <c r="AB489" s="331" t="s">
        <v>480</v>
      </c>
      <c r="AC489" s="331" t="s">
        <v>480</v>
      </c>
      <c r="AD489" s="331" t="s">
        <v>480</v>
      </c>
      <c r="AE489" s="331" t="s">
        <v>480</v>
      </c>
      <c r="AF489" s="331" t="s">
        <v>480</v>
      </c>
      <c r="AG489" s="328" t="s">
        <v>183</v>
      </c>
      <c r="AH489" s="331">
        <v>7230.4559117999988</v>
      </c>
      <c r="AI489" s="331" t="s">
        <v>480</v>
      </c>
      <c r="AJ489" s="331" t="s">
        <v>480</v>
      </c>
    </row>
    <row r="490" spans="1:36" x14ac:dyDescent="0.25">
      <c r="A490" s="332" t="s">
        <v>641</v>
      </c>
      <c r="B490" s="331" t="s">
        <v>480</v>
      </c>
      <c r="C490" s="331">
        <v>397.31929999999994</v>
      </c>
      <c r="D490" s="331" t="s">
        <v>480</v>
      </c>
      <c r="E490" s="331" t="s">
        <v>480</v>
      </c>
      <c r="F490" s="331">
        <v>2549.6623400000003</v>
      </c>
      <c r="G490" s="331" t="s">
        <v>480</v>
      </c>
      <c r="H490" s="331">
        <v>49042.255100000002</v>
      </c>
      <c r="I490" s="331" t="s">
        <v>480</v>
      </c>
      <c r="J490" s="331">
        <v>2093.1475999999998</v>
      </c>
      <c r="K490" s="331" t="s">
        <v>480</v>
      </c>
      <c r="L490" s="331" t="s">
        <v>480</v>
      </c>
      <c r="M490" s="331" t="s">
        <v>480</v>
      </c>
      <c r="N490" s="331" t="s">
        <v>480</v>
      </c>
      <c r="O490" s="331" t="s">
        <v>480</v>
      </c>
      <c r="P490" s="331" t="s">
        <v>480</v>
      </c>
      <c r="Q490" s="331">
        <v>99.33</v>
      </c>
      <c r="R490" s="331" t="s">
        <v>480</v>
      </c>
      <c r="S490" s="331" t="s">
        <v>480</v>
      </c>
      <c r="T490" s="331" t="s">
        <v>480</v>
      </c>
      <c r="U490" s="331" t="s">
        <v>480</v>
      </c>
      <c r="V490" s="328" t="s">
        <v>183</v>
      </c>
      <c r="W490" s="331" t="s">
        <v>480</v>
      </c>
      <c r="X490" s="331" t="s">
        <v>480</v>
      </c>
      <c r="Y490" s="331" t="s">
        <v>480</v>
      </c>
      <c r="Z490" s="331" t="s">
        <v>480</v>
      </c>
      <c r="AA490" s="331" t="s">
        <v>480</v>
      </c>
      <c r="AB490" s="331" t="s">
        <v>480</v>
      </c>
      <c r="AC490" s="331" t="s">
        <v>480</v>
      </c>
      <c r="AD490" s="331" t="s">
        <v>480</v>
      </c>
      <c r="AE490" s="331" t="s">
        <v>480</v>
      </c>
      <c r="AF490" s="331" t="s">
        <v>480</v>
      </c>
      <c r="AG490" s="328" t="s">
        <v>183</v>
      </c>
      <c r="AH490" s="331" t="s">
        <v>3098</v>
      </c>
      <c r="AI490" s="331" t="s">
        <v>480</v>
      </c>
      <c r="AJ490" s="331" t="s">
        <v>480</v>
      </c>
    </row>
    <row r="491" spans="1:36" x14ac:dyDescent="0.25">
      <c r="A491" s="332" t="s">
        <v>642</v>
      </c>
      <c r="B491" s="331" t="s">
        <v>480</v>
      </c>
      <c r="C491" s="331" t="s">
        <v>480</v>
      </c>
      <c r="D491" s="331" t="s">
        <v>480</v>
      </c>
      <c r="E491" s="331" t="s">
        <v>480</v>
      </c>
      <c r="F491" s="331" t="s">
        <v>480</v>
      </c>
      <c r="G491" s="331" t="s">
        <v>480</v>
      </c>
      <c r="H491" s="331">
        <v>1019.4</v>
      </c>
      <c r="I491" s="331" t="s">
        <v>480</v>
      </c>
      <c r="J491" s="331" t="s">
        <v>480</v>
      </c>
      <c r="K491" s="331" t="s">
        <v>480</v>
      </c>
      <c r="L491" s="331" t="s">
        <v>480</v>
      </c>
      <c r="M491" s="331" t="s">
        <v>480</v>
      </c>
      <c r="N491" s="331" t="s">
        <v>480</v>
      </c>
      <c r="O491" s="331" t="s">
        <v>480</v>
      </c>
      <c r="P491" s="331" t="s">
        <v>480</v>
      </c>
      <c r="Q491" s="331" t="s">
        <v>480</v>
      </c>
      <c r="R491" s="331" t="s">
        <v>480</v>
      </c>
      <c r="S491" s="331" t="s">
        <v>480</v>
      </c>
      <c r="T491" s="331" t="s">
        <v>480</v>
      </c>
      <c r="U491" s="331" t="s">
        <v>480</v>
      </c>
      <c r="V491" s="328" t="s">
        <v>183</v>
      </c>
      <c r="W491" s="331" t="s">
        <v>480</v>
      </c>
      <c r="X491" s="331" t="s">
        <v>480</v>
      </c>
      <c r="Y491" s="331" t="s">
        <v>480</v>
      </c>
      <c r="Z491" s="331" t="s">
        <v>480</v>
      </c>
      <c r="AA491" s="331" t="s">
        <v>480</v>
      </c>
      <c r="AB491" s="331" t="s">
        <v>480</v>
      </c>
      <c r="AC491" s="331" t="s">
        <v>480</v>
      </c>
      <c r="AD491" s="331" t="s">
        <v>480</v>
      </c>
      <c r="AE491" s="331" t="s">
        <v>480</v>
      </c>
      <c r="AF491" s="331" t="s">
        <v>480</v>
      </c>
      <c r="AG491" s="328" t="s">
        <v>183</v>
      </c>
      <c r="AH491" s="331" t="s">
        <v>482</v>
      </c>
      <c r="AI491" s="331" t="s">
        <v>480</v>
      </c>
      <c r="AJ491" s="331" t="s">
        <v>480</v>
      </c>
    </row>
    <row r="492" spans="1:36" x14ac:dyDescent="0.25">
      <c r="A492" s="332" t="s">
        <v>643</v>
      </c>
      <c r="B492" s="331">
        <v>0.88</v>
      </c>
      <c r="C492" s="331" t="s">
        <v>480</v>
      </c>
      <c r="D492" s="331" t="s">
        <v>480</v>
      </c>
      <c r="E492" s="331" t="s">
        <v>480</v>
      </c>
      <c r="F492" s="331">
        <v>30.78</v>
      </c>
      <c r="G492" s="331" t="s">
        <v>480</v>
      </c>
      <c r="H492" s="331" t="s">
        <v>480</v>
      </c>
      <c r="I492" s="331" t="s">
        <v>480</v>
      </c>
      <c r="J492" s="331" t="s">
        <v>480</v>
      </c>
      <c r="K492" s="331" t="s">
        <v>480</v>
      </c>
      <c r="L492" s="331" t="s">
        <v>480</v>
      </c>
      <c r="M492" s="331" t="s">
        <v>480</v>
      </c>
      <c r="N492" s="331" t="s">
        <v>480</v>
      </c>
      <c r="O492" s="331" t="s">
        <v>480</v>
      </c>
      <c r="P492" s="331" t="s">
        <v>480</v>
      </c>
      <c r="Q492" s="331">
        <v>18.399999999999999</v>
      </c>
      <c r="R492" s="331" t="s">
        <v>480</v>
      </c>
      <c r="S492" s="331" t="s">
        <v>480</v>
      </c>
      <c r="T492" s="331" t="s">
        <v>480</v>
      </c>
      <c r="U492" s="331" t="s">
        <v>480</v>
      </c>
      <c r="V492" s="328" t="s">
        <v>183</v>
      </c>
      <c r="W492" s="331">
        <v>2.1192000000000002</v>
      </c>
      <c r="X492" s="331" t="s">
        <v>480</v>
      </c>
      <c r="Y492" s="331" t="s">
        <v>480</v>
      </c>
      <c r="Z492" s="331" t="s">
        <v>480</v>
      </c>
      <c r="AA492" s="331" t="s">
        <v>480</v>
      </c>
      <c r="AB492" s="331" t="s">
        <v>480</v>
      </c>
      <c r="AC492" s="331" t="s">
        <v>480</v>
      </c>
      <c r="AD492" s="331" t="s">
        <v>480</v>
      </c>
      <c r="AE492" s="331" t="s">
        <v>480</v>
      </c>
      <c r="AF492" s="331" t="s">
        <v>480</v>
      </c>
      <c r="AG492" s="328" t="s">
        <v>183</v>
      </c>
      <c r="AH492" s="331" t="s">
        <v>482</v>
      </c>
      <c r="AI492" s="331" t="s">
        <v>480</v>
      </c>
      <c r="AJ492" s="331" t="s">
        <v>480</v>
      </c>
    </row>
    <row r="493" spans="1:36" x14ac:dyDescent="0.25">
      <c r="A493" s="332" t="s">
        <v>644</v>
      </c>
      <c r="B493" s="331" t="s">
        <v>480</v>
      </c>
      <c r="C493" s="331" t="s">
        <v>480</v>
      </c>
      <c r="D493" s="331" t="s">
        <v>480</v>
      </c>
      <c r="E493" s="331" t="s">
        <v>480</v>
      </c>
      <c r="F493" s="331" t="s">
        <v>480</v>
      </c>
      <c r="G493" s="331" t="s">
        <v>480</v>
      </c>
      <c r="H493" s="331">
        <v>5967.5</v>
      </c>
      <c r="I493" s="331" t="s">
        <v>480</v>
      </c>
      <c r="J493" s="331" t="s">
        <v>480</v>
      </c>
      <c r="K493" s="331" t="s">
        <v>480</v>
      </c>
      <c r="L493" s="331" t="s">
        <v>480</v>
      </c>
      <c r="M493" s="331" t="s">
        <v>480</v>
      </c>
      <c r="N493" s="331" t="s">
        <v>480</v>
      </c>
      <c r="O493" s="331" t="s">
        <v>480</v>
      </c>
      <c r="P493" s="331" t="s">
        <v>480</v>
      </c>
      <c r="Q493" s="331" t="s">
        <v>480</v>
      </c>
      <c r="R493" s="331" t="s">
        <v>480</v>
      </c>
      <c r="S493" s="331" t="s">
        <v>480</v>
      </c>
      <c r="T493" s="331" t="s">
        <v>480</v>
      </c>
      <c r="U493" s="331" t="s">
        <v>480</v>
      </c>
      <c r="V493" s="328" t="s">
        <v>183</v>
      </c>
      <c r="W493" s="331" t="s">
        <v>480</v>
      </c>
      <c r="X493" s="331" t="s">
        <v>480</v>
      </c>
      <c r="Y493" s="331" t="s">
        <v>480</v>
      </c>
      <c r="Z493" s="331" t="s">
        <v>480</v>
      </c>
      <c r="AA493" s="331" t="s">
        <v>480</v>
      </c>
      <c r="AB493" s="331" t="s">
        <v>480</v>
      </c>
      <c r="AC493" s="331" t="s">
        <v>480</v>
      </c>
      <c r="AD493" s="331" t="s">
        <v>480</v>
      </c>
      <c r="AE493" s="331" t="s">
        <v>480</v>
      </c>
      <c r="AF493" s="331" t="s">
        <v>480</v>
      </c>
      <c r="AG493" s="328" t="s">
        <v>183</v>
      </c>
      <c r="AH493" s="331" t="s">
        <v>554</v>
      </c>
      <c r="AI493" s="331" t="s">
        <v>480</v>
      </c>
      <c r="AJ493" s="331" t="s">
        <v>480</v>
      </c>
    </row>
    <row r="494" spans="1:36" x14ac:dyDescent="0.25">
      <c r="A494" s="332" t="s">
        <v>645</v>
      </c>
      <c r="B494" s="331" t="s">
        <v>480</v>
      </c>
      <c r="C494" s="331" t="s">
        <v>480</v>
      </c>
      <c r="D494" s="331" t="s">
        <v>480</v>
      </c>
      <c r="E494" s="331" t="s">
        <v>480</v>
      </c>
      <c r="F494" s="331" t="s">
        <v>480</v>
      </c>
      <c r="G494" s="331" t="s">
        <v>480</v>
      </c>
      <c r="H494" s="331" t="s">
        <v>480</v>
      </c>
      <c r="I494" s="331" t="s">
        <v>480</v>
      </c>
      <c r="J494" s="331" t="s">
        <v>480</v>
      </c>
      <c r="K494" s="331" t="s">
        <v>480</v>
      </c>
      <c r="L494" s="331" t="s">
        <v>480</v>
      </c>
      <c r="M494" s="331" t="s">
        <v>480</v>
      </c>
      <c r="N494" s="331" t="s">
        <v>480</v>
      </c>
      <c r="O494" s="331" t="s">
        <v>480</v>
      </c>
      <c r="P494" s="331" t="s">
        <v>480</v>
      </c>
      <c r="Q494" s="331" t="s">
        <v>480</v>
      </c>
      <c r="R494" s="331" t="s">
        <v>480</v>
      </c>
      <c r="S494" s="331" t="s">
        <v>480</v>
      </c>
      <c r="T494" s="331" t="s">
        <v>480</v>
      </c>
      <c r="U494" s="331" t="s">
        <v>480</v>
      </c>
      <c r="V494" s="328" t="s">
        <v>183</v>
      </c>
      <c r="W494" s="331" t="s">
        <v>480</v>
      </c>
      <c r="X494" s="331" t="s">
        <v>480</v>
      </c>
      <c r="Y494" s="331" t="s">
        <v>480</v>
      </c>
      <c r="Z494" s="331" t="s">
        <v>480</v>
      </c>
      <c r="AA494" s="331" t="s">
        <v>480</v>
      </c>
      <c r="AB494" s="331" t="s">
        <v>480</v>
      </c>
      <c r="AC494" s="331" t="s">
        <v>480</v>
      </c>
      <c r="AD494" s="331" t="s">
        <v>480</v>
      </c>
      <c r="AE494" s="331" t="s">
        <v>480</v>
      </c>
      <c r="AF494" s="331" t="s">
        <v>480</v>
      </c>
      <c r="AG494" s="328" t="s">
        <v>183</v>
      </c>
      <c r="AH494" s="331" t="s">
        <v>482</v>
      </c>
      <c r="AI494" s="331" t="s">
        <v>480</v>
      </c>
      <c r="AJ494" s="331" t="s">
        <v>480</v>
      </c>
    </row>
    <row r="495" spans="1:36" x14ac:dyDescent="0.25">
      <c r="A495" s="334" t="s">
        <v>646</v>
      </c>
      <c r="B495" s="331" t="s">
        <v>480</v>
      </c>
      <c r="C495" s="331" t="s">
        <v>480</v>
      </c>
      <c r="D495" s="331" t="s">
        <v>480</v>
      </c>
      <c r="E495" s="331" t="s">
        <v>480</v>
      </c>
      <c r="F495" s="331" t="s">
        <v>480</v>
      </c>
      <c r="G495" s="331" t="s">
        <v>480</v>
      </c>
      <c r="H495" s="331" t="s">
        <v>480</v>
      </c>
      <c r="I495" s="331" t="s">
        <v>480</v>
      </c>
      <c r="J495" s="331" t="s">
        <v>480</v>
      </c>
      <c r="K495" s="331" t="s">
        <v>480</v>
      </c>
      <c r="L495" s="331" t="s">
        <v>480</v>
      </c>
      <c r="M495" s="331" t="s">
        <v>480</v>
      </c>
      <c r="N495" s="331" t="s">
        <v>480</v>
      </c>
      <c r="O495" s="331" t="s">
        <v>480</v>
      </c>
      <c r="P495" s="331" t="s">
        <v>480</v>
      </c>
      <c r="Q495" s="331" t="s">
        <v>480</v>
      </c>
      <c r="R495" s="331" t="s">
        <v>480</v>
      </c>
      <c r="S495" s="331" t="s">
        <v>480</v>
      </c>
      <c r="T495" s="331" t="s">
        <v>480</v>
      </c>
      <c r="U495" s="331" t="s">
        <v>480</v>
      </c>
      <c r="V495" s="328" t="s">
        <v>183</v>
      </c>
      <c r="W495" s="331" t="s">
        <v>480</v>
      </c>
      <c r="X495" s="331" t="s">
        <v>480</v>
      </c>
      <c r="Y495" s="331" t="s">
        <v>480</v>
      </c>
      <c r="Z495" s="331" t="s">
        <v>480</v>
      </c>
      <c r="AA495" s="331" t="s">
        <v>480</v>
      </c>
      <c r="AB495" s="331" t="s">
        <v>480</v>
      </c>
      <c r="AC495" s="331" t="s">
        <v>480</v>
      </c>
      <c r="AD495" s="331" t="s">
        <v>480</v>
      </c>
      <c r="AE495" s="331" t="s">
        <v>480</v>
      </c>
      <c r="AF495" s="331" t="s">
        <v>480</v>
      </c>
      <c r="AG495" s="328" t="s">
        <v>183</v>
      </c>
      <c r="AH495" s="331">
        <v>7230.4559117999988</v>
      </c>
      <c r="AI495" s="331" t="s">
        <v>480</v>
      </c>
      <c r="AJ495" s="331" t="s">
        <v>480</v>
      </c>
    </row>
    <row r="496" spans="1:36" x14ac:dyDescent="0.25">
      <c r="A496" s="336" t="s">
        <v>647</v>
      </c>
      <c r="B496" s="331" t="s">
        <v>480</v>
      </c>
      <c r="C496" s="331" t="s">
        <v>480</v>
      </c>
      <c r="D496" s="331" t="s">
        <v>480</v>
      </c>
      <c r="E496" s="331" t="s">
        <v>480</v>
      </c>
      <c r="F496" s="331" t="s">
        <v>480</v>
      </c>
      <c r="G496" s="331" t="s">
        <v>480</v>
      </c>
      <c r="H496" s="331" t="s">
        <v>480</v>
      </c>
      <c r="I496" s="331" t="s">
        <v>480</v>
      </c>
      <c r="J496" s="331" t="s">
        <v>480</v>
      </c>
      <c r="K496" s="331" t="s">
        <v>480</v>
      </c>
      <c r="L496" s="331" t="s">
        <v>480</v>
      </c>
      <c r="M496" s="331" t="s">
        <v>480</v>
      </c>
      <c r="N496" s="331" t="s">
        <v>480</v>
      </c>
      <c r="O496" s="331" t="s">
        <v>480</v>
      </c>
      <c r="P496" s="331" t="s">
        <v>480</v>
      </c>
      <c r="Q496" s="331" t="s">
        <v>480</v>
      </c>
      <c r="R496" s="331" t="s">
        <v>480</v>
      </c>
      <c r="S496" s="331" t="s">
        <v>480</v>
      </c>
      <c r="T496" s="331" t="s">
        <v>480</v>
      </c>
      <c r="U496" s="331" t="s">
        <v>480</v>
      </c>
      <c r="V496" s="328" t="s">
        <v>183</v>
      </c>
      <c r="W496" s="331">
        <v>0.31825058820208002</v>
      </c>
      <c r="X496" s="331" t="s">
        <v>480</v>
      </c>
      <c r="Y496" s="331" t="s">
        <v>480</v>
      </c>
      <c r="Z496" s="331" t="s">
        <v>480</v>
      </c>
      <c r="AA496" s="331" t="s">
        <v>480</v>
      </c>
      <c r="AB496" s="331" t="s">
        <v>480</v>
      </c>
      <c r="AC496" s="331" t="s">
        <v>480</v>
      </c>
      <c r="AD496" s="331" t="s">
        <v>480</v>
      </c>
      <c r="AE496" s="331" t="s">
        <v>480</v>
      </c>
      <c r="AF496" s="331" t="s">
        <v>480</v>
      </c>
      <c r="AG496" s="328" t="s">
        <v>183</v>
      </c>
      <c r="AH496" s="331" t="s">
        <v>480</v>
      </c>
      <c r="AI496" s="331">
        <v>366.18901378629999</v>
      </c>
      <c r="AJ496" s="331" t="s">
        <v>480</v>
      </c>
    </row>
    <row r="497" spans="1:36" x14ac:dyDescent="0.25">
      <c r="A497" s="332" t="s">
        <v>648</v>
      </c>
      <c r="B497" s="331" t="s">
        <v>480</v>
      </c>
      <c r="C497" s="331" t="s">
        <v>480</v>
      </c>
      <c r="D497" s="331" t="s">
        <v>480</v>
      </c>
      <c r="E497" s="331" t="s">
        <v>480</v>
      </c>
      <c r="F497" s="331" t="s">
        <v>480</v>
      </c>
      <c r="G497" s="331" t="s">
        <v>480</v>
      </c>
      <c r="H497" s="331" t="s">
        <v>480</v>
      </c>
      <c r="I497" s="331" t="s">
        <v>480</v>
      </c>
      <c r="J497" s="331" t="s">
        <v>480</v>
      </c>
      <c r="K497" s="331" t="s">
        <v>480</v>
      </c>
      <c r="L497" s="331" t="s">
        <v>480</v>
      </c>
      <c r="M497" s="331" t="s">
        <v>480</v>
      </c>
      <c r="N497" s="331" t="s">
        <v>480</v>
      </c>
      <c r="O497" s="331" t="s">
        <v>480</v>
      </c>
      <c r="P497" s="331" t="s">
        <v>480</v>
      </c>
      <c r="Q497" s="331" t="s">
        <v>480</v>
      </c>
      <c r="R497" s="331" t="s">
        <v>480</v>
      </c>
      <c r="S497" s="331" t="s">
        <v>480</v>
      </c>
      <c r="T497" s="331" t="s">
        <v>480</v>
      </c>
      <c r="U497" s="331" t="s">
        <v>480</v>
      </c>
      <c r="V497" s="328" t="s">
        <v>183</v>
      </c>
      <c r="W497" s="331">
        <v>0.31825058820208002</v>
      </c>
      <c r="X497" s="331" t="s">
        <v>480</v>
      </c>
      <c r="Y497" s="331" t="s">
        <v>480</v>
      </c>
      <c r="Z497" s="331" t="s">
        <v>480</v>
      </c>
      <c r="AA497" s="331" t="s">
        <v>480</v>
      </c>
      <c r="AB497" s="331" t="s">
        <v>480</v>
      </c>
      <c r="AC497" s="331" t="s">
        <v>480</v>
      </c>
      <c r="AD497" s="331" t="s">
        <v>480</v>
      </c>
      <c r="AE497" s="331" t="s">
        <v>480</v>
      </c>
      <c r="AF497" s="331" t="s">
        <v>480</v>
      </c>
      <c r="AG497" s="328" t="s">
        <v>183</v>
      </c>
      <c r="AH497" s="331" t="s">
        <v>480</v>
      </c>
      <c r="AI497" s="331">
        <v>366.18901378630005</v>
      </c>
      <c r="AJ497" s="331" t="s">
        <v>480</v>
      </c>
    </row>
    <row r="498" spans="1:36" x14ac:dyDescent="0.25">
      <c r="A498" s="332" t="s">
        <v>3372</v>
      </c>
      <c r="B498" s="328" t="s">
        <v>183</v>
      </c>
      <c r="C498" s="328" t="s">
        <v>183</v>
      </c>
      <c r="D498" s="328" t="s">
        <v>183</v>
      </c>
      <c r="E498" s="328" t="s">
        <v>183</v>
      </c>
      <c r="F498" s="328" t="s">
        <v>183</v>
      </c>
      <c r="G498" s="328" t="s">
        <v>183</v>
      </c>
      <c r="H498" s="328" t="s">
        <v>183</v>
      </c>
      <c r="I498" s="328" t="s">
        <v>183</v>
      </c>
      <c r="J498" s="328" t="s">
        <v>183</v>
      </c>
      <c r="K498" s="328" t="s">
        <v>183</v>
      </c>
      <c r="L498" s="328" t="s">
        <v>183</v>
      </c>
      <c r="M498" s="328" t="s">
        <v>183</v>
      </c>
      <c r="N498" s="328" t="s">
        <v>183</v>
      </c>
      <c r="O498" s="328" t="s">
        <v>183</v>
      </c>
      <c r="P498" s="328" t="s">
        <v>183</v>
      </c>
      <c r="Q498" s="328" t="s">
        <v>183</v>
      </c>
      <c r="R498" s="328" t="s">
        <v>183</v>
      </c>
      <c r="S498" s="328" t="s">
        <v>183</v>
      </c>
      <c r="T498" s="328" t="s">
        <v>183</v>
      </c>
      <c r="U498" s="328" t="s">
        <v>183</v>
      </c>
      <c r="V498" s="328" t="s">
        <v>183</v>
      </c>
      <c r="W498" s="331" t="s">
        <v>480</v>
      </c>
      <c r="X498" s="331" t="s">
        <v>480</v>
      </c>
      <c r="Y498" s="331" t="s">
        <v>480</v>
      </c>
      <c r="Z498" s="331" t="s">
        <v>480</v>
      </c>
      <c r="AA498" s="331" t="s">
        <v>480</v>
      </c>
      <c r="AB498" s="331" t="s">
        <v>480</v>
      </c>
      <c r="AC498" s="331" t="s">
        <v>480</v>
      </c>
      <c r="AD498" s="331" t="s">
        <v>480</v>
      </c>
      <c r="AE498" s="331" t="s">
        <v>480</v>
      </c>
      <c r="AF498" s="331" t="s">
        <v>480</v>
      </c>
      <c r="AG498" s="328" t="s">
        <v>183</v>
      </c>
      <c r="AH498" s="328" t="s">
        <v>183</v>
      </c>
      <c r="AI498" s="331" t="s">
        <v>507</v>
      </c>
      <c r="AJ498" s="328" t="s">
        <v>183</v>
      </c>
    </row>
    <row r="499" spans="1:36" x14ac:dyDescent="0.25">
      <c r="A499" s="332" t="s">
        <v>649</v>
      </c>
      <c r="B499" s="331" t="s">
        <v>480</v>
      </c>
      <c r="C499" s="331" t="s">
        <v>480</v>
      </c>
      <c r="D499" s="331" t="s">
        <v>480</v>
      </c>
      <c r="E499" s="331" t="s">
        <v>480</v>
      </c>
      <c r="F499" s="331" t="s">
        <v>480</v>
      </c>
      <c r="G499" s="331" t="s">
        <v>480</v>
      </c>
      <c r="H499" s="331" t="s">
        <v>480</v>
      </c>
      <c r="I499" s="331" t="s">
        <v>480</v>
      </c>
      <c r="J499" s="331" t="s">
        <v>480</v>
      </c>
      <c r="K499" s="331" t="s">
        <v>480</v>
      </c>
      <c r="L499" s="331" t="s">
        <v>480</v>
      </c>
      <c r="M499" s="331" t="s">
        <v>480</v>
      </c>
      <c r="N499" s="331" t="s">
        <v>480</v>
      </c>
      <c r="O499" s="331" t="s">
        <v>480</v>
      </c>
      <c r="P499" s="331" t="s">
        <v>480</v>
      </c>
      <c r="Q499" s="331" t="s">
        <v>480</v>
      </c>
      <c r="R499" s="331" t="s">
        <v>480</v>
      </c>
      <c r="S499" s="331" t="s">
        <v>480</v>
      </c>
      <c r="T499" s="331" t="s">
        <v>480</v>
      </c>
      <c r="U499" s="331" t="s">
        <v>480</v>
      </c>
      <c r="V499" s="328" t="s">
        <v>183</v>
      </c>
      <c r="W499" s="331" t="s">
        <v>480</v>
      </c>
      <c r="X499" s="331" t="s">
        <v>480</v>
      </c>
      <c r="Y499" s="331" t="s">
        <v>480</v>
      </c>
      <c r="Z499" s="331" t="s">
        <v>480</v>
      </c>
      <c r="AA499" s="331" t="s">
        <v>480</v>
      </c>
      <c r="AB499" s="331" t="s">
        <v>480</v>
      </c>
      <c r="AC499" s="331" t="s">
        <v>480</v>
      </c>
      <c r="AD499" s="331" t="s">
        <v>480</v>
      </c>
      <c r="AE499" s="331" t="s">
        <v>480</v>
      </c>
      <c r="AF499" s="331" t="s">
        <v>480</v>
      </c>
      <c r="AG499" s="328" t="s">
        <v>183</v>
      </c>
      <c r="AH499" s="331" t="s">
        <v>480</v>
      </c>
      <c r="AI499" s="331" t="s">
        <v>480</v>
      </c>
      <c r="AJ499" s="331" t="s">
        <v>480</v>
      </c>
    </row>
    <row r="500" spans="1:36" x14ac:dyDescent="0.25">
      <c r="A500" s="243" t="s">
        <v>698</v>
      </c>
      <c r="B500" s="331" t="s">
        <v>514</v>
      </c>
      <c r="C500" s="331" t="s">
        <v>480</v>
      </c>
      <c r="D500" s="331" t="s">
        <v>480</v>
      </c>
      <c r="E500" s="331" t="s">
        <v>480</v>
      </c>
      <c r="F500" s="331" t="s">
        <v>480</v>
      </c>
      <c r="G500" s="331" t="s">
        <v>480</v>
      </c>
      <c r="H500" s="331" t="s">
        <v>480</v>
      </c>
      <c r="I500" s="331" t="s">
        <v>480</v>
      </c>
      <c r="J500" s="331" t="s">
        <v>480</v>
      </c>
      <c r="K500" s="331" t="s">
        <v>480</v>
      </c>
      <c r="L500" s="331" t="s">
        <v>480</v>
      </c>
      <c r="M500" s="331" t="s">
        <v>480</v>
      </c>
      <c r="N500" s="331" t="s">
        <v>480</v>
      </c>
      <c r="O500" s="331" t="s">
        <v>480</v>
      </c>
      <c r="P500" s="331" t="s">
        <v>480</v>
      </c>
      <c r="Q500" s="331" t="s">
        <v>480</v>
      </c>
      <c r="R500" s="331" t="s">
        <v>480</v>
      </c>
      <c r="S500" s="331" t="s">
        <v>480</v>
      </c>
      <c r="T500" s="331" t="s">
        <v>480</v>
      </c>
      <c r="U500" s="331" t="s">
        <v>480</v>
      </c>
      <c r="V500" s="328" t="s">
        <v>183</v>
      </c>
      <c r="W500" s="331" t="s">
        <v>514</v>
      </c>
      <c r="X500" s="331" t="s">
        <v>514</v>
      </c>
      <c r="Y500" s="331" t="s">
        <v>514</v>
      </c>
      <c r="Z500" s="331" t="s">
        <v>480</v>
      </c>
      <c r="AA500" s="331" t="s">
        <v>514</v>
      </c>
      <c r="AB500" s="331" t="s">
        <v>480</v>
      </c>
      <c r="AC500" s="331" t="s">
        <v>480</v>
      </c>
      <c r="AD500" s="331" t="s">
        <v>480</v>
      </c>
      <c r="AE500" s="331" t="s">
        <v>480</v>
      </c>
      <c r="AF500" s="331" t="s">
        <v>480</v>
      </c>
      <c r="AG500" s="328" t="s">
        <v>183</v>
      </c>
      <c r="AH500" s="331" t="s">
        <v>480</v>
      </c>
      <c r="AI500" s="331" t="s">
        <v>514</v>
      </c>
      <c r="AJ500" s="331" t="s">
        <v>514</v>
      </c>
    </row>
    <row r="501" spans="1:36" x14ac:dyDescent="0.25">
      <c r="A501" s="337" t="s">
        <v>699</v>
      </c>
      <c r="B501" s="331" t="s">
        <v>514</v>
      </c>
      <c r="C501" s="331" t="s">
        <v>480</v>
      </c>
      <c r="D501" s="331" t="s">
        <v>480</v>
      </c>
      <c r="E501" s="331" t="s">
        <v>480</v>
      </c>
      <c r="F501" s="331" t="s">
        <v>480</v>
      </c>
      <c r="G501" s="331" t="s">
        <v>480</v>
      </c>
      <c r="H501" s="331" t="s">
        <v>480</v>
      </c>
      <c r="I501" s="331" t="s">
        <v>480</v>
      </c>
      <c r="J501" s="331" t="s">
        <v>480</v>
      </c>
      <c r="K501" s="331" t="s">
        <v>480</v>
      </c>
      <c r="L501" s="331" t="s">
        <v>480</v>
      </c>
      <c r="M501" s="331" t="s">
        <v>480</v>
      </c>
      <c r="N501" s="331" t="s">
        <v>480</v>
      </c>
      <c r="O501" s="331" t="s">
        <v>480</v>
      </c>
      <c r="P501" s="331" t="s">
        <v>480</v>
      </c>
      <c r="Q501" s="331" t="s">
        <v>480</v>
      </c>
      <c r="R501" s="331" t="s">
        <v>480</v>
      </c>
      <c r="S501" s="331" t="s">
        <v>480</v>
      </c>
      <c r="T501" s="331" t="s">
        <v>480</v>
      </c>
      <c r="U501" s="331" t="s">
        <v>480</v>
      </c>
      <c r="V501" s="328" t="s">
        <v>183</v>
      </c>
      <c r="W501" s="331" t="s">
        <v>514</v>
      </c>
      <c r="X501" s="331" t="s">
        <v>514</v>
      </c>
      <c r="Y501" s="331" t="s">
        <v>514</v>
      </c>
      <c r="Z501" s="331" t="s">
        <v>480</v>
      </c>
      <c r="AA501" s="331" t="s">
        <v>514</v>
      </c>
      <c r="AB501" s="331" t="s">
        <v>480</v>
      </c>
      <c r="AC501" s="331" t="s">
        <v>480</v>
      </c>
      <c r="AD501" s="331" t="s">
        <v>480</v>
      </c>
      <c r="AE501" s="331" t="s">
        <v>480</v>
      </c>
      <c r="AF501" s="331" t="s">
        <v>480</v>
      </c>
      <c r="AG501" s="328" t="s">
        <v>183</v>
      </c>
      <c r="AH501" s="331" t="s">
        <v>480</v>
      </c>
      <c r="AI501" s="331" t="s">
        <v>514</v>
      </c>
      <c r="AJ501" s="331" t="s">
        <v>514</v>
      </c>
    </row>
    <row r="502" spans="1:36" ht="15.75" customHeight="1" thickBot="1" x14ac:dyDescent="0.3">
      <c r="A502" s="244" t="s">
        <v>700</v>
      </c>
      <c r="B502" s="446" t="s">
        <v>687</v>
      </c>
      <c r="C502" s="448"/>
      <c r="D502" s="448"/>
      <c r="E502" s="448"/>
      <c r="F502" s="448"/>
      <c r="G502" s="448"/>
      <c r="H502" s="448"/>
      <c r="I502" s="448"/>
      <c r="J502" s="448"/>
      <c r="K502" s="448"/>
      <c r="L502" s="448"/>
      <c r="M502" s="448"/>
      <c r="N502" s="448"/>
      <c r="O502" s="448"/>
      <c r="P502" s="448"/>
      <c r="Q502" s="448"/>
      <c r="R502" s="448"/>
      <c r="S502" s="448"/>
      <c r="T502" s="448"/>
      <c r="U502" s="448"/>
      <c r="V502" s="448"/>
      <c r="W502" s="448"/>
      <c r="X502" s="448"/>
      <c r="Y502" s="448"/>
      <c r="Z502" s="448"/>
      <c r="AA502" s="448"/>
      <c r="AB502" s="448"/>
      <c r="AC502" s="448"/>
      <c r="AD502" s="448"/>
      <c r="AE502" s="448"/>
      <c r="AF502" s="448"/>
      <c r="AG502" s="448"/>
      <c r="AH502" s="448"/>
      <c r="AI502" s="448"/>
      <c r="AJ502" s="449"/>
    </row>
    <row r="503" spans="1:36" ht="15.75" thickTop="1" x14ac:dyDescent="0.25">
      <c r="A503" s="242" t="s">
        <v>701</v>
      </c>
      <c r="B503" s="331">
        <v>20255.88328182527</v>
      </c>
      <c r="C503" s="331">
        <v>268.79848497951895</v>
      </c>
      <c r="D503" s="331">
        <v>0.18223611604834999</v>
      </c>
      <c r="E503" s="331" t="s">
        <v>785</v>
      </c>
      <c r="F503" s="331">
        <v>9031.5481900000013</v>
      </c>
      <c r="G503" s="331" t="s">
        <v>505</v>
      </c>
      <c r="H503" s="331">
        <v>80121.705387429378</v>
      </c>
      <c r="I503" s="331" t="s">
        <v>505</v>
      </c>
      <c r="J503" s="331">
        <v>9356.369772</v>
      </c>
      <c r="K503" s="331" t="s">
        <v>505</v>
      </c>
      <c r="L503" s="331" t="s">
        <v>785</v>
      </c>
      <c r="M503" s="331" t="s">
        <v>505</v>
      </c>
      <c r="N503" s="331" t="s">
        <v>505</v>
      </c>
      <c r="O503" s="331" t="s">
        <v>505</v>
      </c>
      <c r="P503" s="331" t="s">
        <v>505</v>
      </c>
      <c r="Q503" s="331">
        <v>1154.9313</v>
      </c>
      <c r="R503" s="331" t="s">
        <v>505</v>
      </c>
      <c r="S503" s="331" t="s">
        <v>785</v>
      </c>
      <c r="T503" s="331" t="s">
        <v>785</v>
      </c>
      <c r="U503" s="331">
        <v>1.6984600970478201</v>
      </c>
      <c r="V503" s="328" t="s">
        <v>183</v>
      </c>
      <c r="W503" s="331">
        <v>3991.1111453887138</v>
      </c>
      <c r="X503" s="331">
        <v>2523.6563378072069</v>
      </c>
      <c r="Y503" s="331">
        <v>79.714328892219598</v>
      </c>
      <c r="Z503" s="331" t="s">
        <v>505</v>
      </c>
      <c r="AA503" s="331">
        <v>118.23495360473002</v>
      </c>
      <c r="AB503" s="331" t="s">
        <v>505</v>
      </c>
      <c r="AC503" s="331" t="s">
        <v>785</v>
      </c>
      <c r="AD503" s="331" t="s">
        <v>505</v>
      </c>
      <c r="AE503" s="331" t="s">
        <v>505</v>
      </c>
      <c r="AF503" s="331">
        <v>3.5894286775586801</v>
      </c>
      <c r="AG503" s="328" t="s">
        <v>183</v>
      </c>
      <c r="AH503" s="331">
        <v>7230.4559117999988</v>
      </c>
      <c r="AI503" s="331">
        <v>11803.800907153873</v>
      </c>
      <c r="AJ503" s="331">
        <v>490.71858044203998</v>
      </c>
    </row>
    <row r="504" spans="1:36" x14ac:dyDescent="0.25">
      <c r="A504" s="338" t="s">
        <v>702</v>
      </c>
      <c r="B504" s="331">
        <v>20040.325102040817</v>
      </c>
      <c r="C504" s="331" t="s">
        <v>480</v>
      </c>
      <c r="D504" s="331" t="s">
        <v>480</v>
      </c>
      <c r="E504" s="331" t="s">
        <v>480</v>
      </c>
      <c r="F504" s="331" t="s">
        <v>480</v>
      </c>
      <c r="G504" s="331" t="s">
        <v>480</v>
      </c>
      <c r="H504" s="331" t="s">
        <v>480</v>
      </c>
      <c r="I504" s="331" t="s">
        <v>480</v>
      </c>
      <c r="J504" s="331" t="s">
        <v>480</v>
      </c>
      <c r="K504" s="331" t="s">
        <v>480</v>
      </c>
      <c r="L504" s="331" t="s">
        <v>480</v>
      </c>
      <c r="M504" s="331" t="s">
        <v>480</v>
      </c>
      <c r="N504" s="331" t="s">
        <v>480</v>
      </c>
      <c r="O504" s="331" t="s">
        <v>480</v>
      </c>
      <c r="P504" s="331" t="s">
        <v>480</v>
      </c>
      <c r="Q504" s="331" t="s">
        <v>480</v>
      </c>
      <c r="R504" s="331" t="s">
        <v>480</v>
      </c>
      <c r="S504" s="331" t="s">
        <v>480</v>
      </c>
      <c r="T504" s="331" t="s">
        <v>480</v>
      </c>
      <c r="U504" s="331" t="s">
        <v>480</v>
      </c>
      <c r="V504" s="328" t="s">
        <v>183</v>
      </c>
      <c r="W504" s="331" t="s">
        <v>480</v>
      </c>
      <c r="X504" s="331" t="s">
        <v>480</v>
      </c>
      <c r="Y504" s="331" t="s">
        <v>480</v>
      </c>
      <c r="Z504" s="331" t="s">
        <v>480</v>
      </c>
      <c r="AA504" s="331" t="s">
        <v>480</v>
      </c>
      <c r="AB504" s="331" t="s">
        <v>480</v>
      </c>
      <c r="AC504" s="331" t="s">
        <v>480</v>
      </c>
      <c r="AD504" s="331" t="s">
        <v>480</v>
      </c>
      <c r="AE504" s="331" t="s">
        <v>480</v>
      </c>
      <c r="AF504" s="331" t="s">
        <v>480</v>
      </c>
      <c r="AG504" s="328" t="s">
        <v>183</v>
      </c>
      <c r="AH504" s="331" t="s">
        <v>480</v>
      </c>
      <c r="AI504" s="331" t="s">
        <v>480</v>
      </c>
      <c r="AJ504" s="331" t="s">
        <v>480</v>
      </c>
    </row>
    <row r="505" spans="1:36" x14ac:dyDescent="0.25">
      <c r="A505" s="339" t="s">
        <v>703</v>
      </c>
      <c r="B505" s="331" t="s">
        <v>480</v>
      </c>
      <c r="C505" s="331" t="s">
        <v>480</v>
      </c>
      <c r="D505" s="331" t="s">
        <v>480</v>
      </c>
      <c r="E505" s="331" t="s">
        <v>480</v>
      </c>
      <c r="F505" s="331" t="s">
        <v>480</v>
      </c>
      <c r="G505" s="331" t="s">
        <v>480</v>
      </c>
      <c r="H505" s="331" t="s">
        <v>542</v>
      </c>
      <c r="I505" s="331" t="s">
        <v>480</v>
      </c>
      <c r="J505" s="331" t="s">
        <v>480</v>
      </c>
      <c r="K505" s="331" t="s">
        <v>480</v>
      </c>
      <c r="L505" s="331" t="s">
        <v>480</v>
      </c>
      <c r="M505" s="331" t="s">
        <v>480</v>
      </c>
      <c r="N505" s="331" t="s">
        <v>480</v>
      </c>
      <c r="O505" s="331" t="s">
        <v>480</v>
      </c>
      <c r="P505" s="331" t="s">
        <v>480</v>
      </c>
      <c r="Q505" s="331" t="s">
        <v>480</v>
      </c>
      <c r="R505" s="331" t="s">
        <v>480</v>
      </c>
      <c r="S505" s="331" t="s">
        <v>480</v>
      </c>
      <c r="T505" s="331" t="s">
        <v>480</v>
      </c>
      <c r="U505" s="331" t="s">
        <v>480</v>
      </c>
      <c r="V505" s="328" t="s">
        <v>183</v>
      </c>
      <c r="W505" s="331">
        <v>2889.5115971792543</v>
      </c>
      <c r="X505" s="331">
        <v>550.24258844079532</v>
      </c>
      <c r="Y505" s="331" t="s">
        <v>480</v>
      </c>
      <c r="Z505" s="331" t="s">
        <v>480</v>
      </c>
      <c r="AA505" s="331" t="s">
        <v>480</v>
      </c>
      <c r="AB505" s="331" t="s">
        <v>480</v>
      </c>
      <c r="AC505" s="331" t="s">
        <v>480</v>
      </c>
      <c r="AD505" s="331" t="s">
        <v>480</v>
      </c>
      <c r="AE505" s="331" t="s">
        <v>480</v>
      </c>
      <c r="AF505" s="331" t="s">
        <v>480</v>
      </c>
      <c r="AG505" s="328" t="s">
        <v>183</v>
      </c>
      <c r="AH505" s="331" t="s">
        <v>480</v>
      </c>
      <c r="AI505" s="331">
        <v>2745.5373405254281</v>
      </c>
      <c r="AJ505" s="331" t="s">
        <v>480</v>
      </c>
    </row>
    <row r="506" spans="1:36" x14ac:dyDescent="0.25">
      <c r="A506" s="340" t="s">
        <v>704</v>
      </c>
      <c r="B506" s="331">
        <v>202.53417978445603</v>
      </c>
      <c r="C506" s="331">
        <v>0.60795747951898005</v>
      </c>
      <c r="D506" s="331">
        <v>0.18223611604834999</v>
      </c>
      <c r="E506" s="331" t="s">
        <v>3097</v>
      </c>
      <c r="F506" s="331" t="s">
        <v>3097</v>
      </c>
      <c r="G506" s="331" t="s">
        <v>579</v>
      </c>
      <c r="H506" s="331">
        <v>1.359442937847E-2</v>
      </c>
      <c r="I506" s="331" t="s">
        <v>579</v>
      </c>
      <c r="J506" s="331" t="s">
        <v>3097</v>
      </c>
      <c r="K506" s="331" t="s">
        <v>579</v>
      </c>
      <c r="L506" s="331" t="s">
        <v>3097</v>
      </c>
      <c r="M506" s="331" t="s">
        <v>579</v>
      </c>
      <c r="N506" s="331" t="s">
        <v>579</v>
      </c>
      <c r="O506" s="331" t="s">
        <v>579</v>
      </c>
      <c r="P506" s="331" t="s">
        <v>579</v>
      </c>
      <c r="Q506" s="331" t="s">
        <v>3097</v>
      </c>
      <c r="R506" s="331" t="s">
        <v>579</v>
      </c>
      <c r="S506" s="331" t="s">
        <v>3097</v>
      </c>
      <c r="T506" s="331" t="s">
        <v>3097</v>
      </c>
      <c r="U506" s="331">
        <v>1.6984600970478201</v>
      </c>
      <c r="V506" s="328" t="s">
        <v>183</v>
      </c>
      <c r="W506" s="331">
        <v>1083.5867883626456</v>
      </c>
      <c r="X506" s="331">
        <v>1973.4137493664118</v>
      </c>
      <c r="Y506" s="331">
        <v>79.714328892219598</v>
      </c>
      <c r="Z506" s="331" t="s">
        <v>579</v>
      </c>
      <c r="AA506" s="331">
        <v>118.23495360473002</v>
      </c>
      <c r="AB506" s="331" t="s">
        <v>579</v>
      </c>
      <c r="AC506" s="331" t="s">
        <v>3097</v>
      </c>
      <c r="AD506" s="331" t="s">
        <v>579</v>
      </c>
      <c r="AE506" s="331" t="s">
        <v>579</v>
      </c>
      <c r="AF506" s="331">
        <v>3.5894286775586801</v>
      </c>
      <c r="AG506" s="328" t="s">
        <v>183</v>
      </c>
      <c r="AH506" s="331" t="s">
        <v>579</v>
      </c>
      <c r="AI506" s="331">
        <v>709.15405230078557</v>
      </c>
      <c r="AJ506" s="331">
        <v>490.71858044210865</v>
      </c>
    </row>
    <row r="507" spans="1:36" x14ac:dyDescent="0.25">
      <c r="A507" s="341" t="s">
        <v>3373</v>
      </c>
      <c r="B507" s="331">
        <v>13.023999999999999</v>
      </c>
      <c r="C507" s="331">
        <v>268.19052749999997</v>
      </c>
      <c r="D507" s="331" t="s">
        <v>480</v>
      </c>
      <c r="E507" s="331" t="s">
        <v>480</v>
      </c>
      <c r="F507" s="331">
        <v>9031.5481900000013</v>
      </c>
      <c r="G507" s="331" t="s">
        <v>480</v>
      </c>
      <c r="H507" s="331">
        <v>80121.691793000005</v>
      </c>
      <c r="I507" s="331" t="s">
        <v>480</v>
      </c>
      <c r="J507" s="331">
        <v>9356.369772</v>
      </c>
      <c r="K507" s="331" t="s">
        <v>480</v>
      </c>
      <c r="L507" s="331" t="s">
        <v>480</v>
      </c>
      <c r="M507" s="331" t="s">
        <v>480</v>
      </c>
      <c r="N507" s="331" t="s">
        <v>480</v>
      </c>
      <c r="O507" s="331" t="s">
        <v>480</v>
      </c>
      <c r="P507" s="331" t="s">
        <v>480</v>
      </c>
      <c r="Q507" s="331">
        <v>1154.9313</v>
      </c>
      <c r="R507" s="331" t="s">
        <v>480</v>
      </c>
      <c r="S507" s="331" t="s">
        <v>480</v>
      </c>
      <c r="T507" s="331" t="s">
        <v>480</v>
      </c>
      <c r="U507" s="331" t="s">
        <v>480</v>
      </c>
      <c r="V507" s="328" t="s">
        <v>183</v>
      </c>
      <c r="W507" s="331">
        <v>15.660888</v>
      </c>
      <c r="X507" s="331" t="s">
        <v>480</v>
      </c>
      <c r="Y507" s="331" t="s">
        <v>480</v>
      </c>
      <c r="Z507" s="331" t="s">
        <v>480</v>
      </c>
      <c r="AA507" s="331" t="s">
        <v>480</v>
      </c>
      <c r="AB507" s="331" t="s">
        <v>480</v>
      </c>
      <c r="AC507" s="331" t="s">
        <v>480</v>
      </c>
      <c r="AD507" s="331" t="s">
        <v>480</v>
      </c>
      <c r="AE507" s="331" t="s">
        <v>480</v>
      </c>
      <c r="AF507" s="331" t="s">
        <v>480</v>
      </c>
      <c r="AG507" s="328" t="s">
        <v>183</v>
      </c>
      <c r="AH507" s="331">
        <v>7230.4559117999988</v>
      </c>
      <c r="AI507" s="331" t="s">
        <v>480</v>
      </c>
      <c r="AJ507" s="331" t="s">
        <v>480</v>
      </c>
    </row>
    <row r="508" spans="1:36" x14ac:dyDescent="0.25">
      <c r="A508" s="340" t="s">
        <v>705</v>
      </c>
      <c r="B508" s="331" t="s">
        <v>480</v>
      </c>
      <c r="C508" s="331" t="s">
        <v>480</v>
      </c>
      <c r="D508" s="331" t="s">
        <v>480</v>
      </c>
      <c r="E508" s="331" t="s">
        <v>480</v>
      </c>
      <c r="F508" s="331" t="s">
        <v>480</v>
      </c>
      <c r="G508" s="331" t="s">
        <v>480</v>
      </c>
      <c r="H508" s="331" t="s">
        <v>480</v>
      </c>
      <c r="I508" s="331" t="s">
        <v>480</v>
      </c>
      <c r="J508" s="331" t="s">
        <v>480</v>
      </c>
      <c r="K508" s="331" t="s">
        <v>480</v>
      </c>
      <c r="L508" s="331" t="s">
        <v>480</v>
      </c>
      <c r="M508" s="331" t="s">
        <v>480</v>
      </c>
      <c r="N508" s="331" t="s">
        <v>480</v>
      </c>
      <c r="O508" s="331" t="s">
        <v>480</v>
      </c>
      <c r="P508" s="331" t="s">
        <v>480</v>
      </c>
      <c r="Q508" s="331" t="s">
        <v>480</v>
      </c>
      <c r="R508" s="331" t="s">
        <v>480</v>
      </c>
      <c r="S508" s="331" t="s">
        <v>480</v>
      </c>
      <c r="T508" s="331" t="s">
        <v>480</v>
      </c>
      <c r="U508" s="331" t="s">
        <v>480</v>
      </c>
      <c r="V508" s="328" t="s">
        <v>183</v>
      </c>
      <c r="W508" s="331">
        <v>2.3518718468133701</v>
      </c>
      <c r="X508" s="331" t="s">
        <v>480</v>
      </c>
      <c r="Y508" s="331" t="s">
        <v>480</v>
      </c>
      <c r="Z508" s="331" t="s">
        <v>480</v>
      </c>
      <c r="AA508" s="331" t="s">
        <v>480</v>
      </c>
      <c r="AB508" s="331" t="s">
        <v>480</v>
      </c>
      <c r="AC508" s="331" t="s">
        <v>480</v>
      </c>
      <c r="AD508" s="331" t="s">
        <v>480</v>
      </c>
      <c r="AE508" s="331" t="s">
        <v>480</v>
      </c>
      <c r="AF508" s="331" t="s">
        <v>480</v>
      </c>
      <c r="AG508" s="328" t="s">
        <v>183</v>
      </c>
      <c r="AH508" s="331" t="s">
        <v>480</v>
      </c>
      <c r="AI508" s="331">
        <v>8349.1095143276398</v>
      </c>
      <c r="AJ508" s="331" t="s">
        <v>480</v>
      </c>
    </row>
    <row r="509" spans="1:36" x14ac:dyDescent="0.25">
      <c r="A509" s="342" t="s">
        <v>706</v>
      </c>
      <c r="B509" s="331" t="s">
        <v>514</v>
      </c>
      <c r="C509" s="331" t="s">
        <v>480</v>
      </c>
      <c r="D509" s="331" t="s">
        <v>480</v>
      </c>
      <c r="E509" s="331" t="s">
        <v>480</v>
      </c>
      <c r="F509" s="331" t="s">
        <v>480</v>
      </c>
      <c r="G509" s="331" t="s">
        <v>480</v>
      </c>
      <c r="H509" s="331" t="s">
        <v>480</v>
      </c>
      <c r="I509" s="331" t="s">
        <v>480</v>
      </c>
      <c r="J509" s="331" t="s">
        <v>480</v>
      </c>
      <c r="K509" s="331" t="s">
        <v>480</v>
      </c>
      <c r="L509" s="331" t="s">
        <v>480</v>
      </c>
      <c r="M509" s="331" t="s">
        <v>480</v>
      </c>
      <c r="N509" s="331" t="s">
        <v>480</v>
      </c>
      <c r="O509" s="331" t="s">
        <v>480</v>
      </c>
      <c r="P509" s="331" t="s">
        <v>480</v>
      </c>
      <c r="Q509" s="331" t="s">
        <v>480</v>
      </c>
      <c r="R509" s="331" t="s">
        <v>480</v>
      </c>
      <c r="S509" s="331" t="s">
        <v>480</v>
      </c>
      <c r="T509" s="331" t="s">
        <v>480</v>
      </c>
      <c r="U509" s="331" t="s">
        <v>480</v>
      </c>
      <c r="V509" s="328" t="s">
        <v>183</v>
      </c>
      <c r="W509" s="331" t="s">
        <v>514</v>
      </c>
      <c r="X509" s="331" t="s">
        <v>514</v>
      </c>
      <c r="Y509" s="331" t="s">
        <v>514</v>
      </c>
      <c r="Z509" s="331" t="s">
        <v>480</v>
      </c>
      <c r="AA509" s="331" t="s">
        <v>514</v>
      </c>
      <c r="AB509" s="331" t="s">
        <v>480</v>
      </c>
      <c r="AC509" s="331" t="s">
        <v>480</v>
      </c>
      <c r="AD509" s="331" t="s">
        <v>480</v>
      </c>
      <c r="AE509" s="331" t="s">
        <v>480</v>
      </c>
      <c r="AF509" s="331" t="s">
        <v>480</v>
      </c>
      <c r="AG509" s="328" t="s">
        <v>183</v>
      </c>
      <c r="AH509" s="331" t="s">
        <v>480</v>
      </c>
      <c r="AI509" s="331" t="s">
        <v>514</v>
      </c>
      <c r="AJ509" s="331" t="s">
        <v>514</v>
      </c>
    </row>
    <row r="511" spans="1:36" ht="30" x14ac:dyDescent="0.25">
      <c r="A511" s="50" t="s">
        <v>707</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708</v>
      </c>
      <c r="B514" s="217"/>
      <c r="C514" s="217"/>
      <c r="D514" s="217"/>
      <c r="E514" s="217"/>
      <c r="F514" s="218"/>
      <c r="G514" s="49" t="s">
        <v>464</v>
      </c>
    </row>
    <row r="515" spans="1:7" ht="15.75" x14ac:dyDescent="0.25">
      <c r="A515" s="232" t="s">
        <v>709</v>
      </c>
      <c r="B515" s="217"/>
      <c r="C515" s="217"/>
      <c r="D515" s="217"/>
      <c r="E515" s="217"/>
      <c r="F515" s="218"/>
      <c r="G515" s="49" t="s">
        <v>3370</v>
      </c>
    </row>
    <row r="516" spans="1:7" x14ac:dyDescent="0.25">
      <c r="A516" s="217"/>
      <c r="B516" s="217"/>
      <c r="C516" s="217"/>
      <c r="D516" s="217"/>
      <c r="E516" s="217"/>
      <c r="F516" s="218"/>
      <c r="G516" s="49" t="s">
        <v>465</v>
      </c>
    </row>
    <row r="517" spans="1:7" x14ac:dyDescent="0.25">
      <c r="A517" s="217"/>
      <c r="B517" s="217"/>
      <c r="C517" s="217"/>
      <c r="D517" s="217"/>
      <c r="E517" s="217"/>
      <c r="F517" s="231"/>
      <c r="G517" s="217"/>
    </row>
    <row r="518" spans="1:7" x14ac:dyDescent="0.25">
      <c r="A518" s="308" t="s">
        <v>710</v>
      </c>
      <c r="B518" s="309" t="s">
        <v>467</v>
      </c>
      <c r="C518" s="226" t="s">
        <v>468</v>
      </c>
      <c r="D518" s="226" t="s">
        <v>469</v>
      </c>
      <c r="E518" s="226" t="s">
        <v>605</v>
      </c>
      <c r="F518" s="245" t="s">
        <v>471</v>
      </c>
      <c r="G518" s="245" t="s">
        <v>472</v>
      </c>
    </row>
    <row r="519" spans="1:7" ht="15.75" thickBot="1" x14ac:dyDescent="0.3">
      <c r="A519" s="310" t="s">
        <v>711</v>
      </c>
      <c r="B519" s="438" t="s">
        <v>474</v>
      </c>
      <c r="C519" s="438"/>
      <c r="D519" s="438"/>
      <c r="E519" s="438"/>
      <c r="F519" s="438"/>
      <c r="G519" s="439"/>
    </row>
    <row r="520" spans="1:7" ht="15.75" thickTop="1" x14ac:dyDescent="0.25">
      <c r="A520" s="311" t="s">
        <v>712</v>
      </c>
      <c r="B520" s="331">
        <v>7853.7090592547993</v>
      </c>
      <c r="C520" s="331">
        <v>9418.7606550076798</v>
      </c>
      <c r="D520" s="331">
        <v>1108.4205949512345</v>
      </c>
      <c r="E520" s="331">
        <v>14.91067980114685</v>
      </c>
      <c r="F520" s="331">
        <v>363.40666610922074</v>
      </c>
      <c r="G520" s="331" t="s">
        <v>480</v>
      </c>
    </row>
    <row r="521" spans="1:7" x14ac:dyDescent="0.25">
      <c r="A521" s="336" t="s">
        <v>713</v>
      </c>
      <c r="B521" s="328" t="s">
        <v>183</v>
      </c>
      <c r="C521" s="331">
        <v>8681.5577516158737</v>
      </c>
      <c r="D521" s="331">
        <v>54.694930480826123</v>
      </c>
      <c r="E521" s="328" t="s">
        <v>183</v>
      </c>
      <c r="F521" s="328" t="s">
        <v>183</v>
      </c>
      <c r="G521" s="331" t="s">
        <v>480</v>
      </c>
    </row>
    <row r="522" spans="1:7" x14ac:dyDescent="0.25">
      <c r="A522" s="336" t="s">
        <v>714</v>
      </c>
      <c r="B522" s="328" t="s">
        <v>183</v>
      </c>
      <c r="C522" s="331">
        <v>6721.72746699257</v>
      </c>
      <c r="D522" s="328" t="s">
        <v>183</v>
      </c>
      <c r="E522" s="328" t="s">
        <v>183</v>
      </c>
      <c r="F522" s="328" t="s">
        <v>183</v>
      </c>
      <c r="G522" s="328" t="s">
        <v>183</v>
      </c>
    </row>
    <row r="523" spans="1:7" x14ac:dyDescent="0.25">
      <c r="A523" s="343" t="s">
        <v>3374</v>
      </c>
      <c r="B523" s="328" t="s">
        <v>183</v>
      </c>
      <c r="C523" s="331">
        <v>6459.5584610062451</v>
      </c>
      <c r="D523" s="328" t="s">
        <v>183</v>
      </c>
      <c r="E523" s="328" t="s">
        <v>183</v>
      </c>
      <c r="F523" s="328" t="s">
        <v>183</v>
      </c>
      <c r="G523" s="328" t="s">
        <v>183</v>
      </c>
    </row>
    <row r="524" spans="1:7" x14ac:dyDescent="0.25">
      <c r="A524" s="344" t="s">
        <v>715</v>
      </c>
      <c r="B524" s="328" t="s">
        <v>183</v>
      </c>
      <c r="C524" s="328" t="s">
        <v>183</v>
      </c>
      <c r="D524" s="328" t="s">
        <v>183</v>
      </c>
      <c r="E524" s="328" t="s">
        <v>183</v>
      </c>
      <c r="F524" s="328" t="s">
        <v>183</v>
      </c>
      <c r="G524" s="328" t="s">
        <v>183</v>
      </c>
    </row>
    <row r="525" spans="1:7" x14ac:dyDescent="0.25">
      <c r="A525" s="345" t="s">
        <v>716</v>
      </c>
      <c r="B525" s="328" t="s">
        <v>183</v>
      </c>
      <c r="C525" s="331" t="s">
        <v>183</v>
      </c>
      <c r="D525" s="328" t="s">
        <v>183</v>
      </c>
      <c r="E525" s="328" t="s">
        <v>183</v>
      </c>
      <c r="F525" s="328" t="s">
        <v>183</v>
      </c>
      <c r="G525" s="328" t="s">
        <v>183</v>
      </c>
    </row>
    <row r="526" spans="1:7" x14ac:dyDescent="0.25">
      <c r="A526" s="345" t="s">
        <v>717</v>
      </c>
      <c r="B526" s="328" t="s">
        <v>183</v>
      </c>
      <c r="C526" s="331" t="s">
        <v>183</v>
      </c>
      <c r="D526" s="328" t="s">
        <v>183</v>
      </c>
      <c r="E526" s="328" t="s">
        <v>183</v>
      </c>
      <c r="F526" s="328" t="s">
        <v>183</v>
      </c>
      <c r="G526" s="328" t="s">
        <v>183</v>
      </c>
    </row>
    <row r="527" spans="1:7" x14ac:dyDescent="0.25">
      <c r="A527" s="344" t="s">
        <v>718</v>
      </c>
      <c r="B527" s="328" t="s">
        <v>183</v>
      </c>
      <c r="C527" s="328" t="s">
        <v>183</v>
      </c>
      <c r="D527" s="328" t="s">
        <v>183</v>
      </c>
      <c r="E527" s="328" t="s">
        <v>183</v>
      </c>
      <c r="F527" s="328" t="s">
        <v>183</v>
      </c>
      <c r="G527" s="328" t="s">
        <v>183</v>
      </c>
    </row>
    <row r="528" spans="1:7" x14ac:dyDescent="0.25">
      <c r="A528" s="345" t="s">
        <v>719</v>
      </c>
      <c r="B528" s="328" t="s">
        <v>183</v>
      </c>
      <c r="C528" s="331" t="s">
        <v>183</v>
      </c>
      <c r="D528" s="328" t="s">
        <v>183</v>
      </c>
      <c r="E528" s="328" t="s">
        <v>183</v>
      </c>
      <c r="F528" s="328" t="s">
        <v>183</v>
      </c>
      <c r="G528" s="328" t="s">
        <v>183</v>
      </c>
    </row>
    <row r="529" spans="1:7" x14ac:dyDescent="0.25">
      <c r="A529" s="345" t="s">
        <v>720</v>
      </c>
      <c r="B529" s="328" t="s">
        <v>183</v>
      </c>
      <c r="C529" s="331" t="s">
        <v>183</v>
      </c>
      <c r="D529" s="328" t="s">
        <v>183</v>
      </c>
      <c r="E529" s="328" t="s">
        <v>183</v>
      </c>
      <c r="F529" s="328" t="s">
        <v>183</v>
      </c>
      <c r="G529" s="328" t="s">
        <v>183</v>
      </c>
    </row>
    <row r="530" spans="1:7" x14ac:dyDescent="0.25">
      <c r="A530" s="345" t="s">
        <v>721</v>
      </c>
      <c r="B530" s="328" t="s">
        <v>183</v>
      </c>
      <c r="C530" s="331" t="s">
        <v>183</v>
      </c>
      <c r="D530" s="328" t="s">
        <v>183</v>
      </c>
      <c r="E530" s="328" t="s">
        <v>183</v>
      </c>
      <c r="F530" s="328" t="s">
        <v>183</v>
      </c>
      <c r="G530" s="328" t="s">
        <v>183</v>
      </c>
    </row>
    <row r="531" spans="1:7" x14ac:dyDescent="0.25">
      <c r="A531" s="344" t="s">
        <v>722</v>
      </c>
      <c r="B531" s="328" t="s">
        <v>183</v>
      </c>
      <c r="C531" s="328" t="s">
        <v>183</v>
      </c>
      <c r="D531" s="328" t="s">
        <v>183</v>
      </c>
      <c r="E531" s="328" t="s">
        <v>183</v>
      </c>
      <c r="F531" s="328" t="s">
        <v>183</v>
      </c>
      <c r="G531" s="328" t="s">
        <v>183</v>
      </c>
    </row>
    <row r="532" spans="1:7" x14ac:dyDescent="0.25">
      <c r="A532" s="345" t="s">
        <v>3375</v>
      </c>
      <c r="B532" s="328" t="s">
        <v>183</v>
      </c>
      <c r="C532" s="331">
        <v>6459.5584610062451</v>
      </c>
      <c r="D532" s="328" t="s">
        <v>183</v>
      </c>
      <c r="E532" s="328" t="s">
        <v>183</v>
      </c>
      <c r="F532" s="328" t="s">
        <v>183</v>
      </c>
      <c r="G532" s="328" t="s">
        <v>183</v>
      </c>
    </row>
    <row r="533" spans="1:7" x14ac:dyDescent="0.25">
      <c r="A533" s="346" t="s">
        <v>725</v>
      </c>
      <c r="B533" s="328" t="s">
        <v>183</v>
      </c>
      <c r="C533" s="331">
        <v>473.19623090020355</v>
      </c>
      <c r="D533" s="328"/>
      <c r="E533" s="328" t="s">
        <v>183</v>
      </c>
      <c r="F533" s="328" t="s">
        <v>183</v>
      </c>
      <c r="G533" s="328"/>
    </row>
    <row r="534" spans="1:7" x14ac:dyDescent="0.25">
      <c r="A534" s="346" t="s">
        <v>726</v>
      </c>
      <c r="B534" s="328" t="s">
        <v>183</v>
      </c>
      <c r="C534" s="331">
        <v>299.39799460361405</v>
      </c>
      <c r="D534" s="328"/>
      <c r="E534" s="328" t="s">
        <v>183</v>
      </c>
      <c r="F534" s="328" t="s">
        <v>183</v>
      </c>
      <c r="G534" s="328"/>
    </row>
    <row r="535" spans="1:7" x14ac:dyDescent="0.25">
      <c r="A535" s="346" t="s">
        <v>727</v>
      </c>
      <c r="B535" s="328" t="s">
        <v>183</v>
      </c>
      <c r="C535" s="331">
        <v>3035.0507480212009</v>
      </c>
      <c r="D535" s="328"/>
      <c r="E535" s="328" t="s">
        <v>183</v>
      </c>
      <c r="F535" s="328" t="s">
        <v>183</v>
      </c>
      <c r="G535" s="328"/>
    </row>
    <row r="536" spans="1:7" x14ac:dyDescent="0.25">
      <c r="A536" s="346" t="s">
        <v>728</v>
      </c>
      <c r="B536" s="328" t="s">
        <v>183</v>
      </c>
      <c r="C536" s="331">
        <v>251.93525163617798</v>
      </c>
      <c r="D536" s="328"/>
      <c r="E536" s="328" t="s">
        <v>183</v>
      </c>
      <c r="F536" s="328" t="s">
        <v>183</v>
      </c>
      <c r="G536" s="328"/>
    </row>
    <row r="537" spans="1:7" x14ac:dyDescent="0.25">
      <c r="A537" s="346" t="s">
        <v>729</v>
      </c>
      <c r="B537" s="328" t="s">
        <v>183</v>
      </c>
      <c r="C537" s="331">
        <v>297.36246326322032</v>
      </c>
      <c r="D537" s="328"/>
      <c r="E537" s="328" t="s">
        <v>183</v>
      </c>
      <c r="F537" s="328" t="s">
        <v>183</v>
      </c>
      <c r="G537" s="328"/>
    </row>
    <row r="538" spans="1:7" x14ac:dyDescent="0.25">
      <c r="A538" s="346" t="s">
        <v>730</v>
      </c>
      <c r="B538" s="328" t="s">
        <v>183</v>
      </c>
      <c r="C538" s="331">
        <v>309.95636595734669</v>
      </c>
      <c r="D538" s="328"/>
      <c r="E538" s="328" t="s">
        <v>183</v>
      </c>
      <c r="F538" s="328" t="s">
        <v>183</v>
      </c>
      <c r="G538" s="328"/>
    </row>
    <row r="539" spans="1:7" x14ac:dyDescent="0.25">
      <c r="A539" s="346" t="s">
        <v>731</v>
      </c>
      <c r="B539" s="328" t="s">
        <v>183</v>
      </c>
      <c r="C539" s="331">
        <v>178.40438707912745</v>
      </c>
      <c r="D539" s="328"/>
      <c r="E539" s="328" t="s">
        <v>183</v>
      </c>
      <c r="F539" s="328" t="s">
        <v>183</v>
      </c>
      <c r="G539" s="328"/>
    </row>
    <row r="540" spans="1:7" x14ac:dyDescent="0.25">
      <c r="A540" s="346" t="s">
        <v>732</v>
      </c>
      <c r="B540" s="328" t="s">
        <v>183</v>
      </c>
      <c r="C540" s="331">
        <v>214.11005793654462</v>
      </c>
      <c r="D540" s="328"/>
      <c r="E540" s="328" t="s">
        <v>183</v>
      </c>
      <c r="F540" s="328" t="s">
        <v>183</v>
      </c>
      <c r="G540" s="328"/>
    </row>
    <row r="541" spans="1:7" x14ac:dyDescent="0.25">
      <c r="A541" s="346" t="s">
        <v>733</v>
      </c>
      <c r="B541" s="328" t="s">
        <v>183</v>
      </c>
      <c r="C541" s="331">
        <v>1167.114207479091</v>
      </c>
      <c r="D541" s="328"/>
      <c r="E541" s="328" t="s">
        <v>183</v>
      </c>
      <c r="F541" s="328" t="s">
        <v>183</v>
      </c>
      <c r="G541" s="328"/>
    </row>
    <row r="542" spans="1:7" x14ac:dyDescent="0.25">
      <c r="A542" s="346" t="s">
        <v>3101</v>
      </c>
      <c r="B542" s="328" t="s">
        <v>183</v>
      </c>
      <c r="C542" s="331">
        <v>178.70274178817721</v>
      </c>
      <c r="D542" s="328"/>
      <c r="E542" s="328" t="s">
        <v>183</v>
      </c>
      <c r="F542" s="328" t="s">
        <v>183</v>
      </c>
      <c r="G542" s="328"/>
    </row>
    <row r="543" spans="1:7" x14ac:dyDescent="0.25">
      <c r="A543" s="346" t="s">
        <v>3102</v>
      </c>
      <c r="B543" s="328" t="s">
        <v>183</v>
      </c>
      <c r="C543" s="331">
        <v>54.328012341541672</v>
      </c>
      <c r="D543" s="328"/>
      <c r="E543" s="328" t="s">
        <v>183</v>
      </c>
      <c r="F543" s="328" t="s">
        <v>183</v>
      </c>
      <c r="G543" s="328"/>
    </row>
    <row r="544" spans="1:7" x14ac:dyDescent="0.25">
      <c r="A544" s="343" t="s">
        <v>734</v>
      </c>
      <c r="B544" s="328" t="s">
        <v>183</v>
      </c>
      <c r="C544" s="331">
        <v>55.215000000000003</v>
      </c>
      <c r="D544" s="328" t="s">
        <v>183</v>
      </c>
      <c r="E544" s="328" t="s">
        <v>183</v>
      </c>
      <c r="F544" s="328" t="s">
        <v>183</v>
      </c>
      <c r="G544" s="328" t="s">
        <v>183</v>
      </c>
    </row>
    <row r="545" spans="1:7" x14ac:dyDescent="0.25">
      <c r="A545" s="343" t="s">
        <v>735</v>
      </c>
      <c r="B545" s="328" t="s">
        <v>183</v>
      </c>
      <c r="C545" s="331">
        <v>91.609200000000001</v>
      </c>
      <c r="D545" s="328" t="s">
        <v>183</v>
      </c>
      <c r="E545" s="328" t="s">
        <v>183</v>
      </c>
      <c r="F545" s="328" t="s">
        <v>183</v>
      </c>
      <c r="G545" s="328" t="s">
        <v>183</v>
      </c>
    </row>
    <row r="546" spans="1:7" x14ac:dyDescent="0.25">
      <c r="A546" s="343" t="s">
        <v>736</v>
      </c>
      <c r="B546" s="328" t="s">
        <v>183</v>
      </c>
      <c r="C546" s="331">
        <v>115.34480598632427</v>
      </c>
      <c r="D546" s="328" t="s">
        <v>183</v>
      </c>
      <c r="E546" s="328" t="s">
        <v>183</v>
      </c>
      <c r="F546" s="328" t="s">
        <v>183</v>
      </c>
      <c r="G546" s="328" t="s">
        <v>183</v>
      </c>
    </row>
    <row r="547" spans="1:7" x14ac:dyDescent="0.25">
      <c r="A547" s="347" t="s">
        <v>737</v>
      </c>
      <c r="B547" s="328" t="s">
        <v>183</v>
      </c>
      <c r="C547" s="331" t="s">
        <v>507</v>
      </c>
      <c r="D547" s="328"/>
      <c r="E547" s="328" t="s">
        <v>183</v>
      </c>
      <c r="F547" s="328" t="s">
        <v>183</v>
      </c>
      <c r="G547" s="328"/>
    </row>
    <row r="548" spans="1:7" x14ac:dyDescent="0.25">
      <c r="A548" s="347" t="s">
        <v>738</v>
      </c>
      <c r="B548" s="328" t="s">
        <v>183</v>
      </c>
      <c r="C548" s="331">
        <v>26.068534199999998</v>
      </c>
      <c r="D548" s="328"/>
      <c r="E548" s="328" t="s">
        <v>183</v>
      </c>
      <c r="F548" s="328" t="s">
        <v>183</v>
      </c>
      <c r="G548" s="328"/>
    </row>
    <row r="549" spans="1:7" x14ac:dyDescent="0.25">
      <c r="A549" s="347" t="s">
        <v>739</v>
      </c>
      <c r="B549" s="328" t="s">
        <v>183</v>
      </c>
      <c r="C549" s="331">
        <v>69.750133199999993</v>
      </c>
      <c r="D549" s="328"/>
      <c r="E549" s="328" t="s">
        <v>183</v>
      </c>
      <c r="F549" s="328" t="s">
        <v>183</v>
      </c>
      <c r="G549" s="328"/>
    </row>
    <row r="550" spans="1:7" x14ac:dyDescent="0.25">
      <c r="A550" s="347" t="s">
        <v>740</v>
      </c>
      <c r="B550" s="328" t="s">
        <v>183</v>
      </c>
      <c r="C550" s="331">
        <v>2.1242679999999998</v>
      </c>
      <c r="D550" s="328"/>
      <c r="E550" s="328" t="s">
        <v>183</v>
      </c>
      <c r="F550" s="328" t="s">
        <v>183</v>
      </c>
      <c r="G550" s="328"/>
    </row>
    <row r="551" spans="1:7" x14ac:dyDescent="0.25">
      <c r="A551" s="347" t="s">
        <v>741</v>
      </c>
      <c r="B551" s="328" t="s">
        <v>183</v>
      </c>
      <c r="C551" s="331" t="s">
        <v>507</v>
      </c>
      <c r="D551" s="328"/>
      <c r="E551" s="328" t="s">
        <v>183</v>
      </c>
      <c r="F551" s="328" t="s">
        <v>183</v>
      </c>
      <c r="G551" s="328"/>
    </row>
    <row r="552" spans="1:7" x14ac:dyDescent="0.25">
      <c r="A552" s="348" t="s">
        <v>742</v>
      </c>
      <c r="B552" s="328" t="s">
        <v>183</v>
      </c>
      <c r="C552" s="331">
        <v>17.401870586324279</v>
      </c>
      <c r="D552" s="328" t="s">
        <v>183</v>
      </c>
      <c r="E552" s="328" t="s">
        <v>183</v>
      </c>
      <c r="F552" s="328" t="s">
        <v>183</v>
      </c>
      <c r="G552" s="328" t="s">
        <v>183</v>
      </c>
    </row>
    <row r="553" spans="1:7" x14ac:dyDescent="0.25">
      <c r="A553" s="349" t="s">
        <v>743</v>
      </c>
      <c r="B553" s="328" t="s">
        <v>183</v>
      </c>
      <c r="C553" s="331">
        <v>17.401870586324279</v>
      </c>
      <c r="D553" s="328"/>
      <c r="E553" s="328" t="s">
        <v>183</v>
      </c>
      <c r="F553" s="328" t="s">
        <v>183</v>
      </c>
      <c r="G553" s="328"/>
    </row>
    <row r="554" spans="1:7" x14ac:dyDescent="0.25">
      <c r="A554" s="336" t="s">
        <v>744</v>
      </c>
      <c r="B554" s="328" t="s">
        <v>183</v>
      </c>
      <c r="C554" s="331">
        <v>1959.8302846233032</v>
      </c>
      <c r="D554" s="331">
        <v>54.694930480826123</v>
      </c>
      <c r="E554" s="328" t="s">
        <v>183</v>
      </c>
      <c r="F554" s="328" t="s">
        <v>183</v>
      </c>
      <c r="G554" s="331" t="s">
        <v>480</v>
      </c>
    </row>
    <row r="555" spans="1:7" x14ac:dyDescent="0.25">
      <c r="A555" s="350" t="s">
        <v>3376</v>
      </c>
      <c r="B555" s="328" t="s">
        <v>183</v>
      </c>
      <c r="C555" s="331">
        <v>1009.8520195503449</v>
      </c>
      <c r="D555" s="331">
        <v>42.152764039128421</v>
      </c>
      <c r="E555" s="328" t="s">
        <v>183</v>
      </c>
      <c r="F555" s="328" t="s">
        <v>183</v>
      </c>
      <c r="G555" s="331" t="s">
        <v>480</v>
      </c>
    </row>
    <row r="556" spans="1:7" x14ac:dyDescent="0.25">
      <c r="A556" s="344" t="s">
        <v>715</v>
      </c>
      <c r="B556" s="328" t="s">
        <v>183</v>
      </c>
      <c r="C556" s="328" t="s">
        <v>183</v>
      </c>
      <c r="D556" s="328" t="s">
        <v>183</v>
      </c>
      <c r="E556" s="328" t="s">
        <v>183</v>
      </c>
      <c r="F556" s="328" t="s">
        <v>183</v>
      </c>
      <c r="G556" s="328" t="s">
        <v>183</v>
      </c>
    </row>
    <row r="557" spans="1:7" x14ac:dyDescent="0.25">
      <c r="A557" s="345" t="s">
        <v>716</v>
      </c>
      <c r="B557" s="328" t="s">
        <v>183</v>
      </c>
      <c r="C557" s="331" t="s">
        <v>183</v>
      </c>
      <c r="D557" s="331" t="s">
        <v>183</v>
      </c>
      <c r="E557" s="328" t="s">
        <v>183</v>
      </c>
      <c r="F557" s="328" t="s">
        <v>183</v>
      </c>
      <c r="G557" s="329" t="s">
        <v>183</v>
      </c>
    </row>
    <row r="558" spans="1:7" x14ac:dyDescent="0.25">
      <c r="A558" s="345" t="s">
        <v>717</v>
      </c>
      <c r="B558" s="328" t="s">
        <v>183</v>
      </c>
      <c r="C558" s="331" t="s">
        <v>183</v>
      </c>
      <c r="D558" s="331" t="s">
        <v>183</v>
      </c>
      <c r="E558" s="328" t="s">
        <v>183</v>
      </c>
      <c r="F558" s="328" t="s">
        <v>183</v>
      </c>
      <c r="G558" s="329" t="s">
        <v>183</v>
      </c>
    </row>
    <row r="559" spans="1:7" x14ac:dyDescent="0.25">
      <c r="A559" s="344" t="s">
        <v>718</v>
      </c>
      <c r="B559" s="328" t="s">
        <v>183</v>
      </c>
      <c r="C559" s="328" t="s">
        <v>183</v>
      </c>
      <c r="D559" s="328" t="s">
        <v>183</v>
      </c>
      <c r="E559" s="328" t="s">
        <v>183</v>
      </c>
      <c r="F559" s="328" t="s">
        <v>183</v>
      </c>
      <c r="G559" s="328" t="s">
        <v>183</v>
      </c>
    </row>
    <row r="560" spans="1:7" x14ac:dyDescent="0.25">
      <c r="A560" s="345" t="s">
        <v>719</v>
      </c>
      <c r="B560" s="328" t="s">
        <v>183</v>
      </c>
      <c r="C560" s="331" t="s">
        <v>183</v>
      </c>
      <c r="D560" s="331" t="s">
        <v>183</v>
      </c>
      <c r="E560" s="328" t="s">
        <v>183</v>
      </c>
      <c r="F560" s="328" t="s">
        <v>183</v>
      </c>
      <c r="G560" s="329" t="s">
        <v>183</v>
      </c>
    </row>
    <row r="561" spans="1:7" x14ac:dyDescent="0.25">
      <c r="A561" s="345" t="s">
        <v>720</v>
      </c>
      <c r="B561" s="328" t="s">
        <v>183</v>
      </c>
      <c r="C561" s="331" t="s">
        <v>183</v>
      </c>
      <c r="D561" s="331" t="s">
        <v>183</v>
      </c>
      <c r="E561" s="328" t="s">
        <v>183</v>
      </c>
      <c r="F561" s="328" t="s">
        <v>183</v>
      </c>
      <c r="G561" s="329" t="s">
        <v>183</v>
      </c>
    </row>
    <row r="562" spans="1:7" x14ac:dyDescent="0.25">
      <c r="A562" s="345" t="s">
        <v>721</v>
      </c>
      <c r="B562" s="328" t="s">
        <v>183</v>
      </c>
      <c r="C562" s="331" t="s">
        <v>183</v>
      </c>
      <c r="D562" s="331" t="s">
        <v>183</v>
      </c>
      <c r="E562" s="328" t="s">
        <v>183</v>
      </c>
      <c r="F562" s="328" t="s">
        <v>183</v>
      </c>
      <c r="G562" s="329" t="s">
        <v>183</v>
      </c>
    </row>
    <row r="563" spans="1:7" x14ac:dyDescent="0.25">
      <c r="A563" s="344" t="s">
        <v>722</v>
      </c>
      <c r="B563" s="328" t="s">
        <v>183</v>
      </c>
      <c r="C563" s="328" t="s">
        <v>183</v>
      </c>
      <c r="D563" s="328" t="s">
        <v>183</v>
      </c>
      <c r="E563" s="328" t="s">
        <v>183</v>
      </c>
      <c r="F563" s="328" t="s">
        <v>183</v>
      </c>
      <c r="G563" s="328" t="s">
        <v>183</v>
      </c>
    </row>
    <row r="564" spans="1:7" x14ac:dyDescent="0.25">
      <c r="A564" s="345" t="s">
        <v>3377</v>
      </c>
      <c r="B564" s="328" t="s">
        <v>183</v>
      </c>
      <c r="C564" s="331">
        <v>1009.8520195503449</v>
      </c>
      <c r="D564" s="331">
        <v>42.152764039128421</v>
      </c>
      <c r="E564" s="328" t="s">
        <v>183</v>
      </c>
      <c r="F564" s="328" t="s">
        <v>183</v>
      </c>
      <c r="G564" s="329" t="s">
        <v>480</v>
      </c>
    </row>
    <row r="565" spans="1:7" x14ac:dyDescent="0.25">
      <c r="A565" s="346" t="s">
        <v>723</v>
      </c>
      <c r="B565" s="328" t="s">
        <v>183</v>
      </c>
      <c r="C565" s="331" t="s">
        <v>482</v>
      </c>
      <c r="D565" s="331" t="s">
        <v>482</v>
      </c>
      <c r="E565" s="328" t="s">
        <v>183</v>
      </c>
      <c r="F565" s="328" t="s">
        <v>183</v>
      </c>
      <c r="G565" s="329" t="s">
        <v>480</v>
      </c>
    </row>
    <row r="566" spans="1:7" x14ac:dyDescent="0.25">
      <c r="A566" s="346" t="s">
        <v>724</v>
      </c>
      <c r="B566" s="328" t="s">
        <v>183</v>
      </c>
      <c r="C566" s="331" t="s">
        <v>482</v>
      </c>
      <c r="D566" s="331" t="s">
        <v>482</v>
      </c>
      <c r="E566" s="328" t="s">
        <v>183</v>
      </c>
      <c r="F566" s="328" t="s">
        <v>183</v>
      </c>
      <c r="G566" s="329" t="s">
        <v>480</v>
      </c>
    </row>
    <row r="567" spans="1:7" x14ac:dyDescent="0.25">
      <c r="A567" s="346" t="s">
        <v>725</v>
      </c>
      <c r="B567" s="328" t="s">
        <v>183</v>
      </c>
      <c r="C567" s="331">
        <v>4.2126418231888598</v>
      </c>
      <c r="D567" s="331" t="s">
        <v>482</v>
      </c>
      <c r="E567" s="328" t="s">
        <v>183</v>
      </c>
      <c r="F567" s="328" t="s">
        <v>183</v>
      </c>
      <c r="G567" s="329" t="s">
        <v>480</v>
      </c>
    </row>
    <row r="568" spans="1:7" x14ac:dyDescent="0.25">
      <c r="A568" s="346" t="s">
        <v>726</v>
      </c>
      <c r="B568" s="328" t="s">
        <v>183</v>
      </c>
      <c r="C568" s="331">
        <v>2.7902546389271099</v>
      </c>
      <c r="D568" s="331" t="s">
        <v>482</v>
      </c>
      <c r="E568" s="328" t="s">
        <v>183</v>
      </c>
      <c r="F568" s="328" t="s">
        <v>183</v>
      </c>
      <c r="G568" s="329" t="s">
        <v>480</v>
      </c>
    </row>
    <row r="569" spans="1:7" x14ac:dyDescent="0.25">
      <c r="A569" s="346" t="s">
        <v>727</v>
      </c>
      <c r="B569" s="328" t="s">
        <v>183</v>
      </c>
      <c r="C569" s="331">
        <v>28.497717298240602</v>
      </c>
      <c r="D569" s="331" t="s">
        <v>482</v>
      </c>
      <c r="E569" s="328" t="s">
        <v>183</v>
      </c>
      <c r="F569" s="328" t="s">
        <v>183</v>
      </c>
      <c r="G569" s="329" t="s">
        <v>480</v>
      </c>
    </row>
    <row r="570" spans="1:7" x14ac:dyDescent="0.25">
      <c r="A570" s="346" t="s">
        <v>728</v>
      </c>
      <c r="B570" s="328" t="s">
        <v>183</v>
      </c>
      <c r="C570" s="331">
        <v>6.66034512616306</v>
      </c>
      <c r="D570" s="331">
        <v>7.8425112598720697</v>
      </c>
      <c r="E570" s="328" t="s">
        <v>183</v>
      </c>
      <c r="F570" s="328" t="s">
        <v>183</v>
      </c>
      <c r="G570" s="329" t="s">
        <v>480</v>
      </c>
    </row>
    <row r="571" spans="1:7" x14ac:dyDescent="0.25">
      <c r="A571" s="346" t="s">
        <v>729</v>
      </c>
      <c r="B571" s="328" t="s">
        <v>183</v>
      </c>
      <c r="C571" s="331">
        <v>2.52263043402202</v>
      </c>
      <c r="D571" s="331" t="s">
        <v>482</v>
      </c>
      <c r="E571" s="328" t="s">
        <v>183</v>
      </c>
      <c r="F571" s="328" t="s">
        <v>183</v>
      </c>
      <c r="G571" s="329" t="s">
        <v>480</v>
      </c>
    </row>
    <row r="572" spans="1:7" x14ac:dyDescent="0.25">
      <c r="A572" s="346" t="s">
        <v>730</v>
      </c>
      <c r="B572" s="328" t="s">
        <v>183</v>
      </c>
      <c r="C572" s="331">
        <v>15.278275422757799</v>
      </c>
      <c r="D572" s="331">
        <v>15.52463493848146</v>
      </c>
      <c r="E572" s="328" t="s">
        <v>183</v>
      </c>
      <c r="F572" s="328" t="s">
        <v>183</v>
      </c>
      <c r="G572" s="329" t="s">
        <v>480</v>
      </c>
    </row>
    <row r="573" spans="1:7" x14ac:dyDescent="0.25">
      <c r="A573" s="346" t="s">
        <v>731</v>
      </c>
      <c r="B573" s="328" t="s">
        <v>183</v>
      </c>
      <c r="C573" s="331">
        <v>8.8016924452317706</v>
      </c>
      <c r="D573" s="331">
        <v>8.4893956827476593</v>
      </c>
      <c r="E573" s="328" t="s">
        <v>183</v>
      </c>
      <c r="F573" s="328" t="s">
        <v>183</v>
      </c>
      <c r="G573" s="329" t="s">
        <v>480</v>
      </c>
    </row>
    <row r="574" spans="1:7" x14ac:dyDescent="0.25">
      <c r="A574" s="346" t="s">
        <v>732</v>
      </c>
      <c r="B574" s="328" t="s">
        <v>183</v>
      </c>
      <c r="C574" s="331">
        <v>2.0137792152480598</v>
      </c>
      <c r="D574" s="331" t="s">
        <v>482</v>
      </c>
      <c r="E574" s="328" t="s">
        <v>183</v>
      </c>
      <c r="F574" s="328" t="s">
        <v>183</v>
      </c>
      <c r="G574" s="329" t="s">
        <v>480</v>
      </c>
    </row>
    <row r="575" spans="1:7" x14ac:dyDescent="0.25">
      <c r="A575" s="346" t="s">
        <v>733</v>
      </c>
      <c r="B575" s="328" t="s">
        <v>183</v>
      </c>
      <c r="C575" s="331">
        <v>935.45098734337898</v>
      </c>
      <c r="D575" s="331">
        <v>10.296222158027231</v>
      </c>
      <c r="E575" s="328" t="s">
        <v>183</v>
      </c>
      <c r="F575" s="328" t="s">
        <v>183</v>
      </c>
      <c r="G575" s="329" t="s">
        <v>480</v>
      </c>
    </row>
    <row r="576" spans="1:7" x14ac:dyDescent="0.25">
      <c r="A576" s="346" t="s">
        <v>3101</v>
      </c>
      <c r="B576" s="328" t="s">
        <v>183</v>
      </c>
      <c r="C576" s="331">
        <v>2.84526374758499</v>
      </c>
      <c r="D576" s="331" t="s">
        <v>482</v>
      </c>
      <c r="E576" s="328" t="s">
        <v>183</v>
      </c>
      <c r="F576" s="328" t="s">
        <v>183</v>
      </c>
      <c r="G576" s="329" t="s">
        <v>480</v>
      </c>
    </row>
    <row r="577" spans="1:7" x14ac:dyDescent="0.25">
      <c r="A577" s="346" t="s">
        <v>3102</v>
      </c>
      <c r="B577" s="328" t="s">
        <v>183</v>
      </c>
      <c r="C577" s="331">
        <v>0.77843205560164996</v>
      </c>
      <c r="D577" s="331" t="s">
        <v>482</v>
      </c>
      <c r="E577" s="328" t="s">
        <v>183</v>
      </c>
      <c r="F577" s="328" t="s">
        <v>183</v>
      </c>
      <c r="G577" s="329" t="s">
        <v>480</v>
      </c>
    </row>
    <row r="578" spans="1:7" x14ac:dyDescent="0.25">
      <c r="A578" s="343" t="s">
        <v>734</v>
      </c>
      <c r="B578" s="328" t="s">
        <v>183</v>
      </c>
      <c r="C578" s="331">
        <v>2.33929947528482</v>
      </c>
      <c r="D578" s="331">
        <v>1.16065025717818</v>
      </c>
      <c r="E578" s="328" t="s">
        <v>183</v>
      </c>
      <c r="F578" s="328" t="s">
        <v>183</v>
      </c>
      <c r="G578" s="329" t="s">
        <v>480</v>
      </c>
    </row>
    <row r="579" spans="1:7" x14ac:dyDescent="0.25">
      <c r="A579" s="343" t="s">
        <v>735</v>
      </c>
      <c r="B579" s="328" t="s">
        <v>183</v>
      </c>
      <c r="C579" s="331">
        <v>811.93514606186397</v>
      </c>
      <c r="D579" s="331">
        <v>5.4580785736261301</v>
      </c>
      <c r="E579" s="328" t="s">
        <v>183</v>
      </c>
      <c r="F579" s="328" t="s">
        <v>183</v>
      </c>
      <c r="G579" s="329" t="s">
        <v>480</v>
      </c>
    </row>
    <row r="580" spans="1:7" x14ac:dyDescent="0.25">
      <c r="A580" s="343" t="s">
        <v>736</v>
      </c>
      <c r="B580" s="328" t="s">
        <v>183</v>
      </c>
      <c r="C580" s="331">
        <v>135.7038195358096</v>
      </c>
      <c r="D580" s="331">
        <v>5.9234376108933899</v>
      </c>
      <c r="E580" s="328" t="s">
        <v>183</v>
      </c>
      <c r="F580" s="328" t="s">
        <v>183</v>
      </c>
      <c r="G580" s="331" t="s">
        <v>480</v>
      </c>
    </row>
    <row r="581" spans="1:7" x14ac:dyDescent="0.25">
      <c r="A581" s="347" t="s">
        <v>737</v>
      </c>
      <c r="B581" s="328" t="s">
        <v>183</v>
      </c>
      <c r="C581" s="331" t="s">
        <v>507</v>
      </c>
      <c r="D581" s="331" t="s">
        <v>507</v>
      </c>
      <c r="E581" s="328" t="s">
        <v>183</v>
      </c>
      <c r="F581" s="328" t="s">
        <v>183</v>
      </c>
      <c r="G581" s="329" t="s">
        <v>480</v>
      </c>
    </row>
    <row r="582" spans="1:7" x14ac:dyDescent="0.25">
      <c r="A582" s="347" t="s">
        <v>738</v>
      </c>
      <c r="B582" s="328" t="s">
        <v>183</v>
      </c>
      <c r="C582" s="331">
        <v>0.39070037091767001</v>
      </c>
      <c r="D582" s="331">
        <v>8.605344306328E-2</v>
      </c>
      <c r="E582" s="328" t="s">
        <v>183</v>
      </c>
      <c r="F582" s="328" t="s">
        <v>183</v>
      </c>
      <c r="G582" s="329" t="s">
        <v>480</v>
      </c>
    </row>
    <row r="583" spans="1:7" x14ac:dyDescent="0.25">
      <c r="A583" s="347" t="s">
        <v>739</v>
      </c>
      <c r="B583" s="328" t="s">
        <v>183</v>
      </c>
      <c r="C583" s="331">
        <v>5.3420648053523196</v>
      </c>
      <c r="D583" s="331">
        <v>0.46691353425823001</v>
      </c>
      <c r="E583" s="328" t="s">
        <v>183</v>
      </c>
      <c r="F583" s="328" t="s">
        <v>183</v>
      </c>
      <c r="G583" s="329" t="s">
        <v>480</v>
      </c>
    </row>
    <row r="584" spans="1:7" x14ac:dyDescent="0.25">
      <c r="A584" s="347" t="s">
        <v>740</v>
      </c>
      <c r="B584" s="328" t="s">
        <v>183</v>
      </c>
      <c r="C584" s="331">
        <v>8.5169405120220004E-2</v>
      </c>
      <c r="D584" s="331">
        <v>8.4830813865599992E-3</v>
      </c>
      <c r="E584" s="328" t="s">
        <v>183</v>
      </c>
      <c r="F584" s="328" t="s">
        <v>183</v>
      </c>
      <c r="G584" s="329" t="s">
        <v>480</v>
      </c>
    </row>
    <row r="585" spans="1:7" x14ac:dyDescent="0.25">
      <c r="A585" s="347" t="s">
        <v>741</v>
      </c>
      <c r="B585" s="328" t="s">
        <v>183</v>
      </c>
      <c r="C585" s="331">
        <v>129.698664250798</v>
      </c>
      <c r="D585" s="331">
        <v>5.3619875521853197</v>
      </c>
      <c r="E585" s="328" t="s">
        <v>183</v>
      </c>
      <c r="F585" s="328" t="s">
        <v>183</v>
      </c>
      <c r="G585" s="329" t="s">
        <v>480</v>
      </c>
    </row>
    <row r="586" spans="1:7" x14ac:dyDescent="0.25">
      <c r="A586" s="348" t="s">
        <v>742</v>
      </c>
      <c r="B586" s="328" t="s">
        <v>183</v>
      </c>
      <c r="C586" s="331">
        <v>0.18722070362137999</v>
      </c>
      <c r="D586" s="331" t="s">
        <v>482</v>
      </c>
      <c r="E586" s="328" t="s">
        <v>183</v>
      </c>
      <c r="F586" s="328" t="s">
        <v>183</v>
      </c>
      <c r="G586" s="331" t="s">
        <v>480</v>
      </c>
    </row>
    <row r="587" spans="1:7" x14ac:dyDescent="0.25">
      <c r="A587" s="349" t="s">
        <v>743</v>
      </c>
      <c r="B587" s="328" t="s">
        <v>183</v>
      </c>
      <c r="C587" s="331">
        <v>0.18722070362137999</v>
      </c>
      <c r="D587" s="331" t="s">
        <v>482</v>
      </c>
      <c r="E587" s="328" t="s">
        <v>183</v>
      </c>
      <c r="F587" s="328" t="s">
        <v>183</v>
      </c>
      <c r="G587" s="329" t="s">
        <v>480</v>
      </c>
    </row>
    <row r="588" spans="1:7" ht="15.75" thickBot="1" x14ac:dyDescent="0.3">
      <c r="A588" s="343" t="s">
        <v>3378</v>
      </c>
      <c r="B588" s="328" t="s">
        <v>183</v>
      </c>
      <c r="C588" s="328" t="s">
        <v>183</v>
      </c>
      <c r="D588" s="331" t="s">
        <v>482</v>
      </c>
      <c r="E588" s="328" t="s">
        <v>183</v>
      </c>
      <c r="F588" s="328" t="s">
        <v>183</v>
      </c>
      <c r="G588" s="328" t="s">
        <v>183</v>
      </c>
    </row>
    <row r="589" spans="1:7" s="246" customFormat="1" ht="12.75" customHeight="1" thickTop="1" x14ac:dyDescent="0.2">
      <c r="A589" s="67" t="s">
        <v>745</v>
      </c>
      <c r="B589" s="328" t="s">
        <v>183</v>
      </c>
      <c r="C589" s="331">
        <v>719.88457694084161</v>
      </c>
      <c r="D589" s="328" t="s">
        <v>183</v>
      </c>
      <c r="E589" s="328" t="s">
        <v>183</v>
      </c>
      <c r="F589" s="328" t="s">
        <v>183</v>
      </c>
      <c r="G589" s="331" t="s">
        <v>480</v>
      </c>
    </row>
    <row r="590" spans="1:7" s="246" customFormat="1" ht="12.75" customHeight="1" x14ac:dyDescent="0.2">
      <c r="A590" s="68" t="s">
        <v>746</v>
      </c>
      <c r="B590" s="328" t="s">
        <v>183</v>
      </c>
      <c r="C590" s="329" t="s">
        <v>480</v>
      </c>
      <c r="D590" s="331">
        <v>1053.0935979415153</v>
      </c>
      <c r="E590" s="329" t="s">
        <v>480</v>
      </c>
      <c r="F590" s="329" t="s">
        <v>480</v>
      </c>
      <c r="G590" s="329" t="s">
        <v>480</v>
      </c>
    </row>
    <row r="591" spans="1:7" s="246" customFormat="1" ht="12.75" customHeight="1" x14ac:dyDescent="0.2">
      <c r="A591" s="68" t="s">
        <v>747</v>
      </c>
      <c r="B591" s="328" t="s">
        <v>183</v>
      </c>
      <c r="C591" s="331" t="s">
        <v>482</v>
      </c>
      <c r="D591" s="331" t="s">
        <v>482</v>
      </c>
      <c r="E591" s="329" t="s">
        <v>482</v>
      </c>
      <c r="F591" s="329" t="s">
        <v>482</v>
      </c>
      <c r="G591" s="329" t="s">
        <v>480</v>
      </c>
    </row>
    <row r="592" spans="1:7" s="246" customFormat="1" ht="12.75" customHeight="1" x14ac:dyDescent="0.2">
      <c r="A592" s="68" t="s">
        <v>748</v>
      </c>
      <c r="B592" s="328" t="s">
        <v>183</v>
      </c>
      <c r="C592" s="331">
        <v>17.318326450965749</v>
      </c>
      <c r="D592" s="331">
        <v>0.63206652889299997</v>
      </c>
      <c r="E592" s="329">
        <v>14.91067980114685</v>
      </c>
      <c r="F592" s="329">
        <v>363.40666610922074</v>
      </c>
      <c r="G592" s="329" t="s">
        <v>480</v>
      </c>
    </row>
    <row r="593" spans="1:7" s="246" customFormat="1" ht="14.25" customHeight="1" x14ac:dyDescent="0.2">
      <c r="A593" s="306" t="s">
        <v>749</v>
      </c>
      <c r="B593" s="331">
        <v>4349.248664685867</v>
      </c>
      <c r="C593" s="328" t="s">
        <v>183</v>
      </c>
      <c r="D593" s="328" t="s">
        <v>183</v>
      </c>
      <c r="E593" s="328" t="s">
        <v>183</v>
      </c>
      <c r="F593" s="328" t="s">
        <v>183</v>
      </c>
      <c r="G593" s="328" t="s">
        <v>183</v>
      </c>
    </row>
    <row r="594" spans="1:7" s="246" customFormat="1" ht="12" customHeight="1" x14ac:dyDescent="0.2">
      <c r="A594" s="306" t="s">
        <v>750</v>
      </c>
      <c r="B594" s="331">
        <v>3504.4603945689328</v>
      </c>
      <c r="C594" s="328" t="s">
        <v>183</v>
      </c>
      <c r="D594" s="328" t="s">
        <v>183</v>
      </c>
      <c r="E594" s="328" t="s">
        <v>183</v>
      </c>
      <c r="F594" s="328" t="s">
        <v>183</v>
      </c>
      <c r="G594" s="328" t="s">
        <v>183</v>
      </c>
    </row>
    <row r="595" spans="1:7" s="246" customFormat="1" ht="12" customHeight="1" x14ac:dyDescent="0.2">
      <c r="A595" s="303" t="s">
        <v>751</v>
      </c>
      <c r="B595" s="331" t="s">
        <v>480</v>
      </c>
      <c r="C595" s="328" t="s">
        <v>183</v>
      </c>
      <c r="D595" s="328" t="s">
        <v>183</v>
      </c>
      <c r="E595" s="328" t="s">
        <v>183</v>
      </c>
      <c r="F595" s="328" t="s">
        <v>183</v>
      </c>
      <c r="G595" s="328" t="s">
        <v>183</v>
      </c>
    </row>
    <row r="596" spans="1:7" s="246" customFormat="1" ht="13.5" customHeight="1" x14ac:dyDescent="0.2">
      <c r="A596" s="69" t="s">
        <v>752</v>
      </c>
      <c r="B596" s="331" t="s">
        <v>480</v>
      </c>
      <c r="C596" s="331" t="s">
        <v>480</v>
      </c>
      <c r="D596" s="331" t="s">
        <v>480</v>
      </c>
      <c r="E596" s="331" t="s">
        <v>480</v>
      </c>
      <c r="F596" s="331" t="s">
        <v>480</v>
      </c>
      <c r="G596" s="331" t="s">
        <v>480</v>
      </c>
    </row>
    <row r="597" spans="1:7" x14ac:dyDescent="0.25">
      <c r="A597"/>
      <c r="B597"/>
      <c r="C597"/>
      <c r="D597"/>
      <c r="E597"/>
    </row>
    <row r="598" spans="1:7" x14ac:dyDescent="0.25">
      <c r="A598" s="70" t="s">
        <v>753</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754</v>
      </c>
      <c r="B601" s="217"/>
      <c r="C601" s="217"/>
      <c r="D601" s="217"/>
      <c r="E601" s="217"/>
      <c r="F601" s="217"/>
      <c r="G601" s="49" t="s">
        <v>464</v>
      </c>
    </row>
    <row r="602" spans="1:7" ht="15.75" x14ac:dyDescent="0.25">
      <c r="A602" s="212" t="s">
        <v>653</v>
      </c>
      <c r="B602" s="217"/>
      <c r="C602" s="217"/>
      <c r="D602" s="217"/>
      <c r="E602" s="217"/>
      <c r="F602" s="217"/>
      <c r="G602" s="49" t="s">
        <v>3370</v>
      </c>
    </row>
    <row r="603" spans="1:7" x14ac:dyDescent="0.25">
      <c r="A603" s="217"/>
      <c r="B603" s="217"/>
      <c r="C603" s="217"/>
      <c r="D603" s="217"/>
      <c r="E603" s="217"/>
      <c r="F603" s="217"/>
      <c r="G603" s="49" t="s">
        <v>465</v>
      </c>
    </row>
    <row r="604" spans="1:7" x14ac:dyDescent="0.25">
      <c r="A604" s="217"/>
      <c r="B604" s="217"/>
      <c r="C604" s="217"/>
      <c r="D604" s="217"/>
      <c r="E604" s="217"/>
      <c r="F604" s="217"/>
      <c r="G604" s="247"/>
    </row>
    <row r="605" spans="1:7" ht="54" customHeight="1" x14ac:dyDescent="0.25">
      <c r="A605" s="455" t="s">
        <v>466</v>
      </c>
      <c r="B605" s="72" t="s">
        <v>755</v>
      </c>
      <c r="C605" s="72" t="s">
        <v>756</v>
      </c>
      <c r="D605" s="72" t="s">
        <v>757</v>
      </c>
      <c r="E605" s="72" t="s">
        <v>605</v>
      </c>
      <c r="F605" s="72" t="s">
        <v>471</v>
      </c>
      <c r="G605" s="72" t="s">
        <v>472</v>
      </c>
    </row>
    <row r="606" spans="1:7" ht="15.75" thickBot="1" x14ac:dyDescent="0.3">
      <c r="A606" s="456"/>
      <c r="B606" s="457" t="s">
        <v>474</v>
      </c>
      <c r="C606" s="458"/>
      <c r="D606" s="458"/>
      <c r="E606" s="458"/>
      <c r="F606" s="458"/>
      <c r="G606" s="459"/>
    </row>
    <row r="607" spans="1:7" ht="15.75" thickTop="1" x14ac:dyDescent="0.25">
      <c r="A607" s="73" t="s">
        <v>758</v>
      </c>
      <c r="B607" s="331">
        <v>-831125.53638504399</v>
      </c>
      <c r="C607" s="331">
        <v>1234.7394602571119</v>
      </c>
      <c r="D607" s="331">
        <v>35.11369899647039</v>
      </c>
      <c r="E607" s="331">
        <v>141.59499629999999</v>
      </c>
      <c r="F607" s="331">
        <v>7641.6606409999995</v>
      </c>
      <c r="G607" s="331" t="s">
        <v>503</v>
      </c>
    </row>
    <row r="608" spans="1:7" x14ac:dyDescent="0.25">
      <c r="A608" s="74" t="s">
        <v>759</v>
      </c>
      <c r="B608" s="331">
        <v>-680293.34243705962</v>
      </c>
      <c r="C608" s="331">
        <v>260.14196732065915</v>
      </c>
      <c r="D608" s="331">
        <v>22.501521677555012</v>
      </c>
      <c r="E608" s="331">
        <v>120.1226453</v>
      </c>
      <c r="F608" s="331">
        <v>7283.7881829999997</v>
      </c>
      <c r="G608" s="331" t="s">
        <v>503</v>
      </c>
    </row>
    <row r="609" spans="1:7" x14ac:dyDescent="0.25">
      <c r="A609" s="351" t="s">
        <v>760</v>
      </c>
      <c r="B609" s="331">
        <v>-581225.21712432243</v>
      </c>
      <c r="C609" s="331">
        <v>259.58656569999999</v>
      </c>
      <c r="D609" s="331">
        <v>22.303775677555009</v>
      </c>
      <c r="E609" s="329">
        <v>120.1226453</v>
      </c>
      <c r="F609" s="329">
        <v>7283.7881829999997</v>
      </c>
      <c r="G609" s="329" t="s">
        <v>507</v>
      </c>
    </row>
    <row r="610" spans="1:7" x14ac:dyDescent="0.25">
      <c r="A610" s="352" t="s">
        <v>761</v>
      </c>
      <c r="B610" s="331">
        <v>-99068.125312737131</v>
      </c>
      <c r="C610" s="331" t="s">
        <v>482</v>
      </c>
      <c r="D610" s="331" t="s">
        <v>3097</v>
      </c>
      <c r="E610" s="329" t="s">
        <v>480</v>
      </c>
      <c r="F610" s="329" t="s">
        <v>480</v>
      </c>
      <c r="G610" s="329" t="s">
        <v>480</v>
      </c>
    </row>
    <row r="611" spans="1:7" x14ac:dyDescent="0.25">
      <c r="A611" s="353" t="s">
        <v>762</v>
      </c>
      <c r="B611" s="331">
        <v>23030.524805171535</v>
      </c>
      <c r="C611" s="331" t="s">
        <v>3103</v>
      </c>
      <c r="D611" s="331" t="s">
        <v>3103</v>
      </c>
      <c r="E611" s="331" t="s">
        <v>480</v>
      </c>
      <c r="F611" s="331" t="s">
        <v>480</v>
      </c>
      <c r="G611" s="331" t="s">
        <v>480</v>
      </c>
    </row>
    <row r="612" spans="1:7" x14ac:dyDescent="0.25">
      <c r="A612" s="351" t="s">
        <v>763</v>
      </c>
      <c r="B612" s="331">
        <v>-29001.50383515003</v>
      </c>
      <c r="C612" s="331" t="s">
        <v>578</v>
      </c>
      <c r="D612" s="331" t="s">
        <v>578</v>
      </c>
      <c r="E612" s="329" t="s">
        <v>480</v>
      </c>
      <c r="F612" s="329" t="s">
        <v>480</v>
      </c>
      <c r="G612" s="329" t="s">
        <v>480</v>
      </c>
    </row>
    <row r="613" spans="1:7" x14ac:dyDescent="0.25">
      <c r="A613" s="351" t="s">
        <v>764</v>
      </c>
      <c r="B613" s="331">
        <v>52032.028640321565</v>
      </c>
      <c r="C613" s="331" t="s">
        <v>578</v>
      </c>
      <c r="D613" s="331" t="s">
        <v>578</v>
      </c>
      <c r="E613" s="329" t="s">
        <v>480</v>
      </c>
      <c r="F613" s="329" t="s">
        <v>480</v>
      </c>
      <c r="G613" s="329" t="s">
        <v>480</v>
      </c>
    </row>
    <row r="614" spans="1:7" x14ac:dyDescent="0.25">
      <c r="A614" s="74" t="s">
        <v>765</v>
      </c>
      <c r="B614" s="331">
        <v>-28216.102686357408</v>
      </c>
      <c r="C614" s="331">
        <v>12.663181</v>
      </c>
      <c r="D614" s="331">
        <v>1.1562030000000001</v>
      </c>
      <c r="E614" s="331">
        <v>21.472351</v>
      </c>
      <c r="F614" s="331">
        <v>357.87245800000005</v>
      </c>
      <c r="G614" s="331" t="s">
        <v>480</v>
      </c>
    </row>
    <row r="615" spans="1:7" x14ac:dyDescent="0.25">
      <c r="A615" s="351" t="s">
        <v>766</v>
      </c>
      <c r="B615" s="331">
        <v>8734.4840051914307</v>
      </c>
      <c r="C615" s="331">
        <v>12.663181</v>
      </c>
      <c r="D615" s="331">
        <v>1.1562030000000001</v>
      </c>
      <c r="E615" s="329">
        <v>21.472351</v>
      </c>
      <c r="F615" s="329">
        <v>357.87245800000005</v>
      </c>
      <c r="G615" s="329" t="s">
        <v>480</v>
      </c>
    </row>
    <row r="616" spans="1:7" x14ac:dyDescent="0.25">
      <c r="A616" s="352" t="s">
        <v>767</v>
      </c>
      <c r="B616" s="331">
        <v>-36950.586691548837</v>
      </c>
      <c r="C616" s="331" t="s">
        <v>507</v>
      </c>
      <c r="D616" s="331" t="s">
        <v>578</v>
      </c>
      <c r="E616" s="329" t="s">
        <v>480</v>
      </c>
      <c r="F616" s="329" t="s">
        <v>480</v>
      </c>
      <c r="G616" s="329" t="s">
        <v>480</v>
      </c>
    </row>
    <row r="617" spans="1:7" x14ac:dyDescent="0.25">
      <c r="A617" s="353" t="s">
        <v>768</v>
      </c>
      <c r="B617" s="331">
        <v>-5742.2251556353804</v>
      </c>
      <c r="C617" s="331">
        <v>961.93431193645267</v>
      </c>
      <c r="D617" s="331">
        <v>0.59525414428571</v>
      </c>
      <c r="E617" s="331" t="s">
        <v>480</v>
      </c>
      <c r="F617" s="331" t="s">
        <v>480</v>
      </c>
      <c r="G617" s="331" t="s">
        <v>480</v>
      </c>
    </row>
    <row r="618" spans="1:7" x14ac:dyDescent="0.25">
      <c r="A618" s="351" t="s">
        <v>769</v>
      </c>
      <c r="B618" s="331">
        <v>-10133.615543726639</v>
      </c>
      <c r="C618" s="331" t="s">
        <v>507</v>
      </c>
      <c r="D618" s="331">
        <v>0.59215403</v>
      </c>
      <c r="E618" s="329" t="s">
        <v>480</v>
      </c>
      <c r="F618" s="329" t="s">
        <v>480</v>
      </c>
      <c r="G618" s="329" t="s">
        <v>480</v>
      </c>
    </row>
    <row r="619" spans="1:7" x14ac:dyDescent="0.25">
      <c r="A619" s="351" t="s">
        <v>770</v>
      </c>
      <c r="B619" s="331">
        <v>469.44060909762544</v>
      </c>
      <c r="C619" s="331" t="s">
        <v>507</v>
      </c>
      <c r="D619" s="331" t="s">
        <v>503</v>
      </c>
      <c r="E619" s="329" t="s">
        <v>480</v>
      </c>
      <c r="F619" s="329" t="s">
        <v>480</v>
      </c>
      <c r="G619" s="329" t="s">
        <v>480</v>
      </c>
    </row>
    <row r="620" spans="1:7" x14ac:dyDescent="0.25">
      <c r="A620" s="74" t="s">
        <v>771</v>
      </c>
      <c r="B620" s="331">
        <v>-33858.519844496128</v>
      </c>
      <c r="C620" s="331" t="s">
        <v>507</v>
      </c>
      <c r="D620" s="331">
        <v>6.0475778530394004</v>
      </c>
      <c r="E620" s="331" t="s">
        <v>507</v>
      </c>
      <c r="F620" s="331" t="s">
        <v>507</v>
      </c>
      <c r="G620" s="331" t="s">
        <v>480</v>
      </c>
    </row>
    <row r="621" spans="1:7" x14ac:dyDescent="0.25">
      <c r="A621" s="351" t="s">
        <v>772</v>
      </c>
      <c r="B621" s="331">
        <v>-116642.3750794526</v>
      </c>
      <c r="C621" s="331" t="s">
        <v>507</v>
      </c>
      <c r="D621" s="331">
        <v>6.0475778530394004</v>
      </c>
      <c r="E621" s="329" t="s">
        <v>507</v>
      </c>
      <c r="F621" s="329" t="s">
        <v>507</v>
      </c>
      <c r="G621" s="329" t="s">
        <v>480</v>
      </c>
    </row>
    <row r="622" spans="1:7" x14ac:dyDescent="0.25">
      <c r="A622" s="352" t="s">
        <v>773</v>
      </c>
      <c r="B622" s="331">
        <v>82783.855234956471</v>
      </c>
      <c r="C622" s="331" t="s">
        <v>507</v>
      </c>
      <c r="D622" s="331" t="s">
        <v>578</v>
      </c>
      <c r="E622" s="329" t="s">
        <v>507</v>
      </c>
      <c r="F622" s="329" t="s">
        <v>507</v>
      </c>
      <c r="G622" s="329" t="s">
        <v>480</v>
      </c>
    </row>
    <row r="623" spans="1:7" x14ac:dyDescent="0.25">
      <c r="A623" s="353" t="s">
        <v>774</v>
      </c>
      <c r="B623" s="331" t="s">
        <v>507</v>
      </c>
      <c r="C623" s="331" t="s">
        <v>507</v>
      </c>
      <c r="D623" s="331" t="s">
        <v>507</v>
      </c>
      <c r="E623" s="331" t="s">
        <v>480</v>
      </c>
      <c r="F623" s="331" t="s">
        <v>480</v>
      </c>
      <c r="G623" s="331" t="s">
        <v>480</v>
      </c>
    </row>
    <row r="624" spans="1:7" x14ac:dyDescent="0.25">
      <c r="A624" s="351" t="s">
        <v>775</v>
      </c>
      <c r="B624" s="328" t="s">
        <v>183</v>
      </c>
      <c r="C624" s="328" t="s">
        <v>183</v>
      </c>
      <c r="D624" s="328" t="s">
        <v>183</v>
      </c>
      <c r="E624" s="328" t="s">
        <v>183</v>
      </c>
      <c r="F624" s="328" t="s">
        <v>183</v>
      </c>
      <c r="G624" s="328" t="s">
        <v>183</v>
      </c>
    </row>
    <row r="625" spans="1:8" x14ac:dyDescent="0.25">
      <c r="A625" s="351" t="s">
        <v>776</v>
      </c>
      <c r="B625" s="331" t="s">
        <v>507</v>
      </c>
      <c r="C625" s="331" t="s">
        <v>507</v>
      </c>
      <c r="D625" s="331" t="s">
        <v>507</v>
      </c>
      <c r="E625" s="329" t="s">
        <v>480</v>
      </c>
      <c r="F625" s="329" t="s">
        <v>480</v>
      </c>
      <c r="G625" s="329" t="s">
        <v>480</v>
      </c>
    </row>
    <row r="626" spans="1:8" x14ac:dyDescent="0.25">
      <c r="A626" s="74" t="s">
        <v>777</v>
      </c>
      <c r="B626" s="331">
        <v>-106045.87106666707</v>
      </c>
      <c r="C626" s="328" t="s">
        <v>183</v>
      </c>
      <c r="D626" s="328" t="s">
        <v>183</v>
      </c>
      <c r="E626" s="328" t="s">
        <v>183</v>
      </c>
      <c r="F626" s="328" t="s">
        <v>183</v>
      </c>
      <c r="G626" s="328" t="s">
        <v>183</v>
      </c>
    </row>
    <row r="627" spans="1:8" x14ac:dyDescent="0.25">
      <c r="A627" s="354" t="s">
        <v>778</v>
      </c>
      <c r="B627" s="331" t="s">
        <v>3103</v>
      </c>
      <c r="C627" s="331" t="s">
        <v>503</v>
      </c>
      <c r="D627" s="331">
        <v>2.41583792</v>
      </c>
      <c r="E627" s="331" t="s">
        <v>480</v>
      </c>
      <c r="F627" s="331" t="s">
        <v>480</v>
      </c>
      <c r="G627" s="331" t="s">
        <v>480</v>
      </c>
    </row>
    <row r="628" spans="1:8" x14ac:dyDescent="0.25">
      <c r="A628" s="337" t="s">
        <v>779</v>
      </c>
      <c r="B628" s="331" t="s">
        <v>3103</v>
      </c>
      <c r="C628" s="331" t="s">
        <v>503</v>
      </c>
      <c r="D628" s="331">
        <v>2.41583792</v>
      </c>
      <c r="E628" s="331" t="s">
        <v>480</v>
      </c>
      <c r="F628" s="331" t="s">
        <v>480</v>
      </c>
      <c r="G628" s="331" t="s">
        <v>480</v>
      </c>
    </row>
    <row r="630" spans="1:8" x14ac:dyDescent="0.25">
      <c r="A630" s="50" t="s">
        <v>780</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62" t="s">
        <v>781</v>
      </c>
      <c r="B633" s="462"/>
      <c r="C633" s="217"/>
      <c r="D633" s="217"/>
      <c r="E633" s="217"/>
      <c r="F633" s="217"/>
      <c r="G633" s="217"/>
      <c r="H633" s="49" t="s">
        <v>464</v>
      </c>
    </row>
    <row r="634" spans="1:8" ht="15.75" x14ac:dyDescent="0.25">
      <c r="A634" s="232" t="s">
        <v>653</v>
      </c>
      <c r="B634" s="52"/>
      <c r="C634" s="217"/>
      <c r="D634" s="217"/>
      <c r="E634" s="217"/>
      <c r="F634" s="217"/>
      <c r="G634" s="217"/>
      <c r="H634" s="49" t="s">
        <v>3370</v>
      </c>
    </row>
    <row r="635" spans="1:8" x14ac:dyDescent="0.25">
      <c r="A635" s="217"/>
      <c r="B635" s="217"/>
      <c r="C635" s="217"/>
      <c r="D635" s="217"/>
      <c r="E635" s="217"/>
      <c r="F635" s="217"/>
      <c r="G635" s="217"/>
      <c r="H635" s="49" t="s">
        <v>465</v>
      </c>
    </row>
    <row r="636" spans="1:8" x14ac:dyDescent="0.25">
      <c r="A636" s="217"/>
      <c r="B636" s="217"/>
      <c r="C636" s="217"/>
      <c r="D636" s="217"/>
      <c r="E636" s="217"/>
      <c r="F636" s="217"/>
      <c r="G636" s="217"/>
      <c r="H636" s="248"/>
    </row>
    <row r="637" spans="1:8" x14ac:dyDescent="0.25">
      <c r="A637" s="450" t="s">
        <v>782</v>
      </c>
      <c r="B637" s="249" t="s">
        <v>783</v>
      </c>
      <c r="C637" s="250" t="s">
        <v>468</v>
      </c>
      <c r="D637" s="250" t="s">
        <v>469</v>
      </c>
      <c r="E637" s="250" t="s">
        <v>605</v>
      </c>
      <c r="F637" s="251" t="s">
        <v>471</v>
      </c>
      <c r="G637" s="252" t="s">
        <v>472</v>
      </c>
      <c r="H637" s="251" t="s">
        <v>606</v>
      </c>
    </row>
    <row r="638" spans="1:8" ht="15.75" thickBot="1" x14ac:dyDescent="0.3">
      <c r="A638" s="451"/>
      <c r="B638" s="452" t="s">
        <v>474</v>
      </c>
      <c r="C638" s="453"/>
      <c r="D638" s="453"/>
      <c r="E638" s="453"/>
      <c r="F638" s="453"/>
      <c r="G638" s="453"/>
      <c r="H638" s="454"/>
    </row>
    <row r="639" spans="1:8" ht="15.75" thickTop="1" x14ac:dyDescent="0.25">
      <c r="A639" s="253" t="s">
        <v>784</v>
      </c>
      <c r="B639" s="331" t="s">
        <v>3098</v>
      </c>
      <c r="C639" s="331">
        <v>6143.8266127488378</v>
      </c>
      <c r="D639" s="331">
        <v>73.757520658580603</v>
      </c>
      <c r="E639" s="331">
        <v>2.3460190219567099</v>
      </c>
      <c r="F639" s="331">
        <v>6.5483463597946603</v>
      </c>
      <c r="G639" s="331">
        <v>114.39560414851302</v>
      </c>
      <c r="H639" s="331">
        <v>0.74349333311907995</v>
      </c>
    </row>
    <row r="640" spans="1:8" x14ac:dyDescent="0.25">
      <c r="A640" s="355" t="s">
        <v>786</v>
      </c>
      <c r="B640" s="331" t="s">
        <v>542</v>
      </c>
      <c r="C640" s="331">
        <v>5261.8993888836258</v>
      </c>
      <c r="D640" s="328" t="s">
        <v>183</v>
      </c>
      <c r="E640" s="331">
        <v>2.3460190219567099</v>
      </c>
      <c r="F640" s="331">
        <v>6.1117899358083498</v>
      </c>
      <c r="G640" s="331">
        <v>21.695718028166269</v>
      </c>
      <c r="H640" s="328" t="s">
        <v>183</v>
      </c>
    </row>
    <row r="641" spans="1:8" x14ac:dyDescent="0.25">
      <c r="A641" s="332" t="s">
        <v>787</v>
      </c>
      <c r="B641" s="331" t="s">
        <v>542</v>
      </c>
      <c r="C641" s="331">
        <v>5261.8993888836258</v>
      </c>
      <c r="D641" s="328" t="s">
        <v>183</v>
      </c>
      <c r="E641" s="329">
        <v>2.3460190219567099</v>
      </c>
      <c r="F641" s="329">
        <v>6.1117899358083498</v>
      </c>
      <c r="G641" s="329">
        <v>21.695718028166269</v>
      </c>
      <c r="H641" s="328" t="s">
        <v>183</v>
      </c>
    </row>
    <row r="642" spans="1:8" x14ac:dyDescent="0.25">
      <c r="A642" s="332" t="s">
        <v>788</v>
      </c>
      <c r="B642" s="331" t="s">
        <v>509</v>
      </c>
      <c r="C642" s="331" t="s">
        <v>509</v>
      </c>
      <c r="D642" s="328" t="s">
        <v>183</v>
      </c>
      <c r="E642" s="329" t="s">
        <v>509</v>
      </c>
      <c r="F642" s="329" t="s">
        <v>509</v>
      </c>
      <c r="G642" s="329" t="s">
        <v>509</v>
      </c>
      <c r="H642" s="328" t="s">
        <v>183</v>
      </c>
    </row>
    <row r="643" spans="1:8" x14ac:dyDescent="0.25">
      <c r="A643" s="356" t="s">
        <v>789</v>
      </c>
      <c r="B643" s="331" t="s">
        <v>509</v>
      </c>
      <c r="C643" s="331" t="s">
        <v>509</v>
      </c>
      <c r="D643" s="328" t="s">
        <v>183</v>
      </c>
      <c r="E643" s="331" t="s">
        <v>509</v>
      </c>
      <c r="F643" s="331" t="s">
        <v>509</v>
      </c>
      <c r="G643" s="331" t="s">
        <v>509</v>
      </c>
      <c r="H643" s="328" t="s">
        <v>183</v>
      </c>
    </row>
    <row r="644" spans="1:8" x14ac:dyDescent="0.25">
      <c r="A644" s="355" t="s">
        <v>790</v>
      </c>
      <c r="B644" s="328" t="s">
        <v>183</v>
      </c>
      <c r="C644" s="331">
        <v>76.365222930707887</v>
      </c>
      <c r="D644" s="331">
        <v>5.5964614607999996</v>
      </c>
      <c r="E644" s="331" t="s">
        <v>507</v>
      </c>
      <c r="F644" s="331" t="s">
        <v>507</v>
      </c>
      <c r="G644" s="331" t="s">
        <v>507</v>
      </c>
      <c r="H644" s="328" t="s">
        <v>183</v>
      </c>
    </row>
    <row r="645" spans="1:8" x14ac:dyDescent="0.25">
      <c r="A645" s="357" t="s">
        <v>791</v>
      </c>
      <c r="B645" s="328" t="s">
        <v>183</v>
      </c>
      <c r="C645" s="331">
        <v>74.619486144000007</v>
      </c>
      <c r="D645" s="331">
        <v>5.5964614607999996</v>
      </c>
      <c r="E645" s="329" t="s">
        <v>507</v>
      </c>
      <c r="F645" s="329" t="s">
        <v>507</v>
      </c>
      <c r="G645" s="329" t="s">
        <v>507</v>
      </c>
      <c r="H645" s="328" t="s">
        <v>183</v>
      </c>
    </row>
    <row r="646" spans="1:8" x14ac:dyDescent="0.25">
      <c r="A646" s="357" t="s">
        <v>792</v>
      </c>
      <c r="B646" s="328" t="s">
        <v>183</v>
      </c>
      <c r="C646" s="331">
        <v>1.7457367867078699</v>
      </c>
      <c r="D646" s="331" t="s">
        <v>554</v>
      </c>
      <c r="E646" s="329" t="s">
        <v>507</v>
      </c>
      <c r="F646" s="329" t="s">
        <v>507</v>
      </c>
      <c r="G646" s="329" t="s">
        <v>507</v>
      </c>
      <c r="H646" s="328" t="s">
        <v>183</v>
      </c>
    </row>
    <row r="647" spans="1:8" x14ac:dyDescent="0.25">
      <c r="A647" s="355" t="s">
        <v>793</v>
      </c>
      <c r="B647" s="331" t="s">
        <v>514</v>
      </c>
      <c r="C647" s="331" t="s">
        <v>514</v>
      </c>
      <c r="D647" s="331" t="s">
        <v>514</v>
      </c>
      <c r="E647" s="331" t="s">
        <v>514</v>
      </c>
      <c r="F647" s="331" t="s">
        <v>514</v>
      </c>
      <c r="G647" s="331" t="s">
        <v>514</v>
      </c>
      <c r="H647" s="331" t="s">
        <v>514</v>
      </c>
    </row>
    <row r="648" spans="1:8" x14ac:dyDescent="0.25">
      <c r="A648" s="332" t="s">
        <v>794</v>
      </c>
      <c r="B648" s="331" t="s">
        <v>482</v>
      </c>
      <c r="C648" s="331" t="s">
        <v>514</v>
      </c>
      <c r="D648" s="331" t="s">
        <v>514</v>
      </c>
      <c r="E648" s="329" t="s">
        <v>482</v>
      </c>
      <c r="F648" s="329" t="s">
        <v>482</v>
      </c>
      <c r="G648" s="329" t="s">
        <v>482</v>
      </c>
      <c r="H648" s="329" t="s">
        <v>482</v>
      </c>
    </row>
    <row r="649" spans="1:8" x14ac:dyDescent="0.25">
      <c r="A649" s="332" t="s">
        <v>795</v>
      </c>
      <c r="B649" s="331" t="s">
        <v>480</v>
      </c>
      <c r="C649" s="331" t="s">
        <v>480</v>
      </c>
      <c r="D649" s="331" t="s">
        <v>480</v>
      </c>
      <c r="E649" s="329" t="s">
        <v>480</v>
      </c>
      <c r="F649" s="329" t="s">
        <v>480</v>
      </c>
      <c r="G649" s="329" t="s">
        <v>480</v>
      </c>
      <c r="H649" s="329" t="s">
        <v>480</v>
      </c>
    </row>
    <row r="650" spans="1:8" x14ac:dyDescent="0.25">
      <c r="A650" s="355" t="s">
        <v>796</v>
      </c>
      <c r="B650" s="328" t="s">
        <v>183</v>
      </c>
      <c r="C650" s="331">
        <v>805.56200093450445</v>
      </c>
      <c r="D650" s="331">
        <v>68.161059197780617</v>
      </c>
      <c r="E650" s="331" t="s">
        <v>554</v>
      </c>
      <c r="F650" s="331">
        <v>0.43655642398631</v>
      </c>
      <c r="G650" s="331">
        <v>49.308450064014231</v>
      </c>
      <c r="H650" s="328" t="s">
        <v>183</v>
      </c>
    </row>
    <row r="651" spans="1:8" x14ac:dyDescent="0.25">
      <c r="A651" s="332" t="s">
        <v>797</v>
      </c>
      <c r="B651" s="328" t="s">
        <v>183</v>
      </c>
      <c r="C651" s="331">
        <v>566.94660201297143</v>
      </c>
      <c r="D651" s="331">
        <v>66.504112399504038</v>
      </c>
      <c r="E651" s="329" t="s">
        <v>509</v>
      </c>
      <c r="F651" s="329">
        <v>0.43655642398631</v>
      </c>
      <c r="G651" s="329">
        <v>33.529746043529677</v>
      </c>
      <c r="H651" s="328" t="s">
        <v>183</v>
      </c>
    </row>
    <row r="652" spans="1:8" x14ac:dyDescent="0.25">
      <c r="A652" s="332" t="s">
        <v>798</v>
      </c>
      <c r="B652" s="328" t="s">
        <v>183</v>
      </c>
      <c r="C652" s="331">
        <v>238.61539892153306</v>
      </c>
      <c r="D652" s="331">
        <v>1.65694679827657</v>
      </c>
      <c r="E652" s="329" t="s">
        <v>509</v>
      </c>
      <c r="F652" s="329" t="s">
        <v>509</v>
      </c>
      <c r="G652" s="329">
        <v>15.77870402048455</v>
      </c>
      <c r="H652" s="328" t="s">
        <v>183</v>
      </c>
    </row>
    <row r="653" spans="1:8" x14ac:dyDescent="0.25">
      <c r="A653" s="332" t="s">
        <v>3379</v>
      </c>
      <c r="B653" s="328" t="s">
        <v>183</v>
      </c>
      <c r="C653" s="331" t="s">
        <v>482</v>
      </c>
      <c r="D653" s="331" t="s">
        <v>482</v>
      </c>
      <c r="E653" s="331" t="s">
        <v>482</v>
      </c>
      <c r="F653" s="331" t="s">
        <v>482</v>
      </c>
      <c r="G653" s="331" t="s">
        <v>482</v>
      </c>
      <c r="H653" s="328" t="s">
        <v>183</v>
      </c>
    </row>
    <row r="654" spans="1:8" x14ac:dyDescent="0.25">
      <c r="A654" s="355" t="s">
        <v>3380</v>
      </c>
      <c r="B654" s="331" t="s">
        <v>480</v>
      </c>
      <c r="C654" s="331" t="s">
        <v>480</v>
      </c>
      <c r="D654" s="331" t="s">
        <v>480</v>
      </c>
      <c r="E654" s="331" t="s">
        <v>509</v>
      </c>
      <c r="F654" s="331" t="s">
        <v>509</v>
      </c>
      <c r="G654" s="331">
        <v>43.391436056332523</v>
      </c>
      <c r="H654" s="331">
        <v>0.74349333311907995</v>
      </c>
    </row>
    <row r="655" spans="1:8" x14ac:dyDescent="0.25">
      <c r="A655" s="337" t="s">
        <v>558</v>
      </c>
      <c r="B655" s="329" t="s">
        <v>480</v>
      </c>
      <c r="C655" s="329" t="s">
        <v>480</v>
      </c>
      <c r="D655" s="329" t="s">
        <v>480</v>
      </c>
      <c r="E655" s="329" t="s">
        <v>509</v>
      </c>
      <c r="F655" s="329" t="s">
        <v>509</v>
      </c>
      <c r="G655" s="329">
        <v>43.391436056332523</v>
      </c>
      <c r="H655" s="329">
        <v>0.74349333311907995</v>
      </c>
    </row>
    <row r="656" spans="1:8" x14ac:dyDescent="0.25">
      <c r="A656" s="355" t="s">
        <v>799</v>
      </c>
      <c r="B656" s="328" t="s">
        <v>183</v>
      </c>
      <c r="C656" s="328" t="s">
        <v>183</v>
      </c>
      <c r="D656" s="328" t="s">
        <v>183</v>
      </c>
      <c r="E656" s="328" t="s">
        <v>183</v>
      </c>
      <c r="F656" s="328" t="s">
        <v>183</v>
      </c>
      <c r="G656" s="328" t="s">
        <v>183</v>
      </c>
      <c r="H656" s="328" t="s">
        <v>183</v>
      </c>
    </row>
    <row r="657" spans="1:8" x14ac:dyDescent="0.25">
      <c r="A657" s="357" t="s">
        <v>800</v>
      </c>
      <c r="B657" s="329">
        <v>11397.929630279281</v>
      </c>
      <c r="C657" s="328" t="s">
        <v>183</v>
      </c>
      <c r="D657" s="328" t="s">
        <v>183</v>
      </c>
      <c r="E657" s="328" t="s">
        <v>183</v>
      </c>
      <c r="F657" s="328" t="s">
        <v>183</v>
      </c>
      <c r="G657" s="328" t="s">
        <v>183</v>
      </c>
      <c r="H657" s="328" t="s">
        <v>183</v>
      </c>
    </row>
    <row r="658" spans="1:8" x14ac:dyDescent="0.25">
      <c r="A658" s="357" t="s">
        <v>801</v>
      </c>
      <c r="B658" s="329" t="s">
        <v>480</v>
      </c>
      <c r="C658" s="328" t="s">
        <v>183</v>
      </c>
      <c r="D658" s="328" t="s">
        <v>183</v>
      </c>
      <c r="E658" s="328" t="s">
        <v>183</v>
      </c>
      <c r="F658" s="328" t="s">
        <v>183</v>
      </c>
      <c r="G658" s="328" t="s">
        <v>183</v>
      </c>
      <c r="H658" s="328" t="s">
        <v>183</v>
      </c>
    </row>
    <row r="659" spans="1:8" x14ac:dyDescent="0.25">
      <c r="A659" s="358" t="s">
        <v>3381</v>
      </c>
      <c r="B659" s="329" t="s">
        <v>480</v>
      </c>
      <c r="C659" s="328" t="s">
        <v>183</v>
      </c>
      <c r="D659" s="328" t="s">
        <v>183</v>
      </c>
      <c r="E659" s="328" t="s">
        <v>183</v>
      </c>
      <c r="F659" s="328" t="s">
        <v>183</v>
      </c>
      <c r="G659" s="328" t="s">
        <v>183</v>
      </c>
      <c r="H659" s="328" t="s">
        <v>183</v>
      </c>
    </row>
    <row r="661" spans="1:8" x14ac:dyDescent="0.25">
      <c r="A661" s="50" t="s">
        <v>802</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803</v>
      </c>
      <c r="B664" s="75" t="s">
        <v>804</v>
      </c>
      <c r="C664" s="75" t="s">
        <v>805</v>
      </c>
      <c r="D664" s="75" t="s">
        <v>806</v>
      </c>
      <c r="E664" s="75" t="s">
        <v>807</v>
      </c>
      <c r="F664" s="75" t="s">
        <v>471</v>
      </c>
      <c r="G664" s="75" t="s">
        <v>472</v>
      </c>
      <c r="H664" s="75" t="s">
        <v>808</v>
      </c>
    </row>
    <row r="665" spans="1:8" x14ac:dyDescent="0.25">
      <c r="A665" s="210" t="s">
        <v>3626</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809</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2408</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127</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3092</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810</v>
      </c>
      <c r="B673" s="76">
        <f>G408</f>
        <v>22472.091458330953</v>
      </c>
      <c r="C673" s="76">
        <f>H408</f>
        <v>4.6925847366299997E-3</v>
      </c>
      <c r="D673" s="76">
        <f>I408</f>
        <v>4.8332437122200001E-3</v>
      </c>
      <c r="E673" s="76"/>
      <c r="F673" s="77"/>
      <c r="G673" s="77"/>
      <c r="H673" s="77"/>
    </row>
    <row r="674" spans="1:36" x14ac:dyDescent="0.25">
      <c r="A674" s="210" t="s">
        <v>811</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812</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813</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814</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3629</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815</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816</v>
      </c>
      <c r="B681" s="50" t="s">
        <v>654</v>
      </c>
      <c r="C681" s="50" t="s">
        <v>655</v>
      </c>
      <c r="D681" s="50" t="s">
        <v>656</v>
      </c>
      <c r="E681" s="50" t="s">
        <v>657</v>
      </c>
      <c r="F681" s="80" t="s">
        <v>658</v>
      </c>
      <c r="G681" s="80" t="s">
        <v>659</v>
      </c>
      <c r="H681" s="80" t="s">
        <v>660</v>
      </c>
      <c r="I681" s="80" t="s">
        <v>661</v>
      </c>
      <c r="J681" s="80" t="s">
        <v>662</v>
      </c>
      <c r="K681" s="80" t="s">
        <v>663</v>
      </c>
      <c r="L681" s="80" t="s">
        <v>664</v>
      </c>
      <c r="M681" s="80" t="s">
        <v>665</v>
      </c>
      <c r="N681" s="80" t="s">
        <v>666</v>
      </c>
      <c r="O681" s="80" t="s">
        <v>667</v>
      </c>
      <c r="P681" s="80" t="s">
        <v>668</v>
      </c>
      <c r="Q681" s="80" t="s">
        <v>669</v>
      </c>
      <c r="R681" s="80" t="s">
        <v>670</v>
      </c>
      <c r="S681" s="80" t="s">
        <v>671</v>
      </c>
      <c r="T681" s="80" t="s">
        <v>672</v>
      </c>
      <c r="U681" s="80" t="s">
        <v>817</v>
      </c>
      <c r="V681" s="80" t="s">
        <v>674</v>
      </c>
      <c r="W681" s="80" t="s">
        <v>818</v>
      </c>
      <c r="X681" s="80" t="s">
        <v>819</v>
      </c>
      <c r="Y681" s="80" t="s">
        <v>820</v>
      </c>
      <c r="Z681" s="80" t="s">
        <v>821</v>
      </c>
      <c r="AA681" s="80" t="s">
        <v>822</v>
      </c>
      <c r="AB681" s="80" t="s">
        <v>823</v>
      </c>
      <c r="AC681" s="80" t="s">
        <v>824</v>
      </c>
      <c r="AD681" s="80" t="s">
        <v>825</v>
      </c>
      <c r="AE681" s="80" t="s">
        <v>826</v>
      </c>
      <c r="AF681" s="80" t="s">
        <v>827</v>
      </c>
      <c r="AG681" s="80" t="s">
        <v>685</v>
      </c>
      <c r="AH681" s="80" t="s">
        <v>828</v>
      </c>
      <c r="AI681" s="80" t="s">
        <v>829</v>
      </c>
      <c r="AJ681" s="80" t="s">
        <v>830</v>
      </c>
    </row>
    <row r="682" spans="1:36" x14ac:dyDescent="0.25">
      <c r="A682" s="1" t="s">
        <v>831</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832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815</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3233</v>
      </c>
      <c r="B687" s="75" t="s">
        <v>804</v>
      </c>
      <c r="C687" s="75" t="s">
        <v>805</v>
      </c>
      <c r="D687" s="75" t="s">
        <v>806</v>
      </c>
      <c r="E687" s="75" t="s">
        <v>807</v>
      </c>
      <c r="F687" s="75" t="s">
        <v>471</v>
      </c>
      <c r="G687" s="75" t="s">
        <v>472</v>
      </c>
      <c r="H687" s="75" t="s">
        <v>808</v>
      </c>
      <c r="I687" s="75" t="s">
        <v>833</v>
      </c>
      <c r="J687" s="75" t="s">
        <v>2543</v>
      </c>
      <c r="K687" s="1"/>
      <c r="L687" s="1"/>
      <c r="M687" s="1"/>
      <c r="N687" s="1"/>
      <c r="O687" s="1"/>
      <c r="P687" s="1"/>
      <c r="Q687" s="1"/>
      <c r="R687" s="1"/>
      <c r="S687" s="1"/>
      <c r="T687" s="1"/>
      <c r="U687" s="1"/>
      <c r="V687" s="1"/>
      <c r="W687" s="1"/>
      <c r="X687" s="1"/>
      <c r="Y687" s="1"/>
      <c r="Z687" s="1"/>
      <c r="AA687" s="1"/>
      <c r="AB687" s="1"/>
    </row>
    <row r="688" spans="1:36" x14ac:dyDescent="0.25">
      <c r="A688" s="1" t="s">
        <v>3628</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834</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2408</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127</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2418</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3091</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3630</v>
      </c>
      <c r="B698" s="5"/>
      <c r="C698" s="5"/>
      <c r="D698" s="5"/>
      <c r="E698" s="5"/>
      <c r="F698" s="5"/>
      <c r="G698" s="5"/>
      <c r="H698" s="5"/>
      <c r="I698" s="5"/>
      <c r="K698" s="1"/>
      <c r="L698" s="1"/>
      <c r="M698" s="1"/>
      <c r="N698" s="1"/>
    </row>
    <row r="699" spans="1:28" ht="15.75" thickBot="1" x14ac:dyDescent="0.3">
      <c r="A699" s="82" t="s">
        <v>835</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3627</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3631</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835</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3627</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2408</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127</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2418</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3091</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836</v>
      </c>
      <c r="B716" s="85"/>
      <c r="C716" s="85"/>
      <c r="D716" s="85"/>
      <c r="E716" s="85"/>
      <c r="F716" s="85"/>
      <c r="G716" s="85"/>
      <c r="H716" s="85"/>
      <c r="I716" s="85"/>
      <c r="J716" s="85"/>
      <c r="K716" s="85"/>
      <c r="L716" s="85"/>
      <c r="M716" s="85"/>
      <c r="N716" s="85"/>
    </row>
    <row r="717" spans="1:28" x14ac:dyDescent="0.25">
      <c r="A717" s="85" t="s">
        <v>837</v>
      </c>
      <c r="B717" s="85"/>
      <c r="C717" s="85"/>
      <c r="D717" s="85"/>
      <c r="E717" s="85"/>
      <c r="F717" s="85"/>
      <c r="G717" s="85"/>
      <c r="H717" s="85"/>
      <c r="I717" s="85"/>
      <c r="J717" s="85"/>
      <c r="K717" s="85"/>
      <c r="L717" s="85"/>
      <c r="M717" s="85"/>
      <c r="N717" s="85"/>
    </row>
    <row r="718" spans="1:28" x14ac:dyDescent="0.25">
      <c r="A718" s="85" t="s">
        <v>838</v>
      </c>
      <c r="B718" s="85"/>
      <c r="C718" s="85"/>
      <c r="D718" s="85"/>
      <c r="E718" s="85"/>
      <c r="F718" s="85"/>
      <c r="G718" s="85"/>
      <c r="H718" s="85"/>
      <c r="I718" s="85"/>
      <c r="J718" s="85"/>
      <c r="K718" s="85"/>
      <c r="L718" s="85"/>
      <c r="M718" s="85"/>
      <c r="N718" s="85"/>
    </row>
    <row r="719" spans="1:28" ht="33.75" x14ac:dyDescent="0.25">
      <c r="A719" s="86" t="s">
        <v>839</v>
      </c>
      <c r="B719" s="87" t="s">
        <v>840</v>
      </c>
      <c r="C719" s="88" t="s">
        <v>841</v>
      </c>
      <c r="D719" s="89" t="s">
        <v>842</v>
      </c>
      <c r="E719" s="89" t="s">
        <v>843</v>
      </c>
      <c r="F719" s="90" t="s">
        <v>844</v>
      </c>
      <c r="G719" s="89" t="s">
        <v>845</v>
      </c>
      <c r="H719" s="90" t="s">
        <v>846</v>
      </c>
      <c r="I719" s="89" t="s">
        <v>847</v>
      </c>
      <c r="J719" s="90" t="s">
        <v>848</v>
      </c>
      <c r="K719" s="89" t="s">
        <v>849</v>
      </c>
      <c r="L719" s="90" t="s">
        <v>850</v>
      </c>
      <c r="M719" s="90" t="s">
        <v>851</v>
      </c>
      <c r="N719" s="90" t="s">
        <v>852</v>
      </c>
    </row>
    <row r="720" spans="1:28" x14ac:dyDescent="0.25">
      <c r="A720" s="91" t="s">
        <v>853</v>
      </c>
      <c r="B720" s="92" t="s">
        <v>854</v>
      </c>
      <c r="C720" s="93" t="s">
        <v>855</v>
      </c>
      <c r="D720" s="91" t="s">
        <v>856</v>
      </c>
      <c r="E720" s="91" t="s">
        <v>857</v>
      </c>
      <c r="F720" s="94">
        <v>1</v>
      </c>
      <c r="G720" s="91" t="s">
        <v>858</v>
      </c>
      <c r="H720" s="94">
        <v>1</v>
      </c>
      <c r="I720" s="91" t="s">
        <v>859</v>
      </c>
      <c r="J720" s="94">
        <v>1</v>
      </c>
      <c r="K720" s="91" t="s">
        <v>860</v>
      </c>
      <c r="L720" s="94">
        <v>1</v>
      </c>
      <c r="M720" s="91" t="s">
        <v>861</v>
      </c>
      <c r="N720" s="94">
        <v>1</v>
      </c>
    </row>
    <row r="721" spans="1:14" x14ac:dyDescent="0.25">
      <c r="A721" s="95" t="s">
        <v>862</v>
      </c>
      <c r="B721" s="96" t="s">
        <v>863</v>
      </c>
      <c r="C721" s="96" t="s">
        <v>864</v>
      </c>
      <c r="D721" s="95" t="s">
        <v>865</v>
      </c>
      <c r="E721" s="95" t="s">
        <v>866</v>
      </c>
      <c r="F721" s="97">
        <v>84</v>
      </c>
      <c r="G721" s="95" t="s">
        <v>867</v>
      </c>
      <c r="H721" s="97">
        <v>28</v>
      </c>
      <c r="I721" s="95" t="s">
        <v>868</v>
      </c>
      <c r="J721" s="97">
        <v>67</v>
      </c>
      <c r="K721" s="95" t="s">
        <v>869</v>
      </c>
      <c r="L721" s="97">
        <v>14</v>
      </c>
      <c r="M721" s="95" t="s">
        <v>870</v>
      </c>
      <c r="N721" s="97">
        <v>4</v>
      </c>
    </row>
    <row r="722" spans="1:14" x14ac:dyDescent="0.25">
      <c r="A722" s="98" t="s">
        <v>871</v>
      </c>
      <c r="B722" s="99" t="s">
        <v>863</v>
      </c>
      <c r="C722" s="99" t="s">
        <v>864</v>
      </c>
      <c r="D722" s="98" t="s">
        <v>865</v>
      </c>
      <c r="E722" s="98" t="s">
        <v>872</v>
      </c>
      <c r="F722" s="100">
        <v>85</v>
      </c>
      <c r="G722" s="98" t="s">
        <v>873</v>
      </c>
      <c r="H722" s="100">
        <v>30</v>
      </c>
      <c r="I722" s="98" t="s">
        <v>874</v>
      </c>
      <c r="J722" s="100">
        <v>68</v>
      </c>
      <c r="K722" s="98" t="s">
        <v>875</v>
      </c>
      <c r="L722" s="100">
        <v>15</v>
      </c>
      <c r="M722" s="98" t="s">
        <v>876</v>
      </c>
      <c r="N722" s="100">
        <v>6</v>
      </c>
    </row>
    <row r="723" spans="1:14" x14ac:dyDescent="0.25">
      <c r="A723" s="101" t="s">
        <v>877</v>
      </c>
      <c r="B723" s="102" t="s">
        <v>878</v>
      </c>
      <c r="C723" s="102" t="s">
        <v>879</v>
      </c>
      <c r="D723" s="101" t="s">
        <v>880</v>
      </c>
      <c r="E723" s="101" t="s">
        <v>881</v>
      </c>
      <c r="F723" s="103">
        <v>264</v>
      </c>
      <c r="G723" s="101" t="s">
        <v>882</v>
      </c>
      <c r="H723" s="103">
        <v>265</v>
      </c>
      <c r="I723" s="101" t="s">
        <v>883</v>
      </c>
      <c r="J723" s="103">
        <v>277</v>
      </c>
      <c r="K723" s="101" t="s">
        <v>884</v>
      </c>
      <c r="L723" s="103">
        <v>282</v>
      </c>
      <c r="M723" s="101" t="s">
        <v>885</v>
      </c>
      <c r="N723" s="103">
        <v>234</v>
      </c>
    </row>
    <row r="724" spans="1:14" x14ac:dyDescent="0.25">
      <c r="A724" s="91" t="s">
        <v>886</v>
      </c>
      <c r="B724" s="92" t="s">
        <v>887</v>
      </c>
      <c r="C724" s="104">
        <v>45</v>
      </c>
      <c r="D724" s="105">
        <v>0.26</v>
      </c>
      <c r="E724" s="91" t="s">
        <v>888</v>
      </c>
      <c r="F724" s="94">
        <v>6900</v>
      </c>
      <c r="G724" s="91" t="s">
        <v>889</v>
      </c>
      <c r="H724" s="94">
        <v>4660</v>
      </c>
      <c r="I724" s="91" t="s">
        <v>890</v>
      </c>
      <c r="J724" s="94">
        <v>6890</v>
      </c>
      <c r="K724" s="91" t="s">
        <v>891</v>
      </c>
      <c r="L724" s="94">
        <v>4890</v>
      </c>
      <c r="M724" s="91" t="s">
        <v>892</v>
      </c>
      <c r="N724" s="94">
        <v>2340</v>
      </c>
    </row>
    <row r="725" spans="1:14" x14ac:dyDescent="0.25">
      <c r="A725" s="95" t="s">
        <v>893</v>
      </c>
      <c r="B725" s="96" t="s">
        <v>894</v>
      </c>
      <c r="C725" s="106">
        <v>100</v>
      </c>
      <c r="D725" s="107">
        <v>0.32</v>
      </c>
      <c r="E725" s="95" t="s">
        <v>895</v>
      </c>
      <c r="F725" s="108">
        <v>10800</v>
      </c>
      <c r="G725" s="95" t="s">
        <v>896</v>
      </c>
      <c r="H725" s="108">
        <v>10200</v>
      </c>
      <c r="I725" s="95" t="s">
        <v>897</v>
      </c>
      <c r="J725" s="108">
        <v>11300</v>
      </c>
      <c r="K725" s="95" t="s">
        <v>898</v>
      </c>
      <c r="L725" s="108">
        <v>11000</v>
      </c>
      <c r="M725" s="95" t="s">
        <v>899</v>
      </c>
      <c r="N725" s="97">
        <v>8450</v>
      </c>
    </row>
    <row r="726" spans="1:14" x14ac:dyDescent="0.25">
      <c r="A726" s="98" t="s">
        <v>900</v>
      </c>
      <c r="B726" s="99" t="s">
        <v>901</v>
      </c>
      <c r="C726" s="109">
        <v>640</v>
      </c>
      <c r="D726" s="110">
        <v>0.25</v>
      </c>
      <c r="E726" s="98" t="s">
        <v>902</v>
      </c>
      <c r="F726" s="111">
        <v>10900</v>
      </c>
      <c r="G726" s="98" t="s">
        <v>903</v>
      </c>
      <c r="H726" s="111">
        <v>13900</v>
      </c>
      <c r="I726" s="98" t="s">
        <v>904</v>
      </c>
      <c r="J726" s="111">
        <v>11700</v>
      </c>
      <c r="K726" s="98" t="s">
        <v>905</v>
      </c>
      <c r="L726" s="111">
        <v>14200</v>
      </c>
      <c r="M726" s="98" t="s">
        <v>906</v>
      </c>
      <c r="N726" s="111">
        <v>15900</v>
      </c>
    </row>
    <row r="727" spans="1:14" x14ac:dyDescent="0.25">
      <c r="A727" s="95" t="s">
        <v>907</v>
      </c>
      <c r="B727" s="112" t="s">
        <v>908</v>
      </c>
      <c r="C727" s="113">
        <v>85</v>
      </c>
      <c r="D727" s="107">
        <v>0.3</v>
      </c>
      <c r="E727" s="95" t="s">
        <v>909</v>
      </c>
      <c r="F727" s="97">
        <v>6490</v>
      </c>
      <c r="G727" s="95" t="s">
        <v>910</v>
      </c>
      <c r="H727" s="97">
        <v>5820</v>
      </c>
      <c r="I727" s="95" t="s">
        <v>911</v>
      </c>
      <c r="J727" s="97">
        <v>6730</v>
      </c>
      <c r="K727" s="95" t="s">
        <v>912</v>
      </c>
      <c r="L727" s="97">
        <v>6250</v>
      </c>
      <c r="M727" s="95" t="s">
        <v>913</v>
      </c>
      <c r="N727" s="97">
        <v>4470</v>
      </c>
    </row>
    <row r="728" spans="1:14" x14ac:dyDescent="0.25">
      <c r="A728" s="98" t="s">
        <v>914</v>
      </c>
      <c r="B728" s="114" t="s">
        <v>915</v>
      </c>
      <c r="C728" s="109">
        <v>190</v>
      </c>
      <c r="D728" s="110">
        <v>0.31</v>
      </c>
      <c r="E728" s="98" t="s">
        <v>916</v>
      </c>
      <c r="F728" s="100">
        <v>7710</v>
      </c>
      <c r="G728" s="98" t="s">
        <v>917</v>
      </c>
      <c r="H728" s="100">
        <v>8590</v>
      </c>
      <c r="I728" s="98" t="s">
        <v>918</v>
      </c>
      <c r="J728" s="100">
        <v>8190</v>
      </c>
      <c r="K728" s="98" t="s">
        <v>919</v>
      </c>
      <c r="L728" s="100">
        <v>9020</v>
      </c>
      <c r="M728" s="98" t="s">
        <v>920</v>
      </c>
      <c r="N728" s="100">
        <v>8550</v>
      </c>
    </row>
    <row r="729" spans="1:14" x14ac:dyDescent="0.25">
      <c r="A729" s="101" t="s">
        <v>921</v>
      </c>
      <c r="B729" s="115" t="s">
        <v>922</v>
      </c>
      <c r="C729" s="116">
        <v>1020</v>
      </c>
      <c r="D729" s="117">
        <v>0.2</v>
      </c>
      <c r="E729" s="101" t="s">
        <v>923</v>
      </c>
      <c r="F729" s="103">
        <v>5860</v>
      </c>
      <c r="G729" s="101" t="s">
        <v>924</v>
      </c>
      <c r="H729" s="103">
        <v>7670</v>
      </c>
      <c r="I729" s="101" t="s">
        <v>925</v>
      </c>
      <c r="J729" s="103">
        <v>6310</v>
      </c>
      <c r="K729" s="101" t="s">
        <v>926</v>
      </c>
      <c r="L729" s="103">
        <v>7810</v>
      </c>
      <c r="M729" s="101" t="s">
        <v>927</v>
      </c>
      <c r="N729" s="103">
        <v>8980</v>
      </c>
    </row>
    <row r="730" spans="1:14" x14ac:dyDescent="0.25">
      <c r="A730" s="91" t="s">
        <v>928</v>
      </c>
      <c r="B730" s="92" t="s">
        <v>929</v>
      </c>
      <c r="C730" s="104">
        <v>1.7</v>
      </c>
      <c r="D730" s="105">
        <v>0.15</v>
      </c>
      <c r="E730" s="91" t="s">
        <v>930</v>
      </c>
      <c r="F730" s="94">
        <v>543</v>
      </c>
      <c r="G730" s="91" t="s">
        <v>930</v>
      </c>
      <c r="H730" s="94">
        <v>148</v>
      </c>
      <c r="I730" s="91" t="s">
        <v>931</v>
      </c>
      <c r="J730" s="94">
        <v>192</v>
      </c>
      <c r="K730" s="91" t="s">
        <v>932</v>
      </c>
      <c r="L730" s="94">
        <v>26</v>
      </c>
      <c r="M730" s="91" t="s">
        <v>933</v>
      </c>
      <c r="N730" s="94">
        <v>20</v>
      </c>
    </row>
    <row r="731" spans="1:14" x14ac:dyDescent="0.25">
      <c r="A731" s="95" t="s">
        <v>934</v>
      </c>
      <c r="B731" s="96" t="s">
        <v>935</v>
      </c>
      <c r="C731" s="113">
        <v>11.9</v>
      </c>
      <c r="D731" s="107">
        <v>0.21</v>
      </c>
      <c r="E731" s="95" t="s">
        <v>936</v>
      </c>
      <c r="F731" s="97">
        <v>5280</v>
      </c>
      <c r="G731" s="95" t="s">
        <v>909</v>
      </c>
      <c r="H731" s="97">
        <v>1760</v>
      </c>
      <c r="I731" s="95" t="s">
        <v>937</v>
      </c>
      <c r="J731" s="97">
        <v>4200</v>
      </c>
      <c r="K731" s="95" t="s">
        <v>938</v>
      </c>
      <c r="L731" s="97">
        <v>832</v>
      </c>
      <c r="M731" s="95" t="s">
        <v>939</v>
      </c>
      <c r="N731" s="97">
        <v>262</v>
      </c>
    </row>
    <row r="732" spans="1:14" x14ac:dyDescent="0.25">
      <c r="A732" s="98" t="s">
        <v>940</v>
      </c>
      <c r="B732" s="114" t="s">
        <v>941</v>
      </c>
      <c r="C732" s="118">
        <v>1</v>
      </c>
      <c r="D732" s="110">
        <v>0.17</v>
      </c>
      <c r="E732" s="98" t="s">
        <v>942</v>
      </c>
      <c r="F732" s="100">
        <v>218</v>
      </c>
      <c r="G732" s="98" t="s">
        <v>942</v>
      </c>
      <c r="H732" s="100">
        <v>59</v>
      </c>
      <c r="I732" s="98" t="s">
        <v>943</v>
      </c>
      <c r="J732" s="100">
        <v>70</v>
      </c>
      <c r="K732" s="98" t="s">
        <v>944</v>
      </c>
      <c r="L732" s="100">
        <v>10</v>
      </c>
      <c r="M732" s="98" t="s">
        <v>945</v>
      </c>
      <c r="N732" s="100">
        <v>8</v>
      </c>
    </row>
    <row r="733" spans="1:14" x14ac:dyDescent="0.25">
      <c r="A733" s="95" t="s">
        <v>946</v>
      </c>
      <c r="B733" s="112" t="s">
        <v>947</v>
      </c>
      <c r="C733" s="113">
        <v>3.4</v>
      </c>
      <c r="D733" s="107">
        <v>0.21</v>
      </c>
      <c r="E733" s="95" t="s">
        <v>948</v>
      </c>
      <c r="F733" s="97">
        <v>945</v>
      </c>
      <c r="G733" s="95" t="s">
        <v>949</v>
      </c>
      <c r="H733" s="97">
        <v>258</v>
      </c>
      <c r="I733" s="95" t="s">
        <v>950</v>
      </c>
      <c r="J733" s="97">
        <v>426</v>
      </c>
      <c r="K733" s="95" t="s">
        <v>951</v>
      </c>
      <c r="L733" s="97">
        <v>48</v>
      </c>
      <c r="M733" s="95" t="s">
        <v>952</v>
      </c>
      <c r="N733" s="97">
        <v>36</v>
      </c>
    </row>
    <row r="734" spans="1:14" x14ac:dyDescent="0.25">
      <c r="A734" s="98" t="s">
        <v>953</v>
      </c>
      <c r="B734" s="114" t="s">
        <v>954</v>
      </c>
      <c r="C734" s="118">
        <v>1.3</v>
      </c>
      <c r="D734" s="110">
        <v>0.15</v>
      </c>
      <c r="E734" s="98" t="s">
        <v>955</v>
      </c>
      <c r="F734" s="100">
        <v>292</v>
      </c>
      <c r="G734" s="98" t="s">
        <v>955</v>
      </c>
      <c r="H734" s="100">
        <v>79</v>
      </c>
      <c r="I734" s="98" t="s">
        <v>956</v>
      </c>
      <c r="J734" s="100">
        <v>98</v>
      </c>
      <c r="K734" s="98" t="s">
        <v>957</v>
      </c>
      <c r="L734" s="100">
        <v>14</v>
      </c>
      <c r="M734" s="98" t="s">
        <v>958</v>
      </c>
      <c r="N734" s="100">
        <v>11</v>
      </c>
    </row>
    <row r="735" spans="1:14" x14ac:dyDescent="0.25">
      <c r="A735" s="95" t="s">
        <v>959</v>
      </c>
      <c r="B735" s="112" t="s">
        <v>960</v>
      </c>
      <c r="C735" s="113">
        <v>4</v>
      </c>
      <c r="D735" s="107">
        <v>0.23</v>
      </c>
      <c r="E735" s="95" t="s">
        <v>961</v>
      </c>
      <c r="F735" s="97">
        <v>1350</v>
      </c>
      <c r="G735" s="95" t="s">
        <v>962</v>
      </c>
      <c r="H735" s="97">
        <v>370</v>
      </c>
      <c r="I735" s="95" t="s">
        <v>963</v>
      </c>
      <c r="J735" s="97">
        <v>659</v>
      </c>
      <c r="K735" s="95" t="s">
        <v>964</v>
      </c>
      <c r="L735" s="97">
        <v>72</v>
      </c>
      <c r="M735" s="95" t="s">
        <v>965</v>
      </c>
      <c r="N735" s="97">
        <v>51</v>
      </c>
    </row>
    <row r="736" spans="1:14" x14ac:dyDescent="0.25">
      <c r="A736" s="98" t="s">
        <v>966</v>
      </c>
      <c r="B736" s="114" t="s">
        <v>967</v>
      </c>
      <c r="C736" s="118">
        <v>5.9</v>
      </c>
      <c r="D736" s="110">
        <v>0.2</v>
      </c>
      <c r="E736" s="98" t="s">
        <v>968</v>
      </c>
      <c r="F736" s="100">
        <v>1870</v>
      </c>
      <c r="G736" s="98" t="s">
        <v>969</v>
      </c>
      <c r="H736" s="100">
        <v>527</v>
      </c>
      <c r="I736" s="98" t="s">
        <v>970</v>
      </c>
      <c r="J736" s="100">
        <v>1120</v>
      </c>
      <c r="K736" s="98" t="s">
        <v>971</v>
      </c>
      <c r="L736" s="100">
        <v>121</v>
      </c>
      <c r="M736" s="98" t="s">
        <v>972</v>
      </c>
      <c r="N736" s="100">
        <v>74</v>
      </c>
    </row>
    <row r="737" spans="1:14" x14ac:dyDescent="0.25">
      <c r="A737" s="95" t="s">
        <v>973</v>
      </c>
      <c r="B737" s="112" t="s">
        <v>974</v>
      </c>
      <c r="C737" s="113">
        <v>4.3</v>
      </c>
      <c r="D737" s="107">
        <v>0.17</v>
      </c>
      <c r="E737" s="95" t="s">
        <v>975</v>
      </c>
      <c r="F737" s="97">
        <v>1230</v>
      </c>
      <c r="G737" s="95" t="s">
        <v>976</v>
      </c>
      <c r="H737" s="97">
        <v>338</v>
      </c>
      <c r="I737" s="95" t="s">
        <v>977</v>
      </c>
      <c r="J737" s="97">
        <v>624</v>
      </c>
      <c r="K737" s="95" t="s">
        <v>978</v>
      </c>
      <c r="L737" s="97">
        <v>67</v>
      </c>
      <c r="M737" s="95" t="s">
        <v>979</v>
      </c>
      <c r="N737" s="97">
        <v>47</v>
      </c>
    </row>
    <row r="738" spans="1:14" x14ac:dyDescent="0.25">
      <c r="A738" s="98" t="s">
        <v>980</v>
      </c>
      <c r="B738" s="114" t="s">
        <v>981</v>
      </c>
      <c r="C738" s="118">
        <v>9.1999999999999993</v>
      </c>
      <c r="D738" s="110">
        <v>0.16</v>
      </c>
      <c r="E738" s="98" t="s">
        <v>982</v>
      </c>
      <c r="F738" s="100">
        <v>2550</v>
      </c>
      <c r="G738" s="98" t="s">
        <v>983</v>
      </c>
      <c r="H738" s="100">
        <v>782</v>
      </c>
      <c r="I738" s="98" t="s">
        <v>984</v>
      </c>
      <c r="J738" s="100">
        <v>1850</v>
      </c>
      <c r="K738" s="98" t="s">
        <v>985</v>
      </c>
      <c r="L738" s="100">
        <v>271</v>
      </c>
      <c r="M738" s="98" t="s">
        <v>986</v>
      </c>
      <c r="N738" s="100">
        <v>111</v>
      </c>
    </row>
    <row r="739" spans="1:14" x14ac:dyDescent="0.25">
      <c r="A739" s="95" t="s">
        <v>987</v>
      </c>
      <c r="B739" s="112" t="s">
        <v>988</v>
      </c>
      <c r="C739" s="113">
        <v>17.2</v>
      </c>
      <c r="D739" s="107">
        <v>0.19</v>
      </c>
      <c r="E739" s="95" t="s">
        <v>989</v>
      </c>
      <c r="F739" s="97">
        <v>5020</v>
      </c>
      <c r="G739" s="95" t="s">
        <v>990</v>
      </c>
      <c r="H739" s="97">
        <v>1980</v>
      </c>
      <c r="I739" s="95" t="s">
        <v>891</v>
      </c>
      <c r="J739" s="97">
        <v>4390</v>
      </c>
      <c r="K739" s="95" t="s">
        <v>991</v>
      </c>
      <c r="L739" s="97">
        <v>1370</v>
      </c>
      <c r="M739" s="95" t="s">
        <v>992</v>
      </c>
      <c r="N739" s="97">
        <v>356</v>
      </c>
    </row>
    <row r="740" spans="1:14" x14ac:dyDescent="0.25">
      <c r="A740" s="98" t="s">
        <v>993</v>
      </c>
      <c r="B740" s="114" t="s">
        <v>994</v>
      </c>
      <c r="C740" s="118">
        <v>1.9</v>
      </c>
      <c r="D740" s="110">
        <v>0.22</v>
      </c>
      <c r="E740" s="98" t="s">
        <v>995</v>
      </c>
      <c r="F740" s="100">
        <v>469</v>
      </c>
      <c r="G740" s="98" t="s">
        <v>995</v>
      </c>
      <c r="H740" s="100">
        <v>127</v>
      </c>
      <c r="I740" s="98" t="s">
        <v>996</v>
      </c>
      <c r="J740" s="100">
        <v>170</v>
      </c>
      <c r="K740" s="98" t="s">
        <v>997</v>
      </c>
      <c r="L740" s="100">
        <v>22</v>
      </c>
      <c r="M740" s="98" t="s">
        <v>998</v>
      </c>
      <c r="N740" s="100">
        <v>18</v>
      </c>
    </row>
    <row r="741" spans="1:14" x14ac:dyDescent="0.25">
      <c r="A741" s="95" t="s">
        <v>999</v>
      </c>
      <c r="B741" s="112" t="s">
        <v>1000</v>
      </c>
      <c r="C741" s="113">
        <v>5.9</v>
      </c>
      <c r="D741" s="107">
        <v>0.28999999999999998</v>
      </c>
      <c r="E741" s="95" t="s">
        <v>1001</v>
      </c>
      <c r="F741" s="97">
        <v>1860</v>
      </c>
      <c r="G741" s="95" t="s">
        <v>1002</v>
      </c>
      <c r="H741" s="97">
        <v>525</v>
      </c>
      <c r="I741" s="95" t="s">
        <v>1003</v>
      </c>
      <c r="J741" s="97">
        <v>1110</v>
      </c>
      <c r="K741" s="95" t="s">
        <v>1004</v>
      </c>
      <c r="L741" s="97">
        <v>120</v>
      </c>
      <c r="M741" s="95" t="s">
        <v>1005</v>
      </c>
      <c r="N741" s="97">
        <v>73</v>
      </c>
    </row>
    <row r="742" spans="1:14" ht="18" x14ac:dyDescent="0.25">
      <c r="A742" s="119" t="s">
        <v>1006</v>
      </c>
      <c r="B742" s="119" t="s">
        <v>1007</v>
      </c>
      <c r="C742" s="120" t="s">
        <v>1008</v>
      </c>
      <c r="D742" s="121">
        <v>0.04</v>
      </c>
      <c r="E742" s="120" t="s">
        <v>1009</v>
      </c>
      <c r="F742" s="122">
        <v>5</v>
      </c>
      <c r="G742" s="120" t="s">
        <v>1009</v>
      </c>
      <c r="H742" s="122">
        <v>1</v>
      </c>
      <c r="I742" s="120" t="s">
        <v>1010</v>
      </c>
      <c r="J742" s="122">
        <v>2</v>
      </c>
      <c r="K742" s="120" t="s">
        <v>1011</v>
      </c>
      <c r="L742" s="123" t="s">
        <v>1012</v>
      </c>
      <c r="M742" s="120" t="s">
        <v>1013</v>
      </c>
      <c r="N742" s="123" t="s">
        <v>1012</v>
      </c>
    </row>
    <row r="743" spans="1:14" x14ac:dyDescent="0.25">
      <c r="A743" s="91" t="s">
        <v>1014</v>
      </c>
      <c r="B743" s="92" t="s">
        <v>1015</v>
      </c>
      <c r="C743" s="124">
        <v>222</v>
      </c>
      <c r="D743" s="105">
        <v>0.18</v>
      </c>
      <c r="E743" s="91" t="s">
        <v>1016</v>
      </c>
      <c r="F743" s="125">
        <v>10800</v>
      </c>
      <c r="G743" s="91" t="s">
        <v>1017</v>
      </c>
      <c r="H743" s="125">
        <v>12400</v>
      </c>
      <c r="I743" s="91" t="s">
        <v>1018</v>
      </c>
      <c r="J743" s="125">
        <v>11500</v>
      </c>
      <c r="K743" s="91" t="s">
        <v>904</v>
      </c>
      <c r="L743" s="125">
        <v>13000</v>
      </c>
      <c r="M743" s="91" t="s">
        <v>1019</v>
      </c>
      <c r="N743" s="125">
        <v>12700</v>
      </c>
    </row>
    <row r="744" spans="1:14" x14ac:dyDescent="0.25">
      <c r="A744" s="95" t="s">
        <v>1020</v>
      </c>
      <c r="B744" s="96" t="s">
        <v>1021</v>
      </c>
      <c r="C744" s="113">
        <v>5.2</v>
      </c>
      <c r="D744" s="107">
        <v>0.11</v>
      </c>
      <c r="E744" s="95" t="s">
        <v>1022</v>
      </c>
      <c r="F744" s="126">
        <v>2430</v>
      </c>
      <c r="G744" s="95" t="s">
        <v>1023</v>
      </c>
      <c r="H744" s="126">
        <v>677</v>
      </c>
      <c r="I744" s="95" t="s">
        <v>1024</v>
      </c>
      <c r="J744" s="127">
        <v>1360</v>
      </c>
      <c r="K744" s="95" t="s">
        <v>1025</v>
      </c>
      <c r="L744" s="126">
        <v>145</v>
      </c>
      <c r="M744" s="95" t="s">
        <v>1026</v>
      </c>
      <c r="N744" s="126">
        <v>94</v>
      </c>
    </row>
    <row r="745" spans="1:14" x14ac:dyDescent="0.25">
      <c r="A745" s="98" t="s">
        <v>1027</v>
      </c>
      <c r="B745" s="99" t="s">
        <v>1028</v>
      </c>
      <c r="C745" s="118">
        <v>2.8</v>
      </c>
      <c r="D745" s="110">
        <v>0.02</v>
      </c>
      <c r="E745" s="98" t="s">
        <v>1029</v>
      </c>
      <c r="F745" s="128">
        <v>427</v>
      </c>
      <c r="G745" s="98" t="s">
        <v>1029</v>
      </c>
      <c r="H745" s="128">
        <v>116</v>
      </c>
      <c r="I745" s="98" t="s">
        <v>1030</v>
      </c>
      <c r="J745" s="128">
        <v>177</v>
      </c>
      <c r="K745" s="98" t="s">
        <v>1031</v>
      </c>
      <c r="L745" s="128">
        <v>21</v>
      </c>
      <c r="M745" s="98" t="s">
        <v>1032</v>
      </c>
      <c r="N745" s="128">
        <v>16</v>
      </c>
    </row>
    <row r="746" spans="1:14" x14ac:dyDescent="0.25">
      <c r="A746" s="95" t="s">
        <v>1033</v>
      </c>
      <c r="B746" s="112" t="s">
        <v>1034</v>
      </c>
      <c r="C746" s="113">
        <v>28.2</v>
      </c>
      <c r="D746" s="107">
        <v>0.23</v>
      </c>
      <c r="E746" s="95" t="s">
        <v>1035</v>
      </c>
      <c r="F746" s="126">
        <v>6090</v>
      </c>
      <c r="G746" s="95" t="s">
        <v>1036</v>
      </c>
      <c r="H746" s="127">
        <v>3170</v>
      </c>
      <c r="I746" s="95" t="s">
        <v>1037</v>
      </c>
      <c r="J746" s="127">
        <v>5800</v>
      </c>
      <c r="K746" s="95" t="s">
        <v>1038</v>
      </c>
      <c r="L746" s="126">
        <v>2980</v>
      </c>
      <c r="M746" s="95" t="s">
        <v>1039</v>
      </c>
      <c r="N746" s="126">
        <v>967</v>
      </c>
    </row>
    <row r="747" spans="1:14" x14ac:dyDescent="0.25">
      <c r="A747" s="98" t="s">
        <v>1040</v>
      </c>
      <c r="B747" s="114" t="s">
        <v>1041</v>
      </c>
      <c r="C747" s="118">
        <v>9.6999999999999993</v>
      </c>
      <c r="D747" s="110">
        <v>0.19</v>
      </c>
      <c r="E747" s="98" t="s">
        <v>1042</v>
      </c>
      <c r="F747" s="128">
        <v>3580</v>
      </c>
      <c r="G747" s="98" t="s">
        <v>1043</v>
      </c>
      <c r="H747" s="129">
        <v>1120</v>
      </c>
      <c r="I747" s="98" t="s">
        <v>1044</v>
      </c>
      <c r="J747" s="129">
        <v>2660</v>
      </c>
      <c r="K747" s="98" t="s">
        <v>1045</v>
      </c>
      <c r="L747" s="128">
        <v>412</v>
      </c>
      <c r="M747" s="98" t="s">
        <v>1046</v>
      </c>
      <c r="N747" s="128">
        <v>160</v>
      </c>
    </row>
    <row r="748" spans="1:14" x14ac:dyDescent="0.25">
      <c r="A748" s="95" t="s">
        <v>1047</v>
      </c>
      <c r="B748" s="112" t="s">
        <v>1048</v>
      </c>
      <c r="C748" s="113">
        <v>13.4</v>
      </c>
      <c r="D748" s="107">
        <v>0.16</v>
      </c>
      <c r="E748" s="95" t="s">
        <v>1049</v>
      </c>
      <c r="F748" s="126">
        <v>3710</v>
      </c>
      <c r="G748" s="95" t="s">
        <v>1050</v>
      </c>
      <c r="H748" s="127">
        <v>1300</v>
      </c>
      <c r="I748" s="95" t="s">
        <v>866</v>
      </c>
      <c r="J748" s="127">
        <v>3050</v>
      </c>
      <c r="K748" s="95" t="s">
        <v>1051</v>
      </c>
      <c r="L748" s="126">
        <v>703</v>
      </c>
      <c r="M748" s="95" t="s">
        <v>1052</v>
      </c>
      <c r="N748" s="126">
        <v>201</v>
      </c>
    </row>
    <row r="749" spans="1:14" x14ac:dyDescent="0.25">
      <c r="A749" s="98" t="s">
        <v>1053</v>
      </c>
      <c r="B749" s="114" t="s">
        <v>1054</v>
      </c>
      <c r="C749" s="118">
        <v>3.5</v>
      </c>
      <c r="D749" s="110">
        <v>0.13</v>
      </c>
      <c r="E749" s="98" t="s">
        <v>1055</v>
      </c>
      <c r="F749" s="128">
        <v>1200</v>
      </c>
      <c r="G749" s="98" t="s">
        <v>1056</v>
      </c>
      <c r="H749" s="128">
        <v>328</v>
      </c>
      <c r="I749" s="98" t="s">
        <v>1057</v>
      </c>
      <c r="J749" s="128">
        <v>549</v>
      </c>
      <c r="K749" s="98" t="s">
        <v>1058</v>
      </c>
      <c r="L749" s="128">
        <v>62</v>
      </c>
      <c r="M749" s="98" t="s">
        <v>857</v>
      </c>
      <c r="N749" s="128">
        <v>46</v>
      </c>
    </row>
    <row r="750" spans="1:14" x14ac:dyDescent="0.25">
      <c r="A750" s="95" t="s">
        <v>1059</v>
      </c>
      <c r="B750" s="96" t="s">
        <v>1060</v>
      </c>
      <c r="C750" s="113">
        <v>47.1</v>
      </c>
      <c r="D750" s="107">
        <v>0.16</v>
      </c>
      <c r="E750" s="95" t="s">
        <v>1061</v>
      </c>
      <c r="F750" s="126">
        <v>6940</v>
      </c>
      <c r="G750" s="95" t="s">
        <v>1062</v>
      </c>
      <c r="H750" s="127">
        <v>4800</v>
      </c>
      <c r="I750" s="95" t="s">
        <v>1063</v>
      </c>
      <c r="J750" s="127">
        <v>6960</v>
      </c>
      <c r="K750" s="95" t="s">
        <v>1064</v>
      </c>
      <c r="L750" s="126">
        <v>5060</v>
      </c>
      <c r="M750" s="95" t="s">
        <v>1065</v>
      </c>
      <c r="N750" s="127">
        <v>2500</v>
      </c>
    </row>
    <row r="751" spans="1:14" x14ac:dyDescent="0.25">
      <c r="A751" s="98" t="s">
        <v>1066</v>
      </c>
      <c r="B751" s="114" t="s">
        <v>1067</v>
      </c>
      <c r="C751" s="118">
        <v>0.4</v>
      </c>
      <c r="D751" s="110">
        <v>0.04</v>
      </c>
      <c r="E751" s="98" t="s">
        <v>1068</v>
      </c>
      <c r="F751" s="128">
        <v>60</v>
      </c>
      <c r="G751" s="98" t="s">
        <v>1068</v>
      </c>
      <c r="H751" s="128">
        <v>16</v>
      </c>
      <c r="I751" s="98" t="s">
        <v>1069</v>
      </c>
      <c r="J751" s="128">
        <v>18</v>
      </c>
      <c r="K751" s="98" t="s">
        <v>1070</v>
      </c>
      <c r="L751" s="128">
        <v>3</v>
      </c>
      <c r="M751" s="98" t="s">
        <v>1071</v>
      </c>
      <c r="N751" s="128">
        <v>2</v>
      </c>
    </row>
    <row r="752" spans="1:14" x14ac:dyDescent="0.25">
      <c r="A752" s="95" t="s">
        <v>1072</v>
      </c>
      <c r="B752" s="112" t="s">
        <v>1073</v>
      </c>
      <c r="C752" s="113">
        <v>1.5</v>
      </c>
      <c r="D752" s="107">
        <v>0.1</v>
      </c>
      <c r="E752" s="95" t="s">
        <v>1074</v>
      </c>
      <c r="F752" s="126">
        <v>506</v>
      </c>
      <c r="G752" s="95" t="s">
        <v>1074</v>
      </c>
      <c r="H752" s="126">
        <v>138</v>
      </c>
      <c r="I752" s="95" t="s">
        <v>1075</v>
      </c>
      <c r="J752" s="126">
        <v>174</v>
      </c>
      <c r="K752" s="95" t="s">
        <v>1076</v>
      </c>
      <c r="L752" s="126">
        <v>24</v>
      </c>
      <c r="M752" s="95" t="s">
        <v>1077</v>
      </c>
      <c r="N752" s="126">
        <v>19</v>
      </c>
    </row>
    <row r="753" spans="1:14" x14ac:dyDescent="0.25">
      <c r="A753" s="98" t="s">
        <v>1078</v>
      </c>
      <c r="B753" s="114" t="s">
        <v>1079</v>
      </c>
      <c r="C753" s="98" t="s">
        <v>1080</v>
      </c>
      <c r="D753" s="110">
        <v>0.02</v>
      </c>
      <c r="E753" s="98" t="s">
        <v>1081</v>
      </c>
      <c r="F753" s="128">
        <v>13</v>
      </c>
      <c r="G753" s="98" t="s">
        <v>1081</v>
      </c>
      <c r="H753" s="128">
        <v>4</v>
      </c>
      <c r="I753" s="98" t="s">
        <v>1082</v>
      </c>
      <c r="J753" s="128">
        <v>4</v>
      </c>
      <c r="K753" s="98" t="s">
        <v>1083</v>
      </c>
      <c r="L753" s="130" t="s">
        <v>1084</v>
      </c>
      <c r="M753" s="98" t="s">
        <v>1085</v>
      </c>
      <c r="N753" s="130" t="s">
        <v>1084</v>
      </c>
    </row>
    <row r="754" spans="1:14" x14ac:dyDescent="0.25">
      <c r="A754" s="95" t="s">
        <v>1086</v>
      </c>
      <c r="B754" s="112" t="s">
        <v>1087</v>
      </c>
      <c r="C754" s="113">
        <v>28.2</v>
      </c>
      <c r="D754" s="107">
        <v>0.27</v>
      </c>
      <c r="E754" s="95" t="s">
        <v>1088</v>
      </c>
      <c r="F754" s="126">
        <v>5080</v>
      </c>
      <c r="G754" s="95" t="s">
        <v>1089</v>
      </c>
      <c r="H754" s="127">
        <v>2640</v>
      </c>
      <c r="I754" s="95" t="s">
        <v>1090</v>
      </c>
      <c r="J754" s="127">
        <v>4830</v>
      </c>
      <c r="K754" s="95" t="s">
        <v>1091</v>
      </c>
      <c r="L754" s="126">
        <v>2480</v>
      </c>
      <c r="M754" s="95" t="s">
        <v>1092</v>
      </c>
      <c r="N754" s="126">
        <v>806</v>
      </c>
    </row>
    <row r="755" spans="1:14" x14ac:dyDescent="0.25">
      <c r="A755" s="98" t="s">
        <v>1093</v>
      </c>
      <c r="B755" s="114" t="s">
        <v>1094</v>
      </c>
      <c r="C755" s="118">
        <v>38.9</v>
      </c>
      <c r="D755" s="110">
        <v>0.26</v>
      </c>
      <c r="E755" s="98" t="s">
        <v>1095</v>
      </c>
      <c r="F755" s="128">
        <v>5360</v>
      </c>
      <c r="G755" s="98" t="s">
        <v>1096</v>
      </c>
      <c r="H755" s="129">
        <v>3350</v>
      </c>
      <c r="I755" s="98" t="s">
        <v>1097</v>
      </c>
      <c r="J755" s="129">
        <v>5280</v>
      </c>
      <c r="K755" s="98" t="s">
        <v>1098</v>
      </c>
      <c r="L755" s="128">
        <v>3440</v>
      </c>
      <c r="M755" s="98" t="s">
        <v>1099</v>
      </c>
      <c r="N755" s="129">
        <v>1460</v>
      </c>
    </row>
    <row r="756" spans="1:14" x14ac:dyDescent="0.25">
      <c r="A756" s="95" t="s">
        <v>1100</v>
      </c>
      <c r="B756" s="112" t="s">
        <v>1101</v>
      </c>
      <c r="C756" s="113">
        <v>13.1</v>
      </c>
      <c r="D756" s="107">
        <v>0.23</v>
      </c>
      <c r="E756" s="95" t="s">
        <v>1102</v>
      </c>
      <c r="F756" s="126">
        <v>3480</v>
      </c>
      <c r="G756" s="95" t="s">
        <v>1103</v>
      </c>
      <c r="H756" s="127">
        <v>1210</v>
      </c>
      <c r="I756" s="95" t="s">
        <v>1104</v>
      </c>
      <c r="J756" s="127">
        <v>2840</v>
      </c>
      <c r="K756" s="95" t="s">
        <v>1105</v>
      </c>
      <c r="L756" s="126">
        <v>636</v>
      </c>
      <c r="M756" s="95" t="s">
        <v>1106</v>
      </c>
      <c r="N756" s="126">
        <v>185</v>
      </c>
    </row>
    <row r="757" spans="1:14" x14ac:dyDescent="0.25">
      <c r="A757" s="98" t="s">
        <v>1107</v>
      </c>
      <c r="B757" s="114" t="s">
        <v>1108</v>
      </c>
      <c r="C757" s="118">
        <v>11</v>
      </c>
      <c r="D757" s="99" t="s">
        <v>1109</v>
      </c>
      <c r="E757" s="98" t="s">
        <v>1110</v>
      </c>
      <c r="F757" s="128">
        <v>4110</v>
      </c>
      <c r="G757" s="98" t="s">
        <v>1111</v>
      </c>
      <c r="H757" s="129">
        <v>1330</v>
      </c>
      <c r="I757" s="98" t="s">
        <v>1112</v>
      </c>
      <c r="J757" s="129">
        <v>3190</v>
      </c>
      <c r="K757" s="98" t="s">
        <v>1113</v>
      </c>
      <c r="L757" s="128">
        <v>573</v>
      </c>
      <c r="M757" s="98" t="s">
        <v>1114</v>
      </c>
      <c r="N757" s="128">
        <v>195</v>
      </c>
    </row>
    <row r="758" spans="1:14" x14ac:dyDescent="0.25">
      <c r="A758" s="95" t="s">
        <v>1115</v>
      </c>
      <c r="B758" s="112" t="s">
        <v>1116</v>
      </c>
      <c r="C758" s="106">
        <v>242</v>
      </c>
      <c r="D758" s="107">
        <v>0.24</v>
      </c>
      <c r="E758" s="95" t="s">
        <v>1061</v>
      </c>
      <c r="F758" s="126">
        <v>6940</v>
      </c>
      <c r="G758" s="95" t="s">
        <v>1117</v>
      </c>
      <c r="H758" s="127">
        <v>8060</v>
      </c>
      <c r="I758" s="95" t="s">
        <v>1118</v>
      </c>
      <c r="J758" s="127">
        <v>7400</v>
      </c>
      <c r="K758" s="95" t="s">
        <v>1119</v>
      </c>
      <c r="L758" s="126">
        <v>8400</v>
      </c>
      <c r="M758" s="95" t="s">
        <v>1120</v>
      </c>
      <c r="N758" s="127">
        <v>8380</v>
      </c>
    </row>
    <row r="759" spans="1:14" x14ac:dyDescent="0.25">
      <c r="A759" s="98" t="s">
        <v>1121</v>
      </c>
      <c r="B759" s="114" t="s">
        <v>1122</v>
      </c>
      <c r="C759" s="118">
        <v>6.5</v>
      </c>
      <c r="D759" s="99" t="s">
        <v>1123</v>
      </c>
      <c r="E759" s="98" t="s">
        <v>1124</v>
      </c>
      <c r="F759" s="128">
        <v>2510</v>
      </c>
      <c r="G759" s="98" t="s">
        <v>1125</v>
      </c>
      <c r="H759" s="128">
        <v>716</v>
      </c>
      <c r="I759" s="98" t="s">
        <v>1126</v>
      </c>
      <c r="J759" s="129">
        <v>1570</v>
      </c>
      <c r="K759" s="98" t="s">
        <v>1127</v>
      </c>
      <c r="L759" s="128">
        <v>176</v>
      </c>
      <c r="M759" s="98" t="s">
        <v>1128</v>
      </c>
      <c r="N759" s="128">
        <v>100</v>
      </c>
    </row>
    <row r="760" spans="1:14" x14ac:dyDescent="0.25">
      <c r="A760" s="95" t="s">
        <v>1129</v>
      </c>
      <c r="B760" s="112" t="s">
        <v>1130</v>
      </c>
      <c r="C760" s="113">
        <v>47.1</v>
      </c>
      <c r="D760" s="107">
        <v>0.24</v>
      </c>
      <c r="E760" s="95" t="s">
        <v>1131</v>
      </c>
      <c r="F760" s="126">
        <v>6680</v>
      </c>
      <c r="G760" s="95" t="s">
        <v>1132</v>
      </c>
      <c r="H760" s="127">
        <v>4620</v>
      </c>
      <c r="I760" s="95" t="s">
        <v>1120</v>
      </c>
      <c r="J760" s="127">
        <v>6690</v>
      </c>
      <c r="K760" s="95" t="s">
        <v>1133</v>
      </c>
      <c r="L760" s="126">
        <v>4870</v>
      </c>
      <c r="M760" s="95" t="s">
        <v>1134</v>
      </c>
      <c r="N760" s="127">
        <v>2410</v>
      </c>
    </row>
    <row r="761" spans="1:14" x14ac:dyDescent="0.25">
      <c r="A761" s="98" t="s">
        <v>1135</v>
      </c>
      <c r="B761" s="114" t="s">
        <v>1136</v>
      </c>
      <c r="C761" s="118">
        <v>3.2</v>
      </c>
      <c r="D761" s="99" t="s">
        <v>1137</v>
      </c>
      <c r="E761" s="98" t="s">
        <v>1138</v>
      </c>
      <c r="F761" s="128">
        <v>863</v>
      </c>
      <c r="G761" s="98" t="s">
        <v>1139</v>
      </c>
      <c r="H761" s="128">
        <v>235</v>
      </c>
      <c r="I761" s="98" t="s">
        <v>1140</v>
      </c>
      <c r="J761" s="128">
        <v>378</v>
      </c>
      <c r="K761" s="98" t="s">
        <v>1141</v>
      </c>
      <c r="L761" s="128">
        <v>44</v>
      </c>
      <c r="M761" s="98" t="s">
        <v>1142</v>
      </c>
      <c r="N761" s="128">
        <v>33</v>
      </c>
    </row>
    <row r="762" spans="1:14" x14ac:dyDescent="0.25">
      <c r="A762" s="95" t="s">
        <v>1143</v>
      </c>
      <c r="B762" s="112" t="s">
        <v>1144</v>
      </c>
      <c r="C762" s="113">
        <v>3.1</v>
      </c>
      <c r="D762" s="96" t="s">
        <v>1145</v>
      </c>
      <c r="E762" s="95" t="s">
        <v>1146</v>
      </c>
      <c r="F762" s="126">
        <v>1070</v>
      </c>
      <c r="G762" s="95" t="s">
        <v>1146</v>
      </c>
      <c r="H762" s="126">
        <v>290</v>
      </c>
      <c r="I762" s="95" t="s">
        <v>1147</v>
      </c>
      <c r="J762" s="126">
        <v>460</v>
      </c>
      <c r="K762" s="95" t="s">
        <v>1148</v>
      </c>
      <c r="L762" s="126">
        <v>54</v>
      </c>
      <c r="M762" s="95" t="s">
        <v>1149</v>
      </c>
      <c r="N762" s="126">
        <v>40</v>
      </c>
    </row>
    <row r="763" spans="1:14" x14ac:dyDescent="0.25">
      <c r="A763" s="98" t="s">
        <v>1150</v>
      </c>
      <c r="B763" s="114" t="s">
        <v>1151</v>
      </c>
      <c r="C763" s="118">
        <v>7.7</v>
      </c>
      <c r="D763" s="110">
        <v>0.24</v>
      </c>
      <c r="E763" s="98" t="s">
        <v>1152</v>
      </c>
      <c r="F763" s="128">
        <v>2920</v>
      </c>
      <c r="G763" s="98" t="s">
        <v>1153</v>
      </c>
      <c r="H763" s="128">
        <v>858</v>
      </c>
      <c r="I763" s="98" t="s">
        <v>1154</v>
      </c>
      <c r="J763" s="129">
        <v>1970</v>
      </c>
      <c r="K763" s="98" t="s">
        <v>1155</v>
      </c>
      <c r="L763" s="128">
        <v>245</v>
      </c>
      <c r="M763" s="98" t="s">
        <v>1156</v>
      </c>
      <c r="N763" s="128">
        <v>121</v>
      </c>
    </row>
    <row r="764" spans="1:14" x14ac:dyDescent="0.25">
      <c r="A764" s="95" t="s">
        <v>1157</v>
      </c>
      <c r="B764" s="112" t="s">
        <v>1158</v>
      </c>
      <c r="C764" s="113">
        <v>1.2</v>
      </c>
      <c r="D764" s="96" t="s">
        <v>1159</v>
      </c>
      <c r="E764" s="95" t="s">
        <v>1160</v>
      </c>
      <c r="F764" s="126">
        <v>278</v>
      </c>
      <c r="G764" s="95" t="s">
        <v>1160</v>
      </c>
      <c r="H764" s="126">
        <v>76</v>
      </c>
      <c r="I764" s="95" t="s">
        <v>1161</v>
      </c>
      <c r="J764" s="126">
        <v>92</v>
      </c>
      <c r="K764" s="95" t="s">
        <v>1162</v>
      </c>
      <c r="L764" s="126">
        <v>13</v>
      </c>
      <c r="M764" s="95" t="s">
        <v>1163</v>
      </c>
      <c r="N764" s="126">
        <v>10</v>
      </c>
    </row>
    <row r="765" spans="1:14" x14ac:dyDescent="0.25">
      <c r="A765" s="98" t="s">
        <v>1164</v>
      </c>
      <c r="B765" s="114" t="s">
        <v>1165</v>
      </c>
      <c r="C765" s="118">
        <v>2.6</v>
      </c>
      <c r="D765" s="110">
        <v>7.0000000000000007E-2</v>
      </c>
      <c r="E765" s="98" t="s">
        <v>1166</v>
      </c>
      <c r="F765" s="128">
        <v>530</v>
      </c>
      <c r="G765" s="98" t="s">
        <v>1166</v>
      </c>
      <c r="H765" s="128">
        <v>144</v>
      </c>
      <c r="I765" s="98" t="s">
        <v>1167</v>
      </c>
      <c r="J765" s="128">
        <v>213</v>
      </c>
      <c r="K765" s="98" t="s">
        <v>1168</v>
      </c>
      <c r="L765" s="128">
        <v>26</v>
      </c>
      <c r="M765" s="98" t="s">
        <v>1169</v>
      </c>
      <c r="N765" s="128">
        <v>20</v>
      </c>
    </row>
    <row r="766" spans="1:14" x14ac:dyDescent="0.25">
      <c r="A766" s="95" t="s">
        <v>1170</v>
      </c>
      <c r="B766" s="112" t="s">
        <v>1171</v>
      </c>
      <c r="C766" s="113">
        <v>28.4</v>
      </c>
      <c r="D766" s="107">
        <v>0.31</v>
      </c>
      <c r="E766" s="95" t="s">
        <v>1172</v>
      </c>
      <c r="F766" s="126">
        <v>4510</v>
      </c>
      <c r="G766" s="95" t="s">
        <v>1173</v>
      </c>
      <c r="H766" s="127">
        <v>2360</v>
      </c>
      <c r="I766" s="95" t="s">
        <v>1174</v>
      </c>
      <c r="J766" s="127">
        <v>4290</v>
      </c>
      <c r="K766" s="95" t="s">
        <v>1065</v>
      </c>
      <c r="L766" s="126">
        <v>2220</v>
      </c>
      <c r="M766" s="95" t="s">
        <v>1175</v>
      </c>
      <c r="N766" s="126">
        <v>725</v>
      </c>
    </row>
    <row r="767" spans="1:14" x14ac:dyDescent="0.25">
      <c r="A767" s="98" t="s">
        <v>1176</v>
      </c>
      <c r="B767" s="114" t="s">
        <v>1177</v>
      </c>
      <c r="C767" s="118">
        <v>8.6999999999999993</v>
      </c>
      <c r="D767" s="110">
        <v>0.22</v>
      </c>
      <c r="E767" s="98" t="s">
        <v>1178</v>
      </c>
      <c r="F767" s="128">
        <v>2660</v>
      </c>
      <c r="G767" s="98" t="s">
        <v>1179</v>
      </c>
      <c r="H767" s="128">
        <v>804</v>
      </c>
      <c r="I767" s="98" t="s">
        <v>1180</v>
      </c>
      <c r="J767" s="129">
        <v>1890</v>
      </c>
      <c r="K767" s="98" t="s">
        <v>1181</v>
      </c>
      <c r="L767" s="128">
        <v>262</v>
      </c>
      <c r="M767" s="98" t="s">
        <v>1182</v>
      </c>
      <c r="N767" s="128">
        <v>114</v>
      </c>
    </row>
    <row r="768" spans="1:14" ht="18" x14ac:dyDescent="0.25">
      <c r="A768" s="95" t="s">
        <v>1183</v>
      </c>
      <c r="B768" s="112" t="s">
        <v>1184</v>
      </c>
      <c r="C768" s="113">
        <v>16.100000000000001</v>
      </c>
      <c r="D768" s="96" t="s">
        <v>1185</v>
      </c>
      <c r="E768" s="95" t="s">
        <v>1186</v>
      </c>
      <c r="F768" s="126">
        <v>4310</v>
      </c>
      <c r="G768" s="95" t="s">
        <v>1187</v>
      </c>
      <c r="H768" s="127">
        <v>1650</v>
      </c>
      <c r="I768" s="95" t="s">
        <v>1188</v>
      </c>
      <c r="J768" s="127">
        <v>3720</v>
      </c>
      <c r="K768" s="95" t="s">
        <v>1189</v>
      </c>
      <c r="L768" s="126">
        <v>1070</v>
      </c>
      <c r="M768" s="95" t="s">
        <v>1190</v>
      </c>
      <c r="N768" s="126">
        <v>281</v>
      </c>
    </row>
    <row r="769" spans="1:14" x14ac:dyDescent="0.25">
      <c r="A769" s="98" t="s">
        <v>1191</v>
      </c>
      <c r="B769" s="114" t="s">
        <v>1192</v>
      </c>
      <c r="C769" s="98" t="s">
        <v>1193</v>
      </c>
      <c r="D769" s="114" t="s">
        <v>1194</v>
      </c>
      <c r="E769" s="98" t="s">
        <v>1195</v>
      </c>
      <c r="F769" s="130" t="s">
        <v>1084</v>
      </c>
      <c r="G769" s="98" t="s">
        <v>1195</v>
      </c>
      <c r="H769" s="130" t="s">
        <v>1084</v>
      </c>
      <c r="I769" s="98" t="s">
        <v>1196</v>
      </c>
      <c r="J769" s="130" t="s">
        <v>1084</v>
      </c>
      <c r="K769" s="98" t="s">
        <v>1197</v>
      </c>
      <c r="L769" s="130" t="s">
        <v>1084</v>
      </c>
      <c r="M769" s="98" t="s">
        <v>1198</v>
      </c>
      <c r="N769" s="130" t="s">
        <v>1084</v>
      </c>
    </row>
    <row r="770" spans="1:14" x14ac:dyDescent="0.25">
      <c r="A770" s="95" t="s">
        <v>1199</v>
      </c>
      <c r="B770" s="112" t="s">
        <v>1200</v>
      </c>
      <c r="C770" s="95" t="s">
        <v>1201</v>
      </c>
      <c r="D770" s="112" t="s">
        <v>1202</v>
      </c>
      <c r="E770" s="95" t="s">
        <v>1203</v>
      </c>
      <c r="F770" s="131" t="s">
        <v>1084</v>
      </c>
      <c r="G770" s="95" t="s">
        <v>1203</v>
      </c>
      <c r="H770" s="131" t="s">
        <v>1084</v>
      </c>
      <c r="I770" s="95" t="s">
        <v>1204</v>
      </c>
      <c r="J770" s="131" t="s">
        <v>1084</v>
      </c>
      <c r="K770" s="95" t="s">
        <v>1205</v>
      </c>
      <c r="L770" s="131" t="s">
        <v>1084</v>
      </c>
      <c r="M770" s="95" t="s">
        <v>1206</v>
      </c>
      <c r="N770" s="131" t="s">
        <v>1084</v>
      </c>
    </row>
    <row r="771" spans="1:14" x14ac:dyDescent="0.25">
      <c r="A771" s="98" t="s">
        <v>1207</v>
      </c>
      <c r="B771" s="114" t="s">
        <v>1208</v>
      </c>
      <c r="C771" s="98" t="s">
        <v>1209</v>
      </c>
      <c r="D771" s="110">
        <v>0.02</v>
      </c>
      <c r="E771" s="98" t="s">
        <v>1210</v>
      </c>
      <c r="F771" s="130" t="s">
        <v>1084</v>
      </c>
      <c r="G771" s="98" t="s">
        <v>1210</v>
      </c>
      <c r="H771" s="130" t="s">
        <v>1084</v>
      </c>
      <c r="I771" s="98" t="s">
        <v>1211</v>
      </c>
      <c r="J771" s="130" t="s">
        <v>1084</v>
      </c>
      <c r="K771" s="98" t="s">
        <v>1212</v>
      </c>
      <c r="L771" s="130" t="s">
        <v>1084</v>
      </c>
      <c r="M771" s="98" t="s">
        <v>1213</v>
      </c>
      <c r="N771" s="130" t="s">
        <v>1084</v>
      </c>
    </row>
    <row r="772" spans="1:14" x14ac:dyDescent="0.25">
      <c r="A772" s="95" t="s">
        <v>1214</v>
      </c>
      <c r="B772" s="112" t="s">
        <v>1215</v>
      </c>
      <c r="C772" s="95" t="s">
        <v>1216</v>
      </c>
      <c r="D772" s="107">
        <v>0.01</v>
      </c>
      <c r="E772" s="95" t="s">
        <v>1217</v>
      </c>
      <c r="F772" s="131" t="s">
        <v>1084</v>
      </c>
      <c r="G772" s="95" t="s">
        <v>1217</v>
      </c>
      <c r="H772" s="131" t="s">
        <v>1084</v>
      </c>
      <c r="I772" s="95" t="s">
        <v>1218</v>
      </c>
      <c r="J772" s="131" t="s">
        <v>1084</v>
      </c>
      <c r="K772" s="95" t="s">
        <v>1219</v>
      </c>
      <c r="L772" s="131" t="s">
        <v>1084</v>
      </c>
      <c r="M772" s="95" t="s">
        <v>1220</v>
      </c>
      <c r="N772" s="131" t="s">
        <v>1084</v>
      </c>
    </row>
    <row r="773" spans="1:14" x14ac:dyDescent="0.25">
      <c r="A773" s="98" t="s">
        <v>1221</v>
      </c>
      <c r="B773" s="114" t="s">
        <v>1222</v>
      </c>
      <c r="C773" s="98" t="s">
        <v>1223</v>
      </c>
      <c r="D773" s="110">
        <v>0.02</v>
      </c>
      <c r="E773" s="98" t="s">
        <v>1224</v>
      </c>
      <c r="F773" s="128">
        <v>1</v>
      </c>
      <c r="G773" s="98" t="s">
        <v>1224</v>
      </c>
      <c r="H773" s="130" t="s">
        <v>1084</v>
      </c>
      <c r="I773" s="98" t="s">
        <v>1225</v>
      </c>
      <c r="J773" s="130" t="s">
        <v>1084</v>
      </c>
      <c r="K773" s="98" t="s">
        <v>1226</v>
      </c>
      <c r="L773" s="130" t="s">
        <v>1084</v>
      </c>
      <c r="M773" s="98" t="s">
        <v>1227</v>
      </c>
      <c r="N773" s="130" t="s">
        <v>1084</v>
      </c>
    </row>
    <row r="774" spans="1:14" x14ac:dyDescent="0.25">
      <c r="A774" s="95" t="s">
        <v>1228</v>
      </c>
      <c r="B774" s="112" t="s">
        <v>1229</v>
      </c>
      <c r="C774" s="95" t="s">
        <v>1230</v>
      </c>
      <c r="D774" s="107">
        <v>0.02</v>
      </c>
      <c r="E774" s="95" t="s">
        <v>1231</v>
      </c>
      <c r="F774" s="126">
        <v>1</v>
      </c>
      <c r="G774" s="95" t="s">
        <v>1231</v>
      </c>
      <c r="H774" s="131" t="s">
        <v>1084</v>
      </c>
      <c r="I774" s="95" t="s">
        <v>1232</v>
      </c>
      <c r="J774" s="131" t="s">
        <v>1084</v>
      </c>
      <c r="K774" s="95" t="s">
        <v>1233</v>
      </c>
      <c r="L774" s="131" t="s">
        <v>1084</v>
      </c>
      <c r="M774" s="95" t="s">
        <v>1234</v>
      </c>
      <c r="N774" s="131" t="s">
        <v>1084</v>
      </c>
    </row>
    <row r="775" spans="1:14" x14ac:dyDescent="0.25">
      <c r="A775" s="98" t="s">
        <v>1235</v>
      </c>
      <c r="B775" s="114" t="s">
        <v>1236</v>
      </c>
      <c r="C775" s="98" t="s">
        <v>1237</v>
      </c>
      <c r="D775" s="110">
        <v>0.04</v>
      </c>
      <c r="E775" s="98" t="s">
        <v>1238</v>
      </c>
      <c r="F775" s="128">
        <v>4</v>
      </c>
      <c r="G775" s="98" t="s">
        <v>1238</v>
      </c>
      <c r="H775" s="130" t="s">
        <v>1084</v>
      </c>
      <c r="I775" s="98" t="s">
        <v>1239</v>
      </c>
      <c r="J775" s="130" t="s">
        <v>1084</v>
      </c>
      <c r="K775" s="98" t="s">
        <v>1240</v>
      </c>
      <c r="L775" s="130" t="s">
        <v>1084</v>
      </c>
      <c r="M775" s="98" t="s">
        <v>1241</v>
      </c>
      <c r="N775" s="130" t="s">
        <v>1084</v>
      </c>
    </row>
    <row r="776" spans="1:14" x14ac:dyDescent="0.25">
      <c r="A776" s="101" t="s">
        <v>1242</v>
      </c>
      <c r="B776" s="115" t="s">
        <v>1243</v>
      </c>
      <c r="C776" s="101" t="s">
        <v>1244</v>
      </c>
      <c r="D776" s="102" t="s">
        <v>1245</v>
      </c>
      <c r="E776" s="101" t="s">
        <v>1190</v>
      </c>
      <c r="F776" s="132">
        <v>6</v>
      </c>
      <c r="G776" s="101" t="s">
        <v>1190</v>
      </c>
      <c r="H776" s="132">
        <v>2</v>
      </c>
      <c r="I776" s="101" t="s">
        <v>1246</v>
      </c>
      <c r="J776" s="132">
        <v>2</v>
      </c>
      <c r="K776" s="101" t="s">
        <v>1247</v>
      </c>
      <c r="L776" s="133" t="s">
        <v>1084</v>
      </c>
      <c r="M776" s="101" t="s">
        <v>1248</v>
      </c>
      <c r="N776" s="133" t="s">
        <v>1084</v>
      </c>
    </row>
    <row r="777" spans="1:14" x14ac:dyDescent="0.25">
      <c r="A777" s="91" t="s">
        <v>1249</v>
      </c>
      <c r="B777" s="134" t="s">
        <v>1250</v>
      </c>
      <c r="C777" s="91" t="s">
        <v>1251</v>
      </c>
      <c r="D777" s="135">
        <v>0.01</v>
      </c>
      <c r="E777" s="91" t="s">
        <v>1252</v>
      </c>
      <c r="F777" s="136">
        <v>1</v>
      </c>
      <c r="G777" s="91" t="s">
        <v>1252</v>
      </c>
      <c r="H777" s="137" t="s">
        <v>1084</v>
      </c>
      <c r="I777" s="91" t="s">
        <v>1253</v>
      </c>
      <c r="J777" s="137" t="s">
        <v>1084</v>
      </c>
      <c r="K777" s="91" t="s">
        <v>1254</v>
      </c>
      <c r="L777" s="137" t="s">
        <v>1084</v>
      </c>
      <c r="M777" s="91" t="s">
        <v>1255</v>
      </c>
      <c r="N777" s="137" t="s">
        <v>1084</v>
      </c>
    </row>
    <row r="778" spans="1:14" x14ac:dyDescent="0.25">
      <c r="A778" s="95" t="s">
        <v>1256</v>
      </c>
      <c r="B778" s="112" t="s">
        <v>1257</v>
      </c>
      <c r="C778" s="95" t="s">
        <v>1258</v>
      </c>
      <c r="D778" s="138">
        <v>0.01</v>
      </c>
      <c r="E778" s="95" t="s">
        <v>1259</v>
      </c>
      <c r="F778" s="131" t="s">
        <v>1084</v>
      </c>
      <c r="G778" s="95" t="s">
        <v>1259</v>
      </c>
      <c r="H778" s="131" t="s">
        <v>1084</v>
      </c>
      <c r="I778" s="95" t="s">
        <v>1260</v>
      </c>
      <c r="J778" s="131" t="s">
        <v>1084</v>
      </c>
      <c r="K778" s="95" t="s">
        <v>1261</v>
      </c>
      <c r="L778" s="131" t="s">
        <v>1084</v>
      </c>
      <c r="M778" s="95" t="s">
        <v>1262</v>
      </c>
      <c r="N778" s="131" t="s">
        <v>1084</v>
      </c>
    </row>
    <row r="779" spans="1:14" x14ac:dyDescent="0.25">
      <c r="A779" s="98" t="s">
        <v>1263</v>
      </c>
      <c r="B779" s="114" t="s">
        <v>1264</v>
      </c>
      <c r="C779" s="98" t="s">
        <v>1258</v>
      </c>
      <c r="D779" s="139">
        <v>0.03</v>
      </c>
      <c r="E779" s="98" t="s">
        <v>1069</v>
      </c>
      <c r="F779" s="130" t="s">
        <v>1084</v>
      </c>
      <c r="G779" s="98" t="s">
        <v>1069</v>
      </c>
      <c r="H779" s="130" t="s">
        <v>1084</v>
      </c>
      <c r="I779" s="98" t="s">
        <v>1265</v>
      </c>
      <c r="J779" s="130" t="s">
        <v>1084</v>
      </c>
      <c r="K779" s="98" t="s">
        <v>1266</v>
      </c>
      <c r="L779" s="130" t="s">
        <v>1084</v>
      </c>
      <c r="M779" s="98" t="s">
        <v>1267</v>
      </c>
      <c r="N779" s="130" t="s">
        <v>1084</v>
      </c>
    </row>
    <row r="780" spans="1:14" x14ac:dyDescent="0.25">
      <c r="A780" s="95" t="s">
        <v>1268</v>
      </c>
      <c r="B780" s="112" t="s">
        <v>1269</v>
      </c>
      <c r="C780" s="95" t="s">
        <v>1258</v>
      </c>
      <c r="D780" s="138">
        <v>0.03</v>
      </c>
      <c r="E780" s="95" t="s">
        <v>1270</v>
      </c>
      <c r="F780" s="131" t="s">
        <v>1084</v>
      </c>
      <c r="G780" s="95" t="s">
        <v>1270</v>
      </c>
      <c r="H780" s="131" t="s">
        <v>1084</v>
      </c>
      <c r="I780" s="95" t="s">
        <v>1271</v>
      </c>
      <c r="J780" s="131" t="s">
        <v>1084</v>
      </c>
      <c r="K780" s="95" t="s">
        <v>1272</v>
      </c>
      <c r="L780" s="131" t="s">
        <v>1084</v>
      </c>
      <c r="M780" s="95" t="s">
        <v>1273</v>
      </c>
      <c r="N780" s="131" t="s">
        <v>1084</v>
      </c>
    </row>
    <row r="781" spans="1:14" ht="18" x14ac:dyDescent="0.25">
      <c r="A781" s="119" t="s">
        <v>1274</v>
      </c>
      <c r="B781" s="119" t="s">
        <v>1275</v>
      </c>
      <c r="C781" s="120" t="s">
        <v>1258</v>
      </c>
      <c r="D781" s="140">
        <v>0.03</v>
      </c>
      <c r="E781" s="120" t="s">
        <v>1276</v>
      </c>
      <c r="F781" s="141" t="s">
        <v>1084</v>
      </c>
      <c r="G781" s="120" t="s">
        <v>1276</v>
      </c>
      <c r="H781" s="141" t="s">
        <v>1084</v>
      </c>
      <c r="I781" s="120" t="s">
        <v>1277</v>
      </c>
      <c r="J781" s="141" t="s">
        <v>1084</v>
      </c>
      <c r="K781" s="120" t="s">
        <v>1278</v>
      </c>
      <c r="L781" s="141" t="s">
        <v>1084</v>
      </c>
      <c r="M781" s="120" t="s">
        <v>1279</v>
      </c>
      <c r="N781" s="141" t="s">
        <v>1084</v>
      </c>
    </row>
    <row r="782" spans="1:14" x14ac:dyDescent="0.25">
      <c r="A782" s="91" t="s">
        <v>1280</v>
      </c>
      <c r="B782" s="92" t="s">
        <v>1281</v>
      </c>
      <c r="C782" s="104">
        <v>5</v>
      </c>
      <c r="D782" s="135">
        <v>7.0000000000000007E-2</v>
      </c>
      <c r="E782" s="91" t="s">
        <v>1282</v>
      </c>
      <c r="F782" s="136">
        <v>578</v>
      </c>
      <c r="G782" s="91" t="s">
        <v>1283</v>
      </c>
      <c r="H782" s="136">
        <v>160</v>
      </c>
      <c r="I782" s="91" t="s">
        <v>1284</v>
      </c>
      <c r="J782" s="136">
        <v>317</v>
      </c>
      <c r="K782" s="91" t="s">
        <v>1285</v>
      </c>
      <c r="L782" s="136">
        <v>34</v>
      </c>
      <c r="M782" s="91" t="s">
        <v>1286</v>
      </c>
      <c r="N782" s="136">
        <v>22</v>
      </c>
    </row>
    <row r="783" spans="1:14" x14ac:dyDescent="0.25">
      <c r="A783" s="95" t="s">
        <v>1287</v>
      </c>
      <c r="B783" s="96" t="s">
        <v>1288</v>
      </c>
      <c r="C783" s="106">
        <v>26</v>
      </c>
      <c r="D783" s="138">
        <v>0.17</v>
      </c>
      <c r="E783" s="95" t="s">
        <v>1289</v>
      </c>
      <c r="F783" s="127">
        <v>3480</v>
      </c>
      <c r="G783" s="95" t="s">
        <v>1290</v>
      </c>
      <c r="H783" s="127">
        <v>1730</v>
      </c>
      <c r="I783" s="95" t="s">
        <v>1291</v>
      </c>
      <c r="J783" s="127">
        <v>3280</v>
      </c>
      <c r="K783" s="95" t="s">
        <v>1292</v>
      </c>
      <c r="L783" s="127">
        <v>1570</v>
      </c>
      <c r="M783" s="95" t="s">
        <v>1293</v>
      </c>
      <c r="N783" s="126">
        <v>479</v>
      </c>
    </row>
    <row r="784" spans="1:14" x14ac:dyDescent="0.25">
      <c r="A784" s="98" t="s">
        <v>1294</v>
      </c>
      <c r="B784" s="99" t="s">
        <v>1295</v>
      </c>
      <c r="C784" s="118">
        <v>1</v>
      </c>
      <c r="D784" s="114" t="s">
        <v>1296</v>
      </c>
      <c r="E784" s="98" t="s">
        <v>1297</v>
      </c>
      <c r="F784" s="128">
        <v>45</v>
      </c>
      <c r="G784" s="98" t="s">
        <v>1297</v>
      </c>
      <c r="H784" s="128">
        <v>12</v>
      </c>
      <c r="I784" s="98" t="s">
        <v>1298</v>
      </c>
      <c r="J784" s="128">
        <v>15</v>
      </c>
      <c r="K784" s="98" t="s">
        <v>1299</v>
      </c>
      <c r="L784" s="128">
        <v>2</v>
      </c>
      <c r="M784" s="98" t="s">
        <v>1300</v>
      </c>
      <c r="N784" s="128">
        <v>2</v>
      </c>
    </row>
    <row r="785" spans="1:14" x14ac:dyDescent="0.25">
      <c r="A785" s="95" t="s">
        <v>1301</v>
      </c>
      <c r="B785" s="96" t="s">
        <v>1302</v>
      </c>
      <c r="C785" s="113">
        <v>0.4</v>
      </c>
      <c r="D785" s="112" t="s">
        <v>1303</v>
      </c>
      <c r="E785" s="95" t="s">
        <v>1304</v>
      </c>
      <c r="F785" s="126">
        <v>33</v>
      </c>
      <c r="G785" s="95" t="s">
        <v>1304</v>
      </c>
      <c r="H785" s="126">
        <v>9</v>
      </c>
      <c r="I785" s="95" t="s">
        <v>1305</v>
      </c>
      <c r="J785" s="126">
        <v>10</v>
      </c>
      <c r="K785" s="95" t="s">
        <v>1306</v>
      </c>
      <c r="L785" s="126">
        <v>2</v>
      </c>
      <c r="M785" s="95" t="s">
        <v>1307</v>
      </c>
      <c r="N785" s="126">
        <v>1</v>
      </c>
    </row>
    <row r="786" spans="1:14" x14ac:dyDescent="0.25">
      <c r="A786" s="98" t="s">
        <v>1308</v>
      </c>
      <c r="B786" s="99" t="s">
        <v>1309</v>
      </c>
      <c r="C786" s="118">
        <v>0.4</v>
      </c>
      <c r="D786" s="139">
        <v>0.08</v>
      </c>
      <c r="E786" s="98" t="s">
        <v>1310</v>
      </c>
      <c r="F786" s="128">
        <v>60</v>
      </c>
      <c r="G786" s="98" t="s">
        <v>1310</v>
      </c>
      <c r="H786" s="128">
        <v>16</v>
      </c>
      <c r="I786" s="98" t="s">
        <v>1069</v>
      </c>
      <c r="J786" s="128">
        <v>18</v>
      </c>
      <c r="K786" s="98" t="s">
        <v>1311</v>
      </c>
      <c r="L786" s="128">
        <v>3</v>
      </c>
      <c r="M786" s="98" t="s">
        <v>1071</v>
      </c>
      <c r="N786" s="128">
        <v>2</v>
      </c>
    </row>
    <row r="787" spans="1:14" x14ac:dyDescent="0.25">
      <c r="A787" s="101" t="s">
        <v>1312</v>
      </c>
      <c r="B787" s="115" t="s">
        <v>1313</v>
      </c>
      <c r="C787" s="101" t="s">
        <v>1314</v>
      </c>
      <c r="D787" s="142">
        <v>0.01</v>
      </c>
      <c r="E787" s="101" t="s">
        <v>1315</v>
      </c>
      <c r="F787" s="132">
        <v>3</v>
      </c>
      <c r="G787" s="101" t="s">
        <v>1315</v>
      </c>
      <c r="H787" s="133" t="s">
        <v>1084</v>
      </c>
      <c r="I787" s="101" t="s">
        <v>1316</v>
      </c>
      <c r="J787" s="133" t="s">
        <v>1084</v>
      </c>
      <c r="K787" s="101" t="s">
        <v>1317</v>
      </c>
      <c r="L787" s="133" t="s">
        <v>1084</v>
      </c>
      <c r="M787" s="101" t="s">
        <v>1318</v>
      </c>
      <c r="N787" s="133" t="s">
        <v>1084</v>
      </c>
    </row>
    <row r="788" spans="1:14" x14ac:dyDescent="0.25">
      <c r="A788" s="91" t="s">
        <v>1319</v>
      </c>
      <c r="B788" s="92" t="s">
        <v>1320</v>
      </c>
      <c r="C788" s="104">
        <v>0.8</v>
      </c>
      <c r="D788" s="143">
        <v>4.0000000000000001E-3</v>
      </c>
      <c r="E788" s="91" t="s">
        <v>1321</v>
      </c>
      <c r="F788" s="136">
        <v>9</v>
      </c>
      <c r="G788" s="91" t="s">
        <v>1321</v>
      </c>
      <c r="H788" s="136">
        <v>2</v>
      </c>
      <c r="I788" s="91" t="s">
        <v>1322</v>
      </c>
      <c r="J788" s="136">
        <v>3</v>
      </c>
      <c r="K788" s="91" t="s">
        <v>1323</v>
      </c>
      <c r="L788" s="137" t="s">
        <v>1084</v>
      </c>
      <c r="M788" s="91" t="s">
        <v>1324</v>
      </c>
      <c r="N788" s="137" t="s">
        <v>1084</v>
      </c>
    </row>
    <row r="789" spans="1:14" x14ac:dyDescent="0.25">
      <c r="A789" s="95" t="s">
        <v>1325</v>
      </c>
      <c r="B789" s="96" t="s">
        <v>1326</v>
      </c>
      <c r="C789" s="113">
        <v>0.3</v>
      </c>
      <c r="D789" s="138">
        <v>0.01</v>
      </c>
      <c r="E789" s="95" t="s">
        <v>1327</v>
      </c>
      <c r="F789" s="126">
        <v>4</v>
      </c>
      <c r="G789" s="95" t="s">
        <v>1327</v>
      </c>
      <c r="H789" s="126">
        <v>1</v>
      </c>
      <c r="I789" s="95" t="s">
        <v>1328</v>
      </c>
      <c r="J789" s="126">
        <v>1</v>
      </c>
      <c r="K789" s="95" t="s">
        <v>1329</v>
      </c>
      <c r="L789" s="131" t="s">
        <v>1084</v>
      </c>
      <c r="M789" s="95" t="s">
        <v>1330</v>
      </c>
      <c r="N789" s="131" t="s">
        <v>1084</v>
      </c>
    </row>
    <row r="790" spans="1:14" x14ac:dyDescent="0.25">
      <c r="A790" s="98" t="s">
        <v>1331</v>
      </c>
      <c r="B790" s="99" t="s">
        <v>1332</v>
      </c>
      <c r="C790" s="118">
        <v>5.2</v>
      </c>
      <c r="D790" s="139">
        <v>0.15</v>
      </c>
      <c r="E790" s="98" t="s">
        <v>961</v>
      </c>
      <c r="F790" s="129">
        <v>1350</v>
      </c>
      <c r="G790" s="98" t="s">
        <v>1333</v>
      </c>
      <c r="H790" s="128">
        <v>376</v>
      </c>
      <c r="I790" s="98" t="s">
        <v>1334</v>
      </c>
      <c r="J790" s="128">
        <v>756</v>
      </c>
      <c r="K790" s="98" t="s">
        <v>1335</v>
      </c>
      <c r="L790" s="128">
        <v>80</v>
      </c>
      <c r="M790" s="98" t="s">
        <v>1336</v>
      </c>
      <c r="N790" s="128">
        <v>52</v>
      </c>
    </row>
    <row r="791" spans="1:14" x14ac:dyDescent="0.25">
      <c r="A791" s="95" t="s">
        <v>1337</v>
      </c>
      <c r="B791" s="96" t="s">
        <v>1338</v>
      </c>
      <c r="C791" s="113">
        <v>2.9</v>
      </c>
      <c r="D791" s="138">
        <v>0.27</v>
      </c>
      <c r="E791" s="95" t="s">
        <v>1339</v>
      </c>
      <c r="F791" s="126">
        <v>848</v>
      </c>
      <c r="G791" s="95" t="s">
        <v>1339</v>
      </c>
      <c r="H791" s="126">
        <v>231</v>
      </c>
      <c r="I791" s="95" t="s">
        <v>1340</v>
      </c>
      <c r="J791" s="126">
        <v>356</v>
      </c>
      <c r="K791" s="95" t="s">
        <v>1224</v>
      </c>
      <c r="L791" s="126">
        <v>42</v>
      </c>
      <c r="M791" s="95" t="s">
        <v>1341</v>
      </c>
      <c r="N791" s="126">
        <v>32</v>
      </c>
    </row>
    <row r="792" spans="1:14" x14ac:dyDescent="0.25">
      <c r="A792" s="98" t="s">
        <v>1342</v>
      </c>
      <c r="B792" s="99" t="s">
        <v>1343</v>
      </c>
      <c r="C792" s="109">
        <v>16</v>
      </c>
      <c r="D792" s="139">
        <v>0.28999999999999998</v>
      </c>
      <c r="E792" s="98" t="s">
        <v>1344</v>
      </c>
      <c r="F792" s="129">
        <v>4590</v>
      </c>
      <c r="G792" s="98" t="s">
        <v>1345</v>
      </c>
      <c r="H792" s="129">
        <v>1750</v>
      </c>
      <c r="I792" s="98" t="s">
        <v>1346</v>
      </c>
      <c r="J792" s="129">
        <v>3950</v>
      </c>
      <c r="K792" s="98" t="s">
        <v>1347</v>
      </c>
      <c r="L792" s="129">
        <v>1130</v>
      </c>
      <c r="M792" s="98" t="s">
        <v>1181</v>
      </c>
      <c r="N792" s="128">
        <v>297</v>
      </c>
    </row>
    <row r="793" spans="1:14" x14ac:dyDescent="0.25">
      <c r="A793" s="95" t="s">
        <v>1348</v>
      </c>
      <c r="B793" s="96" t="s">
        <v>1349</v>
      </c>
      <c r="C793" s="106">
        <v>65</v>
      </c>
      <c r="D793" s="138">
        <v>0.3</v>
      </c>
      <c r="E793" s="95" t="s">
        <v>1350</v>
      </c>
      <c r="F793" s="127">
        <v>7800</v>
      </c>
      <c r="G793" s="95" t="s">
        <v>1351</v>
      </c>
      <c r="H793" s="127">
        <v>6290</v>
      </c>
      <c r="I793" s="95" t="s">
        <v>1352</v>
      </c>
      <c r="J793" s="127">
        <v>7990</v>
      </c>
      <c r="K793" s="95" t="s">
        <v>1353</v>
      </c>
      <c r="L793" s="127">
        <v>6750</v>
      </c>
      <c r="M793" s="95" t="s">
        <v>1354</v>
      </c>
      <c r="N793" s="126">
        <v>4170</v>
      </c>
    </row>
    <row r="794" spans="1:14" x14ac:dyDescent="0.25">
      <c r="A794" s="98" t="s">
        <v>1355</v>
      </c>
      <c r="B794" s="114" t="s">
        <v>1356</v>
      </c>
      <c r="C794" s="118">
        <v>3.4</v>
      </c>
      <c r="D794" s="139">
        <v>0.14000000000000001</v>
      </c>
      <c r="E794" s="98" t="s">
        <v>1357</v>
      </c>
      <c r="F794" s="128">
        <v>635</v>
      </c>
      <c r="G794" s="98" t="s">
        <v>1357</v>
      </c>
      <c r="H794" s="128">
        <v>173</v>
      </c>
      <c r="I794" s="98" t="s">
        <v>1358</v>
      </c>
      <c r="J794" s="128">
        <v>286</v>
      </c>
      <c r="K794" s="98" t="s">
        <v>1359</v>
      </c>
      <c r="L794" s="128">
        <v>33</v>
      </c>
      <c r="M794" s="98" t="s">
        <v>1360</v>
      </c>
      <c r="N794" s="128">
        <v>24</v>
      </c>
    </row>
    <row r="795" spans="1:14" x14ac:dyDescent="0.25">
      <c r="A795" s="95" t="s">
        <v>1361</v>
      </c>
      <c r="B795" s="112" t="s">
        <v>1362</v>
      </c>
      <c r="C795" s="113">
        <v>1</v>
      </c>
      <c r="D795" s="138">
        <v>0.13</v>
      </c>
      <c r="E795" s="95" t="s">
        <v>1363</v>
      </c>
      <c r="F795" s="126">
        <v>151</v>
      </c>
      <c r="G795" s="95" t="s">
        <v>1363</v>
      </c>
      <c r="H795" s="126">
        <v>41</v>
      </c>
      <c r="I795" s="95" t="s">
        <v>1364</v>
      </c>
      <c r="J795" s="126">
        <v>49</v>
      </c>
      <c r="K795" s="95" t="s">
        <v>1365</v>
      </c>
      <c r="L795" s="126">
        <v>7</v>
      </c>
      <c r="M795" s="95" t="s">
        <v>1366</v>
      </c>
      <c r="N795" s="126">
        <v>6</v>
      </c>
    </row>
    <row r="796" spans="1:14" x14ac:dyDescent="0.25">
      <c r="A796" s="98" t="s">
        <v>1367</v>
      </c>
      <c r="B796" s="114" t="s">
        <v>1368</v>
      </c>
      <c r="C796" s="118">
        <v>2.9</v>
      </c>
      <c r="D796" s="139">
        <v>0.19</v>
      </c>
      <c r="E796" s="98" t="s">
        <v>1369</v>
      </c>
      <c r="F796" s="128">
        <v>674</v>
      </c>
      <c r="G796" s="98" t="s">
        <v>1369</v>
      </c>
      <c r="H796" s="128">
        <v>184</v>
      </c>
      <c r="I796" s="98" t="s">
        <v>1370</v>
      </c>
      <c r="J796" s="128">
        <v>283</v>
      </c>
      <c r="K796" s="98" t="s">
        <v>1285</v>
      </c>
      <c r="L796" s="128">
        <v>34</v>
      </c>
      <c r="M796" s="98" t="s">
        <v>1371</v>
      </c>
      <c r="N796" s="128">
        <v>25</v>
      </c>
    </row>
    <row r="797" spans="1:14" x14ac:dyDescent="0.25">
      <c r="A797" s="101" t="s">
        <v>1372</v>
      </c>
      <c r="B797" s="115" t="s">
        <v>1373</v>
      </c>
      <c r="C797" s="144">
        <v>20</v>
      </c>
      <c r="D797" s="142">
        <v>0.31</v>
      </c>
      <c r="E797" s="101" t="s">
        <v>1374</v>
      </c>
      <c r="F797" s="145">
        <v>3440</v>
      </c>
      <c r="G797" s="101" t="s">
        <v>1375</v>
      </c>
      <c r="H797" s="145">
        <v>1470</v>
      </c>
      <c r="I797" s="101" t="s">
        <v>1098</v>
      </c>
      <c r="J797" s="145">
        <v>3100</v>
      </c>
      <c r="K797" s="101" t="s">
        <v>1376</v>
      </c>
      <c r="L797" s="145">
        <v>1150</v>
      </c>
      <c r="M797" s="101" t="s">
        <v>1377</v>
      </c>
      <c r="N797" s="132">
        <v>304</v>
      </c>
    </row>
    <row r="798" spans="1:14" x14ac:dyDescent="0.25">
      <c r="A798" s="91" t="s">
        <v>1378</v>
      </c>
      <c r="B798" s="92" t="s">
        <v>1379</v>
      </c>
      <c r="C798" s="124">
        <v>500</v>
      </c>
      <c r="D798" s="135">
        <v>0.2</v>
      </c>
      <c r="E798" s="91" t="s">
        <v>1380</v>
      </c>
      <c r="F798" s="125">
        <v>12800</v>
      </c>
      <c r="G798" s="91" t="s">
        <v>1381</v>
      </c>
      <c r="H798" s="125">
        <v>16100</v>
      </c>
      <c r="I798" s="91" t="s">
        <v>1382</v>
      </c>
      <c r="J798" s="125">
        <v>13700</v>
      </c>
      <c r="K798" s="91" t="s">
        <v>1383</v>
      </c>
      <c r="L798" s="125">
        <v>16500</v>
      </c>
      <c r="M798" s="91" t="s">
        <v>1384</v>
      </c>
      <c r="N798" s="125">
        <v>18100</v>
      </c>
    </row>
    <row r="799" spans="1:14" x14ac:dyDescent="0.25">
      <c r="A799" s="95" t="s">
        <v>1385</v>
      </c>
      <c r="B799" s="96" t="s">
        <v>1386</v>
      </c>
      <c r="C799" s="146">
        <v>3200</v>
      </c>
      <c r="D799" s="138">
        <v>0.56999999999999995</v>
      </c>
      <c r="E799" s="95" t="s">
        <v>1387</v>
      </c>
      <c r="F799" s="147">
        <v>17500</v>
      </c>
      <c r="G799" s="95" t="s">
        <v>1388</v>
      </c>
      <c r="H799" s="147">
        <v>23500</v>
      </c>
      <c r="I799" s="95" t="s">
        <v>1389</v>
      </c>
      <c r="J799" s="147">
        <v>18900</v>
      </c>
      <c r="K799" s="95" t="s">
        <v>1283</v>
      </c>
      <c r="L799" s="147">
        <v>23800</v>
      </c>
      <c r="M799" s="95" t="s">
        <v>1390</v>
      </c>
      <c r="N799" s="147">
        <v>28200</v>
      </c>
    </row>
    <row r="800" spans="1:14" x14ac:dyDescent="0.25">
      <c r="A800" s="98" t="s">
        <v>1391</v>
      </c>
      <c r="B800" s="99" t="s">
        <v>1392</v>
      </c>
      <c r="C800" s="109">
        <v>800</v>
      </c>
      <c r="D800" s="139">
        <v>0.59</v>
      </c>
      <c r="E800" s="98" t="s">
        <v>1393</v>
      </c>
      <c r="F800" s="148">
        <v>13500</v>
      </c>
      <c r="G800" s="98" t="s">
        <v>1394</v>
      </c>
      <c r="H800" s="148">
        <v>17400</v>
      </c>
      <c r="I800" s="98" t="s">
        <v>1395</v>
      </c>
      <c r="J800" s="148">
        <v>14500</v>
      </c>
      <c r="K800" s="98" t="s">
        <v>1396</v>
      </c>
      <c r="L800" s="148">
        <v>17800</v>
      </c>
      <c r="M800" s="98" t="s">
        <v>1397</v>
      </c>
      <c r="N800" s="148">
        <v>20200</v>
      </c>
    </row>
    <row r="801" spans="1:14" x14ac:dyDescent="0.25">
      <c r="A801" s="95" t="s">
        <v>1398</v>
      </c>
      <c r="B801" s="96" t="s">
        <v>1399</v>
      </c>
      <c r="C801" s="106">
        <v>36</v>
      </c>
      <c r="D801" s="138">
        <v>0.2</v>
      </c>
      <c r="E801" s="95" t="s">
        <v>1400</v>
      </c>
      <c r="F801" s="127">
        <v>6840</v>
      </c>
      <c r="G801" s="95" t="s">
        <v>1401</v>
      </c>
      <c r="H801" s="127">
        <v>4090</v>
      </c>
      <c r="I801" s="95" t="s">
        <v>1120</v>
      </c>
      <c r="J801" s="127">
        <v>6690</v>
      </c>
      <c r="K801" s="95" t="s">
        <v>1402</v>
      </c>
      <c r="L801" s="127">
        <v>4140</v>
      </c>
      <c r="M801" s="95" t="s">
        <v>1403</v>
      </c>
      <c r="N801" s="126">
        <v>1650</v>
      </c>
    </row>
    <row r="802" spans="1:14" x14ac:dyDescent="0.25">
      <c r="A802" s="98" t="s">
        <v>1404</v>
      </c>
      <c r="B802" s="99" t="s">
        <v>1405</v>
      </c>
      <c r="C802" s="149">
        <v>50000</v>
      </c>
      <c r="D802" s="139">
        <v>0.09</v>
      </c>
      <c r="E802" s="98" t="s">
        <v>1111</v>
      </c>
      <c r="F802" s="129">
        <v>4880</v>
      </c>
      <c r="G802" s="98" t="s">
        <v>1406</v>
      </c>
      <c r="H802" s="129">
        <v>6630</v>
      </c>
      <c r="I802" s="98" t="s">
        <v>1097</v>
      </c>
      <c r="J802" s="129">
        <v>5270</v>
      </c>
      <c r="K802" s="98" t="s">
        <v>1407</v>
      </c>
      <c r="L802" s="129">
        <v>6690</v>
      </c>
      <c r="M802" s="98" t="s">
        <v>1408</v>
      </c>
      <c r="N802" s="128">
        <v>8040</v>
      </c>
    </row>
    <row r="803" spans="1:14" x14ac:dyDescent="0.25">
      <c r="A803" s="95" t="s">
        <v>1409</v>
      </c>
      <c r="B803" s="96" t="s">
        <v>1410</v>
      </c>
      <c r="C803" s="146">
        <v>10000</v>
      </c>
      <c r="D803" s="138">
        <v>0.25</v>
      </c>
      <c r="E803" s="95" t="s">
        <v>1411</v>
      </c>
      <c r="F803" s="127">
        <v>8210</v>
      </c>
      <c r="G803" s="95" t="s">
        <v>1412</v>
      </c>
      <c r="H803" s="147">
        <v>11100</v>
      </c>
      <c r="I803" s="95" t="s">
        <v>1413</v>
      </c>
      <c r="J803" s="127">
        <v>8880</v>
      </c>
      <c r="K803" s="95" t="s">
        <v>1160</v>
      </c>
      <c r="L803" s="147">
        <v>11200</v>
      </c>
      <c r="M803" s="95" t="s">
        <v>1414</v>
      </c>
      <c r="N803" s="147">
        <v>13500</v>
      </c>
    </row>
    <row r="804" spans="1:14" x14ac:dyDescent="0.25">
      <c r="A804" s="98" t="s">
        <v>1415</v>
      </c>
      <c r="B804" s="99" t="s">
        <v>1416</v>
      </c>
      <c r="C804" s="149">
        <v>3000</v>
      </c>
      <c r="D804" s="114" t="s">
        <v>1417</v>
      </c>
      <c r="E804" s="98" t="s">
        <v>1400</v>
      </c>
      <c r="F804" s="129">
        <v>6850</v>
      </c>
      <c r="G804" s="98" t="s">
        <v>1418</v>
      </c>
      <c r="H804" s="129">
        <v>9200</v>
      </c>
      <c r="I804" s="98" t="s">
        <v>1118</v>
      </c>
      <c r="J804" s="129">
        <v>7400</v>
      </c>
      <c r="K804" s="98" t="s">
        <v>1419</v>
      </c>
      <c r="L804" s="129">
        <v>9310</v>
      </c>
      <c r="M804" s="98" t="s">
        <v>1420</v>
      </c>
      <c r="N804" s="148">
        <v>11000</v>
      </c>
    </row>
    <row r="805" spans="1:14" x14ac:dyDescent="0.25">
      <c r="A805" s="95" t="s">
        <v>1421</v>
      </c>
      <c r="B805" s="96" t="s">
        <v>1422</v>
      </c>
      <c r="C805" s="146">
        <v>2600</v>
      </c>
      <c r="D805" s="138">
        <v>0.28000000000000003</v>
      </c>
      <c r="E805" s="95" t="s">
        <v>1423</v>
      </c>
      <c r="F805" s="127">
        <v>6640</v>
      </c>
      <c r="G805" s="95" t="s">
        <v>1424</v>
      </c>
      <c r="H805" s="127">
        <v>8900</v>
      </c>
      <c r="I805" s="95" t="s">
        <v>927</v>
      </c>
      <c r="J805" s="127">
        <v>7180</v>
      </c>
      <c r="K805" s="95" t="s">
        <v>919</v>
      </c>
      <c r="L805" s="127">
        <v>9010</v>
      </c>
      <c r="M805" s="95" t="s">
        <v>1425</v>
      </c>
      <c r="N805" s="147">
        <v>10700</v>
      </c>
    </row>
    <row r="806" spans="1:14" x14ac:dyDescent="0.25">
      <c r="A806" s="120" t="s">
        <v>1426</v>
      </c>
      <c r="B806" s="150" t="s">
        <v>1427</v>
      </c>
      <c r="C806" s="151">
        <v>3200</v>
      </c>
      <c r="D806" s="140">
        <v>0.32</v>
      </c>
      <c r="E806" s="120" t="s">
        <v>1428</v>
      </c>
      <c r="F806" s="152">
        <v>7110</v>
      </c>
      <c r="G806" s="120" t="s">
        <v>1429</v>
      </c>
      <c r="H806" s="152">
        <v>9540</v>
      </c>
      <c r="I806" s="120" t="s">
        <v>1430</v>
      </c>
      <c r="J806" s="152">
        <v>7680</v>
      </c>
      <c r="K806" s="120" t="s">
        <v>1431</v>
      </c>
      <c r="L806" s="152">
        <v>9660</v>
      </c>
      <c r="M806" s="120" t="s">
        <v>1432</v>
      </c>
      <c r="N806" s="153">
        <v>11500</v>
      </c>
    </row>
    <row r="807" spans="1:14" x14ac:dyDescent="0.25">
      <c r="A807" s="91" t="s">
        <v>1433</v>
      </c>
      <c r="B807" s="92" t="s">
        <v>1434</v>
      </c>
      <c r="C807" s="154">
        <v>2600</v>
      </c>
      <c r="D807" s="135">
        <v>0.36</v>
      </c>
      <c r="E807" s="91" t="s">
        <v>1400</v>
      </c>
      <c r="F807" s="155">
        <v>6870</v>
      </c>
      <c r="G807" s="91" t="s">
        <v>1418</v>
      </c>
      <c r="H807" s="155">
        <v>9200</v>
      </c>
      <c r="I807" s="91" t="s">
        <v>1435</v>
      </c>
      <c r="J807" s="155">
        <v>7420</v>
      </c>
      <c r="K807" s="91" t="s">
        <v>1436</v>
      </c>
      <c r="L807" s="155">
        <v>9320</v>
      </c>
      <c r="M807" s="91" t="s">
        <v>1437</v>
      </c>
      <c r="N807" s="125">
        <v>11000</v>
      </c>
    </row>
    <row r="808" spans="1:14" x14ac:dyDescent="0.25">
      <c r="A808" s="95" t="s">
        <v>1438</v>
      </c>
      <c r="B808" s="96" t="s">
        <v>1439</v>
      </c>
      <c r="C808" s="95" t="s">
        <v>1440</v>
      </c>
      <c r="D808" s="112" t="s">
        <v>1441</v>
      </c>
      <c r="E808" s="95" t="s">
        <v>1442</v>
      </c>
      <c r="F808" s="126">
        <v>7</v>
      </c>
      <c r="G808" s="95" t="s">
        <v>1442</v>
      </c>
      <c r="H808" s="126">
        <v>2</v>
      </c>
      <c r="I808" s="95" t="s">
        <v>1443</v>
      </c>
      <c r="J808" s="126">
        <v>2</v>
      </c>
      <c r="K808" s="95" t="s">
        <v>1444</v>
      </c>
      <c r="L808" s="131" t="s">
        <v>1084</v>
      </c>
      <c r="M808" s="95" t="s">
        <v>1445</v>
      </c>
      <c r="N808" s="131" t="s">
        <v>1084</v>
      </c>
    </row>
    <row r="809" spans="1:14" x14ac:dyDescent="0.25">
      <c r="A809" s="98" t="s">
        <v>1446</v>
      </c>
      <c r="B809" s="99" t="s">
        <v>1447</v>
      </c>
      <c r="C809" s="149">
        <v>4100</v>
      </c>
      <c r="D809" s="139">
        <v>0.41</v>
      </c>
      <c r="E809" s="98" t="s">
        <v>1448</v>
      </c>
      <c r="F809" s="129">
        <v>6350</v>
      </c>
      <c r="G809" s="98" t="s">
        <v>1449</v>
      </c>
      <c r="H809" s="129">
        <v>8550</v>
      </c>
      <c r="I809" s="98" t="s">
        <v>1450</v>
      </c>
      <c r="J809" s="129">
        <v>6860</v>
      </c>
      <c r="K809" s="98" t="s">
        <v>1451</v>
      </c>
      <c r="L809" s="129">
        <v>8650</v>
      </c>
      <c r="M809" s="98" t="s">
        <v>1452</v>
      </c>
      <c r="N809" s="148">
        <v>10300</v>
      </c>
    </row>
    <row r="810" spans="1:14" x14ac:dyDescent="0.25">
      <c r="A810" s="95" t="s">
        <v>1453</v>
      </c>
      <c r="B810" s="96" t="s">
        <v>1454</v>
      </c>
      <c r="C810" s="146">
        <v>3100</v>
      </c>
      <c r="D810" s="138">
        <v>0.44</v>
      </c>
      <c r="E810" s="95" t="s">
        <v>1455</v>
      </c>
      <c r="F810" s="127">
        <v>5890</v>
      </c>
      <c r="G810" s="95" t="s">
        <v>1456</v>
      </c>
      <c r="H810" s="127">
        <v>7910</v>
      </c>
      <c r="I810" s="95" t="s">
        <v>1457</v>
      </c>
      <c r="J810" s="127">
        <v>6370</v>
      </c>
      <c r="K810" s="95" t="s">
        <v>1458</v>
      </c>
      <c r="L810" s="127">
        <v>8010</v>
      </c>
      <c r="M810" s="95" t="s">
        <v>1459</v>
      </c>
      <c r="N810" s="126">
        <v>9490</v>
      </c>
    </row>
    <row r="811" spans="1:14" x14ac:dyDescent="0.25">
      <c r="A811" s="98" t="s">
        <v>1460</v>
      </c>
      <c r="B811" s="99" t="s">
        <v>1461</v>
      </c>
      <c r="C811" s="149">
        <v>3000</v>
      </c>
      <c r="D811" s="139">
        <v>0.5</v>
      </c>
      <c r="E811" s="98" t="s">
        <v>1462</v>
      </c>
      <c r="F811" s="129">
        <v>5830</v>
      </c>
      <c r="G811" s="98" t="s">
        <v>1463</v>
      </c>
      <c r="H811" s="129">
        <v>7820</v>
      </c>
      <c r="I811" s="98" t="s">
        <v>1464</v>
      </c>
      <c r="J811" s="129">
        <v>6290</v>
      </c>
      <c r="K811" s="98" t="s">
        <v>1465</v>
      </c>
      <c r="L811" s="129">
        <v>7920</v>
      </c>
      <c r="M811" s="98" t="s">
        <v>1466</v>
      </c>
      <c r="N811" s="128">
        <v>9380</v>
      </c>
    </row>
    <row r="812" spans="1:14" x14ac:dyDescent="0.25">
      <c r="A812" s="95" t="s">
        <v>1467</v>
      </c>
      <c r="B812" s="96" t="s">
        <v>1468</v>
      </c>
      <c r="C812" s="146">
        <v>3000</v>
      </c>
      <c r="D812" s="138">
        <v>0.55000000000000004</v>
      </c>
      <c r="E812" s="95" t="s">
        <v>1469</v>
      </c>
      <c r="F812" s="127">
        <v>5680</v>
      </c>
      <c r="G812" s="95" t="s">
        <v>1470</v>
      </c>
      <c r="H812" s="127">
        <v>7620</v>
      </c>
      <c r="I812" s="95" t="s">
        <v>1471</v>
      </c>
      <c r="J812" s="127">
        <v>6130</v>
      </c>
      <c r="K812" s="95" t="s">
        <v>1063</v>
      </c>
      <c r="L812" s="127">
        <v>7710</v>
      </c>
      <c r="M812" s="95" t="s">
        <v>1472</v>
      </c>
      <c r="N812" s="126">
        <v>9140</v>
      </c>
    </row>
    <row r="813" spans="1:14" x14ac:dyDescent="0.25">
      <c r="A813" s="98" t="s">
        <v>1473</v>
      </c>
      <c r="B813" s="99" t="s">
        <v>1474</v>
      </c>
      <c r="C813" s="149">
        <v>2000</v>
      </c>
      <c r="D813" s="139">
        <v>0.55000000000000004</v>
      </c>
      <c r="E813" s="98" t="s">
        <v>1095</v>
      </c>
      <c r="F813" s="129">
        <v>5390</v>
      </c>
      <c r="G813" s="98" t="s">
        <v>1475</v>
      </c>
      <c r="H813" s="129">
        <v>7190</v>
      </c>
      <c r="I813" s="98" t="s">
        <v>1476</v>
      </c>
      <c r="J813" s="129">
        <v>5820</v>
      </c>
      <c r="K813" s="98" t="s">
        <v>1477</v>
      </c>
      <c r="L813" s="129">
        <v>7290</v>
      </c>
      <c r="M813" s="98" t="s">
        <v>920</v>
      </c>
      <c r="N813" s="128">
        <v>8570</v>
      </c>
    </row>
    <row r="814" spans="1:14" x14ac:dyDescent="0.25">
      <c r="A814" s="95" t="s">
        <v>1478</v>
      </c>
      <c r="B814" s="96" t="s">
        <v>1479</v>
      </c>
      <c r="C814" s="146">
        <v>2000</v>
      </c>
      <c r="D814" s="138">
        <v>0.56000000000000005</v>
      </c>
      <c r="E814" s="95" t="s">
        <v>1375</v>
      </c>
      <c r="F814" s="127">
        <v>5430</v>
      </c>
      <c r="G814" s="95" t="s">
        <v>1480</v>
      </c>
      <c r="H814" s="127">
        <v>7240</v>
      </c>
      <c r="I814" s="95" t="s">
        <v>1481</v>
      </c>
      <c r="J814" s="127">
        <v>5860</v>
      </c>
      <c r="K814" s="95" t="s">
        <v>1482</v>
      </c>
      <c r="L814" s="127">
        <v>7340</v>
      </c>
      <c r="M814" s="95" t="s">
        <v>1483</v>
      </c>
      <c r="N814" s="126">
        <v>8630</v>
      </c>
    </row>
    <row r="815" spans="1:14" x14ac:dyDescent="0.25">
      <c r="A815" s="98" t="s">
        <v>1484</v>
      </c>
      <c r="B815" s="99" t="s">
        <v>1485</v>
      </c>
      <c r="C815" s="149">
        <v>2000</v>
      </c>
      <c r="D815" s="139">
        <v>0.48</v>
      </c>
      <c r="E815" s="98" t="s">
        <v>1486</v>
      </c>
      <c r="F815" s="129">
        <v>4720</v>
      </c>
      <c r="G815" s="98" t="s">
        <v>1351</v>
      </c>
      <c r="H815" s="129">
        <v>6290</v>
      </c>
      <c r="I815" s="98" t="s">
        <v>1487</v>
      </c>
      <c r="J815" s="129">
        <v>5090</v>
      </c>
      <c r="K815" s="98" t="s">
        <v>1488</v>
      </c>
      <c r="L815" s="129">
        <v>6380</v>
      </c>
      <c r="M815" s="98" t="s">
        <v>1489</v>
      </c>
      <c r="N815" s="128">
        <v>7500</v>
      </c>
    </row>
    <row r="816" spans="1:14" x14ac:dyDescent="0.25">
      <c r="A816" s="95" t="s">
        <v>1490</v>
      </c>
      <c r="B816" s="96" t="s">
        <v>1491</v>
      </c>
      <c r="C816" s="95" t="s">
        <v>1492</v>
      </c>
      <c r="D816" s="156">
        <v>2E-3</v>
      </c>
      <c r="E816" s="95" t="s">
        <v>1493</v>
      </c>
      <c r="F816" s="131" t="s">
        <v>1084</v>
      </c>
      <c r="G816" s="95" t="s">
        <v>1493</v>
      </c>
      <c r="H816" s="131" t="s">
        <v>1084</v>
      </c>
      <c r="I816" s="95" t="s">
        <v>1494</v>
      </c>
      <c r="J816" s="131" t="s">
        <v>1084</v>
      </c>
      <c r="K816" s="95" t="s">
        <v>1495</v>
      </c>
      <c r="L816" s="131" t="s">
        <v>1084</v>
      </c>
      <c r="M816" s="95" t="s">
        <v>1496</v>
      </c>
      <c r="N816" s="131" t="s">
        <v>1084</v>
      </c>
    </row>
    <row r="817" spans="1:14" x14ac:dyDescent="0.25">
      <c r="A817" s="98" t="s">
        <v>1497</v>
      </c>
      <c r="B817" s="114" t="s">
        <v>1498</v>
      </c>
      <c r="C817" s="98" t="s">
        <v>1216</v>
      </c>
      <c r="D817" s="139">
        <v>0.01</v>
      </c>
      <c r="E817" s="98" t="s">
        <v>1499</v>
      </c>
      <c r="F817" s="130" t="s">
        <v>1084</v>
      </c>
      <c r="G817" s="98" t="s">
        <v>1499</v>
      </c>
      <c r="H817" s="130" t="s">
        <v>1084</v>
      </c>
      <c r="I817" s="98" t="s">
        <v>1500</v>
      </c>
      <c r="J817" s="130" t="s">
        <v>1084</v>
      </c>
      <c r="K817" s="98" t="s">
        <v>1501</v>
      </c>
      <c r="L817" s="130" t="s">
        <v>1084</v>
      </c>
      <c r="M817" s="98" t="s">
        <v>1502</v>
      </c>
      <c r="N817" s="130" t="s">
        <v>1084</v>
      </c>
    </row>
    <row r="818" spans="1:14" x14ac:dyDescent="0.25">
      <c r="A818" s="95" t="s">
        <v>1503</v>
      </c>
      <c r="B818" s="112" t="s">
        <v>1504</v>
      </c>
      <c r="C818" s="95" t="s">
        <v>1492</v>
      </c>
      <c r="D818" s="156">
        <v>3.0000000000000001E-3</v>
      </c>
      <c r="E818" s="95" t="s">
        <v>1505</v>
      </c>
      <c r="F818" s="131" t="s">
        <v>1084</v>
      </c>
      <c r="G818" s="95" t="s">
        <v>1505</v>
      </c>
      <c r="H818" s="131" t="s">
        <v>1084</v>
      </c>
      <c r="I818" s="95" t="s">
        <v>1506</v>
      </c>
      <c r="J818" s="131" t="s">
        <v>1084</v>
      </c>
      <c r="K818" s="95" t="s">
        <v>1507</v>
      </c>
      <c r="L818" s="131" t="s">
        <v>1084</v>
      </c>
      <c r="M818" s="95" t="s">
        <v>1508</v>
      </c>
      <c r="N818" s="131" t="s">
        <v>1084</v>
      </c>
    </row>
    <row r="819" spans="1:14" x14ac:dyDescent="0.25">
      <c r="A819" s="98" t="s">
        <v>1509</v>
      </c>
      <c r="B819" s="114" t="s">
        <v>1510</v>
      </c>
      <c r="C819" s="98" t="s">
        <v>1511</v>
      </c>
      <c r="D819" s="139">
        <v>0.02</v>
      </c>
      <c r="E819" s="98" t="s">
        <v>1512</v>
      </c>
      <c r="F819" s="130" t="s">
        <v>1084</v>
      </c>
      <c r="G819" s="98" t="s">
        <v>1512</v>
      </c>
      <c r="H819" s="130" t="s">
        <v>1084</v>
      </c>
      <c r="I819" s="98" t="s">
        <v>1513</v>
      </c>
      <c r="J819" s="130" t="s">
        <v>1084</v>
      </c>
      <c r="K819" s="98" t="s">
        <v>1514</v>
      </c>
      <c r="L819" s="130" t="s">
        <v>1084</v>
      </c>
      <c r="M819" s="98" t="s">
        <v>1515</v>
      </c>
      <c r="N819" s="130" t="s">
        <v>1084</v>
      </c>
    </row>
    <row r="820" spans="1:14" x14ac:dyDescent="0.25">
      <c r="A820" s="101" t="s">
        <v>1516</v>
      </c>
      <c r="B820" s="115" t="s">
        <v>1517</v>
      </c>
      <c r="C820" s="101" t="s">
        <v>1440</v>
      </c>
      <c r="D820" s="142">
        <v>7.0000000000000007E-2</v>
      </c>
      <c r="E820" s="101" t="s">
        <v>1181</v>
      </c>
      <c r="F820" s="132">
        <v>6</v>
      </c>
      <c r="G820" s="101" t="s">
        <v>1181</v>
      </c>
      <c r="H820" s="132">
        <v>2</v>
      </c>
      <c r="I820" s="101" t="s">
        <v>1518</v>
      </c>
      <c r="J820" s="132">
        <v>2</v>
      </c>
      <c r="K820" s="101" t="s">
        <v>1519</v>
      </c>
      <c r="L820" s="133" t="s">
        <v>1084</v>
      </c>
      <c r="M820" s="101" t="s">
        <v>1520</v>
      </c>
      <c r="N820" s="133" t="s">
        <v>1084</v>
      </c>
    </row>
    <row r="821" spans="1:14" x14ac:dyDescent="0.25">
      <c r="A821" s="91" t="s">
        <v>1521</v>
      </c>
      <c r="B821" s="134" t="s">
        <v>1522</v>
      </c>
      <c r="C821" s="124">
        <v>119</v>
      </c>
      <c r="D821" s="135">
        <v>0.41</v>
      </c>
      <c r="E821" s="91" t="s">
        <v>1523</v>
      </c>
      <c r="F821" s="125">
        <v>12400</v>
      </c>
      <c r="G821" s="91" t="s">
        <v>1017</v>
      </c>
      <c r="H821" s="125">
        <v>12400</v>
      </c>
      <c r="I821" s="91" t="s">
        <v>1524</v>
      </c>
      <c r="J821" s="125">
        <v>13000</v>
      </c>
      <c r="K821" s="91" t="s">
        <v>1525</v>
      </c>
      <c r="L821" s="125">
        <v>13200</v>
      </c>
      <c r="M821" s="91" t="s">
        <v>1526</v>
      </c>
      <c r="N821" s="125">
        <v>10900</v>
      </c>
    </row>
    <row r="822" spans="1:14" x14ac:dyDescent="0.25">
      <c r="A822" s="95" t="s">
        <v>1527</v>
      </c>
      <c r="B822" s="112" t="s">
        <v>1528</v>
      </c>
      <c r="C822" s="106">
        <v>24.4</v>
      </c>
      <c r="D822" s="138">
        <v>0.44</v>
      </c>
      <c r="E822" s="95" t="s">
        <v>1529</v>
      </c>
      <c r="F822" s="147">
        <v>11600</v>
      </c>
      <c r="G822" s="95" t="s">
        <v>1530</v>
      </c>
      <c r="H822" s="127">
        <v>5560</v>
      </c>
      <c r="I822" s="95" t="s">
        <v>1531</v>
      </c>
      <c r="J822" s="147">
        <v>10800</v>
      </c>
      <c r="K822" s="95" t="s">
        <v>1532</v>
      </c>
      <c r="L822" s="127">
        <v>4900</v>
      </c>
      <c r="M822" s="95" t="s">
        <v>1533</v>
      </c>
      <c r="N822" s="126">
        <v>1430</v>
      </c>
    </row>
    <row r="823" spans="1:14" x14ac:dyDescent="0.25">
      <c r="A823" s="98" t="s">
        <v>1534</v>
      </c>
      <c r="B823" s="99" t="s">
        <v>1535</v>
      </c>
      <c r="C823" s="118">
        <v>4.8</v>
      </c>
      <c r="D823" s="139">
        <v>0.18</v>
      </c>
      <c r="E823" s="98" t="s">
        <v>1536</v>
      </c>
      <c r="F823" s="129">
        <v>1890</v>
      </c>
      <c r="G823" s="98" t="s">
        <v>1537</v>
      </c>
      <c r="H823" s="128">
        <v>523</v>
      </c>
      <c r="I823" s="98" t="s">
        <v>1538</v>
      </c>
      <c r="J823" s="129">
        <v>1020</v>
      </c>
      <c r="K823" s="98" t="s">
        <v>1539</v>
      </c>
      <c r="L823" s="128">
        <v>108</v>
      </c>
      <c r="M823" s="98" t="s">
        <v>1540</v>
      </c>
      <c r="N823" s="128">
        <v>73</v>
      </c>
    </row>
    <row r="824" spans="1:14" x14ac:dyDescent="0.25">
      <c r="A824" s="95" t="s">
        <v>1541</v>
      </c>
      <c r="B824" s="112" t="s">
        <v>1542</v>
      </c>
      <c r="C824" s="106">
        <v>51.6</v>
      </c>
      <c r="D824" s="138">
        <v>0.44</v>
      </c>
      <c r="E824" s="95" t="s">
        <v>1543</v>
      </c>
      <c r="F824" s="127">
        <v>8900</v>
      </c>
      <c r="G824" s="95" t="s">
        <v>1544</v>
      </c>
      <c r="H824" s="127">
        <v>6450</v>
      </c>
      <c r="I824" s="95" t="s">
        <v>1545</v>
      </c>
      <c r="J824" s="127">
        <v>8980</v>
      </c>
      <c r="K824" s="95" t="s">
        <v>1546</v>
      </c>
      <c r="L824" s="127">
        <v>6850</v>
      </c>
      <c r="M824" s="95" t="s">
        <v>1547</v>
      </c>
      <c r="N824" s="126">
        <v>3630</v>
      </c>
    </row>
    <row r="825" spans="1:14" x14ac:dyDescent="0.25">
      <c r="A825" s="98" t="s">
        <v>1548</v>
      </c>
      <c r="B825" s="114" t="s">
        <v>1549</v>
      </c>
      <c r="C825" s="118">
        <v>4.3</v>
      </c>
      <c r="D825" s="139">
        <v>0.41</v>
      </c>
      <c r="E825" s="98" t="s">
        <v>1550</v>
      </c>
      <c r="F825" s="129">
        <v>2120</v>
      </c>
      <c r="G825" s="98" t="s">
        <v>1551</v>
      </c>
      <c r="H825" s="128">
        <v>583</v>
      </c>
      <c r="I825" s="98" t="s">
        <v>1552</v>
      </c>
      <c r="J825" s="129">
        <v>1080</v>
      </c>
      <c r="K825" s="98" t="s">
        <v>1553</v>
      </c>
      <c r="L825" s="128">
        <v>116</v>
      </c>
      <c r="M825" s="98" t="s">
        <v>964</v>
      </c>
      <c r="N825" s="128">
        <v>81</v>
      </c>
    </row>
    <row r="826" spans="1:14" x14ac:dyDescent="0.25">
      <c r="A826" s="95" t="s">
        <v>1554</v>
      </c>
      <c r="B826" s="112" t="s">
        <v>1555</v>
      </c>
      <c r="C826" s="113">
        <v>3.5</v>
      </c>
      <c r="D826" s="138">
        <v>0.42</v>
      </c>
      <c r="E826" s="95" t="s">
        <v>1556</v>
      </c>
      <c r="F826" s="127">
        <v>1800</v>
      </c>
      <c r="G826" s="95" t="s">
        <v>1557</v>
      </c>
      <c r="H826" s="126">
        <v>491</v>
      </c>
      <c r="I826" s="95" t="s">
        <v>1558</v>
      </c>
      <c r="J826" s="126">
        <v>822</v>
      </c>
      <c r="K826" s="95" t="s">
        <v>1559</v>
      </c>
      <c r="L826" s="126">
        <v>93</v>
      </c>
      <c r="M826" s="95" t="s">
        <v>1560</v>
      </c>
      <c r="N826" s="126">
        <v>68</v>
      </c>
    </row>
    <row r="827" spans="1:14" x14ac:dyDescent="0.25">
      <c r="A827" s="98" t="s">
        <v>1561</v>
      </c>
      <c r="B827" s="114" t="s">
        <v>1562</v>
      </c>
      <c r="C827" s="109">
        <v>20.8</v>
      </c>
      <c r="D827" s="114" t="s">
        <v>1563</v>
      </c>
      <c r="E827" s="98" t="s">
        <v>1089</v>
      </c>
      <c r="F827" s="129">
        <v>9710</v>
      </c>
      <c r="G827" s="98" t="s">
        <v>1564</v>
      </c>
      <c r="H827" s="129">
        <v>4240</v>
      </c>
      <c r="I827" s="98" t="s">
        <v>1420</v>
      </c>
      <c r="J827" s="129">
        <v>8820</v>
      </c>
      <c r="K827" s="98" t="s">
        <v>1565</v>
      </c>
      <c r="L827" s="129">
        <v>3400</v>
      </c>
      <c r="M827" s="98" t="s">
        <v>1566</v>
      </c>
      <c r="N827" s="128">
        <v>912</v>
      </c>
    </row>
    <row r="828" spans="1:14" x14ac:dyDescent="0.25">
      <c r="A828" s="95" t="s">
        <v>1567</v>
      </c>
      <c r="B828" s="112" t="s">
        <v>1568</v>
      </c>
      <c r="C828" s="106">
        <v>10.8</v>
      </c>
      <c r="D828" s="138">
        <v>0.45</v>
      </c>
      <c r="E828" s="95" t="s">
        <v>1569</v>
      </c>
      <c r="F828" s="127">
        <v>5550</v>
      </c>
      <c r="G828" s="95" t="s">
        <v>1570</v>
      </c>
      <c r="H828" s="127">
        <v>1790</v>
      </c>
      <c r="I828" s="95" t="s">
        <v>1571</v>
      </c>
      <c r="J828" s="127">
        <v>4280</v>
      </c>
      <c r="K828" s="95" t="s">
        <v>1572</v>
      </c>
      <c r="L828" s="126">
        <v>753</v>
      </c>
      <c r="M828" s="95" t="s">
        <v>1573</v>
      </c>
      <c r="N828" s="126">
        <v>260</v>
      </c>
    </row>
    <row r="829" spans="1:14" x14ac:dyDescent="0.25">
      <c r="A829" s="98" t="s">
        <v>1574</v>
      </c>
      <c r="B829" s="114" t="s">
        <v>1575</v>
      </c>
      <c r="C829" s="118">
        <v>7.5</v>
      </c>
      <c r="D829" s="139">
        <v>0.36</v>
      </c>
      <c r="E829" s="98" t="s">
        <v>1576</v>
      </c>
      <c r="F829" s="129">
        <v>3350</v>
      </c>
      <c r="G829" s="98" t="s">
        <v>1577</v>
      </c>
      <c r="H829" s="128">
        <v>979</v>
      </c>
      <c r="I829" s="98" t="s">
        <v>1091</v>
      </c>
      <c r="J829" s="129">
        <v>2240</v>
      </c>
      <c r="K829" s="98" t="s">
        <v>1578</v>
      </c>
      <c r="L829" s="128">
        <v>273</v>
      </c>
      <c r="M829" s="98" t="s">
        <v>1579</v>
      </c>
      <c r="N829" s="128">
        <v>138</v>
      </c>
    </row>
    <row r="830" spans="1:14" x14ac:dyDescent="0.25">
      <c r="A830" s="95" t="s">
        <v>1580</v>
      </c>
      <c r="B830" s="112" t="s">
        <v>1581</v>
      </c>
      <c r="C830" s="113">
        <v>4.9000000000000004</v>
      </c>
      <c r="D830" s="138">
        <v>0.33</v>
      </c>
      <c r="E830" s="95" t="s">
        <v>1582</v>
      </c>
      <c r="F830" s="127">
        <v>2360</v>
      </c>
      <c r="G830" s="95" t="s">
        <v>1583</v>
      </c>
      <c r="H830" s="126">
        <v>654</v>
      </c>
      <c r="I830" s="95" t="s">
        <v>1584</v>
      </c>
      <c r="J830" s="127">
        <v>1280</v>
      </c>
      <c r="K830" s="95" t="s">
        <v>1585</v>
      </c>
      <c r="L830" s="126">
        <v>136</v>
      </c>
      <c r="M830" s="95" t="s">
        <v>1586</v>
      </c>
      <c r="N830" s="126">
        <v>91</v>
      </c>
    </row>
    <row r="831" spans="1:14" x14ac:dyDescent="0.25">
      <c r="A831" s="98" t="s">
        <v>1587</v>
      </c>
      <c r="B831" s="114" t="s">
        <v>1588</v>
      </c>
      <c r="C831" s="118">
        <v>6.6</v>
      </c>
      <c r="D831" s="139">
        <v>0.31</v>
      </c>
      <c r="E831" s="98" t="s">
        <v>1589</v>
      </c>
      <c r="F831" s="129">
        <v>2900</v>
      </c>
      <c r="G831" s="98" t="s">
        <v>1590</v>
      </c>
      <c r="H831" s="128">
        <v>828</v>
      </c>
      <c r="I831" s="98" t="s">
        <v>1591</v>
      </c>
      <c r="J831" s="129">
        <v>1820</v>
      </c>
      <c r="K831" s="98" t="s">
        <v>1592</v>
      </c>
      <c r="L831" s="128">
        <v>206</v>
      </c>
      <c r="M831" s="98" t="s">
        <v>1593</v>
      </c>
      <c r="N831" s="128">
        <v>116</v>
      </c>
    </row>
    <row r="832" spans="1:14" x14ac:dyDescent="0.25">
      <c r="A832" s="95" t="s">
        <v>1594</v>
      </c>
      <c r="B832" s="112" t="s">
        <v>1595</v>
      </c>
      <c r="C832" s="113">
        <v>5.5</v>
      </c>
      <c r="D832" s="138">
        <v>0.36</v>
      </c>
      <c r="E832" s="95" t="s">
        <v>1596</v>
      </c>
      <c r="F832" s="127">
        <v>2910</v>
      </c>
      <c r="G832" s="95" t="s">
        <v>1597</v>
      </c>
      <c r="H832" s="126">
        <v>812</v>
      </c>
      <c r="I832" s="95" t="s">
        <v>1598</v>
      </c>
      <c r="J832" s="127">
        <v>1670</v>
      </c>
      <c r="K832" s="95" t="s">
        <v>1052</v>
      </c>
      <c r="L832" s="126">
        <v>179</v>
      </c>
      <c r="M832" s="95" t="s">
        <v>1599</v>
      </c>
      <c r="N832" s="126">
        <v>114</v>
      </c>
    </row>
    <row r="833" spans="1:14" x14ac:dyDescent="0.25">
      <c r="A833" s="98" t="s">
        <v>1600</v>
      </c>
      <c r="B833" s="114" t="s">
        <v>1601</v>
      </c>
      <c r="C833" s="118">
        <v>0.3</v>
      </c>
      <c r="D833" s="139">
        <v>0.14000000000000001</v>
      </c>
      <c r="E833" s="98" t="s">
        <v>1602</v>
      </c>
      <c r="F833" s="128">
        <v>69</v>
      </c>
      <c r="G833" s="98" t="s">
        <v>1602</v>
      </c>
      <c r="H833" s="128">
        <v>19</v>
      </c>
      <c r="I833" s="98" t="s">
        <v>1603</v>
      </c>
      <c r="J833" s="128">
        <v>21</v>
      </c>
      <c r="K833" s="98" t="s">
        <v>1604</v>
      </c>
      <c r="L833" s="128">
        <v>3</v>
      </c>
      <c r="M833" s="98" t="s">
        <v>1605</v>
      </c>
      <c r="N833" s="128">
        <v>3</v>
      </c>
    </row>
    <row r="834" spans="1:14" x14ac:dyDescent="0.25">
      <c r="A834" s="95" t="s">
        <v>1606</v>
      </c>
      <c r="B834" s="112" t="s">
        <v>1607</v>
      </c>
      <c r="C834" s="113">
        <v>2.5</v>
      </c>
      <c r="D834" s="138">
        <v>0.26</v>
      </c>
      <c r="E834" s="95" t="s">
        <v>1608</v>
      </c>
      <c r="F834" s="127">
        <v>1110</v>
      </c>
      <c r="G834" s="95" t="s">
        <v>1608</v>
      </c>
      <c r="H834" s="126">
        <v>301</v>
      </c>
      <c r="I834" s="95" t="s">
        <v>1609</v>
      </c>
      <c r="J834" s="126">
        <v>438</v>
      </c>
      <c r="K834" s="95" t="s">
        <v>1610</v>
      </c>
      <c r="L834" s="126">
        <v>54</v>
      </c>
      <c r="M834" s="95" t="s">
        <v>1611</v>
      </c>
      <c r="N834" s="126">
        <v>42</v>
      </c>
    </row>
    <row r="835" spans="1:14" x14ac:dyDescent="0.25">
      <c r="A835" s="98" t="s">
        <v>1612</v>
      </c>
      <c r="B835" s="114" t="s">
        <v>1613</v>
      </c>
      <c r="C835" s="98" t="s">
        <v>1614</v>
      </c>
      <c r="D835" s="139">
        <v>0.04</v>
      </c>
      <c r="E835" s="98" t="s">
        <v>1615</v>
      </c>
      <c r="F835" s="128">
        <v>5</v>
      </c>
      <c r="G835" s="98" t="s">
        <v>1615</v>
      </c>
      <c r="H835" s="128">
        <v>1</v>
      </c>
      <c r="I835" s="98" t="s">
        <v>1616</v>
      </c>
      <c r="J835" s="128">
        <v>1</v>
      </c>
      <c r="K835" s="98" t="s">
        <v>1617</v>
      </c>
      <c r="L835" s="130" t="s">
        <v>1084</v>
      </c>
      <c r="M835" s="98" t="s">
        <v>1618</v>
      </c>
      <c r="N835" s="130" t="s">
        <v>1084</v>
      </c>
    </row>
    <row r="836" spans="1:14" x14ac:dyDescent="0.25">
      <c r="A836" s="95" t="s">
        <v>1619</v>
      </c>
      <c r="B836" s="112" t="s">
        <v>1620</v>
      </c>
      <c r="C836" s="113">
        <v>0.4</v>
      </c>
      <c r="D836" s="138">
        <v>0.13</v>
      </c>
      <c r="E836" s="95" t="s">
        <v>1346</v>
      </c>
      <c r="F836" s="126">
        <v>108</v>
      </c>
      <c r="G836" s="95" t="s">
        <v>1346</v>
      </c>
      <c r="H836" s="126">
        <v>29</v>
      </c>
      <c r="I836" s="95" t="s">
        <v>1621</v>
      </c>
      <c r="J836" s="126">
        <v>33</v>
      </c>
      <c r="K836" s="95" t="s">
        <v>1622</v>
      </c>
      <c r="L836" s="126">
        <v>5</v>
      </c>
      <c r="M836" s="95" t="s">
        <v>1623</v>
      </c>
      <c r="N836" s="126">
        <v>4</v>
      </c>
    </row>
    <row r="837" spans="1:14" x14ac:dyDescent="0.25">
      <c r="A837" s="98" t="s">
        <v>1624</v>
      </c>
      <c r="B837" s="114" t="s">
        <v>1625</v>
      </c>
      <c r="C837" s="98" t="s">
        <v>1626</v>
      </c>
      <c r="D837" s="139">
        <v>0.02</v>
      </c>
      <c r="E837" s="98" t="s">
        <v>1627</v>
      </c>
      <c r="F837" s="128">
        <v>1</v>
      </c>
      <c r="G837" s="98" t="s">
        <v>1627</v>
      </c>
      <c r="H837" s="130" t="s">
        <v>1084</v>
      </c>
      <c r="I837" s="98" t="s">
        <v>1628</v>
      </c>
      <c r="J837" s="130" t="s">
        <v>1084</v>
      </c>
      <c r="K837" s="98" t="s">
        <v>1629</v>
      </c>
      <c r="L837" s="130" t="s">
        <v>1084</v>
      </c>
      <c r="M837" s="98" t="s">
        <v>1226</v>
      </c>
      <c r="N837" s="130" t="s">
        <v>1084</v>
      </c>
    </row>
    <row r="838" spans="1:14" x14ac:dyDescent="0.25">
      <c r="A838" s="95" t="s">
        <v>1630</v>
      </c>
      <c r="B838" s="112" t="s">
        <v>1631</v>
      </c>
      <c r="C838" s="106">
        <v>22.5</v>
      </c>
      <c r="D838" s="138">
        <v>0.53</v>
      </c>
      <c r="E838" s="95" t="s">
        <v>1632</v>
      </c>
      <c r="F838" s="127">
        <v>6720</v>
      </c>
      <c r="G838" s="95" t="s">
        <v>1633</v>
      </c>
      <c r="H838" s="127">
        <v>3070</v>
      </c>
      <c r="I838" s="95" t="s">
        <v>1634</v>
      </c>
      <c r="J838" s="127">
        <v>6180</v>
      </c>
      <c r="K838" s="95" t="s">
        <v>1635</v>
      </c>
      <c r="L838" s="127">
        <v>2580</v>
      </c>
      <c r="M838" s="95" t="s">
        <v>1636</v>
      </c>
      <c r="N838" s="126">
        <v>718</v>
      </c>
    </row>
    <row r="839" spans="1:14" x14ac:dyDescent="0.25">
      <c r="A839" s="120" t="s">
        <v>1637</v>
      </c>
      <c r="B839" s="119" t="s">
        <v>1638</v>
      </c>
      <c r="C839" s="157">
        <v>21.2</v>
      </c>
      <c r="D839" s="140">
        <v>0.44</v>
      </c>
      <c r="E839" s="120" t="s">
        <v>1639</v>
      </c>
      <c r="F839" s="152">
        <v>5940</v>
      </c>
      <c r="G839" s="120" t="s">
        <v>1640</v>
      </c>
      <c r="H839" s="152">
        <v>2620</v>
      </c>
      <c r="I839" s="120" t="s">
        <v>1641</v>
      </c>
      <c r="J839" s="152">
        <v>5410</v>
      </c>
      <c r="K839" s="120" t="s">
        <v>1642</v>
      </c>
      <c r="L839" s="152">
        <v>2130</v>
      </c>
      <c r="M839" s="120" t="s">
        <v>1643</v>
      </c>
      <c r="N839" s="158">
        <v>575</v>
      </c>
    </row>
    <row r="840" spans="1:14" x14ac:dyDescent="0.25">
      <c r="A840" s="91" t="s">
        <v>1644</v>
      </c>
      <c r="B840" s="134" t="s">
        <v>1645</v>
      </c>
      <c r="C840" s="104">
        <v>7.5</v>
      </c>
      <c r="D840" s="135">
        <v>0.44</v>
      </c>
      <c r="E840" s="91" t="s">
        <v>1646</v>
      </c>
      <c r="F840" s="155">
        <v>3180</v>
      </c>
      <c r="G840" s="91" t="s">
        <v>1647</v>
      </c>
      <c r="H840" s="136">
        <v>929</v>
      </c>
      <c r="I840" s="91" t="s">
        <v>1648</v>
      </c>
      <c r="J840" s="155">
        <v>2120</v>
      </c>
      <c r="K840" s="91" t="s">
        <v>1649</v>
      </c>
      <c r="L840" s="136">
        <v>259</v>
      </c>
      <c r="M840" s="91" t="s">
        <v>1650</v>
      </c>
      <c r="N840" s="136">
        <v>131</v>
      </c>
    </row>
    <row r="841" spans="1:14" x14ac:dyDescent="0.25">
      <c r="A841" s="95" t="s">
        <v>1651</v>
      </c>
      <c r="B841" s="112" t="s">
        <v>1652</v>
      </c>
      <c r="C841" s="113">
        <v>2.2000000000000002</v>
      </c>
      <c r="D841" s="138">
        <v>0.32</v>
      </c>
      <c r="E841" s="95" t="s">
        <v>1653</v>
      </c>
      <c r="F841" s="126">
        <v>795</v>
      </c>
      <c r="G841" s="95" t="s">
        <v>1653</v>
      </c>
      <c r="H841" s="126">
        <v>216</v>
      </c>
      <c r="I841" s="95" t="s">
        <v>1654</v>
      </c>
      <c r="J841" s="126">
        <v>302</v>
      </c>
      <c r="K841" s="95" t="s">
        <v>1655</v>
      </c>
      <c r="L841" s="126">
        <v>38</v>
      </c>
      <c r="M841" s="95" t="s">
        <v>1656</v>
      </c>
      <c r="N841" s="126">
        <v>30</v>
      </c>
    </row>
    <row r="842" spans="1:14" x14ac:dyDescent="0.25">
      <c r="A842" s="98" t="s">
        <v>1657</v>
      </c>
      <c r="B842" s="114" t="s">
        <v>1658</v>
      </c>
      <c r="C842" s="118">
        <v>5</v>
      </c>
      <c r="D842" s="139">
        <v>0.35</v>
      </c>
      <c r="E842" s="98" t="s">
        <v>1659</v>
      </c>
      <c r="F842" s="129">
        <v>1910</v>
      </c>
      <c r="G842" s="98" t="s">
        <v>1660</v>
      </c>
      <c r="H842" s="128">
        <v>530</v>
      </c>
      <c r="I842" s="98" t="s">
        <v>1661</v>
      </c>
      <c r="J842" s="129">
        <v>1050</v>
      </c>
      <c r="K842" s="98" t="s">
        <v>1662</v>
      </c>
      <c r="L842" s="128">
        <v>111</v>
      </c>
      <c r="M842" s="98" t="s">
        <v>1663</v>
      </c>
      <c r="N842" s="128">
        <v>74</v>
      </c>
    </row>
    <row r="843" spans="1:14" x14ac:dyDescent="0.25">
      <c r="A843" s="95" t="s">
        <v>1664</v>
      </c>
      <c r="B843" s="112" t="s">
        <v>1665</v>
      </c>
      <c r="C843" s="113">
        <v>6.6</v>
      </c>
      <c r="D843" s="138">
        <v>0.42</v>
      </c>
      <c r="E843" s="95" t="s">
        <v>1597</v>
      </c>
      <c r="F843" s="127">
        <v>2990</v>
      </c>
      <c r="G843" s="95" t="s">
        <v>1666</v>
      </c>
      <c r="H843" s="126">
        <v>854</v>
      </c>
      <c r="I843" s="95" t="s">
        <v>1667</v>
      </c>
      <c r="J843" s="127">
        <v>1880</v>
      </c>
      <c r="K843" s="95" t="s">
        <v>931</v>
      </c>
      <c r="L843" s="126">
        <v>212</v>
      </c>
      <c r="M843" s="95" t="s">
        <v>1668</v>
      </c>
      <c r="N843" s="126">
        <v>120</v>
      </c>
    </row>
    <row r="844" spans="1:14" x14ac:dyDescent="0.25">
      <c r="A844" s="98" t="s">
        <v>1669</v>
      </c>
      <c r="B844" s="114" t="s">
        <v>1670</v>
      </c>
      <c r="C844" s="118">
        <v>6</v>
      </c>
      <c r="D844" s="114" t="s">
        <v>1671</v>
      </c>
      <c r="E844" s="98" t="s">
        <v>1672</v>
      </c>
      <c r="F844" s="129">
        <v>3150</v>
      </c>
      <c r="G844" s="98" t="s">
        <v>1673</v>
      </c>
      <c r="H844" s="128">
        <v>889</v>
      </c>
      <c r="I844" s="98" t="s">
        <v>1180</v>
      </c>
      <c r="J844" s="129">
        <v>1900</v>
      </c>
      <c r="K844" s="98" t="s">
        <v>1592</v>
      </c>
      <c r="L844" s="128">
        <v>206</v>
      </c>
      <c r="M844" s="98" t="s">
        <v>1674</v>
      </c>
      <c r="N844" s="128">
        <v>124</v>
      </c>
    </row>
    <row r="845" spans="1:14" x14ac:dyDescent="0.25">
      <c r="A845" s="95" t="s">
        <v>1675</v>
      </c>
      <c r="B845" s="112" t="s">
        <v>1676</v>
      </c>
      <c r="C845" s="113">
        <v>3.7</v>
      </c>
      <c r="D845" s="138">
        <v>0.32</v>
      </c>
      <c r="E845" s="95" t="s">
        <v>1677</v>
      </c>
      <c r="F845" s="127">
        <v>1330</v>
      </c>
      <c r="G845" s="95" t="s">
        <v>1678</v>
      </c>
      <c r="H845" s="126">
        <v>363</v>
      </c>
      <c r="I845" s="95" t="s">
        <v>977</v>
      </c>
      <c r="J845" s="126">
        <v>624</v>
      </c>
      <c r="K845" s="95" t="s">
        <v>1679</v>
      </c>
      <c r="L845" s="126">
        <v>69</v>
      </c>
      <c r="M845" s="95" t="s">
        <v>1680</v>
      </c>
      <c r="N845" s="126">
        <v>51</v>
      </c>
    </row>
    <row r="846" spans="1:14" x14ac:dyDescent="0.25">
      <c r="A846" s="98" t="s">
        <v>1681</v>
      </c>
      <c r="B846" s="114" t="s">
        <v>1682</v>
      </c>
      <c r="C846" s="118">
        <v>3.8</v>
      </c>
      <c r="D846" s="139">
        <v>0.3</v>
      </c>
      <c r="E846" s="98" t="s">
        <v>1683</v>
      </c>
      <c r="F846" s="129">
        <v>1410</v>
      </c>
      <c r="G846" s="98" t="s">
        <v>1684</v>
      </c>
      <c r="H846" s="128">
        <v>387</v>
      </c>
      <c r="I846" s="98" t="s">
        <v>1685</v>
      </c>
      <c r="J846" s="128">
        <v>673</v>
      </c>
      <c r="K846" s="98" t="s">
        <v>1686</v>
      </c>
      <c r="L846" s="128">
        <v>74</v>
      </c>
      <c r="M846" s="98" t="s">
        <v>1687</v>
      </c>
      <c r="N846" s="128">
        <v>54</v>
      </c>
    </row>
    <row r="847" spans="1:14" ht="18" x14ac:dyDescent="0.25">
      <c r="A847" s="95" t="s">
        <v>1688</v>
      </c>
      <c r="B847" s="112" t="s">
        <v>1689</v>
      </c>
      <c r="C847" s="112" t="s">
        <v>1690</v>
      </c>
      <c r="D847" s="138">
        <v>0.17</v>
      </c>
      <c r="E847" s="95" t="s">
        <v>1691</v>
      </c>
      <c r="F847" s="126">
        <v>62</v>
      </c>
      <c r="G847" s="95" t="s">
        <v>1691</v>
      </c>
      <c r="H847" s="126">
        <v>17</v>
      </c>
      <c r="I847" s="95" t="s">
        <v>1692</v>
      </c>
      <c r="J847" s="126">
        <v>18</v>
      </c>
      <c r="K847" s="95" t="s">
        <v>1693</v>
      </c>
      <c r="L847" s="126">
        <v>3</v>
      </c>
      <c r="M847" s="95" t="s">
        <v>1694</v>
      </c>
      <c r="N847" s="126">
        <v>2</v>
      </c>
    </row>
    <row r="848" spans="1:14" ht="15.75" x14ac:dyDescent="0.25">
      <c r="A848" s="98" t="s">
        <v>1695</v>
      </c>
      <c r="B848" s="114" t="s">
        <v>1696</v>
      </c>
      <c r="C848" s="118">
        <v>5.7</v>
      </c>
      <c r="D848" s="139">
        <v>0.37</v>
      </c>
      <c r="E848" s="98" t="s">
        <v>1697</v>
      </c>
      <c r="F848" s="129">
        <v>2560</v>
      </c>
      <c r="G848" s="98" t="s">
        <v>1698</v>
      </c>
      <c r="H848" s="128">
        <v>719</v>
      </c>
      <c r="I848" s="98" t="s">
        <v>1699</v>
      </c>
      <c r="J848" s="129">
        <v>1500</v>
      </c>
      <c r="K848" s="98" t="s">
        <v>1700</v>
      </c>
      <c r="L848" s="128">
        <v>162</v>
      </c>
      <c r="M848" s="98" t="s">
        <v>1701</v>
      </c>
      <c r="N848" s="128">
        <v>101</v>
      </c>
    </row>
    <row r="849" spans="1:14" ht="15.75" x14ac:dyDescent="0.25">
      <c r="A849" s="95" t="s">
        <v>1702</v>
      </c>
      <c r="B849" s="112" t="s">
        <v>1703</v>
      </c>
      <c r="C849" s="113">
        <v>3.5</v>
      </c>
      <c r="D849" s="138">
        <v>0.38</v>
      </c>
      <c r="E849" s="95" t="s">
        <v>1704</v>
      </c>
      <c r="F849" s="127">
        <v>1640</v>
      </c>
      <c r="G849" s="95" t="s">
        <v>1705</v>
      </c>
      <c r="H849" s="126">
        <v>446</v>
      </c>
      <c r="I849" s="95" t="s">
        <v>1706</v>
      </c>
      <c r="J849" s="126">
        <v>747</v>
      </c>
      <c r="K849" s="95" t="s">
        <v>1707</v>
      </c>
      <c r="L849" s="126">
        <v>84</v>
      </c>
      <c r="M849" s="95" t="s">
        <v>1708</v>
      </c>
      <c r="N849" s="126">
        <v>62</v>
      </c>
    </row>
    <row r="850" spans="1:14" x14ac:dyDescent="0.25">
      <c r="A850" s="98" t="s">
        <v>1709</v>
      </c>
      <c r="B850" s="114" t="s">
        <v>1710</v>
      </c>
      <c r="C850" s="118">
        <v>3.8</v>
      </c>
      <c r="D850" s="139">
        <v>0.32</v>
      </c>
      <c r="E850" s="98" t="s">
        <v>1711</v>
      </c>
      <c r="F850" s="129">
        <v>1510</v>
      </c>
      <c r="G850" s="98" t="s">
        <v>1712</v>
      </c>
      <c r="H850" s="128">
        <v>413</v>
      </c>
      <c r="I850" s="98" t="s">
        <v>1713</v>
      </c>
      <c r="J850" s="128">
        <v>718</v>
      </c>
      <c r="K850" s="98" t="s">
        <v>1714</v>
      </c>
      <c r="L850" s="128">
        <v>79</v>
      </c>
      <c r="M850" s="98" t="s">
        <v>1715</v>
      </c>
      <c r="N850" s="128">
        <v>57</v>
      </c>
    </row>
    <row r="851" spans="1:14" x14ac:dyDescent="0.25">
      <c r="A851" s="95" t="s">
        <v>1716</v>
      </c>
      <c r="B851" s="112" t="s">
        <v>1717</v>
      </c>
      <c r="C851" s="95" t="s">
        <v>1718</v>
      </c>
      <c r="D851" s="138">
        <v>0.15</v>
      </c>
      <c r="E851" s="95" t="s">
        <v>1591</v>
      </c>
      <c r="F851" s="126">
        <v>50</v>
      </c>
      <c r="G851" s="95" t="s">
        <v>1591</v>
      </c>
      <c r="H851" s="126">
        <v>14</v>
      </c>
      <c r="I851" s="95" t="s">
        <v>1719</v>
      </c>
      <c r="J851" s="126">
        <v>15</v>
      </c>
      <c r="K851" s="95" t="s">
        <v>1720</v>
      </c>
      <c r="L851" s="126">
        <v>2</v>
      </c>
      <c r="M851" s="95" t="s">
        <v>1721</v>
      </c>
      <c r="N851" s="126">
        <v>2</v>
      </c>
    </row>
    <row r="852" spans="1:14" x14ac:dyDescent="0.25">
      <c r="A852" s="98" t="s">
        <v>1722</v>
      </c>
      <c r="B852" s="114" t="s">
        <v>1723</v>
      </c>
      <c r="C852" s="98" t="s">
        <v>1724</v>
      </c>
      <c r="D852" s="139">
        <v>0.05</v>
      </c>
      <c r="E852" s="98" t="s">
        <v>1725</v>
      </c>
      <c r="F852" s="128">
        <v>3</v>
      </c>
      <c r="G852" s="98" t="s">
        <v>1725</v>
      </c>
      <c r="H852" s="130" t="s">
        <v>1084</v>
      </c>
      <c r="I852" s="98" t="s">
        <v>1726</v>
      </c>
      <c r="J852" s="130" t="s">
        <v>1084</v>
      </c>
      <c r="K852" s="98" t="s">
        <v>1727</v>
      </c>
      <c r="L852" s="130" t="s">
        <v>1084</v>
      </c>
      <c r="M852" s="98" t="s">
        <v>1728</v>
      </c>
      <c r="N852" s="130" t="s">
        <v>1084</v>
      </c>
    </row>
    <row r="853" spans="1:14" x14ac:dyDescent="0.25">
      <c r="A853" s="95" t="s">
        <v>1729</v>
      </c>
      <c r="B853" s="112" t="s">
        <v>1730</v>
      </c>
      <c r="C853" s="113">
        <v>0.6</v>
      </c>
      <c r="D853" s="112" t="s">
        <v>1731</v>
      </c>
      <c r="E853" s="95" t="s">
        <v>1732</v>
      </c>
      <c r="F853" s="126">
        <v>215</v>
      </c>
      <c r="G853" s="95" t="s">
        <v>1732</v>
      </c>
      <c r="H853" s="126">
        <v>58</v>
      </c>
      <c r="I853" s="95" t="s">
        <v>1733</v>
      </c>
      <c r="J853" s="126">
        <v>66</v>
      </c>
      <c r="K853" s="95" t="s">
        <v>1734</v>
      </c>
      <c r="L853" s="126">
        <v>10</v>
      </c>
      <c r="M853" s="95" t="s">
        <v>1735</v>
      </c>
      <c r="N853" s="126">
        <v>8</v>
      </c>
    </row>
    <row r="854" spans="1:14" x14ac:dyDescent="0.25">
      <c r="A854" s="98" t="s">
        <v>1736</v>
      </c>
      <c r="B854" s="114" t="s">
        <v>1737</v>
      </c>
      <c r="C854" s="118">
        <v>5</v>
      </c>
      <c r="D854" s="139">
        <v>0.3</v>
      </c>
      <c r="E854" s="98" t="s">
        <v>1738</v>
      </c>
      <c r="F854" s="129">
        <v>2260</v>
      </c>
      <c r="G854" s="98" t="s">
        <v>1739</v>
      </c>
      <c r="H854" s="128">
        <v>627</v>
      </c>
      <c r="I854" s="98" t="s">
        <v>1740</v>
      </c>
      <c r="J854" s="129">
        <v>1240</v>
      </c>
      <c r="K854" s="98" t="s">
        <v>1741</v>
      </c>
      <c r="L854" s="128">
        <v>132</v>
      </c>
      <c r="M854" s="98" t="s">
        <v>1742</v>
      </c>
      <c r="N854" s="128">
        <v>88</v>
      </c>
    </row>
    <row r="855" spans="1:14" x14ac:dyDescent="0.25">
      <c r="A855" s="95" t="s">
        <v>1743</v>
      </c>
      <c r="B855" s="112" t="s">
        <v>1744</v>
      </c>
      <c r="C855" s="95" t="s">
        <v>1193</v>
      </c>
      <c r="D855" s="138">
        <v>0.01</v>
      </c>
      <c r="E855" s="95" t="s">
        <v>1745</v>
      </c>
      <c r="F855" s="131" t="s">
        <v>1084</v>
      </c>
      <c r="G855" s="95" t="s">
        <v>1745</v>
      </c>
      <c r="H855" s="131" t="s">
        <v>1084</v>
      </c>
      <c r="I855" s="95" t="s">
        <v>1746</v>
      </c>
      <c r="J855" s="131" t="s">
        <v>1084</v>
      </c>
      <c r="K855" s="95" t="s">
        <v>1747</v>
      </c>
      <c r="L855" s="131" t="s">
        <v>1084</v>
      </c>
      <c r="M855" s="95" t="s">
        <v>1748</v>
      </c>
      <c r="N855" s="131" t="s">
        <v>1084</v>
      </c>
    </row>
    <row r="856" spans="1:14" x14ac:dyDescent="0.25">
      <c r="A856" s="98" t="s">
        <v>1749</v>
      </c>
      <c r="B856" s="114" t="s">
        <v>1750</v>
      </c>
      <c r="C856" s="118">
        <v>0.3</v>
      </c>
      <c r="D856" s="139">
        <v>0.16</v>
      </c>
      <c r="E856" s="98" t="s">
        <v>1751</v>
      </c>
      <c r="F856" s="128">
        <v>47</v>
      </c>
      <c r="G856" s="98" t="s">
        <v>1751</v>
      </c>
      <c r="H856" s="128">
        <v>13</v>
      </c>
      <c r="I856" s="98" t="s">
        <v>1752</v>
      </c>
      <c r="J856" s="128">
        <v>14</v>
      </c>
      <c r="K856" s="98" t="s">
        <v>1753</v>
      </c>
      <c r="L856" s="128">
        <v>2</v>
      </c>
      <c r="M856" s="98" t="s">
        <v>1754</v>
      </c>
      <c r="N856" s="128">
        <v>2</v>
      </c>
    </row>
    <row r="857" spans="1:14" ht="18" x14ac:dyDescent="0.25">
      <c r="A857" s="95" t="s">
        <v>1755</v>
      </c>
      <c r="B857" s="112" t="s">
        <v>1756</v>
      </c>
      <c r="C857" s="106">
        <v>13.5</v>
      </c>
      <c r="D857" s="138">
        <v>1.02</v>
      </c>
      <c r="E857" s="95" t="s">
        <v>1757</v>
      </c>
      <c r="F857" s="127">
        <v>8010</v>
      </c>
      <c r="G857" s="95" t="s">
        <v>1758</v>
      </c>
      <c r="H857" s="127">
        <v>2820</v>
      </c>
      <c r="I857" s="95" t="s">
        <v>1482</v>
      </c>
      <c r="J857" s="127">
        <v>6600</v>
      </c>
      <c r="K857" s="95" t="s">
        <v>1759</v>
      </c>
      <c r="L857" s="127">
        <v>1530</v>
      </c>
      <c r="M857" s="95" t="s">
        <v>1760</v>
      </c>
      <c r="N857" s="126">
        <v>436</v>
      </c>
    </row>
    <row r="858" spans="1:14" x14ac:dyDescent="0.25">
      <c r="A858" s="98" t="s">
        <v>1761</v>
      </c>
      <c r="B858" s="114" t="s">
        <v>1762</v>
      </c>
      <c r="C858" s="118">
        <v>4.7</v>
      </c>
      <c r="D858" s="139">
        <v>0.36</v>
      </c>
      <c r="E858" s="98" t="s">
        <v>1763</v>
      </c>
      <c r="F858" s="129">
        <v>1530</v>
      </c>
      <c r="G858" s="98" t="s">
        <v>1764</v>
      </c>
      <c r="H858" s="128">
        <v>421</v>
      </c>
      <c r="I858" s="98" t="s">
        <v>1765</v>
      </c>
      <c r="J858" s="128">
        <v>809</v>
      </c>
      <c r="K858" s="98" t="s">
        <v>1766</v>
      </c>
      <c r="L858" s="128">
        <v>86</v>
      </c>
      <c r="M858" s="98" t="s">
        <v>1767</v>
      </c>
      <c r="N858" s="128">
        <v>59</v>
      </c>
    </row>
    <row r="859" spans="1:14" x14ac:dyDescent="0.25">
      <c r="A859" s="95" t="s">
        <v>1768</v>
      </c>
      <c r="B859" s="112" t="s">
        <v>1769</v>
      </c>
      <c r="C859" s="113">
        <v>4.7</v>
      </c>
      <c r="D859" s="138">
        <v>0.42</v>
      </c>
      <c r="E859" s="95" t="s">
        <v>1770</v>
      </c>
      <c r="F859" s="127">
        <v>1760</v>
      </c>
      <c r="G859" s="95" t="s">
        <v>1771</v>
      </c>
      <c r="H859" s="126">
        <v>486</v>
      </c>
      <c r="I859" s="95" t="s">
        <v>1772</v>
      </c>
      <c r="J859" s="126">
        <v>934</v>
      </c>
      <c r="K859" s="95" t="s">
        <v>1773</v>
      </c>
      <c r="L859" s="126">
        <v>99</v>
      </c>
      <c r="M859" s="95" t="s">
        <v>1774</v>
      </c>
      <c r="N859" s="126">
        <v>68</v>
      </c>
    </row>
    <row r="860" spans="1:14" x14ac:dyDescent="0.25">
      <c r="A860" s="98" t="s">
        <v>1775</v>
      </c>
      <c r="B860" s="114" t="s">
        <v>1776</v>
      </c>
      <c r="C860" s="118">
        <v>4.7</v>
      </c>
      <c r="D860" s="139">
        <v>0.35</v>
      </c>
      <c r="E860" s="98" t="s">
        <v>1777</v>
      </c>
      <c r="F860" s="129">
        <v>1480</v>
      </c>
      <c r="G860" s="98" t="s">
        <v>1778</v>
      </c>
      <c r="H860" s="128">
        <v>407</v>
      </c>
      <c r="I860" s="98" t="s">
        <v>1779</v>
      </c>
      <c r="J860" s="128">
        <v>783</v>
      </c>
      <c r="K860" s="98" t="s">
        <v>1780</v>
      </c>
      <c r="L860" s="128">
        <v>83</v>
      </c>
      <c r="M860" s="98" t="s">
        <v>1781</v>
      </c>
      <c r="N860" s="128">
        <v>57</v>
      </c>
    </row>
    <row r="861" spans="1:14" x14ac:dyDescent="0.25">
      <c r="A861" s="95" t="s">
        <v>1782</v>
      </c>
      <c r="B861" s="112" t="s">
        <v>1783</v>
      </c>
      <c r="C861" s="113">
        <v>0.8</v>
      </c>
      <c r="D861" s="138">
        <v>0.3</v>
      </c>
      <c r="E861" s="95" t="s">
        <v>1784</v>
      </c>
      <c r="F861" s="126">
        <v>209</v>
      </c>
      <c r="G861" s="95" t="s">
        <v>1784</v>
      </c>
      <c r="H861" s="126">
        <v>57</v>
      </c>
      <c r="I861" s="95" t="s">
        <v>1785</v>
      </c>
      <c r="J861" s="126">
        <v>66</v>
      </c>
      <c r="K861" s="95" t="s">
        <v>1786</v>
      </c>
      <c r="L861" s="126">
        <v>10</v>
      </c>
      <c r="M861" s="95" t="s">
        <v>1787</v>
      </c>
      <c r="N861" s="126">
        <v>8</v>
      </c>
    </row>
    <row r="862" spans="1:14" x14ac:dyDescent="0.25">
      <c r="A862" s="98" t="s">
        <v>1788</v>
      </c>
      <c r="B862" s="114" t="s">
        <v>1789</v>
      </c>
      <c r="C862" s="118">
        <v>0.8</v>
      </c>
      <c r="D862" s="114" t="s">
        <v>1790</v>
      </c>
      <c r="E862" s="98" t="s">
        <v>1791</v>
      </c>
      <c r="F862" s="128">
        <v>237</v>
      </c>
      <c r="G862" s="98" t="s">
        <v>1791</v>
      </c>
      <c r="H862" s="128">
        <v>65</v>
      </c>
      <c r="I862" s="98" t="s">
        <v>1780</v>
      </c>
      <c r="J862" s="128">
        <v>75</v>
      </c>
      <c r="K862" s="98" t="s">
        <v>1305</v>
      </c>
      <c r="L862" s="128">
        <v>11</v>
      </c>
      <c r="M862" s="98" t="s">
        <v>1792</v>
      </c>
      <c r="N862" s="128">
        <v>9</v>
      </c>
    </row>
    <row r="863" spans="1:14" x14ac:dyDescent="0.25">
      <c r="A863" s="95" t="s">
        <v>1793</v>
      </c>
      <c r="B863" s="112" t="s">
        <v>1794</v>
      </c>
      <c r="C863" s="113">
        <v>0.8</v>
      </c>
      <c r="D863" s="138">
        <v>0.24</v>
      </c>
      <c r="E863" s="95" t="s">
        <v>1795</v>
      </c>
      <c r="F863" s="126">
        <v>163</v>
      </c>
      <c r="G863" s="95" t="s">
        <v>1795</v>
      </c>
      <c r="H863" s="126">
        <v>44</v>
      </c>
      <c r="I863" s="95" t="s">
        <v>1796</v>
      </c>
      <c r="J863" s="126">
        <v>52</v>
      </c>
      <c r="K863" s="95" t="s">
        <v>1797</v>
      </c>
      <c r="L863" s="126">
        <v>8</v>
      </c>
      <c r="M863" s="95" t="s">
        <v>1798</v>
      </c>
      <c r="N863" s="126">
        <v>6</v>
      </c>
    </row>
    <row r="864" spans="1:14" x14ac:dyDescent="0.25">
      <c r="A864" s="98" t="s">
        <v>1799</v>
      </c>
      <c r="B864" s="114" t="s">
        <v>1800</v>
      </c>
      <c r="C864" s="109">
        <v>25</v>
      </c>
      <c r="D864" s="139">
        <v>0.65</v>
      </c>
      <c r="E864" s="98" t="s">
        <v>1801</v>
      </c>
      <c r="F864" s="148">
        <v>11000</v>
      </c>
      <c r="G864" s="98" t="s">
        <v>1802</v>
      </c>
      <c r="H864" s="129">
        <v>5350</v>
      </c>
      <c r="I864" s="98" t="s">
        <v>1803</v>
      </c>
      <c r="J864" s="148">
        <v>10300</v>
      </c>
      <c r="K864" s="98" t="s">
        <v>1174</v>
      </c>
      <c r="L864" s="129">
        <v>4770</v>
      </c>
      <c r="M864" s="98" t="s">
        <v>1804</v>
      </c>
      <c r="N864" s="128">
        <v>1420</v>
      </c>
    </row>
    <row r="865" spans="1:14" ht="18" x14ac:dyDescent="0.25">
      <c r="A865" s="95" t="s">
        <v>1805</v>
      </c>
      <c r="B865" s="112" t="s">
        <v>1806</v>
      </c>
      <c r="C865" s="106">
        <v>12.9</v>
      </c>
      <c r="D865" s="138">
        <v>0.86</v>
      </c>
      <c r="E865" s="95" t="s">
        <v>1807</v>
      </c>
      <c r="F865" s="127">
        <v>8430</v>
      </c>
      <c r="G865" s="95" t="s">
        <v>1808</v>
      </c>
      <c r="H865" s="127">
        <v>2910</v>
      </c>
      <c r="I865" s="95" t="s">
        <v>1450</v>
      </c>
      <c r="J865" s="127">
        <v>6860</v>
      </c>
      <c r="K865" s="95" t="s">
        <v>1809</v>
      </c>
      <c r="L865" s="127">
        <v>1500</v>
      </c>
      <c r="M865" s="95" t="s">
        <v>1810</v>
      </c>
      <c r="N865" s="126">
        <v>442</v>
      </c>
    </row>
    <row r="866" spans="1:14" x14ac:dyDescent="0.25">
      <c r="A866" s="98" t="s">
        <v>1811</v>
      </c>
      <c r="B866" s="114" t="s">
        <v>1812</v>
      </c>
      <c r="C866" s="118">
        <v>1.9</v>
      </c>
      <c r="D866" s="139">
        <v>0.26</v>
      </c>
      <c r="E866" s="98" t="s">
        <v>1813</v>
      </c>
      <c r="F866" s="128">
        <v>668</v>
      </c>
      <c r="G866" s="98" t="s">
        <v>1813</v>
      </c>
      <c r="H866" s="128">
        <v>182</v>
      </c>
      <c r="I866" s="98" t="s">
        <v>1377</v>
      </c>
      <c r="J866" s="128">
        <v>243</v>
      </c>
      <c r="K866" s="98" t="s">
        <v>1814</v>
      </c>
      <c r="L866" s="128">
        <v>32</v>
      </c>
      <c r="M866" s="98" t="s">
        <v>997</v>
      </c>
      <c r="N866" s="128">
        <v>25</v>
      </c>
    </row>
    <row r="867" spans="1:14" ht="18" x14ac:dyDescent="0.25">
      <c r="A867" s="95" t="s">
        <v>1815</v>
      </c>
      <c r="B867" s="112" t="s">
        <v>1816</v>
      </c>
      <c r="C867" s="106">
        <v>12.9</v>
      </c>
      <c r="D867" s="112" t="s">
        <v>1817</v>
      </c>
      <c r="E867" s="95" t="s">
        <v>1818</v>
      </c>
      <c r="F867" s="127">
        <v>7900</v>
      </c>
      <c r="G867" s="95" t="s">
        <v>1819</v>
      </c>
      <c r="H867" s="127">
        <v>2730</v>
      </c>
      <c r="I867" s="95" t="s">
        <v>1408</v>
      </c>
      <c r="J867" s="127">
        <v>6430</v>
      </c>
      <c r="K867" s="95" t="s">
        <v>1820</v>
      </c>
      <c r="L867" s="127">
        <v>1410</v>
      </c>
      <c r="M867" s="95" t="s">
        <v>1821</v>
      </c>
      <c r="N867" s="126">
        <v>415</v>
      </c>
    </row>
    <row r="868" spans="1:14" ht="18" x14ac:dyDescent="0.25">
      <c r="A868" s="98" t="s">
        <v>1822</v>
      </c>
      <c r="B868" s="114" t="s">
        <v>1823</v>
      </c>
      <c r="C868" s="109">
        <v>12.9</v>
      </c>
      <c r="D868" s="114" t="s">
        <v>1824</v>
      </c>
      <c r="E868" s="98" t="s">
        <v>1825</v>
      </c>
      <c r="F868" s="129">
        <v>8270</v>
      </c>
      <c r="G868" s="98" t="s">
        <v>1826</v>
      </c>
      <c r="H868" s="129">
        <v>2850</v>
      </c>
      <c r="I868" s="98" t="s">
        <v>911</v>
      </c>
      <c r="J868" s="129">
        <v>6730</v>
      </c>
      <c r="K868" s="98" t="s">
        <v>1827</v>
      </c>
      <c r="L868" s="129">
        <v>1480</v>
      </c>
      <c r="M868" s="98" t="s">
        <v>1828</v>
      </c>
      <c r="N868" s="128">
        <v>434</v>
      </c>
    </row>
    <row r="869" spans="1:14" ht="18" x14ac:dyDescent="0.25">
      <c r="A869" s="95" t="s">
        <v>1829</v>
      </c>
      <c r="B869" s="112" t="s">
        <v>1830</v>
      </c>
      <c r="C869" s="106">
        <v>25</v>
      </c>
      <c r="D869" s="112" t="s">
        <v>1831</v>
      </c>
      <c r="E869" s="95" t="s">
        <v>1832</v>
      </c>
      <c r="F869" s="147">
        <v>10900</v>
      </c>
      <c r="G869" s="95" t="s">
        <v>1833</v>
      </c>
      <c r="H869" s="127">
        <v>5300</v>
      </c>
      <c r="I869" s="95" t="s">
        <v>1834</v>
      </c>
      <c r="J869" s="147">
        <v>10200</v>
      </c>
      <c r="K869" s="95" t="s">
        <v>1835</v>
      </c>
      <c r="L869" s="127">
        <v>4730</v>
      </c>
      <c r="M869" s="95" t="s">
        <v>1836</v>
      </c>
      <c r="N869" s="126">
        <v>1400</v>
      </c>
    </row>
    <row r="870" spans="1:14" ht="18" x14ac:dyDescent="0.25">
      <c r="A870" s="120" t="s">
        <v>1837</v>
      </c>
      <c r="B870" s="119" t="s">
        <v>1838</v>
      </c>
      <c r="C870" s="157">
        <v>13.5</v>
      </c>
      <c r="D870" s="119" t="s">
        <v>1839</v>
      </c>
      <c r="E870" s="120" t="s">
        <v>1840</v>
      </c>
      <c r="F870" s="153">
        <v>11100</v>
      </c>
      <c r="G870" s="120" t="s">
        <v>1841</v>
      </c>
      <c r="H870" s="152">
        <v>3890</v>
      </c>
      <c r="I870" s="120" t="s">
        <v>1842</v>
      </c>
      <c r="J870" s="152">
        <v>9110</v>
      </c>
      <c r="K870" s="120" t="s">
        <v>1642</v>
      </c>
      <c r="L870" s="152">
        <v>2120</v>
      </c>
      <c r="M870" s="120" t="s">
        <v>1843</v>
      </c>
      <c r="N870" s="158">
        <v>602</v>
      </c>
    </row>
    <row r="871" spans="1:14" ht="18" x14ac:dyDescent="0.25">
      <c r="A871" s="91" t="s">
        <v>1844</v>
      </c>
      <c r="B871" s="134" t="s">
        <v>1845</v>
      </c>
      <c r="C871" s="124">
        <v>25</v>
      </c>
      <c r="D871" s="134" t="s">
        <v>1846</v>
      </c>
      <c r="E871" s="91" t="s">
        <v>1847</v>
      </c>
      <c r="F871" s="125">
        <v>15100</v>
      </c>
      <c r="G871" s="91" t="s">
        <v>1848</v>
      </c>
      <c r="H871" s="155">
        <v>7330</v>
      </c>
      <c r="I871" s="91" t="s">
        <v>1849</v>
      </c>
      <c r="J871" s="125">
        <v>14100</v>
      </c>
      <c r="K871" s="91" t="s">
        <v>1850</v>
      </c>
      <c r="L871" s="155">
        <v>6530</v>
      </c>
      <c r="M871" s="91" t="s">
        <v>1851</v>
      </c>
      <c r="N871" s="136">
        <v>1940</v>
      </c>
    </row>
    <row r="872" spans="1:14" ht="18" x14ac:dyDescent="0.25">
      <c r="A872" s="95" t="s">
        <v>1852</v>
      </c>
      <c r="B872" s="112" t="s">
        <v>1853</v>
      </c>
      <c r="C872" s="113">
        <v>0.8</v>
      </c>
      <c r="D872" s="112" t="s">
        <v>1854</v>
      </c>
      <c r="E872" s="95" t="s">
        <v>919</v>
      </c>
      <c r="F872" s="126">
        <v>223</v>
      </c>
      <c r="G872" s="95" t="s">
        <v>919</v>
      </c>
      <c r="H872" s="126">
        <v>61</v>
      </c>
      <c r="I872" s="95" t="s">
        <v>1855</v>
      </c>
      <c r="J872" s="126">
        <v>70</v>
      </c>
      <c r="K872" s="95" t="s">
        <v>1856</v>
      </c>
      <c r="L872" s="126">
        <v>10</v>
      </c>
      <c r="M872" s="95" t="s">
        <v>1857</v>
      </c>
      <c r="N872" s="126">
        <v>8</v>
      </c>
    </row>
    <row r="873" spans="1:14" x14ac:dyDescent="0.25">
      <c r="A873" s="98" t="s">
        <v>1858</v>
      </c>
      <c r="B873" s="114" t="s">
        <v>1859</v>
      </c>
      <c r="C873" s="98" t="s">
        <v>1860</v>
      </c>
      <c r="D873" s="114" t="s">
        <v>1861</v>
      </c>
      <c r="E873" s="98" t="s">
        <v>1862</v>
      </c>
      <c r="F873" s="130" t="s">
        <v>1084</v>
      </c>
      <c r="G873" s="98" t="s">
        <v>1862</v>
      </c>
      <c r="H873" s="130" t="s">
        <v>1084</v>
      </c>
      <c r="I873" s="98" t="s">
        <v>1863</v>
      </c>
      <c r="J873" s="130" t="s">
        <v>1084</v>
      </c>
      <c r="K873" s="98" t="s">
        <v>1864</v>
      </c>
      <c r="L873" s="130" t="s">
        <v>1084</v>
      </c>
      <c r="M873" s="98" t="s">
        <v>1865</v>
      </c>
      <c r="N873" s="130" t="s">
        <v>1084</v>
      </c>
    </row>
    <row r="874" spans="1:14" x14ac:dyDescent="0.25">
      <c r="A874" s="95" t="s">
        <v>1866</v>
      </c>
      <c r="B874" s="112" t="s">
        <v>1867</v>
      </c>
      <c r="C874" s="113">
        <v>6.2</v>
      </c>
      <c r="D874" s="112" t="s">
        <v>1868</v>
      </c>
      <c r="E874" s="95" t="s">
        <v>1869</v>
      </c>
      <c r="F874" s="127">
        <v>3080</v>
      </c>
      <c r="G874" s="95" t="s">
        <v>1870</v>
      </c>
      <c r="H874" s="126">
        <v>871</v>
      </c>
      <c r="I874" s="95" t="s">
        <v>1667</v>
      </c>
      <c r="J874" s="127">
        <v>1880</v>
      </c>
      <c r="K874" s="95" t="s">
        <v>885</v>
      </c>
      <c r="L874" s="126">
        <v>207</v>
      </c>
      <c r="M874" s="95" t="s">
        <v>1871</v>
      </c>
      <c r="N874" s="126">
        <v>122</v>
      </c>
    </row>
    <row r="875" spans="1:14" ht="18" x14ac:dyDescent="0.25">
      <c r="A875" s="98" t="s">
        <v>1872</v>
      </c>
      <c r="B875" s="114" t="s">
        <v>1873</v>
      </c>
      <c r="C875" s="118">
        <v>1</v>
      </c>
      <c r="D875" s="114" t="s">
        <v>1874</v>
      </c>
      <c r="E875" s="98" t="s">
        <v>1875</v>
      </c>
      <c r="F875" s="128">
        <v>204</v>
      </c>
      <c r="G875" s="98" t="s">
        <v>1875</v>
      </c>
      <c r="H875" s="128">
        <v>56</v>
      </c>
      <c r="I875" s="98" t="s">
        <v>1733</v>
      </c>
      <c r="J875" s="128">
        <v>66</v>
      </c>
      <c r="K875" s="98" t="s">
        <v>1876</v>
      </c>
      <c r="L875" s="128">
        <v>10</v>
      </c>
      <c r="M875" s="98" t="s">
        <v>1877</v>
      </c>
      <c r="N875" s="128">
        <v>8</v>
      </c>
    </row>
    <row r="876" spans="1:14" x14ac:dyDescent="0.25">
      <c r="A876" s="95" t="s">
        <v>1878</v>
      </c>
      <c r="B876" s="112" t="s">
        <v>1879</v>
      </c>
      <c r="C876" s="95" t="s">
        <v>1880</v>
      </c>
      <c r="D876" s="112" t="s">
        <v>1881</v>
      </c>
      <c r="E876" s="95" t="s">
        <v>1598</v>
      </c>
      <c r="F876" s="126">
        <v>46</v>
      </c>
      <c r="G876" s="95" t="s">
        <v>1598</v>
      </c>
      <c r="H876" s="126">
        <v>13</v>
      </c>
      <c r="I876" s="95" t="s">
        <v>1882</v>
      </c>
      <c r="J876" s="126">
        <v>14</v>
      </c>
      <c r="K876" s="95" t="s">
        <v>1518</v>
      </c>
      <c r="L876" s="126">
        <v>2</v>
      </c>
      <c r="M876" s="95" t="s">
        <v>1883</v>
      </c>
      <c r="N876" s="126">
        <v>2</v>
      </c>
    </row>
    <row r="877" spans="1:14" x14ac:dyDescent="0.25">
      <c r="A877" s="98" t="s">
        <v>1884</v>
      </c>
      <c r="B877" s="114" t="s">
        <v>1885</v>
      </c>
      <c r="C877" s="118">
        <v>1.1000000000000001</v>
      </c>
      <c r="D877" s="114" t="s">
        <v>1886</v>
      </c>
      <c r="E877" s="98" t="s">
        <v>1166</v>
      </c>
      <c r="F877" s="128">
        <v>528</v>
      </c>
      <c r="G877" s="98" t="s">
        <v>1166</v>
      </c>
      <c r="H877" s="128">
        <v>144</v>
      </c>
      <c r="I877" s="98" t="s">
        <v>1887</v>
      </c>
      <c r="J877" s="128">
        <v>173</v>
      </c>
      <c r="K877" s="98" t="s">
        <v>1888</v>
      </c>
      <c r="L877" s="128">
        <v>25</v>
      </c>
      <c r="M877" s="98" t="s">
        <v>1889</v>
      </c>
      <c r="N877" s="128">
        <v>20</v>
      </c>
    </row>
    <row r="878" spans="1:14" x14ac:dyDescent="0.25">
      <c r="A878" s="95" t="s">
        <v>1890</v>
      </c>
      <c r="B878" s="112" t="s">
        <v>1891</v>
      </c>
      <c r="C878" s="113">
        <v>0.9</v>
      </c>
      <c r="D878" s="112" t="s">
        <v>1892</v>
      </c>
      <c r="E878" s="95" t="s">
        <v>1893</v>
      </c>
      <c r="F878" s="126">
        <v>479</v>
      </c>
      <c r="G878" s="95" t="s">
        <v>1893</v>
      </c>
      <c r="H878" s="126">
        <v>130</v>
      </c>
      <c r="I878" s="95" t="s">
        <v>1894</v>
      </c>
      <c r="J878" s="126">
        <v>153</v>
      </c>
      <c r="K878" s="95" t="s">
        <v>1252</v>
      </c>
      <c r="L878" s="126">
        <v>22</v>
      </c>
      <c r="M878" s="95" t="s">
        <v>1895</v>
      </c>
      <c r="N878" s="126">
        <v>18</v>
      </c>
    </row>
    <row r="879" spans="1:14" x14ac:dyDescent="0.25">
      <c r="A879" s="98" t="s">
        <v>1896</v>
      </c>
      <c r="B879" s="114" t="s">
        <v>1897</v>
      </c>
      <c r="C879" s="118">
        <v>3.3</v>
      </c>
      <c r="D879" s="114" t="s">
        <v>1898</v>
      </c>
      <c r="E879" s="98" t="s">
        <v>1738</v>
      </c>
      <c r="F879" s="129">
        <v>2260</v>
      </c>
      <c r="G879" s="98" t="s">
        <v>1899</v>
      </c>
      <c r="H879" s="128">
        <v>617</v>
      </c>
      <c r="I879" s="98" t="s">
        <v>1900</v>
      </c>
      <c r="J879" s="129">
        <v>1010</v>
      </c>
      <c r="K879" s="98" t="s">
        <v>1901</v>
      </c>
      <c r="L879" s="128">
        <v>115</v>
      </c>
      <c r="M879" s="98" t="s">
        <v>1902</v>
      </c>
      <c r="N879" s="128">
        <v>86</v>
      </c>
    </row>
    <row r="880" spans="1:14" x14ac:dyDescent="0.25">
      <c r="A880" s="95" t="s">
        <v>1903</v>
      </c>
      <c r="B880" s="112" t="s">
        <v>1904</v>
      </c>
      <c r="C880" s="113">
        <v>4.4000000000000004</v>
      </c>
      <c r="D880" s="112" t="s">
        <v>1905</v>
      </c>
      <c r="E880" s="95" t="s">
        <v>1906</v>
      </c>
      <c r="F880" s="127">
        <v>2730</v>
      </c>
      <c r="G880" s="95" t="s">
        <v>1907</v>
      </c>
      <c r="H880" s="126">
        <v>751</v>
      </c>
      <c r="I880" s="95" t="s">
        <v>1908</v>
      </c>
      <c r="J880" s="127">
        <v>1400</v>
      </c>
      <c r="K880" s="95" t="s">
        <v>1909</v>
      </c>
      <c r="L880" s="126">
        <v>150</v>
      </c>
      <c r="M880" s="95" t="s">
        <v>1559</v>
      </c>
      <c r="N880" s="126">
        <v>105</v>
      </c>
    </row>
    <row r="881" spans="1:14" x14ac:dyDescent="0.25">
      <c r="A881" s="98" t="s">
        <v>1910</v>
      </c>
      <c r="B881" s="114" t="s">
        <v>1911</v>
      </c>
      <c r="C881" s="118">
        <v>2</v>
      </c>
      <c r="D881" s="139">
        <v>0.28999999999999998</v>
      </c>
      <c r="E881" s="98" t="s">
        <v>1912</v>
      </c>
      <c r="F881" s="128">
        <v>815</v>
      </c>
      <c r="G881" s="98" t="s">
        <v>1912</v>
      </c>
      <c r="H881" s="128">
        <v>222</v>
      </c>
      <c r="I881" s="98" t="s">
        <v>1654</v>
      </c>
      <c r="J881" s="128">
        <v>301</v>
      </c>
      <c r="K881" s="98" t="s">
        <v>1913</v>
      </c>
      <c r="L881" s="128">
        <v>39</v>
      </c>
      <c r="M881" s="98" t="s">
        <v>1914</v>
      </c>
      <c r="N881" s="128">
        <v>31</v>
      </c>
    </row>
    <row r="882" spans="1:14" ht="18" x14ac:dyDescent="0.25">
      <c r="A882" s="95" t="s">
        <v>1915</v>
      </c>
      <c r="B882" s="112" t="s">
        <v>1916</v>
      </c>
      <c r="C882" s="113">
        <v>2</v>
      </c>
      <c r="D882" s="138">
        <v>0.56000000000000005</v>
      </c>
      <c r="E882" s="95" t="s">
        <v>1139</v>
      </c>
      <c r="F882" s="126">
        <v>868</v>
      </c>
      <c r="G882" s="95" t="s">
        <v>1139</v>
      </c>
      <c r="H882" s="126">
        <v>236</v>
      </c>
      <c r="I882" s="95" t="s">
        <v>1917</v>
      </c>
      <c r="J882" s="126">
        <v>320</v>
      </c>
      <c r="K882" s="95" t="s">
        <v>1918</v>
      </c>
      <c r="L882" s="126">
        <v>42</v>
      </c>
      <c r="M882" s="95" t="s">
        <v>1142</v>
      </c>
      <c r="N882" s="126">
        <v>33</v>
      </c>
    </row>
    <row r="883" spans="1:14" ht="18" x14ac:dyDescent="0.25">
      <c r="A883" s="98" t="s">
        <v>1919</v>
      </c>
      <c r="B883" s="114" t="s">
        <v>1920</v>
      </c>
      <c r="C883" s="118">
        <v>2</v>
      </c>
      <c r="D883" s="139">
        <v>0.76</v>
      </c>
      <c r="E883" s="98" t="s">
        <v>1912</v>
      </c>
      <c r="F883" s="128">
        <v>812</v>
      </c>
      <c r="G883" s="98" t="s">
        <v>1912</v>
      </c>
      <c r="H883" s="128">
        <v>221</v>
      </c>
      <c r="I883" s="98" t="s">
        <v>1921</v>
      </c>
      <c r="J883" s="128">
        <v>299</v>
      </c>
      <c r="K883" s="98" t="s">
        <v>1922</v>
      </c>
      <c r="L883" s="128">
        <v>39</v>
      </c>
      <c r="M883" s="98" t="s">
        <v>1923</v>
      </c>
      <c r="N883" s="128">
        <v>31</v>
      </c>
    </row>
    <row r="884" spans="1:14" x14ac:dyDescent="0.25">
      <c r="A884" s="95" t="s">
        <v>1924</v>
      </c>
      <c r="B884" s="112" t="s">
        <v>1925</v>
      </c>
      <c r="C884" s="106">
        <v>40</v>
      </c>
      <c r="D884" s="138">
        <v>0.48</v>
      </c>
      <c r="E884" s="95" t="s">
        <v>1926</v>
      </c>
      <c r="F884" s="127">
        <v>7170</v>
      </c>
      <c r="G884" s="95" t="s">
        <v>1927</v>
      </c>
      <c r="H884" s="127">
        <v>4550</v>
      </c>
      <c r="I884" s="95" t="s">
        <v>1928</v>
      </c>
      <c r="J884" s="127">
        <v>7090</v>
      </c>
      <c r="K884" s="95" t="s">
        <v>1929</v>
      </c>
      <c r="L884" s="127">
        <v>4690</v>
      </c>
      <c r="M884" s="95" t="s">
        <v>1297</v>
      </c>
      <c r="N884" s="126">
        <v>2040</v>
      </c>
    </row>
    <row r="885" spans="1:14" ht="18" x14ac:dyDescent="0.25">
      <c r="A885" s="98" t="s">
        <v>1930</v>
      </c>
      <c r="B885" s="114" t="s">
        <v>1931</v>
      </c>
      <c r="C885" s="98" t="s">
        <v>1932</v>
      </c>
      <c r="D885" s="139">
        <v>0.06</v>
      </c>
      <c r="E885" s="98" t="s">
        <v>1933</v>
      </c>
      <c r="F885" s="128">
        <v>2</v>
      </c>
      <c r="G885" s="98" t="s">
        <v>1933</v>
      </c>
      <c r="H885" s="130" t="s">
        <v>1084</v>
      </c>
      <c r="I885" s="98" t="s">
        <v>1934</v>
      </c>
      <c r="J885" s="130" t="s">
        <v>1084</v>
      </c>
      <c r="K885" s="98" t="s">
        <v>1935</v>
      </c>
      <c r="L885" s="130" t="s">
        <v>1084</v>
      </c>
      <c r="M885" s="98" t="s">
        <v>1936</v>
      </c>
      <c r="N885" s="130" t="s">
        <v>1084</v>
      </c>
    </row>
    <row r="886" spans="1:14" ht="18" x14ac:dyDescent="0.25">
      <c r="A886" s="95" t="s">
        <v>1937</v>
      </c>
      <c r="B886" s="112" t="s">
        <v>1938</v>
      </c>
      <c r="C886" s="95" t="s">
        <v>1932</v>
      </c>
      <c r="D886" s="138">
        <v>7.0000000000000007E-2</v>
      </c>
      <c r="E886" s="95" t="s">
        <v>1939</v>
      </c>
      <c r="F886" s="126">
        <v>1</v>
      </c>
      <c r="G886" s="95" t="s">
        <v>1939</v>
      </c>
      <c r="H886" s="131" t="s">
        <v>1084</v>
      </c>
      <c r="I886" s="95" t="s">
        <v>1940</v>
      </c>
      <c r="J886" s="131" t="s">
        <v>1084</v>
      </c>
      <c r="K886" s="95" t="s">
        <v>1941</v>
      </c>
      <c r="L886" s="131" t="s">
        <v>1084</v>
      </c>
      <c r="M886" s="95" t="s">
        <v>1942</v>
      </c>
      <c r="N886" s="131" t="s">
        <v>1084</v>
      </c>
    </row>
    <row r="887" spans="1:14" ht="18" x14ac:dyDescent="0.25">
      <c r="A887" s="114" t="s">
        <v>1943</v>
      </c>
      <c r="B887" s="114" t="s">
        <v>1944</v>
      </c>
      <c r="C887" s="98" t="s">
        <v>1932</v>
      </c>
      <c r="D887" s="139">
        <v>0.05</v>
      </c>
      <c r="E887" s="98" t="s">
        <v>1945</v>
      </c>
      <c r="F887" s="130" t="s">
        <v>1084</v>
      </c>
      <c r="G887" s="98" t="s">
        <v>1945</v>
      </c>
      <c r="H887" s="130" t="s">
        <v>1084</v>
      </c>
      <c r="I887" s="98" t="s">
        <v>1617</v>
      </c>
      <c r="J887" s="130" t="s">
        <v>1084</v>
      </c>
      <c r="K887" s="98" t="s">
        <v>1946</v>
      </c>
      <c r="L887" s="130" t="s">
        <v>1084</v>
      </c>
      <c r="M887" s="98" t="s">
        <v>1947</v>
      </c>
      <c r="N887" s="130" t="s">
        <v>1084</v>
      </c>
    </row>
    <row r="888" spans="1:14" x14ac:dyDescent="0.25">
      <c r="A888" s="95" t="s">
        <v>1948</v>
      </c>
      <c r="B888" s="112" t="s">
        <v>1949</v>
      </c>
      <c r="C888" s="113">
        <v>1.4</v>
      </c>
      <c r="D888" s="138">
        <v>0.21</v>
      </c>
      <c r="E888" s="95" t="s">
        <v>1950</v>
      </c>
      <c r="F888" s="126">
        <v>449</v>
      </c>
      <c r="G888" s="95" t="s">
        <v>1950</v>
      </c>
      <c r="H888" s="126">
        <v>122</v>
      </c>
      <c r="I888" s="95" t="s">
        <v>1894</v>
      </c>
      <c r="J888" s="126">
        <v>153</v>
      </c>
      <c r="K888" s="95" t="s">
        <v>1031</v>
      </c>
      <c r="L888" s="126">
        <v>21</v>
      </c>
      <c r="M888" s="95" t="s">
        <v>1951</v>
      </c>
      <c r="N888" s="126">
        <v>17</v>
      </c>
    </row>
    <row r="889" spans="1:14" ht="18" x14ac:dyDescent="0.25">
      <c r="A889" s="98" t="s">
        <v>1952</v>
      </c>
      <c r="B889" s="114" t="s">
        <v>1953</v>
      </c>
      <c r="C889" s="109">
        <v>800</v>
      </c>
      <c r="D889" s="139">
        <v>0.65</v>
      </c>
      <c r="E889" s="98" t="s">
        <v>1954</v>
      </c>
      <c r="F889" s="129">
        <v>7500</v>
      </c>
      <c r="G889" s="98" t="s">
        <v>1955</v>
      </c>
      <c r="H889" s="129">
        <v>9710</v>
      </c>
      <c r="I889" s="98" t="s">
        <v>1956</v>
      </c>
      <c r="J889" s="129">
        <v>8070</v>
      </c>
      <c r="K889" s="98" t="s">
        <v>1957</v>
      </c>
      <c r="L889" s="129">
        <v>9910</v>
      </c>
      <c r="M889" s="98" t="s">
        <v>1545</v>
      </c>
      <c r="N889" s="148">
        <v>11300</v>
      </c>
    </row>
    <row r="890" spans="1:14" x14ac:dyDescent="0.25">
      <c r="A890" s="95" t="s">
        <v>1958</v>
      </c>
      <c r="B890" s="112" t="s">
        <v>1959</v>
      </c>
      <c r="C890" s="95" t="s">
        <v>1960</v>
      </c>
      <c r="D890" s="138">
        <v>0.02</v>
      </c>
      <c r="E890" s="95" t="s">
        <v>1961</v>
      </c>
      <c r="F890" s="131" t="s">
        <v>1084</v>
      </c>
      <c r="G890" s="95" t="s">
        <v>1961</v>
      </c>
      <c r="H890" s="131" t="s">
        <v>1084</v>
      </c>
      <c r="I890" s="95" t="s">
        <v>1962</v>
      </c>
      <c r="J890" s="131" t="s">
        <v>1084</v>
      </c>
      <c r="K890" s="95" t="s">
        <v>1963</v>
      </c>
      <c r="L890" s="131" t="s">
        <v>1084</v>
      </c>
      <c r="M890" s="95" t="s">
        <v>1964</v>
      </c>
      <c r="N890" s="131" t="s">
        <v>1084</v>
      </c>
    </row>
    <row r="891" spans="1:14" x14ac:dyDescent="0.25">
      <c r="A891" s="98" t="s">
        <v>1965</v>
      </c>
      <c r="B891" s="114" t="s">
        <v>1966</v>
      </c>
      <c r="C891" s="118">
        <v>3.5</v>
      </c>
      <c r="D891" s="114" t="s">
        <v>1967</v>
      </c>
      <c r="E891" s="98" t="s">
        <v>1968</v>
      </c>
      <c r="F891" s="129">
        <v>2150</v>
      </c>
      <c r="G891" s="98" t="s">
        <v>1969</v>
      </c>
      <c r="H891" s="128">
        <v>588</v>
      </c>
      <c r="I891" s="98" t="s">
        <v>1970</v>
      </c>
      <c r="J891" s="128">
        <v>984</v>
      </c>
      <c r="K891" s="98" t="s">
        <v>1971</v>
      </c>
      <c r="L891" s="128">
        <v>111</v>
      </c>
      <c r="M891" s="98" t="s">
        <v>1972</v>
      </c>
      <c r="N891" s="128">
        <v>82</v>
      </c>
    </row>
    <row r="892" spans="1:14" x14ac:dyDescent="0.25">
      <c r="A892" s="95" t="s">
        <v>1973</v>
      </c>
      <c r="B892" s="112" t="s">
        <v>1974</v>
      </c>
      <c r="C892" s="113">
        <v>3.5</v>
      </c>
      <c r="D892" s="112" t="s">
        <v>1975</v>
      </c>
      <c r="E892" s="95" t="s">
        <v>1550</v>
      </c>
      <c r="F892" s="127">
        <v>2130</v>
      </c>
      <c r="G892" s="95" t="s">
        <v>1976</v>
      </c>
      <c r="H892" s="126">
        <v>580</v>
      </c>
      <c r="I892" s="95" t="s">
        <v>1977</v>
      </c>
      <c r="J892" s="126">
        <v>971</v>
      </c>
      <c r="K892" s="95" t="s">
        <v>1978</v>
      </c>
      <c r="L892" s="126">
        <v>110</v>
      </c>
      <c r="M892" s="95" t="s">
        <v>1979</v>
      </c>
      <c r="N892" s="126">
        <v>81</v>
      </c>
    </row>
    <row r="893" spans="1:14" x14ac:dyDescent="0.25">
      <c r="A893" s="98" t="s">
        <v>1980</v>
      </c>
      <c r="B893" s="114" t="s">
        <v>1981</v>
      </c>
      <c r="C893" s="118">
        <v>2.6</v>
      </c>
      <c r="D893" s="114" t="s">
        <v>1982</v>
      </c>
      <c r="E893" s="98" t="s">
        <v>1333</v>
      </c>
      <c r="F893" s="129">
        <v>1380</v>
      </c>
      <c r="G893" s="98" t="s">
        <v>1333</v>
      </c>
      <c r="H893" s="128">
        <v>376</v>
      </c>
      <c r="I893" s="98" t="s">
        <v>1983</v>
      </c>
      <c r="J893" s="128">
        <v>555</v>
      </c>
      <c r="K893" s="98" t="s">
        <v>1984</v>
      </c>
      <c r="L893" s="128">
        <v>68</v>
      </c>
      <c r="M893" s="98" t="s">
        <v>1985</v>
      </c>
      <c r="N893" s="128">
        <v>52</v>
      </c>
    </row>
    <row r="894" spans="1:14" ht="18" x14ac:dyDescent="0.25">
      <c r="A894" s="95" t="s">
        <v>1986</v>
      </c>
      <c r="B894" s="112" t="s">
        <v>1987</v>
      </c>
      <c r="C894" s="113">
        <v>3</v>
      </c>
      <c r="D894" s="112" t="s">
        <v>1988</v>
      </c>
      <c r="E894" s="95" t="s">
        <v>1989</v>
      </c>
      <c r="F894" s="127">
        <v>1440</v>
      </c>
      <c r="G894" s="95" t="s">
        <v>1989</v>
      </c>
      <c r="H894" s="126">
        <v>392</v>
      </c>
      <c r="I894" s="95" t="s">
        <v>1990</v>
      </c>
      <c r="J894" s="126">
        <v>613</v>
      </c>
      <c r="K894" s="95" t="s">
        <v>1991</v>
      </c>
      <c r="L894" s="126">
        <v>72</v>
      </c>
      <c r="M894" s="95" t="s">
        <v>1992</v>
      </c>
      <c r="N894" s="126">
        <v>54</v>
      </c>
    </row>
    <row r="895" spans="1:14" x14ac:dyDescent="0.25">
      <c r="A895" s="98" t="s">
        <v>1993</v>
      </c>
      <c r="B895" s="114" t="s">
        <v>1994</v>
      </c>
      <c r="C895" s="118">
        <v>0.4</v>
      </c>
      <c r="D895" s="114" t="s">
        <v>1995</v>
      </c>
      <c r="E895" s="98" t="s">
        <v>1996</v>
      </c>
      <c r="F895" s="128">
        <v>123</v>
      </c>
      <c r="G895" s="98" t="s">
        <v>1996</v>
      </c>
      <c r="H895" s="128">
        <v>33</v>
      </c>
      <c r="I895" s="98" t="s">
        <v>1997</v>
      </c>
      <c r="J895" s="128">
        <v>37</v>
      </c>
      <c r="K895" s="98" t="s">
        <v>1998</v>
      </c>
      <c r="L895" s="128">
        <v>6</v>
      </c>
      <c r="M895" s="98" t="s">
        <v>1999</v>
      </c>
      <c r="N895" s="128">
        <v>5</v>
      </c>
    </row>
    <row r="896" spans="1:14" x14ac:dyDescent="0.25">
      <c r="A896" s="95" t="s">
        <v>2000</v>
      </c>
      <c r="B896" s="112" t="s">
        <v>2001</v>
      </c>
      <c r="C896" s="113">
        <v>0.3</v>
      </c>
      <c r="D896" s="112" t="s">
        <v>2002</v>
      </c>
      <c r="E896" s="95" t="s">
        <v>2003</v>
      </c>
      <c r="F896" s="126">
        <v>64</v>
      </c>
      <c r="G896" s="95" t="s">
        <v>2003</v>
      </c>
      <c r="H896" s="126">
        <v>17</v>
      </c>
      <c r="I896" s="95" t="s">
        <v>1031</v>
      </c>
      <c r="J896" s="126">
        <v>19</v>
      </c>
      <c r="K896" s="95" t="s">
        <v>2004</v>
      </c>
      <c r="L896" s="126">
        <v>3</v>
      </c>
      <c r="M896" s="95" t="s">
        <v>2005</v>
      </c>
      <c r="N896" s="126">
        <v>2</v>
      </c>
    </row>
    <row r="897" spans="1:14" x14ac:dyDescent="0.25">
      <c r="A897" s="98" t="s">
        <v>2006</v>
      </c>
      <c r="B897" s="114" t="s">
        <v>2007</v>
      </c>
      <c r="C897" s="118">
        <v>3.2</v>
      </c>
      <c r="D897" s="114" t="s">
        <v>1790</v>
      </c>
      <c r="E897" s="98" t="s">
        <v>2008</v>
      </c>
      <c r="F897" s="129">
        <v>1720</v>
      </c>
      <c r="G897" s="98" t="s">
        <v>2009</v>
      </c>
      <c r="H897" s="128">
        <v>470</v>
      </c>
      <c r="I897" s="98" t="s">
        <v>1334</v>
      </c>
      <c r="J897" s="128">
        <v>755</v>
      </c>
      <c r="K897" s="98" t="s">
        <v>2010</v>
      </c>
      <c r="L897" s="128">
        <v>87</v>
      </c>
      <c r="M897" s="98" t="s">
        <v>1627</v>
      </c>
      <c r="N897" s="128">
        <v>65</v>
      </c>
    </row>
    <row r="898" spans="1:14" x14ac:dyDescent="0.25">
      <c r="A898" s="95" t="s">
        <v>2011</v>
      </c>
      <c r="B898" s="112" t="s">
        <v>2012</v>
      </c>
      <c r="C898" s="113">
        <v>3.2</v>
      </c>
      <c r="D898" s="112" t="s">
        <v>2013</v>
      </c>
      <c r="E898" s="95" t="s">
        <v>2014</v>
      </c>
      <c r="F898" s="127">
        <v>1220</v>
      </c>
      <c r="G898" s="95" t="s">
        <v>2014</v>
      </c>
      <c r="H898" s="126">
        <v>333</v>
      </c>
      <c r="I898" s="95" t="s">
        <v>2015</v>
      </c>
      <c r="J898" s="126">
        <v>535</v>
      </c>
      <c r="K898" s="95" t="s">
        <v>2016</v>
      </c>
      <c r="L898" s="126">
        <v>62</v>
      </c>
      <c r="M898" s="95" t="s">
        <v>2017</v>
      </c>
      <c r="N898" s="126">
        <v>46</v>
      </c>
    </row>
    <row r="899" spans="1:14" ht="18" x14ac:dyDescent="0.25">
      <c r="A899" s="98" t="s">
        <v>2018</v>
      </c>
      <c r="B899" s="114" t="s">
        <v>2019</v>
      </c>
      <c r="C899" s="98" t="s">
        <v>2020</v>
      </c>
      <c r="D899" s="114" t="s">
        <v>2021</v>
      </c>
      <c r="E899" s="98" t="s">
        <v>2022</v>
      </c>
      <c r="F899" s="128">
        <v>6</v>
      </c>
      <c r="G899" s="98" t="s">
        <v>2022</v>
      </c>
      <c r="H899" s="128">
        <v>2</v>
      </c>
      <c r="I899" s="98" t="s">
        <v>2023</v>
      </c>
      <c r="J899" s="128">
        <v>2</v>
      </c>
      <c r="K899" s="98" t="s">
        <v>2024</v>
      </c>
      <c r="L899" s="130" t="s">
        <v>1084</v>
      </c>
      <c r="M899" s="98" t="s">
        <v>2025</v>
      </c>
      <c r="N899" s="130" t="s">
        <v>1084</v>
      </c>
    </row>
    <row r="900" spans="1:14" ht="15.75" x14ac:dyDescent="0.25">
      <c r="A900" s="95" t="s">
        <v>2026</v>
      </c>
      <c r="B900" s="112" t="s">
        <v>2027</v>
      </c>
      <c r="C900" s="95" t="s">
        <v>2020</v>
      </c>
      <c r="D900" s="112" t="s">
        <v>2028</v>
      </c>
      <c r="E900" s="95" t="s">
        <v>2029</v>
      </c>
      <c r="F900" s="126">
        <v>6</v>
      </c>
      <c r="G900" s="95" t="s">
        <v>2029</v>
      </c>
      <c r="H900" s="126">
        <v>2</v>
      </c>
      <c r="I900" s="95" t="s">
        <v>2030</v>
      </c>
      <c r="J900" s="126">
        <v>2</v>
      </c>
      <c r="K900" s="95" t="s">
        <v>1324</v>
      </c>
      <c r="L900" s="131" t="s">
        <v>1084</v>
      </c>
      <c r="M900" s="95" t="s">
        <v>2031</v>
      </c>
      <c r="N900" s="131" t="s">
        <v>1084</v>
      </c>
    </row>
    <row r="901" spans="1:14" x14ac:dyDescent="0.25">
      <c r="A901" s="98" t="s">
        <v>2032</v>
      </c>
      <c r="B901" s="114" t="s">
        <v>2033</v>
      </c>
      <c r="C901" s="98" t="s">
        <v>2020</v>
      </c>
      <c r="D901" s="114" t="s">
        <v>2034</v>
      </c>
      <c r="E901" s="98" t="s">
        <v>883</v>
      </c>
      <c r="F901" s="128">
        <v>8</v>
      </c>
      <c r="G901" s="98" t="s">
        <v>883</v>
      </c>
      <c r="H901" s="128">
        <v>2</v>
      </c>
      <c r="I901" s="98" t="s">
        <v>2035</v>
      </c>
      <c r="J901" s="128">
        <v>2</v>
      </c>
      <c r="K901" s="98" t="s">
        <v>2036</v>
      </c>
      <c r="L901" s="130" t="s">
        <v>1084</v>
      </c>
      <c r="M901" s="98" t="s">
        <v>2037</v>
      </c>
      <c r="N901" s="130" t="s">
        <v>1084</v>
      </c>
    </row>
    <row r="902" spans="1:14" x14ac:dyDescent="0.25">
      <c r="A902" s="101" t="s">
        <v>2038</v>
      </c>
      <c r="B902" s="115" t="s">
        <v>2039</v>
      </c>
      <c r="C902" s="101" t="s">
        <v>2020</v>
      </c>
      <c r="D902" s="115" t="s">
        <v>2040</v>
      </c>
      <c r="E902" s="101" t="s">
        <v>2041</v>
      </c>
      <c r="F902" s="132">
        <v>8</v>
      </c>
      <c r="G902" s="101" t="s">
        <v>2041</v>
      </c>
      <c r="H902" s="132">
        <v>2</v>
      </c>
      <c r="I902" s="101" t="s">
        <v>2042</v>
      </c>
      <c r="J902" s="132">
        <v>2</v>
      </c>
      <c r="K902" s="101" t="s">
        <v>2043</v>
      </c>
      <c r="L902" s="133" t="s">
        <v>1084</v>
      </c>
      <c r="M902" s="101" t="s">
        <v>2044</v>
      </c>
      <c r="N902" s="133" t="s">
        <v>1084</v>
      </c>
    </row>
    <row r="903" spans="1:14" x14ac:dyDescent="0.25">
      <c r="A903" s="91" t="s">
        <v>2045</v>
      </c>
      <c r="B903" s="134" t="s">
        <v>2046</v>
      </c>
      <c r="C903" s="104">
        <v>1.8</v>
      </c>
      <c r="D903" s="134" t="s">
        <v>2040</v>
      </c>
      <c r="E903" s="91" t="s">
        <v>2047</v>
      </c>
      <c r="F903" s="136">
        <v>350</v>
      </c>
      <c r="G903" s="91" t="s">
        <v>2047</v>
      </c>
      <c r="H903" s="136">
        <v>95</v>
      </c>
      <c r="I903" s="91" t="s">
        <v>2048</v>
      </c>
      <c r="J903" s="136">
        <v>126</v>
      </c>
      <c r="K903" s="91" t="s">
        <v>2049</v>
      </c>
      <c r="L903" s="136">
        <v>17</v>
      </c>
      <c r="M903" s="91" t="s">
        <v>2050</v>
      </c>
      <c r="N903" s="136">
        <v>13</v>
      </c>
    </row>
    <row r="904" spans="1:14" x14ac:dyDescent="0.25">
      <c r="A904" s="95" t="s">
        <v>2051</v>
      </c>
      <c r="B904" s="112" t="s">
        <v>2052</v>
      </c>
      <c r="C904" s="113">
        <v>0.3</v>
      </c>
      <c r="D904" s="112" t="s">
        <v>2053</v>
      </c>
      <c r="E904" s="95" t="s">
        <v>2054</v>
      </c>
      <c r="F904" s="126">
        <v>99</v>
      </c>
      <c r="G904" s="95" t="s">
        <v>2054</v>
      </c>
      <c r="H904" s="126">
        <v>27</v>
      </c>
      <c r="I904" s="95" t="s">
        <v>2055</v>
      </c>
      <c r="J904" s="126">
        <v>30</v>
      </c>
      <c r="K904" s="95" t="s">
        <v>2056</v>
      </c>
      <c r="L904" s="126">
        <v>5</v>
      </c>
      <c r="M904" s="95" t="s">
        <v>2057</v>
      </c>
      <c r="N904" s="126">
        <v>4</v>
      </c>
    </row>
    <row r="905" spans="1:14" x14ac:dyDescent="0.25">
      <c r="A905" s="98" t="s">
        <v>2058</v>
      </c>
      <c r="B905" s="114" t="s">
        <v>2059</v>
      </c>
      <c r="C905" s="118">
        <v>0.3</v>
      </c>
      <c r="D905" s="114" t="s">
        <v>2060</v>
      </c>
      <c r="E905" s="98" t="s">
        <v>2061</v>
      </c>
      <c r="F905" s="128">
        <v>113</v>
      </c>
      <c r="G905" s="98" t="s">
        <v>2061</v>
      </c>
      <c r="H905" s="128">
        <v>31</v>
      </c>
      <c r="I905" s="98" t="s">
        <v>2062</v>
      </c>
      <c r="J905" s="128">
        <v>34</v>
      </c>
      <c r="K905" s="98" t="s">
        <v>2063</v>
      </c>
      <c r="L905" s="128">
        <v>5</v>
      </c>
      <c r="M905" s="98" t="s">
        <v>2064</v>
      </c>
      <c r="N905" s="128">
        <v>4</v>
      </c>
    </row>
    <row r="906" spans="1:14" x14ac:dyDescent="0.25">
      <c r="A906" s="95" t="s">
        <v>2065</v>
      </c>
      <c r="B906" s="112" t="s">
        <v>2066</v>
      </c>
      <c r="C906" s="95" t="s">
        <v>2020</v>
      </c>
      <c r="D906" s="112" t="s">
        <v>2067</v>
      </c>
      <c r="E906" s="95" t="s">
        <v>2068</v>
      </c>
      <c r="F906" s="126">
        <v>5</v>
      </c>
      <c r="G906" s="95" t="s">
        <v>2068</v>
      </c>
      <c r="H906" s="126">
        <v>1</v>
      </c>
      <c r="I906" s="95" t="s">
        <v>2069</v>
      </c>
      <c r="J906" s="126">
        <v>1</v>
      </c>
      <c r="K906" s="95" t="s">
        <v>2070</v>
      </c>
      <c r="L906" s="131" t="s">
        <v>1084</v>
      </c>
      <c r="M906" s="95" t="s">
        <v>2071</v>
      </c>
      <c r="N906" s="131" t="s">
        <v>1084</v>
      </c>
    </row>
    <row r="907" spans="1:14" x14ac:dyDescent="0.25">
      <c r="A907" s="98" t="s">
        <v>2072</v>
      </c>
      <c r="B907" s="114" t="s">
        <v>2073</v>
      </c>
      <c r="C907" s="98" t="s">
        <v>2074</v>
      </c>
      <c r="D907" s="114" t="s">
        <v>2075</v>
      </c>
      <c r="E907" s="98" t="s">
        <v>2076</v>
      </c>
      <c r="F907" s="128">
        <v>25</v>
      </c>
      <c r="G907" s="98" t="s">
        <v>2076</v>
      </c>
      <c r="H907" s="128">
        <v>7</v>
      </c>
      <c r="I907" s="98" t="s">
        <v>2077</v>
      </c>
      <c r="J907" s="128">
        <v>7</v>
      </c>
      <c r="K907" s="98" t="s">
        <v>2078</v>
      </c>
      <c r="L907" s="128">
        <v>1</v>
      </c>
      <c r="M907" s="98" t="s">
        <v>2079</v>
      </c>
      <c r="N907" s="130" t="s">
        <v>1084</v>
      </c>
    </row>
    <row r="908" spans="1:14" x14ac:dyDescent="0.25">
      <c r="A908" s="95" t="s">
        <v>2080</v>
      </c>
      <c r="B908" s="112" t="s">
        <v>2081</v>
      </c>
      <c r="C908" s="113">
        <v>0.6</v>
      </c>
      <c r="D908" s="112" t="s">
        <v>2082</v>
      </c>
      <c r="E908" s="95" t="s">
        <v>2083</v>
      </c>
      <c r="F908" s="126">
        <v>192</v>
      </c>
      <c r="G908" s="95" t="s">
        <v>2083</v>
      </c>
      <c r="H908" s="126">
        <v>52</v>
      </c>
      <c r="I908" s="95" t="s">
        <v>2084</v>
      </c>
      <c r="J908" s="126">
        <v>60</v>
      </c>
      <c r="K908" s="95" t="s">
        <v>2085</v>
      </c>
      <c r="L908" s="126">
        <v>9</v>
      </c>
      <c r="M908" s="95" t="s">
        <v>2086</v>
      </c>
      <c r="N908" s="126">
        <v>7</v>
      </c>
    </row>
    <row r="909" spans="1:14" x14ac:dyDescent="0.25">
      <c r="A909" s="98" t="s">
        <v>2087</v>
      </c>
      <c r="B909" s="114" t="s">
        <v>2088</v>
      </c>
      <c r="C909" s="98" t="s">
        <v>2089</v>
      </c>
      <c r="D909" s="114" t="s">
        <v>2067</v>
      </c>
      <c r="E909" s="98" t="s">
        <v>2090</v>
      </c>
      <c r="F909" s="128">
        <v>12</v>
      </c>
      <c r="G909" s="98" t="s">
        <v>2090</v>
      </c>
      <c r="H909" s="128">
        <v>3</v>
      </c>
      <c r="I909" s="98" t="s">
        <v>2091</v>
      </c>
      <c r="J909" s="128">
        <v>4</v>
      </c>
      <c r="K909" s="98" t="s">
        <v>2092</v>
      </c>
      <c r="L909" s="130" t="s">
        <v>1084</v>
      </c>
      <c r="M909" s="98" t="s">
        <v>1323</v>
      </c>
      <c r="N909" s="130" t="s">
        <v>1084</v>
      </c>
    </row>
    <row r="910" spans="1:14" x14ac:dyDescent="0.25">
      <c r="A910" s="95" t="s">
        <v>2093</v>
      </c>
      <c r="B910" s="112" t="s">
        <v>2094</v>
      </c>
      <c r="C910" s="113">
        <v>0.3</v>
      </c>
      <c r="D910" s="112" t="s">
        <v>2095</v>
      </c>
      <c r="E910" s="95" t="s">
        <v>2096</v>
      </c>
      <c r="F910" s="126">
        <v>99</v>
      </c>
      <c r="G910" s="95" t="s">
        <v>2096</v>
      </c>
      <c r="H910" s="126">
        <v>27</v>
      </c>
      <c r="I910" s="95" t="s">
        <v>2097</v>
      </c>
      <c r="J910" s="126">
        <v>30</v>
      </c>
      <c r="K910" s="95" t="s">
        <v>2098</v>
      </c>
      <c r="L910" s="126">
        <v>5</v>
      </c>
      <c r="M910" s="95" t="s">
        <v>2099</v>
      </c>
      <c r="N910" s="126">
        <v>4</v>
      </c>
    </row>
    <row r="911" spans="1:14" x14ac:dyDescent="0.25">
      <c r="A911" s="98" t="s">
        <v>2100</v>
      </c>
      <c r="B911" s="114" t="s">
        <v>2101</v>
      </c>
      <c r="C911" s="118">
        <v>0.6</v>
      </c>
      <c r="D911" s="139">
        <v>0.2</v>
      </c>
      <c r="E911" s="98" t="s">
        <v>2102</v>
      </c>
      <c r="F911" s="128">
        <v>124</v>
      </c>
      <c r="G911" s="98" t="s">
        <v>2102</v>
      </c>
      <c r="H911" s="128">
        <v>34</v>
      </c>
      <c r="I911" s="98" t="s">
        <v>1224</v>
      </c>
      <c r="J911" s="128">
        <v>38</v>
      </c>
      <c r="K911" s="98" t="s">
        <v>2103</v>
      </c>
      <c r="L911" s="128">
        <v>6</v>
      </c>
      <c r="M911" s="98" t="s">
        <v>2104</v>
      </c>
      <c r="N911" s="128">
        <v>5</v>
      </c>
    </row>
    <row r="912" spans="1:14" x14ac:dyDescent="0.25">
      <c r="A912" s="95" t="s">
        <v>2105</v>
      </c>
      <c r="B912" s="112" t="s">
        <v>2106</v>
      </c>
      <c r="C912" s="113">
        <v>9.8000000000000007</v>
      </c>
      <c r="D912" s="138">
        <v>0.35</v>
      </c>
      <c r="E912" s="95" t="s">
        <v>2107</v>
      </c>
      <c r="F912" s="127">
        <v>3970</v>
      </c>
      <c r="G912" s="95" t="s">
        <v>2108</v>
      </c>
      <c r="H912" s="127">
        <v>1240</v>
      </c>
      <c r="I912" s="95" t="s">
        <v>2109</v>
      </c>
      <c r="J912" s="127">
        <v>2960</v>
      </c>
      <c r="K912" s="95" t="s">
        <v>2110</v>
      </c>
      <c r="L912" s="126">
        <v>467</v>
      </c>
      <c r="M912" s="95" t="s">
        <v>2111</v>
      </c>
      <c r="N912" s="126">
        <v>178</v>
      </c>
    </row>
    <row r="913" spans="1:14" ht="18" x14ac:dyDescent="0.25">
      <c r="A913" s="98" t="s">
        <v>2112</v>
      </c>
      <c r="B913" s="114" t="s">
        <v>2113</v>
      </c>
      <c r="C913" s="118">
        <v>0.4</v>
      </c>
      <c r="D913" s="139">
        <v>0.19</v>
      </c>
      <c r="E913" s="98" t="s">
        <v>2114</v>
      </c>
      <c r="F913" s="128">
        <v>86</v>
      </c>
      <c r="G913" s="98" t="s">
        <v>2114</v>
      </c>
      <c r="H913" s="128">
        <v>23</v>
      </c>
      <c r="I913" s="98" t="s">
        <v>2115</v>
      </c>
      <c r="J913" s="128">
        <v>26</v>
      </c>
      <c r="K913" s="98" t="s">
        <v>2116</v>
      </c>
      <c r="L913" s="128">
        <v>4</v>
      </c>
      <c r="M913" s="98" t="s">
        <v>2117</v>
      </c>
      <c r="N913" s="128">
        <v>3</v>
      </c>
    </row>
    <row r="914" spans="1:14" ht="18" x14ac:dyDescent="0.25">
      <c r="A914" s="112" t="s">
        <v>2118</v>
      </c>
      <c r="B914" s="112" t="s">
        <v>2119</v>
      </c>
      <c r="C914" s="106">
        <v>67</v>
      </c>
      <c r="D914" s="138">
        <v>0.57999999999999996</v>
      </c>
      <c r="E914" s="95" t="s">
        <v>2120</v>
      </c>
      <c r="F914" s="127">
        <v>7940</v>
      </c>
      <c r="G914" s="95" t="s">
        <v>2121</v>
      </c>
      <c r="H914" s="127">
        <v>6490</v>
      </c>
      <c r="I914" s="95" t="s">
        <v>2122</v>
      </c>
      <c r="J914" s="127">
        <v>8140</v>
      </c>
      <c r="K914" s="95" t="s">
        <v>2123</v>
      </c>
      <c r="L914" s="127">
        <v>6960</v>
      </c>
      <c r="M914" s="95" t="s">
        <v>2124</v>
      </c>
      <c r="N914" s="126">
        <v>4380</v>
      </c>
    </row>
    <row r="915" spans="1:14" x14ac:dyDescent="0.25">
      <c r="A915" s="98" t="s">
        <v>2125</v>
      </c>
      <c r="B915" s="114" t="s">
        <v>2126</v>
      </c>
      <c r="C915" s="98" t="s">
        <v>2127</v>
      </c>
      <c r="D915" s="139">
        <v>0.11</v>
      </c>
      <c r="E915" s="98" t="s">
        <v>2128</v>
      </c>
      <c r="F915" s="128">
        <v>48</v>
      </c>
      <c r="G915" s="98" t="s">
        <v>2128</v>
      </c>
      <c r="H915" s="128">
        <v>13</v>
      </c>
      <c r="I915" s="98" t="s">
        <v>2129</v>
      </c>
      <c r="J915" s="128">
        <v>14</v>
      </c>
      <c r="K915" s="98" t="s">
        <v>2130</v>
      </c>
      <c r="L915" s="128">
        <v>2</v>
      </c>
      <c r="M915" s="98" t="s">
        <v>2131</v>
      </c>
      <c r="N915" s="128">
        <v>2</v>
      </c>
    </row>
    <row r="916" spans="1:14" x14ac:dyDescent="0.25">
      <c r="A916" s="95" t="s">
        <v>2132</v>
      </c>
      <c r="B916" s="112" t="s">
        <v>2133</v>
      </c>
      <c r="C916" s="95" t="s">
        <v>2134</v>
      </c>
      <c r="D916" s="138">
        <v>0.19</v>
      </c>
      <c r="E916" s="95" t="s">
        <v>2135</v>
      </c>
      <c r="F916" s="126">
        <v>63</v>
      </c>
      <c r="G916" s="95" t="s">
        <v>2135</v>
      </c>
      <c r="H916" s="126">
        <v>17</v>
      </c>
      <c r="I916" s="95" t="s">
        <v>2136</v>
      </c>
      <c r="J916" s="126">
        <v>19</v>
      </c>
      <c r="K916" s="95" t="s">
        <v>2117</v>
      </c>
      <c r="L916" s="126">
        <v>3</v>
      </c>
      <c r="M916" s="95" t="s">
        <v>2137</v>
      </c>
      <c r="N916" s="126">
        <v>2</v>
      </c>
    </row>
    <row r="917" spans="1:14" x14ac:dyDescent="0.25">
      <c r="A917" s="98" t="s">
        <v>2138</v>
      </c>
      <c r="B917" s="114" t="s">
        <v>2139</v>
      </c>
      <c r="C917" s="118">
        <v>0.3</v>
      </c>
      <c r="D917" s="139">
        <v>0.16</v>
      </c>
      <c r="E917" s="98" t="s">
        <v>2140</v>
      </c>
      <c r="F917" s="128">
        <v>60</v>
      </c>
      <c r="G917" s="98" t="s">
        <v>2140</v>
      </c>
      <c r="H917" s="128">
        <v>16</v>
      </c>
      <c r="I917" s="98" t="s">
        <v>2141</v>
      </c>
      <c r="J917" s="128">
        <v>18</v>
      </c>
      <c r="K917" s="98" t="s">
        <v>2142</v>
      </c>
      <c r="L917" s="128">
        <v>3</v>
      </c>
      <c r="M917" s="98" t="s">
        <v>1246</v>
      </c>
      <c r="N917" s="128">
        <v>2</v>
      </c>
    </row>
    <row r="918" spans="1:14" x14ac:dyDescent="0.25">
      <c r="A918" s="95" t="s">
        <v>2143</v>
      </c>
      <c r="B918" s="112" t="s">
        <v>2144</v>
      </c>
      <c r="C918" s="95" t="s">
        <v>2145</v>
      </c>
      <c r="D918" s="138">
        <v>0.03</v>
      </c>
      <c r="E918" s="95" t="s">
        <v>2146</v>
      </c>
      <c r="F918" s="126">
        <v>2</v>
      </c>
      <c r="G918" s="95" t="s">
        <v>2146</v>
      </c>
      <c r="H918" s="131" t="s">
        <v>1084</v>
      </c>
      <c r="I918" s="95" t="s">
        <v>2147</v>
      </c>
      <c r="J918" s="131" t="s">
        <v>1084</v>
      </c>
      <c r="K918" s="95" t="s">
        <v>2148</v>
      </c>
      <c r="L918" s="131" t="s">
        <v>1084</v>
      </c>
      <c r="M918" s="95" t="s">
        <v>2149</v>
      </c>
      <c r="N918" s="131" t="s">
        <v>1084</v>
      </c>
    </row>
    <row r="919" spans="1:14" ht="18" x14ac:dyDescent="0.25">
      <c r="A919" s="98" t="s">
        <v>2150</v>
      </c>
      <c r="B919" s="114" t="s">
        <v>2151</v>
      </c>
      <c r="C919" s="98" t="s">
        <v>1251</v>
      </c>
      <c r="D919" s="139">
        <v>0.03</v>
      </c>
      <c r="E919" s="98" t="s">
        <v>2152</v>
      </c>
      <c r="F919" s="130" t="s">
        <v>1084</v>
      </c>
      <c r="G919" s="98" t="s">
        <v>2152</v>
      </c>
      <c r="H919" s="130" t="s">
        <v>1084</v>
      </c>
      <c r="I919" s="98" t="s">
        <v>2153</v>
      </c>
      <c r="J919" s="130" t="s">
        <v>1084</v>
      </c>
      <c r="K919" s="98" t="s">
        <v>2154</v>
      </c>
      <c r="L919" s="130" t="s">
        <v>1084</v>
      </c>
      <c r="M919" s="98" t="s">
        <v>2155</v>
      </c>
      <c r="N919" s="130" t="s">
        <v>1084</v>
      </c>
    </row>
    <row r="920" spans="1:14" x14ac:dyDescent="0.25">
      <c r="A920" s="95" t="s">
        <v>2156</v>
      </c>
      <c r="B920" s="112" t="s">
        <v>2157</v>
      </c>
      <c r="C920" s="95" t="s">
        <v>2158</v>
      </c>
      <c r="D920" s="156">
        <v>4.0000000000000001E-3</v>
      </c>
      <c r="E920" s="95" t="s">
        <v>2159</v>
      </c>
      <c r="F920" s="131" t="s">
        <v>1084</v>
      </c>
      <c r="G920" s="95" t="s">
        <v>2159</v>
      </c>
      <c r="H920" s="131" t="s">
        <v>1084</v>
      </c>
      <c r="I920" s="95" t="s">
        <v>2160</v>
      </c>
      <c r="J920" s="131" t="s">
        <v>1084</v>
      </c>
      <c r="K920" s="95" t="s">
        <v>2161</v>
      </c>
      <c r="L920" s="131" t="s">
        <v>1084</v>
      </c>
      <c r="M920" s="95" t="s">
        <v>2162</v>
      </c>
      <c r="N920" s="131" t="s">
        <v>1084</v>
      </c>
    </row>
    <row r="921" spans="1:14" x14ac:dyDescent="0.25">
      <c r="A921" s="98" t="s">
        <v>2163</v>
      </c>
      <c r="B921" s="114" t="s">
        <v>2164</v>
      </c>
      <c r="C921" s="98" t="s">
        <v>2165</v>
      </c>
      <c r="D921" s="139">
        <v>0.02</v>
      </c>
      <c r="E921" s="98" t="s">
        <v>2166</v>
      </c>
      <c r="F921" s="128">
        <v>3</v>
      </c>
      <c r="G921" s="98" t="s">
        <v>2166</v>
      </c>
      <c r="H921" s="130" t="s">
        <v>1084</v>
      </c>
      <c r="I921" s="98" t="s">
        <v>2167</v>
      </c>
      <c r="J921" s="130" t="s">
        <v>1084</v>
      </c>
      <c r="K921" s="98" t="s">
        <v>2168</v>
      </c>
      <c r="L921" s="130" t="s">
        <v>1084</v>
      </c>
      <c r="M921" s="98" t="s">
        <v>2169</v>
      </c>
      <c r="N921" s="130" t="s">
        <v>1084</v>
      </c>
    </row>
    <row r="922" spans="1:14" x14ac:dyDescent="0.25">
      <c r="A922" s="95" t="s">
        <v>2170</v>
      </c>
      <c r="B922" s="112" t="s">
        <v>2171</v>
      </c>
      <c r="C922" s="95" t="s">
        <v>2172</v>
      </c>
      <c r="D922" s="138">
        <v>0.04</v>
      </c>
      <c r="E922" s="95" t="s">
        <v>2173</v>
      </c>
      <c r="F922" s="126">
        <v>11</v>
      </c>
      <c r="G922" s="95" t="s">
        <v>2173</v>
      </c>
      <c r="H922" s="126">
        <v>3</v>
      </c>
      <c r="I922" s="95" t="s">
        <v>2174</v>
      </c>
      <c r="J922" s="126">
        <v>3</v>
      </c>
      <c r="K922" s="95" t="s">
        <v>1934</v>
      </c>
      <c r="L922" s="131" t="s">
        <v>1084</v>
      </c>
      <c r="M922" s="95" t="s">
        <v>2175</v>
      </c>
      <c r="N922" s="131" t="s">
        <v>1084</v>
      </c>
    </row>
    <row r="923" spans="1:14" x14ac:dyDescent="0.25">
      <c r="A923" s="98" t="s">
        <v>2176</v>
      </c>
      <c r="B923" s="114" t="s">
        <v>2177</v>
      </c>
      <c r="C923" s="118">
        <v>0.3</v>
      </c>
      <c r="D923" s="139">
        <v>0.1</v>
      </c>
      <c r="E923" s="98" t="s">
        <v>2178</v>
      </c>
      <c r="F923" s="128">
        <v>73</v>
      </c>
      <c r="G923" s="98" t="s">
        <v>2178</v>
      </c>
      <c r="H923" s="128">
        <v>20</v>
      </c>
      <c r="I923" s="98" t="s">
        <v>2179</v>
      </c>
      <c r="J923" s="128">
        <v>22</v>
      </c>
      <c r="K923" s="98" t="s">
        <v>2180</v>
      </c>
      <c r="L923" s="128">
        <v>3</v>
      </c>
      <c r="M923" s="98" t="s">
        <v>2181</v>
      </c>
      <c r="N923" s="128">
        <v>3</v>
      </c>
    </row>
    <row r="924" spans="1:14" ht="18" x14ac:dyDescent="0.25">
      <c r="A924" s="95" t="s">
        <v>2182</v>
      </c>
      <c r="B924" s="112" t="s">
        <v>2183</v>
      </c>
      <c r="C924" s="106">
        <v>26</v>
      </c>
      <c r="D924" s="112" t="s">
        <v>2184</v>
      </c>
      <c r="E924" s="95" t="s">
        <v>2185</v>
      </c>
      <c r="F924" s="127">
        <v>9910</v>
      </c>
      <c r="G924" s="95" t="s">
        <v>2186</v>
      </c>
      <c r="H924" s="127">
        <v>4920</v>
      </c>
      <c r="I924" s="95" t="s">
        <v>2187</v>
      </c>
      <c r="J924" s="127">
        <v>9320</v>
      </c>
      <c r="K924" s="95" t="s">
        <v>2188</v>
      </c>
      <c r="L924" s="127">
        <v>4460</v>
      </c>
      <c r="M924" s="95" t="s">
        <v>2189</v>
      </c>
      <c r="N924" s="126">
        <v>1360</v>
      </c>
    </row>
    <row r="925" spans="1:14" ht="18" x14ac:dyDescent="0.25">
      <c r="A925" s="114" t="s">
        <v>2190</v>
      </c>
      <c r="B925" s="114" t="s">
        <v>2191</v>
      </c>
      <c r="C925" s="109">
        <v>26</v>
      </c>
      <c r="D925" s="114" t="s">
        <v>2192</v>
      </c>
      <c r="E925" s="98" t="s">
        <v>2193</v>
      </c>
      <c r="F925" s="129">
        <v>9050</v>
      </c>
      <c r="G925" s="98" t="s">
        <v>2194</v>
      </c>
      <c r="H925" s="129">
        <v>4490</v>
      </c>
      <c r="I925" s="98" t="s">
        <v>1425</v>
      </c>
      <c r="J925" s="129">
        <v>8520</v>
      </c>
      <c r="K925" s="98" t="s">
        <v>2195</v>
      </c>
      <c r="L925" s="129">
        <v>4080</v>
      </c>
      <c r="M925" s="98" t="s">
        <v>2196</v>
      </c>
      <c r="N925" s="128">
        <v>1250</v>
      </c>
    </row>
    <row r="926" spans="1:14" ht="18" x14ac:dyDescent="0.25">
      <c r="A926" s="115" t="s">
        <v>2197</v>
      </c>
      <c r="B926" s="115" t="s">
        <v>2198</v>
      </c>
      <c r="C926" s="144">
        <v>26</v>
      </c>
      <c r="D926" s="115" t="s">
        <v>2199</v>
      </c>
      <c r="E926" s="101" t="s">
        <v>2200</v>
      </c>
      <c r="F926" s="145">
        <v>7320</v>
      </c>
      <c r="G926" s="101" t="s">
        <v>2201</v>
      </c>
      <c r="H926" s="145">
        <v>3630</v>
      </c>
      <c r="I926" s="101" t="s">
        <v>890</v>
      </c>
      <c r="J926" s="145">
        <v>6880</v>
      </c>
      <c r="K926" s="101" t="s">
        <v>2109</v>
      </c>
      <c r="L926" s="145">
        <v>3300</v>
      </c>
      <c r="M926" s="101" t="s">
        <v>2202</v>
      </c>
      <c r="N926" s="132">
        <v>1010</v>
      </c>
    </row>
    <row r="927" spans="1:14" x14ac:dyDescent="0.25">
      <c r="A927"/>
      <c r="B927"/>
      <c r="C927"/>
      <c r="D927"/>
      <c r="E927"/>
    </row>
    <row r="928" spans="1:14" x14ac:dyDescent="0.25">
      <c r="A928" s="159"/>
      <c r="B928" s="160" t="s">
        <v>2203</v>
      </c>
      <c r="C928" s="160" t="s">
        <v>2204</v>
      </c>
      <c r="D928" s="42" t="s">
        <v>2205</v>
      </c>
      <c r="E928"/>
    </row>
    <row r="929" spans="1:5" x14ac:dyDescent="0.25">
      <c r="A929" t="s">
        <v>2206</v>
      </c>
      <c r="B929" s="161">
        <v>1</v>
      </c>
      <c r="C929" s="161">
        <v>1</v>
      </c>
      <c r="D929" t="s">
        <v>2207</v>
      </c>
      <c r="E929"/>
    </row>
    <row r="930" spans="1:5" x14ac:dyDescent="0.25">
      <c r="A930" t="s">
        <v>2208</v>
      </c>
      <c r="B930" s="161">
        <v>16.2</v>
      </c>
      <c r="C930" s="161">
        <v>5</v>
      </c>
      <c r="D930" t="s">
        <v>2209</v>
      </c>
      <c r="E930"/>
    </row>
    <row r="931" spans="1:5" x14ac:dyDescent="0.25">
      <c r="A931" t="s">
        <v>471</v>
      </c>
      <c r="B931" s="161">
        <v>5.6</v>
      </c>
      <c r="C931" s="161">
        <v>1.8</v>
      </c>
      <c r="D931" t="s">
        <v>2210</v>
      </c>
      <c r="E931"/>
    </row>
    <row r="932" spans="1:5" x14ac:dyDescent="0.25">
      <c r="A932" t="s">
        <v>2211</v>
      </c>
      <c r="B932" s="161">
        <v>-2.4</v>
      </c>
      <c r="C932" s="161">
        <v>-8.1999999999999993</v>
      </c>
      <c r="D932" t="s">
        <v>2212</v>
      </c>
      <c r="E932"/>
    </row>
    <row r="933" spans="1:5" x14ac:dyDescent="0.25">
      <c r="A933" t="s">
        <v>2213</v>
      </c>
      <c r="B933" s="161">
        <v>0</v>
      </c>
      <c r="C933" s="161">
        <v>0</v>
      </c>
      <c r="D933" t="s">
        <v>2214</v>
      </c>
      <c r="E933"/>
    </row>
    <row r="934" spans="1:5" x14ac:dyDescent="0.25">
      <c r="A934" t="s">
        <v>2215</v>
      </c>
      <c r="B934" s="161">
        <v>0</v>
      </c>
      <c r="C934" s="161">
        <v>0</v>
      </c>
      <c r="D934" t="s">
        <v>2214</v>
      </c>
      <c r="E934"/>
    </row>
    <row r="935" spans="1:5" x14ac:dyDescent="0.25">
      <c r="A935" t="s">
        <v>2216</v>
      </c>
      <c r="B935" s="161">
        <v>0</v>
      </c>
      <c r="C935" s="161">
        <v>0</v>
      </c>
      <c r="D935" t="s">
        <v>2217</v>
      </c>
      <c r="E935"/>
    </row>
    <row r="936" spans="1:5" x14ac:dyDescent="0.25">
      <c r="A936" t="s">
        <v>2218</v>
      </c>
      <c r="B936" s="161">
        <v>1200</v>
      </c>
      <c r="C936" s="161">
        <v>345</v>
      </c>
      <c r="D936" t="s">
        <v>2219</v>
      </c>
      <c r="E936"/>
    </row>
    <row r="937" spans="1:5" x14ac:dyDescent="0.25">
      <c r="A937" t="s">
        <v>2220</v>
      </c>
      <c r="B937" s="161">
        <v>-160</v>
      </c>
      <c r="C937" s="161">
        <v>-46</v>
      </c>
      <c r="D937" t="s">
        <v>2221</v>
      </c>
      <c r="E937"/>
    </row>
    <row r="938" spans="1:5" x14ac:dyDescent="0.25">
      <c r="A938" t="s">
        <v>2222</v>
      </c>
      <c r="B938" s="161">
        <v>84</v>
      </c>
      <c r="C938" s="161">
        <v>28</v>
      </c>
      <c r="D938" t="s">
        <v>2223</v>
      </c>
      <c r="E938"/>
    </row>
    <row r="939" spans="1:5" x14ac:dyDescent="0.25">
      <c r="A939" t="s">
        <v>2224</v>
      </c>
      <c r="B939" s="161">
        <v>264</v>
      </c>
      <c r="C939" s="161">
        <v>265</v>
      </c>
      <c r="D939" t="s">
        <v>2225</v>
      </c>
      <c r="E939"/>
    </row>
    <row r="940" spans="1:5" x14ac:dyDescent="0.25">
      <c r="A940" t="s">
        <v>2226</v>
      </c>
      <c r="B940" s="161">
        <v>1</v>
      </c>
      <c r="C940" s="161">
        <v>1</v>
      </c>
      <c r="D940" t="s">
        <v>2227</v>
      </c>
      <c r="E940"/>
    </row>
    <row r="941" spans="1:5" x14ac:dyDescent="0.25">
      <c r="A941"/>
      <c r="B941"/>
      <c r="C941"/>
      <c r="D941" t="s">
        <v>2228</v>
      </c>
      <c r="E941"/>
    </row>
    <row r="942" spans="1:5" x14ac:dyDescent="0.25">
      <c r="A942"/>
      <c r="B942"/>
      <c r="C942"/>
      <c r="D942" t="s">
        <v>2229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3" t="s">
        <v>11</v>
      </c>
      <c r="B1" s="463"/>
      <c r="C1" s="463"/>
      <c r="D1" s="463"/>
      <c r="E1" s="463"/>
    </row>
    <row r="2" spans="1:5" x14ac:dyDescent="0.25">
      <c r="A2" s="464" t="s">
        <v>148</v>
      </c>
      <c r="B2" s="464"/>
      <c r="C2" s="464"/>
      <c r="D2" s="464"/>
      <c r="E2" s="464"/>
    </row>
    <row r="19" spans="1:5" x14ac:dyDescent="0.25">
      <c r="A19" t="s">
        <v>149</v>
      </c>
    </row>
    <row r="20" spans="1:5" x14ac:dyDescent="0.25">
      <c r="A20">
        <v>155400</v>
      </c>
      <c r="B20" t="s">
        <v>150</v>
      </c>
    </row>
    <row r="21" spans="1:5" x14ac:dyDescent="0.25">
      <c r="A21" s="464" t="s">
        <v>151</v>
      </c>
      <c r="B21" s="464"/>
      <c r="C21" s="464"/>
      <c r="D21" s="464"/>
      <c r="E21" s="464"/>
    </row>
    <row r="38" spans="1:5" x14ac:dyDescent="0.25">
      <c r="A38" t="s">
        <v>149</v>
      </c>
    </row>
    <row r="39" spans="1:5" x14ac:dyDescent="0.25">
      <c r="A39">
        <v>100800</v>
      </c>
      <c r="B39" t="s">
        <v>150</v>
      </c>
    </row>
    <row r="40" spans="1:5" x14ac:dyDescent="0.25">
      <c r="A40" s="464" t="s">
        <v>152</v>
      </c>
      <c r="B40" s="464"/>
      <c r="C40" s="464"/>
      <c r="D40" s="464"/>
      <c r="E40" s="464"/>
    </row>
    <row r="57" spans="1:5" ht="15.75" thickBot="1" x14ac:dyDescent="0.3">
      <c r="A57" t="s">
        <v>149</v>
      </c>
    </row>
    <row r="58" spans="1:5" ht="15.75" thickBot="1" x14ac:dyDescent="0.3">
      <c r="A58" s="7">
        <v>194000</v>
      </c>
      <c r="B58" t="s">
        <v>153</v>
      </c>
    </row>
    <row r="60" spans="1:5" x14ac:dyDescent="0.25">
      <c r="A60" s="463" t="s">
        <v>154</v>
      </c>
      <c r="B60" s="463"/>
      <c r="C60" s="463"/>
      <c r="D60" s="463"/>
      <c r="E60" s="463"/>
    </row>
    <row r="85" spans="1:37" s="8" customFormat="1" x14ac:dyDescent="0.25">
      <c r="A85" t="s">
        <v>346</v>
      </c>
      <c r="B85">
        <v>55.1</v>
      </c>
      <c r="C85" t="s">
        <v>347</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348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349</v>
      </c>
      <c r="B88" s="10">
        <f>(B86-B85)/B85</f>
        <v>1.0254083484573502</v>
      </c>
    </row>
    <row r="89" spans="1:37" x14ac:dyDescent="0.25">
      <c r="A89" s="463" t="s">
        <v>155</v>
      </c>
      <c r="B89" s="463"/>
      <c r="C89" s="463"/>
      <c r="D89" s="463"/>
      <c r="E89" s="463"/>
    </row>
    <row r="90" spans="1:37" x14ac:dyDescent="0.25">
      <c r="A90">
        <v>6.6290250000000004</v>
      </c>
      <c r="B90" t="s">
        <v>352</v>
      </c>
      <c r="E90" t="s">
        <v>357</v>
      </c>
    </row>
    <row r="91" spans="1:37" x14ac:dyDescent="0.25">
      <c r="A91">
        <f>1/A90</f>
        <v>0.15085174667466181</v>
      </c>
      <c r="B91" t="s">
        <v>353</v>
      </c>
      <c r="E91" t="s">
        <v>160</v>
      </c>
    </row>
    <row r="92" spans="1:37" x14ac:dyDescent="0.25">
      <c r="A92" s="11">
        <v>0.5</v>
      </c>
      <c r="B92" t="s">
        <v>354</v>
      </c>
      <c r="E92" t="s">
        <v>358</v>
      </c>
    </row>
    <row r="93" spans="1:37" x14ac:dyDescent="0.25">
      <c r="A93">
        <f>A92*A91</f>
        <v>7.5425873337330904E-2</v>
      </c>
      <c r="B93" t="s">
        <v>355</v>
      </c>
      <c r="E93" t="s">
        <v>160</v>
      </c>
    </row>
    <row r="94" spans="1:37" x14ac:dyDescent="0.25">
      <c r="A94">
        <f>1/A93</f>
        <v>13.258050000000001</v>
      </c>
      <c r="B94" t="s">
        <v>356</v>
      </c>
      <c r="E94" t="s">
        <v>160</v>
      </c>
      <c r="J94" s="11"/>
    </row>
    <row r="95" spans="1:37" ht="15.75" thickBot="1" x14ac:dyDescent="0.3">
      <c r="A95">
        <v>8.0274920000000005</v>
      </c>
      <c r="B95" t="s">
        <v>350</v>
      </c>
      <c r="E95" t="s">
        <v>359</v>
      </c>
      <c r="J95" s="11"/>
    </row>
    <row r="96" spans="1:37" ht="15.75" thickBot="1" x14ac:dyDescent="0.3">
      <c r="A96" s="12">
        <f>(A94-A95)/A95</f>
        <v>0.65158059329115492</v>
      </c>
      <c r="B96" t="s">
        <v>351</v>
      </c>
      <c r="C96" s="13"/>
      <c r="E96" t="s">
        <v>160</v>
      </c>
    </row>
    <row r="98" spans="1:5" x14ac:dyDescent="0.25">
      <c r="A98" s="463" t="s">
        <v>156</v>
      </c>
      <c r="B98" s="463"/>
      <c r="C98" s="463"/>
      <c r="D98" s="463"/>
      <c r="E98" s="463"/>
    </row>
    <row r="99" spans="1:5" x14ac:dyDescent="0.25">
      <c r="A99" s="13">
        <v>0.3</v>
      </c>
      <c r="B99" s="11" t="s">
        <v>361</v>
      </c>
    </row>
    <row r="100" spans="1:5" x14ac:dyDescent="0.25">
      <c r="A100">
        <v>63.5</v>
      </c>
      <c r="B100" t="s">
        <v>362</v>
      </c>
    </row>
    <row r="101" spans="1:5" x14ac:dyDescent="0.25">
      <c r="A101">
        <f>1/A100</f>
        <v>1.5748031496062992E-2</v>
      </c>
      <c r="B101" t="s">
        <v>360</v>
      </c>
    </row>
    <row r="102" spans="1:5" x14ac:dyDescent="0.25">
      <c r="A102" s="14">
        <f>A101*(1-A99)</f>
        <v>1.1023622047244094E-2</v>
      </c>
      <c r="B102" t="s">
        <v>363</v>
      </c>
    </row>
    <row r="103" spans="1:5" x14ac:dyDescent="0.25">
      <c r="A103" s="14">
        <f>1/A102</f>
        <v>90.714285714285722</v>
      </c>
      <c r="B103" t="s">
        <v>367</v>
      </c>
    </row>
    <row r="104" spans="1:5" x14ac:dyDescent="0.25">
      <c r="A104" s="13">
        <v>0.35</v>
      </c>
      <c r="B104" t="s">
        <v>364</v>
      </c>
    </row>
    <row r="105" spans="1:5" x14ac:dyDescent="0.25">
      <c r="A105">
        <f>A102*(1-A104)</f>
        <v>7.1653543307086615E-3</v>
      </c>
      <c r="B105" t="s">
        <v>365</v>
      </c>
    </row>
    <row r="106" spans="1:5" ht="15.75" thickBot="1" x14ac:dyDescent="0.3">
      <c r="A106">
        <f>1/A105</f>
        <v>139.56043956043956</v>
      </c>
      <c r="B106" t="s">
        <v>366</v>
      </c>
    </row>
    <row r="107" spans="1:5" ht="15.75" thickBot="1" x14ac:dyDescent="0.3">
      <c r="A107" s="12">
        <f>(A106-A103)/A103</f>
        <v>0.53846153846153832</v>
      </c>
      <c r="B107" t="s">
        <v>368</v>
      </c>
    </row>
    <row r="108" spans="1:5" x14ac:dyDescent="0.25">
      <c r="A108" s="15"/>
    </row>
    <row r="109" spans="1:5" x14ac:dyDescent="0.25">
      <c r="A109" s="463" t="s">
        <v>158</v>
      </c>
      <c r="B109" s="463"/>
      <c r="C109" s="463"/>
      <c r="D109" s="463"/>
      <c r="E109" s="463"/>
    </row>
    <row r="110" spans="1:5" ht="15.75" thickBot="1" x14ac:dyDescent="0.3"/>
    <row r="111" spans="1:5" ht="15.75" thickBot="1" x14ac:dyDescent="0.3">
      <c r="A111" s="12">
        <f>A122</f>
        <v>0.20481927710843381</v>
      </c>
      <c r="B111" t="s">
        <v>370</v>
      </c>
    </row>
    <row r="113" spans="1:12" x14ac:dyDescent="0.25">
      <c r="A113" s="463" t="s">
        <v>157</v>
      </c>
      <c r="B113" s="463"/>
      <c r="C113" s="463"/>
      <c r="D113" s="463"/>
      <c r="E113" s="463"/>
    </row>
    <row r="114" spans="1:12" x14ac:dyDescent="0.25">
      <c r="A114" s="13">
        <v>0.2</v>
      </c>
      <c r="B114" s="11" t="s">
        <v>361</v>
      </c>
    </row>
    <row r="115" spans="1:12" x14ac:dyDescent="0.25">
      <c r="A115">
        <v>1.95</v>
      </c>
      <c r="B115" t="s">
        <v>369</v>
      </c>
    </row>
    <row r="116" spans="1:12" x14ac:dyDescent="0.25">
      <c r="A116">
        <f>1/A115</f>
        <v>0.51282051282051289</v>
      </c>
      <c r="B116" t="s">
        <v>360</v>
      </c>
    </row>
    <row r="117" spans="1:12" x14ac:dyDescent="0.25">
      <c r="A117" s="14">
        <f>A116*(1-A114)</f>
        <v>0.41025641025641035</v>
      </c>
      <c r="B117" t="s">
        <v>363</v>
      </c>
    </row>
    <row r="118" spans="1:12" x14ac:dyDescent="0.25">
      <c r="A118" s="14">
        <f>1/A117</f>
        <v>2.4374999999999996</v>
      </c>
      <c r="B118" t="s">
        <v>367</v>
      </c>
    </row>
    <row r="119" spans="1:12" x14ac:dyDescent="0.25">
      <c r="A119" s="13">
        <v>0.17</v>
      </c>
      <c r="B119" t="s">
        <v>364</v>
      </c>
    </row>
    <row r="120" spans="1:12" x14ac:dyDescent="0.25">
      <c r="A120">
        <f>A117*(1-A119)</f>
        <v>0.34051282051282056</v>
      </c>
      <c r="B120" t="s">
        <v>365</v>
      </c>
    </row>
    <row r="121" spans="1:12" ht="15.75" thickBot="1" x14ac:dyDescent="0.3">
      <c r="A121">
        <f>1/A120</f>
        <v>2.9367469879518069</v>
      </c>
      <c r="B121" t="s">
        <v>366</v>
      </c>
    </row>
    <row r="122" spans="1:12" ht="15.75" thickBot="1" x14ac:dyDescent="0.3">
      <c r="A122" s="12">
        <f>(A121-A118)/A118</f>
        <v>0.20481927710843381</v>
      </c>
      <c r="B122" t="s">
        <v>368</v>
      </c>
    </row>
    <row r="124" spans="1:12" x14ac:dyDescent="0.25">
      <c r="A124" s="463" t="s">
        <v>371</v>
      </c>
      <c r="B124" s="463"/>
      <c r="C124" s="463"/>
      <c r="D124" s="463"/>
      <c r="E124" s="463"/>
      <c r="J124" s="16"/>
    </row>
    <row r="125" spans="1:12" x14ac:dyDescent="0.25">
      <c r="A125" s="17">
        <v>4.4824543659231753E-4</v>
      </c>
      <c r="B125" t="s">
        <v>373</v>
      </c>
      <c r="K125" s="11"/>
      <c r="L125" s="11"/>
    </row>
    <row r="126" spans="1:12" x14ac:dyDescent="0.25">
      <c r="A126">
        <v>1.27</v>
      </c>
      <c r="B126" t="s">
        <v>377</v>
      </c>
      <c r="F126" s="18"/>
      <c r="J126" s="1"/>
      <c r="K126" s="17"/>
      <c r="L126" s="17"/>
    </row>
    <row r="127" spans="1:12" x14ac:dyDescent="0.25">
      <c r="A127">
        <f>(1/CONVERT(A125/A126,"mi","km")*0.00105505585)</f>
        <v>1.857438352962903</v>
      </c>
      <c r="B127" t="s">
        <v>374</v>
      </c>
      <c r="K127" s="17"/>
      <c r="L127" s="17"/>
    </row>
    <row r="128" spans="1:12" x14ac:dyDescent="0.25">
      <c r="A128">
        <f>1/A127</f>
        <v>0.53837587578874124</v>
      </c>
      <c r="B128" t="s">
        <v>375</v>
      </c>
      <c r="F128" s="18"/>
      <c r="K128" s="13"/>
      <c r="L128" s="11"/>
    </row>
    <row r="129" spans="1:12" x14ac:dyDescent="0.25">
      <c r="A129">
        <v>1.07</v>
      </c>
      <c r="B129" t="s">
        <v>372</v>
      </c>
      <c r="F129" s="18"/>
      <c r="K129" s="13"/>
      <c r="L129" s="11"/>
    </row>
    <row r="130" spans="1:12" ht="15.75" thickBot="1" x14ac:dyDescent="0.3">
      <c r="A130">
        <f>1/A129</f>
        <v>0.93457943925233644</v>
      </c>
      <c r="B130" t="s">
        <v>376</v>
      </c>
      <c r="F130" s="18"/>
      <c r="K130" s="11"/>
      <c r="L130" s="11"/>
    </row>
    <row r="131" spans="1:12" ht="15.75" thickBot="1" x14ac:dyDescent="0.3">
      <c r="A131" s="12">
        <f>(A130-A128)/A128</f>
        <v>0.73592369435785332</v>
      </c>
      <c r="B131" t="s">
        <v>368</v>
      </c>
      <c r="F131" s="18"/>
    </row>
    <row r="133" spans="1:12" x14ac:dyDescent="0.25">
      <c r="A133" s="16"/>
      <c r="B133" s="11"/>
      <c r="C133" s="11"/>
    </row>
    <row r="134" spans="1:12" x14ac:dyDescent="0.25">
      <c r="A134" s="463" t="s">
        <v>96</v>
      </c>
      <c r="B134" s="463"/>
      <c r="C134" s="463"/>
      <c r="D134" s="463"/>
      <c r="E134" s="463"/>
    </row>
    <row r="135" spans="1:12" x14ac:dyDescent="0.25">
      <c r="A135" s="19" t="s">
        <v>388</v>
      </c>
      <c r="B135" s="20"/>
      <c r="C135" s="20"/>
      <c r="D135" s="20"/>
      <c r="E135" s="20"/>
      <c r="F135" s="20"/>
      <c r="G135" s="20"/>
    </row>
    <row r="136" spans="1:12" ht="15.75" x14ac:dyDescent="0.3">
      <c r="A136" s="21"/>
      <c r="B136" s="466" t="s">
        <v>389</v>
      </c>
      <c r="C136" s="467"/>
      <c r="D136" s="467"/>
      <c r="E136" s="468"/>
      <c r="F136" s="20"/>
      <c r="G136" s="20"/>
    </row>
    <row r="137" spans="1:12" ht="15.75" x14ac:dyDescent="0.3">
      <c r="A137" s="22"/>
      <c r="B137" s="466" t="s">
        <v>390</v>
      </c>
      <c r="C137" s="468"/>
      <c r="D137" s="466" t="s">
        <v>391</v>
      </c>
      <c r="E137" s="468"/>
      <c r="F137" s="20"/>
      <c r="G137" s="20"/>
    </row>
    <row r="138" spans="1:12" ht="15.75" x14ac:dyDescent="0.3">
      <c r="A138" s="23" t="s">
        <v>392</v>
      </c>
      <c r="B138" s="24" t="s">
        <v>393</v>
      </c>
      <c r="C138" s="24" t="s">
        <v>394</v>
      </c>
      <c r="D138" s="24" t="s">
        <v>393</v>
      </c>
      <c r="E138" s="24" t="s">
        <v>394</v>
      </c>
      <c r="F138" s="20"/>
      <c r="G138" s="25" t="s">
        <v>395</v>
      </c>
    </row>
    <row r="139" spans="1:12" x14ac:dyDescent="0.25">
      <c r="A139" s="26" t="s">
        <v>396</v>
      </c>
      <c r="B139" s="27">
        <v>95</v>
      </c>
      <c r="C139" s="28">
        <v>95</v>
      </c>
      <c r="D139" s="27">
        <v>50</v>
      </c>
      <c r="E139" s="28">
        <v>50</v>
      </c>
      <c r="F139" s="25" t="s">
        <v>120</v>
      </c>
      <c r="G139" s="20">
        <f>(C139-E139)/C139</f>
        <v>0.47368421052631576</v>
      </c>
    </row>
    <row r="140" spans="1:12" x14ac:dyDescent="0.25">
      <c r="A140" s="29" t="s">
        <v>397</v>
      </c>
      <c r="B140" s="30">
        <v>100</v>
      </c>
      <c r="C140" s="31">
        <v>100</v>
      </c>
      <c r="D140" s="30">
        <v>70</v>
      </c>
      <c r="E140" s="31">
        <v>70</v>
      </c>
      <c r="F140" s="25" t="s">
        <v>120</v>
      </c>
      <c r="G140" s="20">
        <f t="shared" ref="G140:G156" si="0">(C140-E140)/C140</f>
        <v>0.3</v>
      </c>
    </row>
    <row r="141" spans="1:12" x14ac:dyDescent="0.25">
      <c r="A141" s="29" t="s">
        <v>398</v>
      </c>
      <c r="B141" s="30">
        <v>95</v>
      </c>
      <c r="C141" s="31">
        <v>95</v>
      </c>
      <c r="D141" s="30">
        <v>50</v>
      </c>
      <c r="E141" s="31">
        <v>50</v>
      </c>
      <c r="F141" s="25" t="s">
        <v>120</v>
      </c>
      <c r="G141" s="20">
        <f t="shared" si="0"/>
        <v>0.47368421052631576</v>
      </c>
    </row>
    <row r="142" spans="1:12" x14ac:dyDescent="0.25">
      <c r="A142" s="29" t="s">
        <v>399</v>
      </c>
      <c r="B142" s="30">
        <v>105</v>
      </c>
      <c r="C142" s="31">
        <v>105</v>
      </c>
      <c r="D142" s="30">
        <v>110</v>
      </c>
      <c r="E142" s="31">
        <v>110</v>
      </c>
      <c r="F142" s="32" t="s">
        <v>415</v>
      </c>
      <c r="G142" s="20">
        <f t="shared" si="0"/>
        <v>-4.7619047619047616E-2</v>
      </c>
    </row>
    <row r="143" spans="1:12" x14ac:dyDescent="0.25">
      <c r="A143" s="29" t="s">
        <v>400</v>
      </c>
      <c r="B143" s="30">
        <v>80</v>
      </c>
      <c r="C143" s="31">
        <v>80</v>
      </c>
      <c r="D143" s="30">
        <v>35</v>
      </c>
      <c r="E143" s="31">
        <v>35</v>
      </c>
      <c r="F143" s="25" t="s">
        <v>120</v>
      </c>
      <c r="G143" s="20">
        <f t="shared" si="0"/>
        <v>0.5625</v>
      </c>
    </row>
    <row r="144" spans="1:12" x14ac:dyDescent="0.25">
      <c r="A144" s="29" t="s">
        <v>401</v>
      </c>
      <c r="B144" s="30">
        <v>70</v>
      </c>
      <c r="C144" s="31">
        <v>70</v>
      </c>
      <c r="D144" s="30">
        <v>50</v>
      </c>
      <c r="E144" s="31">
        <v>50</v>
      </c>
      <c r="F144" s="25" t="s">
        <v>120</v>
      </c>
      <c r="G144" s="20">
        <f t="shared" si="0"/>
        <v>0.2857142857142857</v>
      </c>
    </row>
    <row r="145" spans="1:9" x14ac:dyDescent="0.25">
      <c r="A145" s="29" t="s">
        <v>402</v>
      </c>
      <c r="B145" s="30">
        <v>90</v>
      </c>
      <c r="C145" s="31">
        <v>90</v>
      </c>
      <c r="D145" s="30">
        <v>80</v>
      </c>
      <c r="E145" s="31">
        <v>80</v>
      </c>
      <c r="F145" s="25" t="s">
        <v>403</v>
      </c>
      <c r="G145" s="20">
        <f t="shared" si="0"/>
        <v>0.1111111111111111</v>
      </c>
    </row>
    <row r="146" spans="1:9" x14ac:dyDescent="0.25">
      <c r="A146" s="29" t="s">
        <v>404</v>
      </c>
      <c r="B146" s="30">
        <v>100</v>
      </c>
      <c r="C146" s="31">
        <v>100</v>
      </c>
      <c r="D146" s="30">
        <v>90</v>
      </c>
      <c r="E146" s="31">
        <v>90</v>
      </c>
      <c r="F146" s="25" t="s">
        <v>120</v>
      </c>
      <c r="G146" s="20">
        <f t="shared" si="0"/>
        <v>0.1</v>
      </c>
    </row>
    <row r="147" spans="1:9" x14ac:dyDescent="0.25">
      <c r="A147" s="29" t="s">
        <v>405</v>
      </c>
      <c r="B147" s="30">
        <v>80</v>
      </c>
      <c r="C147" s="31">
        <v>80</v>
      </c>
      <c r="D147" s="30">
        <v>40</v>
      </c>
      <c r="E147" s="31">
        <v>40</v>
      </c>
      <c r="F147" s="25" t="s">
        <v>120</v>
      </c>
      <c r="G147" s="20">
        <f t="shared" si="0"/>
        <v>0.5</v>
      </c>
    </row>
    <row r="148" spans="1:9" x14ac:dyDescent="0.25">
      <c r="A148" s="29" t="s">
        <v>406</v>
      </c>
      <c r="B148" s="30">
        <v>80</v>
      </c>
      <c r="C148" s="31">
        <v>80</v>
      </c>
      <c r="D148" s="30">
        <v>50</v>
      </c>
      <c r="E148" s="31">
        <v>50</v>
      </c>
      <c r="F148" s="25" t="s">
        <v>120</v>
      </c>
      <c r="G148" s="20">
        <f t="shared" si="0"/>
        <v>0.375</v>
      </c>
    </row>
    <row r="149" spans="1:9" x14ac:dyDescent="0.25">
      <c r="A149" s="29" t="s">
        <v>407</v>
      </c>
      <c r="B149" s="30">
        <v>90</v>
      </c>
      <c r="C149" s="31">
        <v>90</v>
      </c>
      <c r="D149" s="30">
        <v>80</v>
      </c>
      <c r="E149" s="31">
        <v>80</v>
      </c>
      <c r="F149" s="25" t="s">
        <v>403</v>
      </c>
      <c r="G149" s="20">
        <f t="shared" si="0"/>
        <v>0.1111111111111111</v>
      </c>
    </row>
    <row r="150" spans="1:9" x14ac:dyDescent="0.25">
      <c r="A150" s="29" t="s">
        <v>408</v>
      </c>
      <c r="B150" s="30">
        <v>95</v>
      </c>
      <c r="C150" s="31">
        <v>95</v>
      </c>
      <c r="D150" s="30">
        <v>90</v>
      </c>
      <c r="E150" s="31">
        <v>90</v>
      </c>
      <c r="F150" s="32" t="s">
        <v>415</v>
      </c>
      <c r="G150" s="20">
        <f t="shared" si="0"/>
        <v>5.2631578947368418E-2</v>
      </c>
    </row>
    <row r="151" spans="1:9" x14ac:dyDescent="0.25">
      <c r="A151" s="29" t="s">
        <v>409</v>
      </c>
      <c r="B151" s="30">
        <v>95</v>
      </c>
      <c r="C151" s="31">
        <v>95</v>
      </c>
      <c r="D151" s="30">
        <v>90</v>
      </c>
      <c r="E151" s="31">
        <v>90</v>
      </c>
      <c r="F151" s="32" t="s">
        <v>415</v>
      </c>
      <c r="G151" s="20">
        <f t="shared" si="0"/>
        <v>5.2631578947368418E-2</v>
      </c>
    </row>
    <row r="152" spans="1:9" x14ac:dyDescent="0.25">
      <c r="A152" s="29" t="s">
        <v>410</v>
      </c>
      <c r="B152" s="30">
        <v>80</v>
      </c>
      <c r="C152" s="31">
        <v>50</v>
      </c>
      <c r="D152" s="30">
        <v>30</v>
      </c>
      <c r="E152" s="31">
        <v>30</v>
      </c>
      <c r="F152" s="25" t="s">
        <v>119</v>
      </c>
      <c r="G152" s="20">
        <f>(C152-E152)/C152</f>
        <v>0.4</v>
      </c>
    </row>
    <row r="153" spans="1:9" x14ac:dyDescent="0.25">
      <c r="A153" s="29" t="s">
        <v>411</v>
      </c>
      <c r="B153" s="30">
        <v>90</v>
      </c>
      <c r="C153" s="31">
        <v>90</v>
      </c>
      <c r="D153" s="30">
        <v>70</v>
      </c>
      <c r="E153" s="31">
        <v>70</v>
      </c>
      <c r="F153" s="25" t="s">
        <v>116</v>
      </c>
      <c r="G153" s="20">
        <f t="shared" si="0"/>
        <v>0.22222222222222221</v>
      </c>
    </row>
    <row r="154" spans="1:9" x14ac:dyDescent="0.25">
      <c r="A154" s="29" t="s">
        <v>412</v>
      </c>
      <c r="B154" s="30">
        <v>95</v>
      </c>
      <c r="C154" s="31">
        <v>90</v>
      </c>
      <c r="D154" s="30">
        <v>80</v>
      </c>
      <c r="E154" s="31">
        <v>80</v>
      </c>
      <c r="F154" s="32" t="s">
        <v>415</v>
      </c>
      <c r="G154" s="20">
        <f t="shared" si="0"/>
        <v>0.1111111111111111</v>
      </c>
      <c r="I154" s="33"/>
    </row>
    <row r="155" spans="1:9" x14ac:dyDescent="0.25">
      <c r="A155" s="29" t="s">
        <v>413</v>
      </c>
      <c r="B155" s="30">
        <v>80</v>
      </c>
      <c r="C155" s="31">
        <v>65</v>
      </c>
      <c r="D155" s="30">
        <v>60</v>
      </c>
      <c r="E155" s="31">
        <v>30</v>
      </c>
      <c r="F155" s="25" t="s">
        <v>117</v>
      </c>
      <c r="G155" s="20">
        <f t="shared" si="0"/>
        <v>0.53846153846153844</v>
      </c>
    </row>
    <row r="156" spans="1:9" x14ac:dyDescent="0.25">
      <c r="A156" s="34" t="s">
        <v>414</v>
      </c>
      <c r="B156" s="35">
        <v>90</v>
      </c>
      <c r="C156" s="36">
        <v>90</v>
      </c>
      <c r="D156" s="35">
        <v>70</v>
      </c>
      <c r="E156" s="36">
        <v>70</v>
      </c>
      <c r="F156" s="25" t="s">
        <v>117</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120</v>
      </c>
      <c r="B159" s="20">
        <f>AVERAGEIF(F139:F156,A159,G139:G156)</f>
        <v>0.38382283834586467</v>
      </c>
      <c r="C159" s="20"/>
      <c r="D159" s="20"/>
      <c r="E159" s="20"/>
      <c r="F159" s="20"/>
      <c r="G159" s="20"/>
    </row>
    <row r="160" spans="1:9" x14ac:dyDescent="0.25">
      <c r="A160" s="20" t="s">
        <v>403</v>
      </c>
      <c r="B160" s="20">
        <f>AVERAGEIF(F139:F156,A160,G139:G156)</f>
        <v>0.1111111111111111</v>
      </c>
      <c r="C160" s="20"/>
      <c r="D160" s="20"/>
      <c r="E160" s="20"/>
      <c r="F160" s="20"/>
      <c r="G160" s="20"/>
    </row>
    <row r="161" spans="1:7" x14ac:dyDescent="0.25">
      <c r="A161" s="20" t="s">
        <v>119</v>
      </c>
      <c r="B161" s="20">
        <f>AVERAGEIF(F139:F156,A161,G139:G156)</f>
        <v>0.4</v>
      </c>
      <c r="C161" s="20"/>
      <c r="D161" s="20"/>
      <c r="E161" s="20"/>
      <c r="F161" s="20"/>
      <c r="G161" s="20"/>
    </row>
    <row r="162" spans="1:7" x14ac:dyDescent="0.25">
      <c r="A162" s="20" t="s">
        <v>116</v>
      </c>
      <c r="B162" s="20">
        <f>AVERAGEIF(F139:F156,A162,G139:G156)</f>
        <v>0.22222222222222221</v>
      </c>
      <c r="C162" s="20"/>
      <c r="D162" s="20"/>
      <c r="E162" s="20"/>
      <c r="F162" s="20"/>
      <c r="G162" s="20"/>
    </row>
    <row r="163" spans="1:7" x14ac:dyDescent="0.25">
      <c r="A163" s="20" t="s">
        <v>117</v>
      </c>
      <c r="B163" s="20">
        <f>AVERAGEIF(F139:F156,A163,G139:G156)</f>
        <v>0.38034188034188032</v>
      </c>
      <c r="C163" s="20"/>
      <c r="D163" s="20"/>
      <c r="E163" s="20"/>
      <c r="F163" s="20"/>
      <c r="G163" s="20"/>
    </row>
    <row r="165" spans="1:7" x14ac:dyDescent="0.25">
      <c r="A165" s="463" t="s">
        <v>161</v>
      </c>
      <c r="B165" s="463"/>
      <c r="C165" s="463"/>
      <c r="D165" s="463"/>
      <c r="E165" s="463"/>
    </row>
    <row r="166" spans="1:7" ht="15.75" thickBot="1" x14ac:dyDescent="0.3">
      <c r="A166" t="s">
        <v>162</v>
      </c>
      <c r="B166" s="13">
        <v>0.4</v>
      </c>
    </row>
    <row r="167" spans="1:7" ht="15.75" thickBot="1" x14ac:dyDescent="0.3">
      <c r="A167" t="s">
        <v>163</v>
      </c>
      <c r="B167" s="37">
        <f>(1+B166)^(1/(2020-2010))-1</f>
        <v>3.4219694129380196E-2</v>
      </c>
    </row>
    <row r="168" spans="1:7" x14ac:dyDescent="0.25">
      <c r="B168" s="38"/>
    </row>
    <row r="169" spans="1:7" x14ac:dyDescent="0.25">
      <c r="A169" s="463" t="s">
        <v>378</v>
      </c>
      <c r="B169" s="463"/>
    </row>
    <row r="170" spans="1:7" x14ac:dyDescent="0.25">
      <c r="A170" t="s">
        <v>379</v>
      </c>
      <c r="B170" s="39">
        <v>972.7</v>
      </c>
    </row>
    <row r="171" spans="1:7" ht="15.75" thickBot="1" x14ac:dyDescent="0.3">
      <c r="A171" t="s">
        <v>380</v>
      </c>
      <c r="B171" s="40">
        <f>400.9+53.5+276.5+255.7+63.5+462.5+B170+975.4+227.6+436.5</f>
        <v>4124.8</v>
      </c>
    </row>
    <row r="172" spans="1:7" ht="15.75" thickBot="1" x14ac:dyDescent="0.3">
      <c r="A172" t="s">
        <v>381</v>
      </c>
      <c r="B172" s="37">
        <f>B170/B171</f>
        <v>0.23581749418153608</v>
      </c>
    </row>
    <row r="173" spans="1:7" x14ac:dyDescent="0.25">
      <c r="B173" s="38"/>
    </row>
    <row r="174" spans="1:7" x14ac:dyDescent="0.25">
      <c r="A174" s="463" t="s">
        <v>168</v>
      </c>
      <c r="B174" s="463"/>
      <c r="C174" s="463"/>
      <c r="D174" s="463"/>
      <c r="E174" s="463"/>
    </row>
    <row r="175" spans="1:7" ht="15.75" thickBot="1" x14ac:dyDescent="0.3">
      <c r="A175" t="s">
        <v>387</v>
      </c>
      <c r="B175" s="38">
        <v>0.1246</v>
      </c>
    </row>
    <row r="176" spans="1:7" ht="15.75" thickBot="1" x14ac:dyDescent="0.3">
      <c r="A176" t="s">
        <v>383</v>
      </c>
      <c r="B176" s="37">
        <f>1-B175</f>
        <v>0.87539999999999996</v>
      </c>
    </row>
    <row r="178" spans="1:5" x14ac:dyDescent="0.25">
      <c r="A178" s="463" t="s">
        <v>164</v>
      </c>
      <c r="B178" s="463"/>
      <c r="C178" s="463"/>
      <c r="D178" s="463"/>
      <c r="E178" s="463"/>
    </row>
    <row r="179" spans="1:5" x14ac:dyDescent="0.25">
      <c r="A179" t="s">
        <v>385</v>
      </c>
      <c r="B179">
        <v>197000</v>
      </c>
    </row>
    <row r="180" spans="1:5" ht="15.75" thickBot="1" x14ac:dyDescent="0.3">
      <c r="A180" t="s">
        <v>386</v>
      </c>
      <c r="B180">
        <v>175000</v>
      </c>
    </row>
    <row r="181" spans="1:5" ht="15.75" thickBot="1" x14ac:dyDescent="0.3">
      <c r="A181" t="s">
        <v>165</v>
      </c>
      <c r="B181" s="12">
        <f>B179/B180</f>
        <v>1.1257142857142857</v>
      </c>
    </row>
    <row r="183" spans="1:5" x14ac:dyDescent="0.25">
      <c r="A183" s="463" t="s">
        <v>166</v>
      </c>
      <c r="B183" s="463"/>
      <c r="C183" s="463"/>
      <c r="D183" s="463"/>
      <c r="E183" s="463"/>
    </row>
    <row r="184" spans="1:5" x14ac:dyDescent="0.25">
      <c r="A184" t="s">
        <v>2237</v>
      </c>
      <c r="B184" s="162">
        <v>1.2E-2</v>
      </c>
    </row>
    <row r="185" spans="1:5" x14ac:dyDescent="0.25">
      <c r="A185" t="s">
        <v>2238</v>
      </c>
      <c r="B185" s="162">
        <v>2.4E-2</v>
      </c>
    </row>
    <row r="186" spans="1:5" x14ac:dyDescent="0.25">
      <c r="A186" t="s">
        <v>2239</v>
      </c>
      <c r="B186">
        <f>2050-2018+1</f>
        <v>33</v>
      </c>
    </row>
    <row r="187" spans="1:5" x14ac:dyDescent="0.25">
      <c r="A187" t="s">
        <v>2240</v>
      </c>
      <c r="B187" s="11">
        <f>(1-B184)^B186</f>
        <v>0.67139665221009714</v>
      </c>
    </row>
    <row r="188" spans="1:5" ht="15.75" thickBot="1" x14ac:dyDescent="0.3">
      <c r="A188" t="s">
        <v>2241</v>
      </c>
      <c r="B188" s="11">
        <f>(1-B185)^B186</f>
        <v>0.44858421050781644</v>
      </c>
    </row>
    <row r="189" spans="1:5" ht="15.75" thickBot="1" x14ac:dyDescent="0.3">
      <c r="A189" t="s">
        <v>2242</v>
      </c>
      <c r="B189" s="12">
        <f>(B187-B188)/B187</f>
        <v>0.33186409400289502</v>
      </c>
    </row>
    <row r="191" spans="1:5" x14ac:dyDescent="0.25">
      <c r="A191" s="463" t="s">
        <v>178</v>
      </c>
      <c r="B191" s="463"/>
      <c r="C191" s="463"/>
      <c r="D191" s="463"/>
      <c r="E191" s="463"/>
    </row>
    <row r="192" spans="1:5" x14ac:dyDescent="0.25">
      <c r="A192" s="16" t="s">
        <v>170</v>
      </c>
      <c r="B192" s="16" t="s">
        <v>171</v>
      </c>
      <c r="C192" s="16"/>
    </row>
    <row r="193" spans="1:9" x14ac:dyDescent="0.25">
      <c r="A193" t="s">
        <v>172</v>
      </c>
      <c r="B193" s="17">
        <v>15277777.777777778</v>
      </c>
      <c r="C193" t="s">
        <v>173</v>
      </c>
    </row>
    <row r="194" spans="1:9" x14ac:dyDescent="0.25">
      <c r="A194" t="s">
        <v>174</v>
      </c>
      <c r="B194" s="17">
        <f>3.4*10^6</f>
        <v>3400000</v>
      </c>
      <c r="C194" s="41"/>
    </row>
    <row r="195" spans="1:9" x14ac:dyDescent="0.25">
      <c r="A195" t="s">
        <v>175</v>
      </c>
      <c r="B195">
        <v>2</v>
      </c>
    </row>
    <row r="196" spans="1:9" ht="15.75" thickBot="1" x14ac:dyDescent="0.3">
      <c r="A196" t="s">
        <v>176</v>
      </c>
      <c r="B196" s="17">
        <f>B195*B194</f>
        <v>6800000</v>
      </c>
    </row>
    <row r="197" spans="1:9" ht="15.75" thickBot="1" x14ac:dyDescent="0.3">
      <c r="A197" t="s">
        <v>177</v>
      </c>
      <c r="B197" s="12">
        <f>B196/B193</f>
        <v>0.44509090909090909</v>
      </c>
    </row>
    <row r="199" spans="1:9" x14ac:dyDescent="0.25">
      <c r="A199" s="201" t="s">
        <v>2961</v>
      </c>
    </row>
    <row r="201" spans="1:9" x14ac:dyDescent="0.25">
      <c r="A201" s="202" t="s">
        <v>2982</v>
      </c>
      <c r="B201" s="465" t="s">
        <v>2965</v>
      </c>
      <c r="C201" s="465"/>
      <c r="D201" s="465"/>
      <c r="E201" s="465"/>
      <c r="F201" s="465"/>
      <c r="G201" s="465"/>
      <c r="H201" s="465"/>
      <c r="I201" s="465"/>
    </row>
    <row r="202" spans="1:9" x14ac:dyDescent="0.25">
      <c r="A202" s="42" t="s">
        <v>2966</v>
      </c>
      <c r="B202" s="42" t="s">
        <v>2967</v>
      </c>
      <c r="C202" s="42" t="s">
        <v>2968</v>
      </c>
      <c r="D202" s="42" t="s">
        <v>2969</v>
      </c>
      <c r="E202" s="42" t="s">
        <v>2325</v>
      </c>
      <c r="F202" s="42" t="s">
        <v>82</v>
      </c>
      <c r="G202" s="42" t="s">
        <v>2970</v>
      </c>
      <c r="H202" s="42" t="s">
        <v>2971</v>
      </c>
      <c r="I202" s="42" t="s">
        <v>2972</v>
      </c>
    </row>
    <row r="203" spans="1:9" x14ac:dyDescent="0.25">
      <c r="A203" s="42" t="s">
        <v>2973</v>
      </c>
      <c r="B203">
        <v>0</v>
      </c>
      <c r="C203">
        <v>6</v>
      </c>
      <c r="D203">
        <v>9</v>
      </c>
      <c r="E203">
        <v>25</v>
      </c>
      <c r="F203">
        <v>21</v>
      </c>
      <c r="G203">
        <v>215</v>
      </c>
      <c r="H203">
        <v>81</v>
      </c>
      <c r="I203">
        <v>134</v>
      </c>
    </row>
    <row r="204" spans="1:9" x14ac:dyDescent="0.25">
      <c r="A204" s="42" t="s">
        <v>2974</v>
      </c>
      <c r="B204">
        <v>4</v>
      </c>
      <c r="C204">
        <v>3</v>
      </c>
      <c r="D204">
        <v>15</v>
      </c>
      <c r="E204">
        <v>40</v>
      </c>
      <c r="F204">
        <v>43</v>
      </c>
      <c r="G204">
        <v>163</v>
      </c>
      <c r="H204">
        <v>56</v>
      </c>
      <c r="I204">
        <v>94</v>
      </c>
    </row>
    <row r="205" spans="1:9" ht="15.75" thickBot="1" x14ac:dyDescent="0.3">
      <c r="A205" s="42" t="s">
        <v>2975</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2976</v>
      </c>
      <c r="B206" s="12">
        <v>-0.33</v>
      </c>
    </row>
    <row r="207" spans="1:9" ht="15.75" thickBot="1" x14ac:dyDescent="0.3">
      <c r="A207" t="s">
        <v>2977</v>
      </c>
      <c r="B207" s="12">
        <f>I205/I203</f>
        <v>-0.29850746268656714</v>
      </c>
    </row>
    <row r="209" spans="1:9" x14ac:dyDescent="0.25">
      <c r="A209" s="202" t="s">
        <v>2983</v>
      </c>
      <c r="B209" s="465" t="s">
        <v>2965</v>
      </c>
      <c r="C209" s="465"/>
      <c r="D209" s="465"/>
      <c r="E209" s="465"/>
      <c r="F209" s="465"/>
      <c r="G209" s="465"/>
      <c r="H209" s="465"/>
      <c r="I209" s="465"/>
    </row>
    <row r="210" spans="1:9" x14ac:dyDescent="0.25">
      <c r="A210" s="42" t="s">
        <v>2966</v>
      </c>
      <c r="B210" s="42" t="s">
        <v>2967</v>
      </c>
      <c r="C210" s="42" t="s">
        <v>2968</v>
      </c>
      <c r="D210" s="42" t="s">
        <v>2969</v>
      </c>
      <c r="E210" s="42" t="s">
        <v>2325</v>
      </c>
      <c r="F210" s="42" t="s">
        <v>82</v>
      </c>
      <c r="G210" s="42" t="s">
        <v>2970</v>
      </c>
      <c r="H210" s="42" t="s">
        <v>2971</v>
      </c>
      <c r="I210" s="42" t="s">
        <v>2972</v>
      </c>
    </row>
    <row r="211" spans="1:9" x14ac:dyDescent="0.25">
      <c r="A211" s="42" t="s">
        <v>2973</v>
      </c>
      <c r="B211">
        <v>0</v>
      </c>
      <c r="C211">
        <v>17</v>
      </c>
      <c r="D211">
        <v>18</v>
      </c>
      <c r="E211">
        <v>22</v>
      </c>
      <c r="F211">
        <v>12</v>
      </c>
      <c r="G211">
        <v>73</v>
      </c>
      <c r="H211">
        <v>21</v>
      </c>
      <c r="I211">
        <v>21</v>
      </c>
    </row>
    <row r="212" spans="1:9" x14ac:dyDescent="0.25">
      <c r="A212" s="42" t="s">
        <v>2974</v>
      </c>
      <c r="B212">
        <v>0</v>
      </c>
      <c r="C212">
        <v>15</v>
      </c>
      <c r="D212">
        <v>22</v>
      </c>
      <c r="E212">
        <v>39</v>
      </c>
      <c r="F212">
        <v>23</v>
      </c>
      <c r="G212">
        <v>51</v>
      </c>
      <c r="H212">
        <v>17</v>
      </c>
      <c r="I212">
        <v>19</v>
      </c>
    </row>
    <row r="213" spans="1:9" ht="15.75" thickBot="1" x14ac:dyDescent="0.3">
      <c r="A213" s="42" t="s">
        <v>2975</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2976</v>
      </c>
      <c r="B214" s="12">
        <f>SUM(G213:H213)/SUM(G211:H211)</f>
        <v>-0.27659574468085107</v>
      </c>
    </row>
    <row r="215" spans="1:9" ht="15.75" thickBot="1" x14ac:dyDescent="0.3">
      <c r="A215" t="s">
        <v>2977</v>
      </c>
      <c r="B215" s="12">
        <f>I213/I211</f>
        <v>-9.5238095238095233E-2</v>
      </c>
    </row>
    <row r="217" spans="1:9" x14ac:dyDescent="0.25">
      <c r="A217" s="202" t="s">
        <v>2984</v>
      </c>
      <c r="B217" s="465" t="s">
        <v>2965</v>
      </c>
      <c r="C217" s="465"/>
      <c r="D217" s="465"/>
      <c r="E217" s="465"/>
    </row>
    <row r="218" spans="1:9" x14ac:dyDescent="0.25">
      <c r="A218" s="42" t="s">
        <v>2966</v>
      </c>
      <c r="B218" s="42" t="s">
        <v>2978</v>
      </c>
      <c r="C218" s="42" t="s">
        <v>2979</v>
      </c>
      <c r="D218" s="42" t="s">
        <v>2980</v>
      </c>
      <c r="E218" s="42" t="s">
        <v>82</v>
      </c>
    </row>
    <row r="219" spans="1:9" x14ac:dyDescent="0.25">
      <c r="A219" s="42" t="s">
        <v>2973</v>
      </c>
      <c r="B219">
        <v>112</v>
      </c>
      <c r="C219">
        <v>16</v>
      </c>
      <c r="D219">
        <v>9</v>
      </c>
      <c r="E219">
        <v>134</v>
      </c>
    </row>
    <row r="220" spans="1:9" x14ac:dyDescent="0.25">
      <c r="A220" s="42" t="s">
        <v>2974</v>
      </c>
      <c r="B220">
        <v>87</v>
      </c>
      <c r="C220">
        <v>17</v>
      </c>
      <c r="D220">
        <v>9</v>
      </c>
      <c r="E220">
        <v>151</v>
      </c>
    </row>
    <row r="221" spans="1:9" ht="15.75" thickBot="1" x14ac:dyDescent="0.3">
      <c r="A221" s="42" t="s">
        <v>2975</v>
      </c>
      <c r="B221">
        <f>B220-B219</f>
        <v>-25</v>
      </c>
      <c r="C221">
        <f t="shared" ref="C221:E221" si="9">C220-C219</f>
        <v>1</v>
      </c>
      <c r="D221">
        <f t="shared" si="9"/>
        <v>0</v>
      </c>
      <c r="E221">
        <f t="shared" si="9"/>
        <v>17</v>
      </c>
    </row>
    <row r="222" spans="1:9" ht="15.75" thickBot="1" x14ac:dyDescent="0.3">
      <c r="A222" t="s">
        <v>2981</v>
      </c>
      <c r="B222" s="12">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2025-07-18T18:02:30Z</dcterms:modified>
</cp:coreProperties>
</file>