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ccs\BFoCPAbI\"/>
    </mc:Choice>
  </mc:AlternateContent>
  <xr:revisionPtr revIDLastSave="0" documentId="13_ncr:1_{998642A3-F634-4439-A80E-65F6BC7526E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17" l="1"/>
  <c r="R24" i="16" l="1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D24" i="16"/>
  <c r="E24" i="16"/>
  <c r="F24" i="16"/>
  <c r="G24" i="16"/>
  <c r="H24" i="16"/>
  <c r="I24" i="16"/>
  <c r="J24" i="16"/>
  <c r="K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10" i="18"/>
  <c r="D10" i="18"/>
  <c r="P10" i="18"/>
  <c r="Q10" i="18"/>
  <c r="R10" i="18"/>
  <c r="S10" i="18"/>
  <c r="T10" i="18"/>
  <c r="U10" i="18"/>
  <c r="V10" i="18"/>
  <c r="W10" i="18"/>
  <c r="X10" i="18"/>
  <c r="Y10" i="18"/>
  <c r="C282" i="21"/>
  <c r="D282" i="21"/>
  <c r="E282" i="21"/>
  <c r="E10" i="18" s="1"/>
  <c r="F282" i="21"/>
  <c r="F10" i="18" s="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Q282" i="21"/>
  <c r="R282" i="21"/>
  <c r="S282" i="21"/>
  <c r="T282" i="21"/>
  <c r="U282" i="21"/>
  <c r="V282" i="21"/>
  <c r="W282" i="21"/>
  <c r="X282" i="21"/>
  <c r="Y282" i="21"/>
  <c r="Z282" i="21"/>
  <c r="Z10" i="18" s="1"/>
  <c r="AA282" i="21"/>
  <c r="AA10" i="18" s="1"/>
  <c r="AB282" i="21"/>
  <c r="AB10" i="18" s="1"/>
  <c r="AC282" i="21"/>
  <c r="AC10" i="18" s="1"/>
  <c r="AD282" i="21"/>
  <c r="AD10" i="18" s="1"/>
  <c r="AE282" i="21"/>
  <c r="AE10" i="18" s="1"/>
  <c r="B282" i="21"/>
  <c r="B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<sst xmlns="http://schemas.openxmlformats.org/spreadsheetml/2006/main" count="616" uniqueCount="449">
  <si>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</si>
  <si>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</si>
  <si>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</si>
  <si>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</si>
  <si>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</si>
  <si>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</si>
  <si>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</si>
  <si>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</si>
  <si>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</si>
  <si>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</si>
  <si>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</si>
  <si>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</si>
  <si>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</si>
  <si>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</si>
  <si>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</si>
  <si>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</si>
  <si>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</si>
  <si>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</si>
  <si>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</si>
  <si>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</si>
  <si>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</si>
  <si>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</si>
  <si>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</si>
  <si>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</si>
  <si>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</si>
  <si>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</si>
  <si>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</si>
  <si>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The potentials below use the "Without AJP" values from Figure 3 above and are presented as MMT of capture capacity.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</si>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</sst>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171450</xdr:rowOff>
    </xdr:from>
    <xdr:to>
      <xdr:col>18</xdr:col>
      <xdr:colOff>227886</xdr:colOff>
      <xdr:row>22</xdr:row>
      <xdr:rowOff>180450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171450"/>
          <a:ext cx="5714286" cy="4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7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171</v>
      </c>
    </row>
    <row r="3" spans="1:2" x14ac:dyDescent="0.25">
      <c r="A3" s="1" t="s">
        <v>28</v>
      </c>
      <c r="B3" s="10" t="s">
        <v>164</v>
      </c>
    </row>
    <row r="4" spans="1:2" x14ac:dyDescent="0.25">
      <c r="B4" t="s">
        <v>154</v>
      </c>
    </row>
    <row r="5" spans="1:2" x14ac:dyDescent="0.25">
      <c r="B5" s="8">
        <v>2023</v>
      </c>
    </row>
    <row r="6" spans="1:2" x14ac:dyDescent="0.25">
      <c r="B6" t="s">
        <v>153</v>
      </c>
    </row>
    <row r="7" spans="1:2" x14ac:dyDescent="0.25">
      <c r="B7" s="9" t="s">
        <v>155</v>
      </c>
    </row>
    <row r="8" spans="1:2" x14ac:dyDescent="0.25">
      <c r="B8" t="s">
        <v>156</v>
      </c>
    </row>
    <row r="9" spans="1:2" x14ac:dyDescent="0.25">
      <c r="B9" s="9"/>
    </row>
    <row r="10" spans="1:2" x14ac:dyDescent="0.25">
      <c r="B10" s="10" t="s">
        <v>159</v>
      </c>
    </row>
    <row r="11" spans="1:2" x14ac:dyDescent="0.25">
      <c r="B11" t="s">
        <v>26</v>
      </c>
    </row>
    <row r="12" spans="1:2" x14ac:dyDescent="0.25">
      <c r="B12" s="8">
        <v>2022</v>
      </c>
    </row>
    <row r="13" spans="1:2" x14ac:dyDescent="0.25">
      <c r="B13" t="s">
        <v>162</v>
      </c>
    </row>
    <row r="14" spans="1:2" x14ac:dyDescent="0.25">
      <c r="B14" s="37" t="s">
        <v>160</v>
      </c>
    </row>
    <row r="15" spans="1:2" x14ac:dyDescent="0.25">
      <c r="B15" t="s">
        <v>161</v>
      </c>
    </row>
    <row r="17" spans="1:5" x14ac:dyDescent="0.25">
      <c r="B17" s="10" t="s">
        <v>165</v>
      </c>
    </row>
    <row r="18" spans="1:5" x14ac:dyDescent="0.25">
      <c r="B18" s="8" t="s">
        <v>29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30</v>
      </c>
    </row>
    <row r="21" spans="1:5" x14ac:dyDescent="0.25">
      <c r="B21" s="11" t="s">
        <v>31</v>
      </c>
      <c r="C21" s="2"/>
    </row>
    <row r="22" spans="1:5" x14ac:dyDescent="0.25">
      <c r="B22" s="8" t="s">
        <v>32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170</v>
      </c>
    </row>
    <row r="27" spans="1:5" x14ac:dyDescent="0.25">
      <c r="A27" t="s">
        <v>166</v>
      </c>
    </row>
    <row r="28" spans="1:5" x14ac:dyDescent="0.25">
      <c r="B28" s="1"/>
    </row>
    <row r="29" spans="1:5" x14ac:dyDescent="0.25">
      <c r="A29" t="s">
        <v>34</v>
      </c>
    </row>
    <row r="30" spans="1:5" x14ac:dyDescent="0.25">
      <c r="A30" t="s">
        <v>35</v>
      </c>
      <c r="B30" s="1"/>
    </row>
    <row r="32" spans="1:5" x14ac:dyDescent="0.25">
      <c r="A32" t="s">
        <v>167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116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115</v>
      </c>
      <c r="B2" s="1" t="s">
        <v>114</v>
      </c>
      <c r="C2" s="1" t="s">
        <v>113</v>
      </c>
      <c r="D2" s="1" t="s">
        <v>112</v>
      </c>
      <c r="E2" s="19" t="s">
        <v>111</v>
      </c>
      <c r="F2" s="1" t="s">
        <v>110</v>
      </c>
      <c r="G2" s="1" t="s">
        <v>0</v>
      </c>
      <c r="H2" s="1" t="s">
        <v>109</v>
      </c>
      <c r="I2" s="1" t="s">
        <v>108</v>
      </c>
    </row>
    <row r="3" spans="1:9" x14ac:dyDescent="0.25">
      <c r="A3" t="s">
        <v>107</v>
      </c>
      <c r="B3" t="s">
        <v>53</v>
      </c>
      <c r="C3" t="s">
        <v>63</v>
      </c>
      <c r="D3" t="s">
        <v>44</v>
      </c>
      <c r="E3" s="8">
        <v>0.4</v>
      </c>
      <c r="F3" t="s">
        <v>51</v>
      </c>
      <c r="H3" t="s">
        <v>56</v>
      </c>
    </row>
    <row r="4" spans="1:9" x14ac:dyDescent="0.25">
      <c r="A4" t="s">
        <v>106</v>
      </c>
      <c r="B4" t="s">
        <v>53</v>
      </c>
      <c r="C4" t="s">
        <v>63</v>
      </c>
      <c r="D4" t="s">
        <v>43</v>
      </c>
      <c r="E4" s="8">
        <v>0.2</v>
      </c>
      <c r="F4" t="s">
        <v>51</v>
      </c>
    </row>
    <row r="5" spans="1:9" x14ac:dyDescent="0.25">
      <c r="A5" t="s">
        <v>105</v>
      </c>
      <c r="B5" t="s">
        <v>53</v>
      </c>
      <c r="C5" t="s">
        <v>63</v>
      </c>
      <c r="D5" t="s">
        <v>44</v>
      </c>
      <c r="E5" s="8">
        <v>7</v>
      </c>
      <c r="F5" t="s">
        <v>51</v>
      </c>
      <c r="H5" t="s">
        <v>56</v>
      </c>
    </row>
    <row r="6" spans="1:9" x14ac:dyDescent="0.25">
      <c r="A6" t="s">
        <v>104</v>
      </c>
      <c r="B6" t="s">
        <v>53</v>
      </c>
      <c r="C6" t="s">
        <v>97</v>
      </c>
      <c r="D6" t="s">
        <v>44</v>
      </c>
      <c r="E6" s="8">
        <v>1</v>
      </c>
      <c r="F6" t="s">
        <v>57</v>
      </c>
      <c r="H6" t="s">
        <v>56</v>
      </c>
    </row>
    <row r="7" spans="1:9" x14ac:dyDescent="0.25">
      <c r="A7" t="s">
        <v>103</v>
      </c>
      <c r="B7" t="s">
        <v>53</v>
      </c>
      <c r="C7" t="s">
        <v>63</v>
      </c>
      <c r="D7" t="s">
        <v>42</v>
      </c>
      <c r="E7" s="8">
        <v>3</v>
      </c>
      <c r="F7" t="s">
        <v>51</v>
      </c>
      <c r="H7" t="s">
        <v>102</v>
      </c>
      <c r="I7" s="9" t="s">
        <v>101</v>
      </c>
    </row>
    <row r="8" spans="1:9" x14ac:dyDescent="0.25">
      <c r="A8" t="s">
        <v>100</v>
      </c>
      <c r="B8" t="s">
        <v>53</v>
      </c>
      <c r="C8" t="s">
        <v>63</v>
      </c>
      <c r="D8" t="s">
        <v>44</v>
      </c>
      <c r="E8" s="8">
        <v>0.35</v>
      </c>
      <c r="F8" t="s">
        <v>51</v>
      </c>
      <c r="H8" t="s">
        <v>56</v>
      </c>
    </row>
    <row r="9" spans="1:9" x14ac:dyDescent="0.25">
      <c r="A9" t="s">
        <v>99</v>
      </c>
      <c r="B9" t="s">
        <v>53</v>
      </c>
      <c r="C9" t="s">
        <v>61</v>
      </c>
      <c r="D9" t="s">
        <v>72</v>
      </c>
      <c r="E9" s="8">
        <v>0.12</v>
      </c>
      <c r="F9" t="s">
        <v>51</v>
      </c>
    </row>
    <row r="10" spans="1:9" x14ac:dyDescent="0.25">
      <c r="A10" t="s">
        <v>98</v>
      </c>
      <c r="B10" t="s">
        <v>53</v>
      </c>
      <c r="C10" t="s">
        <v>97</v>
      </c>
      <c r="D10" t="s">
        <v>44</v>
      </c>
      <c r="E10" s="8">
        <v>0.7</v>
      </c>
      <c r="F10" t="s">
        <v>57</v>
      </c>
      <c r="H10" t="s">
        <v>56</v>
      </c>
    </row>
    <row r="11" spans="1:9" x14ac:dyDescent="0.25">
      <c r="A11" t="s">
        <v>96</v>
      </c>
      <c r="B11" t="s">
        <v>53</v>
      </c>
      <c r="C11" t="s">
        <v>63</v>
      </c>
      <c r="D11" t="s">
        <v>38</v>
      </c>
      <c r="E11" s="8">
        <v>0.28999999999999998</v>
      </c>
      <c r="F11" t="s">
        <v>51</v>
      </c>
    </row>
    <row r="12" spans="1:9" ht="105" x14ac:dyDescent="0.25">
      <c r="A12" t="s">
        <v>95</v>
      </c>
      <c r="B12" t="s">
        <v>53</v>
      </c>
      <c r="C12" t="s">
        <v>63</v>
      </c>
      <c r="D12" t="s">
        <v>44</v>
      </c>
      <c r="E12" s="8">
        <v>5</v>
      </c>
      <c r="F12" s="7" t="s">
        <v>94</v>
      </c>
      <c r="G12" s="7" t="s">
        <v>93</v>
      </c>
      <c r="H12" t="s">
        <v>56</v>
      </c>
    </row>
    <row r="13" spans="1:9" x14ac:dyDescent="0.25">
      <c r="A13" t="s">
        <v>92</v>
      </c>
      <c r="B13" t="s">
        <v>53</v>
      </c>
      <c r="C13" t="s">
        <v>63</v>
      </c>
      <c r="D13" t="s">
        <v>38</v>
      </c>
      <c r="E13" s="8">
        <v>0.1</v>
      </c>
      <c r="F13" t="s">
        <v>51</v>
      </c>
    </row>
    <row r="14" spans="1:9" x14ac:dyDescent="0.25">
      <c r="A14" t="s">
        <v>91</v>
      </c>
      <c r="B14" t="s">
        <v>53</v>
      </c>
      <c r="C14" t="s">
        <v>63</v>
      </c>
      <c r="D14" t="s">
        <v>43</v>
      </c>
      <c r="E14" s="8">
        <v>0.3</v>
      </c>
      <c r="F14" t="s">
        <v>51</v>
      </c>
    </row>
    <row r="15" spans="1:9" x14ac:dyDescent="0.25">
      <c r="A15" t="s">
        <v>90</v>
      </c>
      <c r="B15" t="s">
        <v>53</v>
      </c>
      <c r="C15" t="s">
        <v>89</v>
      </c>
      <c r="D15" t="s">
        <v>44</v>
      </c>
      <c r="E15" s="8">
        <v>4.5999999999999996</v>
      </c>
      <c r="F15" t="s">
        <v>51</v>
      </c>
      <c r="H15" t="s">
        <v>88</v>
      </c>
      <c r="I15" s="9" t="s">
        <v>87</v>
      </c>
    </row>
    <row r="16" spans="1:9" x14ac:dyDescent="0.25">
      <c r="A16" t="s">
        <v>86</v>
      </c>
      <c r="B16" s="18" t="s">
        <v>66</v>
      </c>
      <c r="C16" t="s">
        <v>63</v>
      </c>
      <c r="D16" t="s">
        <v>44</v>
      </c>
      <c r="E16" s="17">
        <v>0.9</v>
      </c>
      <c r="F16" t="s">
        <v>51</v>
      </c>
      <c r="H16" t="s">
        <v>56</v>
      </c>
    </row>
    <row r="17" spans="1:9" x14ac:dyDescent="0.25">
      <c r="A17" t="s">
        <v>85</v>
      </c>
      <c r="B17" t="s">
        <v>53</v>
      </c>
      <c r="C17" t="s">
        <v>63</v>
      </c>
      <c r="D17" t="s">
        <v>43</v>
      </c>
      <c r="E17" s="8">
        <v>1</v>
      </c>
      <c r="F17" t="s">
        <v>51</v>
      </c>
      <c r="H17" t="s">
        <v>84</v>
      </c>
      <c r="I17" s="9" t="s">
        <v>83</v>
      </c>
    </row>
    <row r="18" spans="1:9" x14ac:dyDescent="0.25">
      <c r="A18" t="s">
        <v>82</v>
      </c>
      <c r="B18" t="s">
        <v>53</v>
      </c>
      <c r="C18" t="s">
        <v>63</v>
      </c>
      <c r="D18" t="s">
        <v>41</v>
      </c>
      <c r="E18" s="8">
        <v>1</v>
      </c>
      <c r="F18" t="s">
        <v>51</v>
      </c>
      <c r="H18" t="s">
        <v>81</v>
      </c>
      <c r="I18" s="9" t="s">
        <v>80</v>
      </c>
    </row>
    <row r="19" spans="1:9" x14ac:dyDescent="0.25">
      <c r="A19" t="s">
        <v>79</v>
      </c>
      <c r="B19" t="s">
        <v>53</v>
      </c>
      <c r="C19" t="s">
        <v>52</v>
      </c>
      <c r="D19" t="s">
        <v>65</v>
      </c>
      <c r="E19" s="8">
        <v>1</v>
      </c>
      <c r="F19" t="s">
        <v>51</v>
      </c>
      <c r="H19" t="s">
        <v>56</v>
      </c>
    </row>
    <row r="20" spans="1:9" x14ac:dyDescent="0.25">
      <c r="A20" t="s">
        <v>78</v>
      </c>
      <c r="B20" t="s">
        <v>53</v>
      </c>
      <c r="C20" t="s">
        <v>77</v>
      </c>
      <c r="D20" t="s">
        <v>44</v>
      </c>
      <c r="E20" s="8">
        <v>0.8</v>
      </c>
      <c r="F20" t="s">
        <v>51</v>
      </c>
      <c r="H20" t="s">
        <v>56</v>
      </c>
    </row>
    <row r="21" spans="1:9" x14ac:dyDescent="0.25">
      <c r="A21" t="s">
        <v>76</v>
      </c>
      <c r="B21" t="s">
        <v>53</v>
      </c>
      <c r="C21" t="s">
        <v>52</v>
      </c>
      <c r="D21" t="s">
        <v>75</v>
      </c>
      <c r="E21" s="8">
        <v>1.2</v>
      </c>
      <c r="F21" t="s">
        <v>57</v>
      </c>
      <c r="H21" t="s">
        <v>50</v>
      </c>
      <c r="I21" s="9" t="s">
        <v>74</v>
      </c>
    </row>
    <row r="22" spans="1:9" x14ac:dyDescent="0.25">
      <c r="A22" t="s">
        <v>73</v>
      </c>
      <c r="B22" t="s">
        <v>53</v>
      </c>
      <c r="C22" t="s">
        <v>61</v>
      </c>
      <c r="D22" t="s">
        <v>72</v>
      </c>
      <c r="E22" s="8">
        <v>0.1</v>
      </c>
      <c r="F22" t="s">
        <v>51</v>
      </c>
    </row>
    <row r="23" spans="1:9" x14ac:dyDescent="0.25">
      <c r="A23" t="s">
        <v>71</v>
      </c>
      <c r="B23" t="s">
        <v>53</v>
      </c>
      <c r="C23" t="s">
        <v>70</v>
      </c>
      <c r="D23" t="s">
        <v>39</v>
      </c>
      <c r="E23" s="8">
        <v>0.8</v>
      </c>
      <c r="F23" t="s">
        <v>51</v>
      </c>
      <c r="H23" t="s">
        <v>69</v>
      </c>
      <c r="I23" s="9" t="s">
        <v>68</v>
      </c>
    </row>
    <row r="24" spans="1:9" x14ac:dyDescent="0.25">
      <c r="A24" t="s">
        <v>67</v>
      </c>
      <c r="B24" s="18" t="s">
        <v>66</v>
      </c>
      <c r="C24" t="s">
        <v>63</v>
      </c>
      <c r="D24" t="s">
        <v>65</v>
      </c>
      <c r="E24" s="17">
        <v>1.4</v>
      </c>
      <c r="F24" t="s">
        <v>51</v>
      </c>
      <c r="H24" t="s">
        <v>56</v>
      </c>
    </row>
    <row r="25" spans="1:9" x14ac:dyDescent="0.25">
      <c r="A25" t="s">
        <v>64</v>
      </c>
      <c r="B25" t="s">
        <v>53</v>
      </c>
      <c r="C25" t="s">
        <v>63</v>
      </c>
      <c r="D25" t="s">
        <v>38</v>
      </c>
      <c r="E25" s="8">
        <v>1</v>
      </c>
      <c r="F25" t="s">
        <v>57</v>
      </c>
    </row>
    <row r="26" spans="1:9" x14ac:dyDescent="0.25">
      <c r="A26" t="s">
        <v>62</v>
      </c>
      <c r="B26" t="s">
        <v>53</v>
      </c>
      <c r="C26" t="s">
        <v>61</v>
      </c>
      <c r="D26" t="s">
        <v>44</v>
      </c>
      <c r="E26" s="8">
        <v>0.6</v>
      </c>
      <c r="F26" t="s">
        <v>51</v>
      </c>
      <c r="H26" t="s">
        <v>56</v>
      </c>
    </row>
    <row r="27" spans="1:9" x14ac:dyDescent="0.25">
      <c r="A27" t="s">
        <v>60</v>
      </c>
      <c r="B27" t="s">
        <v>53</v>
      </c>
      <c r="C27" t="s">
        <v>59</v>
      </c>
      <c r="D27" t="s">
        <v>44</v>
      </c>
      <c r="E27" s="8">
        <v>4</v>
      </c>
      <c r="F27" t="s">
        <v>57</v>
      </c>
      <c r="H27" t="s">
        <v>56</v>
      </c>
    </row>
    <row r="28" spans="1:9" x14ac:dyDescent="0.25">
      <c r="A28" t="s">
        <v>58</v>
      </c>
      <c r="B28" t="s">
        <v>53</v>
      </c>
      <c r="C28" t="s">
        <v>58</v>
      </c>
      <c r="D28" t="s">
        <v>44</v>
      </c>
      <c r="E28" s="8">
        <v>2.1</v>
      </c>
      <c r="F28" t="s">
        <v>57</v>
      </c>
      <c r="H28" t="s">
        <v>56</v>
      </c>
    </row>
    <row r="29" spans="1:9" x14ac:dyDescent="0.25">
      <c r="A29" t="s">
        <v>55</v>
      </c>
      <c r="B29" t="s">
        <v>53</v>
      </c>
      <c r="C29" t="s">
        <v>52</v>
      </c>
      <c r="D29" t="s">
        <v>43</v>
      </c>
      <c r="E29" s="8">
        <v>0.3</v>
      </c>
      <c r="F29" t="s">
        <v>51</v>
      </c>
    </row>
    <row r="30" spans="1:9" x14ac:dyDescent="0.25">
      <c r="A30" t="s">
        <v>54</v>
      </c>
      <c r="B30" t="s">
        <v>53</v>
      </c>
      <c r="C30" t="s">
        <v>52</v>
      </c>
      <c r="D30" t="s">
        <v>40</v>
      </c>
      <c r="E30" s="8">
        <v>1.4</v>
      </c>
      <c r="F30" t="s">
        <v>51</v>
      </c>
      <c r="H30" t="s">
        <v>50</v>
      </c>
      <c r="I30" s="9" t="s">
        <v>49</v>
      </c>
    </row>
    <row r="34" spans="1:3" x14ac:dyDescent="0.25">
      <c r="A34" s="16" t="s">
        <v>48</v>
      </c>
      <c r="B34" s="15"/>
    </row>
    <row r="35" spans="1:3" x14ac:dyDescent="0.25">
      <c r="A35" t="s">
        <v>47</v>
      </c>
      <c r="B35" s="3">
        <f>SUM(E3:E5,E7:E9,E11:E15,E17:E20,E22:E23,E26,E29:E30)</f>
        <v>28.360000000000003</v>
      </c>
    </row>
    <row r="36" spans="1:3" x14ac:dyDescent="0.25">
      <c r="A36" t="s">
        <v>46</v>
      </c>
      <c r="B36">
        <f>SUM(E6,E10,E21,E25,E27:E28)</f>
        <v>10</v>
      </c>
    </row>
    <row r="39" spans="1:3" x14ac:dyDescent="0.25">
      <c r="A39" s="14" t="s">
        <v>45</v>
      </c>
      <c r="B39" s="13"/>
    </row>
    <row r="40" spans="1:3" x14ac:dyDescent="0.25">
      <c r="A40" t="s">
        <v>44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43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42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41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40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39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38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37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36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36" workbookViewId="0">
      <selection activeCell="B57" sqref="B57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152</v>
      </c>
      <c r="B1" s="5"/>
      <c r="C1" s="5"/>
    </row>
    <row r="2" spans="1:3" x14ac:dyDescent="0.25">
      <c r="A2" s="4" t="s">
        <v>149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151</v>
      </c>
    </row>
    <row r="6" spans="1:3" x14ac:dyDescent="0.25">
      <c r="A6">
        <v>2025</v>
      </c>
      <c r="B6">
        <v>272</v>
      </c>
      <c r="C6" t="s">
        <v>151</v>
      </c>
    </row>
    <row r="8" spans="1:3" x14ac:dyDescent="0.25">
      <c r="A8" s="6" t="s">
        <v>150</v>
      </c>
      <c r="B8" s="5"/>
      <c r="C8" s="5"/>
    </row>
    <row r="9" spans="1:3" x14ac:dyDescent="0.25">
      <c r="A9" s="4" t="s">
        <v>149</v>
      </c>
    </row>
    <row r="10" spans="1:3" x14ac:dyDescent="0.25">
      <c r="A10" s="36" t="s">
        <v>148</v>
      </c>
      <c r="B10" s="36" t="s">
        <v>147</v>
      </c>
      <c r="C10" s="1" t="s">
        <v>146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128</v>
      </c>
    </row>
    <row r="12" spans="1:3" x14ac:dyDescent="0.25">
      <c r="A12" s="34">
        <v>0.34</v>
      </c>
      <c r="B12" s="35">
        <f t="shared" si="0"/>
        <v>0.3300970873786408</v>
      </c>
      <c r="C12" t="s">
        <v>145</v>
      </c>
    </row>
    <row r="13" spans="1:3" x14ac:dyDescent="0.25">
      <c r="A13" s="34">
        <v>0.03</v>
      </c>
      <c r="B13" s="35">
        <f t="shared" si="0"/>
        <v>2.9126213592233007E-2</v>
      </c>
      <c r="C13" t="s">
        <v>144</v>
      </c>
    </row>
    <row r="14" spans="1:3" x14ac:dyDescent="0.25">
      <c r="A14" s="34">
        <v>0.03</v>
      </c>
      <c r="B14" s="35">
        <f t="shared" si="0"/>
        <v>2.9126213592233007E-2</v>
      </c>
      <c r="C14" t="s">
        <v>143</v>
      </c>
    </row>
    <row r="15" spans="1:3" x14ac:dyDescent="0.25">
      <c r="A15" s="34">
        <v>0.02</v>
      </c>
      <c r="B15" s="35">
        <f t="shared" si="0"/>
        <v>1.9417475728155338E-2</v>
      </c>
      <c r="C15" t="s">
        <v>142</v>
      </c>
    </row>
    <row r="16" spans="1:3" x14ac:dyDescent="0.25">
      <c r="A16" s="34">
        <v>0.04</v>
      </c>
      <c r="B16" s="35">
        <f t="shared" si="0"/>
        <v>3.8834951456310676E-2</v>
      </c>
      <c r="C16" t="s">
        <v>141</v>
      </c>
    </row>
    <row r="18" spans="1:2" x14ac:dyDescent="0.25">
      <c r="A18" s="6" t="s">
        <v>33</v>
      </c>
      <c r="B18" s="5"/>
    </row>
    <row r="19" spans="1:2" x14ac:dyDescent="0.25">
      <c r="A19" s="4" t="s">
        <v>140</v>
      </c>
    </row>
    <row r="20" spans="1:2" x14ac:dyDescent="0.25">
      <c r="A20" s="4" t="s">
        <v>139</v>
      </c>
    </row>
    <row r="21" spans="1:2" x14ac:dyDescent="0.25">
      <c r="A21" s="34">
        <v>0.7</v>
      </c>
    </row>
    <row r="22" spans="1:2" x14ac:dyDescent="0.25">
      <c r="A22" s="34" t="s">
        <v>138</v>
      </c>
    </row>
    <row r="24" spans="1:2" x14ac:dyDescent="0.25">
      <c r="A24" s="6" t="s">
        <v>137</v>
      </c>
      <c r="B24" s="5"/>
    </row>
    <row r="25" spans="1:2" x14ac:dyDescent="0.25">
      <c r="A25" s="1" t="s">
        <v>136</v>
      </c>
    </row>
    <row r="26" spans="1:2" x14ac:dyDescent="0.25">
      <c r="A26" s="4" t="s">
        <v>135</v>
      </c>
    </row>
    <row r="27" spans="1:2" x14ac:dyDescent="0.25">
      <c r="A27">
        <v>70</v>
      </c>
      <c r="B27" t="s">
        <v>134</v>
      </c>
    </row>
    <row r="28" spans="1:2" x14ac:dyDescent="0.25">
      <c r="A28" s="4" t="s">
        <v>133</v>
      </c>
    </row>
    <row r="29" spans="1:2" x14ac:dyDescent="0.25">
      <c r="A29">
        <v>80</v>
      </c>
      <c r="B29" t="s">
        <v>132</v>
      </c>
    </row>
    <row r="30" spans="1:2" x14ac:dyDescent="0.25">
      <c r="A30" t="s">
        <v>131</v>
      </c>
    </row>
    <row r="31" spans="1:2" x14ac:dyDescent="0.25">
      <c r="A31" s="3">
        <f>B5*B12</f>
        <v>82.524271844660205</v>
      </c>
      <c r="B31" t="s">
        <v>130</v>
      </c>
    </row>
    <row r="32" spans="1:2" ht="15.75" thickBot="1" x14ac:dyDescent="0.3"/>
    <row r="33" spans="1:8" x14ac:dyDescent="0.25">
      <c r="A33" s="33" t="s">
        <v>129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128</v>
      </c>
      <c r="C34" s="29" t="s">
        <v>51</v>
      </c>
      <c r="D34" s="29" t="s">
        <v>127</v>
      </c>
      <c r="E34" s="29" t="s">
        <v>126</v>
      </c>
      <c r="F34" s="29" t="s">
        <v>125</v>
      </c>
      <c r="G34" s="30" t="s">
        <v>124</v>
      </c>
      <c r="H34" s="29" t="s">
        <v>123</v>
      </c>
    </row>
    <row r="35" spans="1:8" x14ac:dyDescent="0.25">
      <c r="A35" s="28" t="s">
        <v>122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121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120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119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118</v>
      </c>
    </row>
    <row r="45" spans="1:8" x14ac:dyDescent="0.25">
      <c r="A45" s="12">
        <f>C36/A42</f>
        <v>0.87296479384337322</v>
      </c>
    </row>
    <row r="47" spans="1:8" x14ac:dyDescent="0.25">
      <c r="A47" s="1" t="s">
        <v>117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28" workbookViewId="0">
      <selection activeCell="D40" sqref="D40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27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28</v>
      </c>
      <c r="E35" t="s">
        <v>163</v>
      </c>
    </row>
    <row r="36" spans="1:5" x14ac:dyDescent="0.25">
      <c r="A36" t="s">
        <v>10</v>
      </c>
      <c r="B36">
        <v>2</v>
      </c>
      <c r="C36">
        <v>53</v>
      </c>
      <c r="D36">
        <f>19+47</f>
        <v>66</v>
      </c>
      <c r="E36" t="s">
        <v>157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15</v>
      </c>
    </row>
    <row r="40" spans="1:5" x14ac:dyDescent="0.25">
      <c r="A40" t="s">
        <v>14</v>
      </c>
      <c r="B40">
        <v>0</v>
      </c>
      <c r="C40">
        <v>0</v>
      </c>
      <c r="D40">
        <v>0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17</v>
      </c>
      <c r="D49">
        <v>9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123</v>
      </c>
      <c r="C53">
        <f>SUM(C27:C51)</f>
        <v>70</v>
      </c>
      <c r="D53">
        <f>SUM(D27:D51)</f>
        <v>118</v>
      </c>
      <c r="E53" t="s">
        <v>158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2" workbookViewId="0">
      <selection activeCell="C41" sqref="C41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168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8294000000000</v>
      </c>
      <c r="E4" s="38">
        <v>8341000000000</v>
      </c>
      <c r="F4" s="38">
        <v>8387000000000</v>
      </c>
      <c r="G4" s="38">
        <v>8433000000000</v>
      </c>
      <c r="H4" s="38">
        <v>8479000000000</v>
      </c>
      <c r="I4" s="38">
        <v>8524000000000</v>
      </c>
      <c r="J4" s="38">
        <v>8570000000000</v>
      </c>
      <c r="K4" s="38">
        <v>8616000000000</v>
      </c>
      <c r="L4" s="38">
        <v>8662000000000</v>
      </c>
      <c r="M4" s="38">
        <v>8708000000000</v>
      </c>
      <c r="N4" s="38">
        <v>8753000000000</v>
      </c>
      <c r="O4" s="38">
        <v>8799000000000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1786550000000</v>
      </c>
      <c r="D5" s="38">
        <v>1745590000000</v>
      </c>
      <c r="E5" s="38">
        <v>1648830000000</v>
      </c>
      <c r="F5" s="38">
        <v>1591600000000</v>
      </c>
      <c r="G5" s="38">
        <v>1618120000000</v>
      </c>
      <c r="H5" s="38">
        <v>1614080000000</v>
      </c>
      <c r="I5" s="38">
        <v>1551640000000</v>
      </c>
      <c r="J5" s="38">
        <v>1465330000000</v>
      </c>
      <c r="K5" s="38">
        <v>1375720000000</v>
      </c>
      <c r="L5" s="38">
        <v>1335450000000</v>
      </c>
      <c r="M5" s="38">
        <v>1301720000000</v>
      </c>
      <c r="N5" s="38">
        <v>1281130000000</v>
      </c>
      <c r="O5" s="38">
        <v>1241060000000</v>
      </c>
      <c r="P5" s="38">
        <v>1007700000000</v>
      </c>
      <c r="Q5" s="38">
        <v>1063050000000</v>
      </c>
      <c r="R5" s="38">
        <v>1076200000000</v>
      </c>
      <c r="S5" s="38">
        <v>1102150000000</v>
      </c>
      <c r="T5" s="38">
        <v>1129040000000</v>
      </c>
      <c r="U5" s="38">
        <v>1088270000000</v>
      </c>
      <c r="V5" s="38">
        <v>1056480000000</v>
      </c>
      <c r="W5" s="38">
        <v>1050890000000</v>
      </c>
      <c r="X5" s="38">
        <v>1056970000000</v>
      </c>
      <c r="Y5" s="38">
        <v>1031650000000</v>
      </c>
      <c r="Z5" s="38">
        <v>1037330000000</v>
      </c>
      <c r="AA5" s="38">
        <v>1025740000000</v>
      </c>
      <c r="AB5" s="38">
        <v>1008530000000</v>
      </c>
      <c r="AC5" s="38">
        <v>724200000000</v>
      </c>
      <c r="AD5" s="38">
        <v>737120000000</v>
      </c>
      <c r="AE5" s="38">
        <v>740813000000</v>
      </c>
    </row>
    <row r="6" spans="1:31" x14ac:dyDescent="0.25">
      <c r="A6" t="s">
        <v>176</v>
      </c>
      <c r="B6" s="38">
        <v>29600000000000</v>
      </c>
      <c r="C6" s="38">
        <v>30880700000000</v>
      </c>
      <c r="D6" s="38">
        <v>31961500000000</v>
      </c>
      <c r="E6" s="38">
        <v>33161500000000</v>
      </c>
      <c r="F6" s="38">
        <v>32634300000000</v>
      </c>
      <c r="G6" s="38">
        <v>32583100000000</v>
      </c>
      <c r="H6" s="38">
        <v>33202200000000</v>
      </c>
      <c r="I6" s="38">
        <v>33842600000000</v>
      </c>
      <c r="J6" s="38">
        <v>34843200000000</v>
      </c>
      <c r="K6" s="38">
        <v>35601100000000</v>
      </c>
      <c r="L6" s="38">
        <v>36243400000000</v>
      </c>
      <c r="M6" s="38">
        <v>36760500000000</v>
      </c>
      <c r="N6" s="38">
        <v>37201900000000</v>
      </c>
      <c r="O6" s="38">
        <v>37499900000000</v>
      </c>
      <c r="P6" s="38">
        <v>35183800000000</v>
      </c>
      <c r="Q6" s="38">
        <v>35652200000000</v>
      </c>
      <c r="R6" s="38">
        <v>36272300000000</v>
      </c>
      <c r="S6" s="38">
        <v>36945800000000</v>
      </c>
      <c r="T6" s="38">
        <v>37577000000000</v>
      </c>
      <c r="U6" s="38">
        <v>37636100000000</v>
      </c>
      <c r="V6" s="38">
        <v>37968200000000</v>
      </c>
      <c r="W6" s="38">
        <v>38129300000000</v>
      </c>
      <c r="X6" s="38">
        <v>38632600000000</v>
      </c>
      <c r="Y6" s="38">
        <v>38472500000000</v>
      </c>
      <c r="Z6" s="38">
        <v>38929900000000</v>
      </c>
      <c r="AA6" s="38">
        <v>39204200000000</v>
      </c>
      <c r="AB6" s="38">
        <v>38961500000000</v>
      </c>
      <c r="AC6" s="38">
        <v>35096000000000</v>
      </c>
      <c r="AD6" s="38">
        <v>35163700000000</v>
      </c>
      <c r="AE6" s="38">
        <v>35432800000000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5064000000000</v>
      </c>
      <c r="G8" s="38">
        <v>5111000000000</v>
      </c>
      <c r="H8" s="38">
        <v>5178000000000</v>
      </c>
      <c r="I8" s="38">
        <v>5250000000000</v>
      </c>
      <c r="J8" s="38">
        <v>5324000000000</v>
      </c>
      <c r="K8" s="38">
        <v>5388000000000</v>
      </c>
      <c r="L8" s="38">
        <v>5451000000000</v>
      </c>
      <c r="M8" s="38">
        <v>5521000000000</v>
      </c>
      <c r="N8" s="38">
        <v>5582000000000</v>
      </c>
      <c r="O8" s="38">
        <v>5632000000000</v>
      </c>
      <c r="P8" s="38">
        <v>5686000000000</v>
      </c>
      <c r="Q8" s="38">
        <v>5745000000000</v>
      </c>
      <c r="R8" s="38">
        <v>5808000000000</v>
      </c>
      <c r="S8" s="38">
        <v>5870000000000</v>
      </c>
      <c r="T8" s="38">
        <v>5932000000000</v>
      </c>
      <c r="U8" s="38">
        <v>5996000000000</v>
      </c>
      <c r="V8" s="38">
        <v>6060000000000</v>
      </c>
      <c r="W8" s="38">
        <v>6123000000000</v>
      </c>
      <c r="X8" s="38">
        <v>6187000000000</v>
      </c>
      <c r="Y8" s="38">
        <v>6252000000000</v>
      </c>
      <c r="Z8" s="38">
        <v>6314000000000</v>
      </c>
      <c r="AA8" s="38">
        <v>6376000000000</v>
      </c>
      <c r="AB8" s="38">
        <v>6435000000000</v>
      </c>
      <c r="AC8" s="38">
        <v>6494000000000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66518700000000</v>
      </c>
      <c r="D12" s="38">
        <v>69213800000000</v>
      </c>
      <c r="E12" s="38">
        <v>70243300000000</v>
      </c>
      <c r="F12" s="38">
        <v>70943300000000</v>
      </c>
      <c r="G12" s="38">
        <v>70881300000000</v>
      </c>
      <c r="H12" s="38">
        <v>71087800000000</v>
      </c>
      <c r="I12" s="38">
        <v>71217900000000</v>
      </c>
      <c r="J12" s="38">
        <v>70952400000000</v>
      </c>
      <c r="K12" s="38">
        <v>70615800000000</v>
      </c>
      <c r="L12" s="38">
        <v>70011700000000</v>
      </c>
      <c r="M12" s="38">
        <v>69273300000000</v>
      </c>
      <c r="N12" s="38">
        <v>68351400000000</v>
      </c>
      <c r="O12" s="38">
        <v>67540100000000</v>
      </c>
      <c r="P12" s="38">
        <v>66619100000000</v>
      </c>
      <c r="Q12" s="38">
        <v>65752800000000</v>
      </c>
      <c r="R12" s="38">
        <v>64629300000000</v>
      </c>
      <c r="S12" s="38">
        <v>63673700000000</v>
      </c>
      <c r="T12" s="38">
        <v>62574600000000</v>
      </c>
      <c r="U12" s="38">
        <v>61593600000000</v>
      </c>
      <c r="V12" s="38">
        <v>60710400000000</v>
      </c>
      <c r="W12" s="38">
        <v>59801000000000</v>
      </c>
      <c r="X12" s="38">
        <v>59040000000000</v>
      </c>
      <c r="Y12" s="38">
        <v>58236100000000</v>
      </c>
      <c r="Z12" s="38">
        <v>57526500000000</v>
      </c>
      <c r="AA12" s="38">
        <v>56779500000000</v>
      </c>
      <c r="AB12" s="38">
        <v>56118000000000</v>
      </c>
      <c r="AC12" s="38">
        <v>55345100000000</v>
      </c>
      <c r="AD12" s="38">
        <v>54931800000000</v>
      </c>
      <c r="AE12" s="38">
        <v>54630100000000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186700000000000</v>
      </c>
      <c r="F13" s="38">
        <v>178100000000000</v>
      </c>
      <c r="G13" s="38">
        <v>185000000000000</v>
      </c>
      <c r="H13" s="38">
        <v>192100000000000</v>
      </c>
      <c r="I13" s="38">
        <v>196900000000000</v>
      </c>
      <c r="J13" s="38">
        <v>201200000000000</v>
      </c>
      <c r="K13" s="38">
        <v>203900000000000</v>
      </c>
      <c r="L13" s="38">
        <v>206600000000000</v>
      </c>
      <c r="M13" s="38">
        <v>210900000000000</v>
      </c>
      <c r="N13" s="38">
        <v>214900000000000</v>
      </c>
      <c r="O13" s="38">
        <v>218700000000000</v>
      </c>
      <c r="P13" s="38">
        <v>223400000000000</v>
      </c>
      <c r="Q13" s="38">
        <v>227600000000000</v>
      </c>
      <c r="R13" s="38">
        <v>230200000000000</v>
      </c>
      <c r="S13" s="38">
        <v>233400000000000</v>
      </c>
      <c r="T13" s="38">
        <v>236400000000000</v>
      </c>
      <c r="U13" s="38">
        <v>239200000000000</v>
      </c>
      <c r="V13" s="38">
        <v>245000000000000</v>
      </c>
      <c r="W13" s="38">
        <v>250300000000000</v>
      </c>
      <c r="X13" s="38">
        <v>254200000000000</v>
      </c>
      <c r="Y13" s="38">
        <v>258300000000000</v>
      </c>
      <c r="Z13" s="38">
        <v>260300000000000</v>
      </c>
      <c r="AA13" s="38">
        <v>262400000000000</v>
      </c>
      <c r="AB13" s="38">
        <v>264700000000000</v>
      </c>
      <c r="AC13" s="38">
        <v>268100000000000</v>
      </c>
      <c r="AD13" s="38">
        <v>272200000000000</v>
      </c>
      <c r="AE13" s="38">
        <v>275700000000000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71350000000000</v>
      </c>
      <c r="F16" s="38">
        <v>70450000000000</v>
      </c>
      <c r="G16" s="38">
        <v>71520000000000</v>
      </c>
      <c r="H16" s="38">
        <v>72710000000000</v>
      </c>
      <c r="I16" s="38">
        <v>73540000000000</v>
      </c>
      <c r="J16" s="38">
        <v>74250000000000</v>
      </c>
      <c r="K16" s="38">
        <v>75140000000000</v>
      </c>
      <c r="L16" s="38">
        <v>75980000000000</v>
      </c>
      <c r="M16" s="38">
        <v>76790000000000</v>
      </c>
      <c r="N16" s="38">
        <v>77400000000000</v>
      </c>
      <c r="O16" s="38">
        <v>77680000000000</v>
      </c>
      <c r="P16" s="38">
        <v>78260000000000</v>
      </c>
      <c r="Q16" s="38">
        <v>79530000000000</v>
      </c>
      <c r="R16" s="38">
        <v>80540000000000</v>
      </c>
      <c r="S16" s="38">
        <v>81330000000000</v>
      </c>
      <c r="T16" s="38">
        <v>82200000000000</v>
      </c>
      <c r="U16" s="38">
        <v>82850000000000</v>
      </c>
      <c r="V16" s="38">
        <v>83720000000000</v>
      </c>
      <c r="W16" s="38">
        <v>84800000000000</v>
      </c>
      <c r="X16" s="38">
        <v>85650000000000</v>
      </c>
      <c r="Y16" s="38">
        <v>86050000000000</v>
      </c>
      <c r="Z16" s="38">
        <v>86960000000000</v>
      </c>
      <c r="AA16" s="38">
        <v>87960000000000</v>
      </c>
      <c r="AB16" s="38">
        <v>88770000000000</v>
      </c>
      <c r="AC16" s="38">
        <v>89610000000000</v>
      </c>
      <c r="AD16" s="38">
        <v>90310000000000</v>
      </c>
      <c r="AE16" s="38">
        <v>91020000000000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39780000000000</v>
      </c>
      <c r="F17" s="38">
        <v>39110000000000</v>
      </c>
      <c r="G17" s="38">
        <v>39930000000000</v>
      </c>
      <c r="H17" s="38">
        <v>42180000000000</v>
      </c>
      <c r="I17" s="38">
        <v>43160000000000</v>
      </c>
      <c r="J17" s="38">
        <v>43240000000000</v>
      </c>
      <c r="K17" s="38">
        <v>43360000000000</v>
      </c>
      <c r="L17" s="38">
        <v>42900000000000</v>
      </c>
      <c r="M17" s="38">
        <v>42800000000000</v>
      </c>
      <c r="N17" s="38">
        <v>43300000000000</v>
      </c>
      <c r="O17" s="38">
        <v>43210000000000</v>
      </c>
      <c r="P17" s="38">
        <v>43400000000000</v>
      </c>
      <c r="Q17" s="38">
        <v>43690000000000</v>
      </c>
      <c r="R17" s="38">
        <v>43740000000000</v>
      </c>
      <c r="S17" s="38">
        <v>44170000000000</v>
      </c>
      <c r="T17" s="38">
        <v>44560000000000</v>
      </c>
      <c r="U17" s="38">
        <v>44510000000000</v>
      </c>
      <c r="V17" s="38">
        <v>44810000000000</v>
      </c>
      <c r="W17" s="38">
        <v>45500000000000</v>
      </c>
      <c r="X17" s="38">
        <v>45850000000000</v>
      </c>
      <c r="Y17" s="38">
        <v>45910000000000</v>
      </c>
      <c r="Z17" s="38">
        <v>45680000000000</v>
      </c>
      <c r="AA17" s="38">
        <v>45370000000000</v>
      </c>
      <c r="AB17" s="38">
        <v>45240000000000</v>
      </c>
      <c r="AC17" s="38">
        <v>45280000000000</v>
      </c>
      <c r="AD17" s="38">
        <v>45580000000000</v>
      </c>
      <c r="AE17" s="38">
        <v>45740000000000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4514000000000</v>
      </c>
      <c r="F18" s="38">
        <v>4538000000000</v>
      </c>
      <c r="G18" s="38">
        <v>4672000000000</v>
      </c>
      <c r="H18" s="38">
        <v>4839000000000</v>
      </c>
      <c r="I18" s="38">
        <v>4939000000000</v>
      </c>
      <c r="J18" s="38">
        <v>5006000000000</v>
      </c>
      <c r="K18" s="38">
        <v>5040000000000</v>
      </c>
      <c r="L18" s="38">
        <v>5042000000000</v>
      </c>
      <c r="M18" s="38">
        <v>5064000000000</v>
      </c>
      <c r="N18" s="38">
        <v>5096000000000</v>
      </c>
      <c r="O18" s="38">
        <v>5146000000000</v>
      </c>
      <c r="P18" s="38">
        <v>5224000000000</v>
      </c>
      <c r="Q18" s="38">
        <v>5301000000000</v>
      </c>
      <c r="R18" s="38">
        <v>5348000000000</v>
      </c>
      <c r="S18" s="38">
        <v>5405000000000</v>
      </c>
      <c r="T18" s="38">
        <v>5468000000000</v>
      </c>
      <c r="U18" s="38">
        <v>5527000000000</v>
      </c>
      <c r="V18" s="38">
        <v>5575000000000</v>
      </c>
      <c r="W18" s="38">
        <v>5661000000000</v>
      </c>
      <c r="X18" s="38">
        <v>5755000000000</v>
      </c>
      <c r="Y18" s="38">
        <v>5823000000000</v>
      </c>
      <c r="Z18" s="38">
        <v>5855000000000</v>
      </c>
      <c r="AA18" s="38">
        <v>5922000000000</v>
      </c>
      <c r="AB18" s="38">
        <v>5998000000000</v>
      </c>
      <c r="AC18" s="38">
        <v>6064000000000</v>
      </c>
      <c r="AD18" s="38">
        <v>6097000000000</v>
      </c>
      <c r="AE18" s="38">
        <v>6145000000000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342000000000</v>
      </c>
      <c r="G20" s="38">
        <v>349700000000</v>
      </c>
      <c r="H20" s="38">
        <v>359200000000</v>
      </c>
      <c r="I20" s="38">
        <v>367400000000</v>
      </c>
      <c r="J20" s="38">
        <v>373400000000</v>
      </c>
      <c r="K20" s="38">
        <v>378400000000</v>
      </c>
      <c r="L20" s="38">
        <v>381900000000</v>
      </c>
      <c r="M20" s="38">
        <v>383800000000</v>
      </c>
      <c r="N20" s="38">
        <v>391700000000</v>
      </c>
      <c r="O20" s="38">
        <v>402900000000</v>
      </c>
      <c r="P20" s="38">
        <v>414300000000</v>
      </c>
      <c r="Q20" s="38">
        <v>426600000000</v>
      </c>
      <c r="R20" s="38">
        <v>438400000000</v>
      </c>
      <c r="S20" s="38">
        <v>450700000000</v>
      </c>
      <c r="T20" s="38">
        <v>464300000000</v>
      </c>
      <c r="U20" s="38">
        <v>477500000000</v>
      </c>
      <c r="V20" s="38">
        <v>491400000000</v>
      </c>
      <c r="W20" s="38">
        <v>506700000000</v>
      </c>
      <c r="X20" s="38">
        <v>520100000000</v>
      </c>
      <c r="Y20" s="38">
        <v>533200000000</v>
      </c>
      <c r="Z20" s="38">
        <v>546000000000</v>
      </c>
      <c r="AA20" s="38">
        <v>558200000000</v>
      </c>
      <c r="AB20" s="38">
        <v>571700000000</v>
      </c>
      <c r="AC20" s="38">
        <v>586100000000</v>
      </c>
      <c r="AD20" s="38">
        <v>601400000000</v>
      </c>
      <c r="AE20" s="38">
        <v>617000000000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28925600000000</v>
      </c>
      <c r="D26" s="38">
        <v>29459800000000</v>
      </c>
      <c r="E26" s="38">
        <v>30019500000000</v>
      </c>
      <c r="F26" s="38">
        <v>29439900000000</v>
      </c>
      <c r="G26" s="38">
        <v>28800500000000</v>
      </c>
      <c r="H26" s="38">
        <v>28948700000000</v>
      </c>
      <c r="I26" s="38">
        <v>29344100000000</v>
      </c>
      <c r="J26" s="38">
        <v>30056400000000</v>
      </c>
      <c r="K26" s="38">
        <v>30538300000000</v>
      </c>
      <c r="L26" s="38">
        <v>30657700000000</v>
      </c>
      <c r="M26" s="38">
        <v>30556200000000</v>
      </c>
      <c r="N26" s="38">
        <v>30388700000000</v>
      </c>
      <c r="O26" s="38">
        <v>30183400000000</v>
      </c>
      <c r="P26" s="38">
        <v>26912500000000</v>
      </c>
      <c r="Q26" s="38">
        <v>27111200000000</v>
      </c>
      <c r="R26" s="38">
        <v>27683800000000</v>
      </c>
      <c r="S26" s="38">
        <v>28428300000000</v>
      </c>
      <c r="T26" s="38">
        <v>29122500000000</v>
      </c>
      <c r="U26" s="38">
        <v>29187000000000</v>
      </c>
      <c r="V26" s="38">
        <v>29526000000000</v>
      </c>
      <c r="W26" s="38">
        <v>29706900000000</v>
      </c>
      <c r="X26" s="38">
        <v>30345300000000</v>
      </c>
      <c r="Y26" s="38">
        <v>30216700000000</v>
      </c>
      <c r="Z26" s="38">
        <v>30775800000000</v>
      </c>
      <c r="AA26" s="38">
        <v>31040100000000</v>
      </c>
      <c r="AB26" s="38">
        <v>30896400000000</v>
      </c>
      <c r="AC26" s="38">
        <v>26071800000000</v>
      </c>
      <c r="AD26" s="38">
        <v>26220500000000</v>
      </c>
      <c r="AE26" s="38">
        <v>26559600000000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12839600000</v>
      </c>
      <c r="D58" s="38">
        <v>11381700000</v>
      </c>
      <c r="E58" s="38">
        <v>11852400000</v>
      </c>
      <c r="F58" s="38">
        <v>12099800000</v>
      </c>
      <c r="G58" s="38">
        <v>12191900000</v>
      </c>
      <c r="H58" s="38">
        <v>12210600000</v>
      </c>
      <c r="I58" s="38">
        <v>12356800000</v>
      </c>
      <c r="J58" s="38">
        <v>12457000000</v>
      </c>
      <c r="K58" s="38">
        <v>12650100000</v>
      </c>
      <c r="L58" s="38">
        <v>12693100000</v>
      </c>
      <c r="M58" s="38">
        <v>12863100000</v>
      </c>
      <c r="N58" s="38">
        <v>12987700000</v>
      </c>
      <c r="O58" s="38">
        <v>12920500000</v>
      </c>
      <c r="P58" s="38">
        <v>11895900000</v>
      </c>
      <c r="Q58" s="38">
        <v>11930100000</v>
      </c>
      <c r="R58" s="38">
        <v>12107300000</v>
      </c>
      <c r="S58" s="38">
        <v>12180900000</v>
      </c>
      <c r="T58" s="38">
        <v>12287100000</v>
      </c>
      <c r="U58" s="38">
        <v>12205400000</v>
      </c>
      <c r="V58" s="38">
        <v>12134800000</v>
      </c>
      <c r="W58" s="38">
        <v>12022600000</v>
      </c>
      <c r="X58" s="38">
        <v>12125400000</v>
      </c>
      <c r="Y58" s="38">
        <v>11932000000</v>
      </c>
      <c r="Z58" s="38">
        <v>12022200000</v>
      </c>
      <c r="AA58" s="38">
        <v>11982000000</v>
      </c>
      <c r="AB58" s="38">
        <v>11825200000</v>
      </c>
      <c r="AC58" s="38">
        <v>10521100000</v>
      </c>
      <c r="AD58" s="38">
        <v>10491100000</v>
      </c>
      <c r="AE58" s="38">
        <v>10532300000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813689000000</v>
      </c>
      <c r="E59" s="38">
        <v>821073000000</v>
      </c>
      <c r="F59" s="38">
        <v>829593000000</v>
      </c>
      <c r="G59" s="38">
        <v>835652000000</v>
      </c>
      <c r="H59" s="38">
        <v>840386000000</v>
      </c>
      <c r="I59" s="38">
        <v>846539000000</v>
      </c>
      <c r="J59" s="38">
        <v>852787000000</v>
      </c>
      <c r="K59" s="38">
        <v>858089000000</v>
      </c>
      <c r="L59" s="38">
        <v>861781000000</v>
      </c>
      <c r="M59" s="38">
        <v>864621000000</v>
      </c>
      <c r="N59" s="38">
        <v>866041000000</v>
      </c>
      <c r="O59" s="38">
        <v>865757000000</v>
      </c>
      <c r="P59" s="38">
        <v>865379000000</v>
      </c>
      <c r="Q59" s="38">
        <v>864716000000</v>
      </c>
      <c r="R59" s="38">
        <v>864621000000</v>
      </c>
      <c r="S59" s="38">
        <v>864905000000</v>
      </c>
      <c r="T59" s="38">
        <v>865852000000</v>
      </c>
      <c r="U59" s="38">
        <v>866799000000</v>
      </c>
      <c r="V59" s="38">
        <v>867935000000</v>
      </c>
      <c r="W59" s="38">
        <v>868976000000</v>
      </c>
      <c r="X59" s="38">
        <v>871627000000</v>
      </c>
      <c r="Y59" s="38">
        <v>873899000000</v>
      </c>
      <c r="Z59" s="38">
        <v>875982000000</v>
      </c>
      <c r="AA59" s="38">
        <v>877591000000</v>
      </c>
      <c r="AB59" s="38">
        <v>877875000000</v>
      </c>
      <c r="AC59" s="38">
        <v>877496000000</v>
      </c>
      <c r="AD59" s="38">
        <v>877875000000</v>
      </c>
      <c r="AE59" s="38">
        <v>879390000000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12079900000000</v>
      </c>
      <c r="E60" s="38">
        <v>12240800000000</v>
      </c>
      <c r="F60" s="38">
        <v>12401800000000</v>
      </c>
      <c r="G60" s="38">
        <v>12562700000000</v>
      </c>
      <c r="H60" s="38">
        <v>12723600000000</v>
      </c>
      <c r="I60" s="38">
        <v>12865700000000</v>
      </c>
      <c r="J60" s="38">
        <v>12998200000000</v>
      </c>
      <c r="K60" s="38">
        <v>13102300000000</v>
      </c>
      <c r="L60" s="38">
        <v>13206500000000</v>
      </c>
      <c r="M60" s="38">
        <v>13282200000000</v>
      </c>
      <c r="N60" s="38">
        <v>13329500000000</v>
      </c>
      <c r="O60" s="38">
        <v>13367400000000</v>
      </c>
      <c r="P60" s="38">
        <v>13376900000000</v>
      </c>
      <c r="Q60" s="38">
        <v>13386300000000</v>
      </c>
      <c r="R60" s="38">
        <v>13386300000000</v>
      </c>
      <c r="S60" s="38">
        <v>13395800000000</v>
      </c>
      <c r="T60" s="38">
        <v>13395800000000</v>
      </c>
      <c r="U60" s="38">
        <v>13405300000000</v>
      </c>
      <c r="V60" s="38">
        <v>13414700000000</v>
      </c>
      <c r="W60" s="38">
        <v>13424200000000</v>
      </c>
      <c r="X60" s="38">
        <v>13433700000000</v>
      </c>
      <c r="Y60" s="38">
        <v>13443100000000</v>
      </c>
      <c r="Z60" s="38">
        <v>13452600000000</v>
      </c>
      <c r="AA60" s="38">
        <v>13462100000000</v>
      </c>
      <c r="AB60" s="38">
        <v>13471500000000</v>
      </c>
      <c r="AC60" s="38">
        <v>13481000000000</v>
      </c>
      <c r="AD60" s="38">
        <v>13490500000000</v>
      </c>
      <c r="AE60" s="38">
        <v>13499900000000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330114000000</v>
      </c>
      <c r="E61" s="38">
        <v>334564000000</v>
      </c>
      <c r="F61" s="38">
        <v>339676000000</v>
      </c>
      <c r="G61" s="38">
        <v>346966000000</v>
      </c>
      <c r="H61" s="38">
        <v>355107000000</v>
      </c>
      <c r="I61" s="38">
        <v>362775000000</v>
      </c>
      <c r="J61" s="38">
        <v>369592000000</v>
      </c>
      <c r="K61" s="38">
        <v>375272000000</v>
      </c>
      <c r="L61" s="38">
        <v>380479000000</v>
      </c>
      <c r="M61" s="38">
        <v>386443000000</v>
      </c>
      <c r="N61" s="38">
        <v>391555000000</v>
      </c>
      <c r="O61" s="38">
        <v>396099000000</v>
      </c>
      <c r="P61" s="38">
        <v>400359000000</v>
      </c>
      <c r="Q61" s="38">
        <v>404430000000</v>
      </c>
      <c r="R61" s="38">
        <v>408880000000</v>
      </c>
      <c r="S61" s="38">
        <v>413803000000</v>
      </c>
      <c r="T61" s="38">
        <v>418631000000</v>
      </c>
      <c r="U61" s="38">
        <v>424027000000</v>
      </c>
      <c r="V61" s="38">
        <v>430086000000</v>
      </c>
      <c r="W61" s="38">
        <v>436334000000</v>
      </c>
      <c r="X61" s="38">
        <v>442677000000</v>
      </c>
      <c r="Y61" s="38">
        <v>448830000000</v>
      </c>
      <c r="Z61" s="38">
        <v>454795000000</v>
      </c>
      <c r="AA61" s="38">
        <v>460854000000</v>
      </c>
      <c r="AB61" s="38">
        <v>467386000000</v>
      </c>
      <c r="AC61" s="38">
        <v>473539000000</v>
      </c>
      <c r="AD61" s="38">
        <v>478936000000</v>
      </c>
      <c r="AE61" s="38">
        <v>485941000000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2735020000000</v>
      </c>
      <c r="E63" s="38">
        <v>2578810000000</v>
      </c>
      <c r="F63" s="38">
        <v>2464260000000</v>
      </c>
      <c r="G63" s="38">
        <v>2402720000000</v>
      </c>
      <c r="H63" s="38">
        <v>2345920000000</v>
      </c>
      <c r="I63" s="38">
        <v>2291960000000</v>
      </c>
      <c r="J63" s="38">
        <v>2239890000000</v>
      </c>
      <c r="K63" s="38">
        <v>2188770000000</v>
      </c>
      <c r="L63" s="38">
        <v>2144280000000</v>
      </c>
      <c r="M63" s="38">
        <v>2104510000000</v>
      </c>
      <c r="N63" s="38">
        <v>2064750000000</v>
      </c>
      <c r="O63" s="38">
        <v>2024990000000</v>
      </c>
      <c r="P63" s="38">
        <v>1986180000000</v>
      </c>
      <c r="Q63" s="38">
        <v>1934110000000</v>
      </c>
      <c r="R63" s="38">
        <v>1885830000000</v>
      </c>
      <c r="S63" s="38">
        <v>1847960000000</v>
      </c>
      <c r="T63" s="38">
        <v>1789260000000</v>
      </c>
      <c r="U63" s="38">
        <v>1755180000000</v>
      </c>
      <c r="V63" s="38">
        <v>1716370000000</v>
      </c>
      <c r="W63" s="38">
        <v>1668090000000</v>
      </c>
      <c r="X63" s="38">
        <v>1613180000000</v>
      </c>
      <c r="Y63" s="38">
        <v>1556370000000</v>
      </c>
      <c r="Z63" s="38">
        <v>1504310000000</v>
      </c>
      <c r="AA63" s="38">
        <v>1453180000000</v>
      </c>
      <c r="AB63" s="38">
        <v>1403010000000</v>
      </c>
      <c r="AC63" s="38">
        <v>1349050000000</v>
      </c>
      <c r="AD63" s="38">
        <v>1296980000000</v>
      </c>
      <c r="AE63" s="38">
        <v>1255320000000</v>
      </c>
    </row>
    <row r="64" spans="1:31" x14ac:dyDescent="0.25">
      <c r="A64" t="s">
        <v>232</v>
      </c>
      <c r="B64" s="38">
        <v>2219060000000</v>
      </c>
      <c r="C64" s="38">
        <v>2314480000000</v>
      </c>
      <c r="D64" s="38">
        <v>2266310000000</v>
      </c>
      <c r="E64" s="38">
        <v>15992700000</v>
      </c>
      <c r="F64" s="38">
        <v>15568700000</v>
      </c>
      <c r="G64" s="38">
        <v>15215200000</v>
      </c>
      <c r="H64" s="38">
        <v>15006300000</v>
      </c>
      <c r="I64" s="38">
        <v>14901500000</v>
      </c>
      <c r="J64" s="38">
        <v>14631300000</v>
      </c>
      <c r="K64" s="38">
        <v>14578400000</v>
      </c>
      <c r="L64" s="38">
        <v>14397500000</v>
      </c>
      <c r="M64" s="38">
        <v>14252800000</v>
      </c>
      <c r="N64" s="38">
        <v>14109100000</v>
      </c>
      <c r="O64" s="38">
        <v>13976800000</v>
      </c>
      <c r="P64" s="38">
        <v>13840400000</v>
      </c>
      <c r="Q64" s="38">
        <v>13658700000</v>
      </c>
      <c r="R64" s="38">
        <v>13531500000</v>
      </c>
      <c r="S64" s="38">
        <v>13360400000</v>
      </c>
      <c r="T64" s="38">
        <v>13185400000</v>
      </c>
      <c r="U64" s="38">
        <v>13066000000</v>
      </c>
      <c r="V64" s="38">
        <v>12895300000</v>
      </c>
      <c r="W64" s="38">
        <v>12733500000</v>
      </c>
      <c r="X64" s="38">
        <v>12568200000</v>
      </c>
      <c r="Y64" s="38">
        <v>12280700000</v>
      </c>
      <c r="Z64" s="38">
        <v>20608100000</v>
      </c>
      <c r="AA64" s="38">
        <v>479457000000</v>
      </c>
      <c r="AB64" s="38">
        <v>1016070000000</v>
      </c>
      <c r="AC64" s="38">
        <v>1832420000000</v>
      </c>
      <c r="AD64" s="38">
        <v>2060150000000</v>
      </c>
      <c r="AE64" s="38">
        <v>2031410000000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5408500000000</v>
      </c>
      <c r="E65" s="38">
        <v>5473820000000</v>
      </c>
      <c r="F65" s="38">
        <v>5545770000000</v>
      </c>
      <c r="G65" s="38">
        <v>5614880000000</v>
      </c>
      <c r="H65" s="38">
        <v>5678310000000</v>
      </c>
      <c r="I65" s="38">
        <v>5737000000000</v>
      </c>
      <c r="J65" s="38">
        <v>5788120000000</v>
      </c>
      <c r="K65" s="38">
        <v>5832620000000</v>
      </c>
      <c r="L65" s="38">
        <v>5869540000000</v>
      </c>
      <c r="M65" s="38">
        <v>5898890000000</v>
      </c>
      <c r="N65" s="38">
        <v>5918770000000</v>
      </c>
      <c r="O65" s="38">
        <v>5929180000000</v>
      </c>
      <c r="P65" s="38">
        <v>5930130000000</v>
      </c>
      <c r="Q65" s="38">
        <v>5925400000000</v>
      </c>
      <c r="R65" s="38">
        <v>5920660000000</v>
      </c>
      <c r="S65" s="38">
        <v>5915930000000</v>
      </c>
      <c r="T65" s="38">
        <v>5911190000000</v>
      </c>
      <c r="U65" s="38">
        <v>5907410000000</v>
      </c>
      <c r="V65" s="38">
        <v>5902670000000</v>
      </c>
      <c r="W65" s="38">
        <v>5897940000000</v>
      </c>
      <c r="X65" s="38">
        <v>5893210000000</v>
      </c>
      <c r="Y65" s="38">
        <v>5888470000000</v>
      </c>
      <c r="Z65" s="38">
        <v>5882790000000</v>
      </c>
      <c r="AA65" s="38">
        <v>5878060000000</v>
      </c>
      <c r="AB65" s="38">
        <v>5874270000000</v>
      </c>
      <c r="AC65" s="38">
        <v>5868590000000</v>
      </c>
      <c r="AD65" s="38">
        <v>5863860000000</v>
      </c>
      <c r="AE65" s="38">
        <v>5861020000000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10887100000000</v>
      </c>
      <c r="E68" s="38">
        <v>10622000000000</v>
      </c>
      <c r="F68" s="38">
        <v>10565200000000</v>
      </c>
      <c r="G68" s="38">
        <v>10508400000000</v>
      </c>
      <c r="H68" s="38">
        <v>10404200000000</v>
      </c>
      <c r="I68" s="38">
        <v>10224400000000</v>
      </c>
      <c r="J68" s="38">
        <v>9798350000000</v>
      </c>
      <c r="K68" s="38">
        <v>9371380000000</v>
      </c>
      <c r="L68" s="38">
        <v>8961460000000</v>
      </c>
      <c r="M68" s="38">
        <v>8537340000000</v>
      </c>
      <c r="N68" s="38">
        <v>8101860000000</v>
      </c>
      <c r="O68" s="38">
        <v>7690040000000</v>
      </c>
      <c r="P68" s="38">
        <v>7309470000000</v>
      </c>
      <c r="Q68" s="38">
        <v>6922270000000</v>
      </c>
      <c r="R68" s="38">
        <v>6530340000000</v>
      </c>
      <c r="S68" s="38">
        <v>6163020000000</v>
      </c>
      <c r="T68" s="38">
        <v>5953800000000</v>
      </c>
      <c r="U68" s="38">
        <v>5787180000000</v>
      </c>
      <c r="V68" s="38">
        <v>5624340000000</v>
      </c>
      <c r="W68" s="38">
        <v>5442580000000</v>
      </c>
      <c r="X68" s="38">
        <v>5243770000000</v>
      </c>
      <c r="Y68" s="38">
        <v>5044960000000</v>
      </c>
      <c r="Z68" s="38">
        <v>4894440000000</v>
      </c>
      <c r="AA68" s="38">
        <v>4740130000000</v>
      </c>
      <c r="AB68" s="38">
        <v>4590550000000</v>
      </c>
      <c r="AC68" s="38">
        <v>4444760000000</v>
      </c>
      <c r="AD68" s="38">
        <v>4297070000000</v>
      </c>
      <c r="AE68" s="38">
        <v>4156010000000</v>
      </c>
    </row>
    <row r="69" spans="1:31" x14ac:dyDescent="0.25">
      <c r="A69" t="s">
        <v>237</v>
      </c>
      <c r="B69" s="38">
        <v>3592410000000</v>
      </c>
      <c r="C69" s="38">
        <v>11730400000000</v>
      </c>
      <c r="D69" s="38">
        <v>10940500000000</v>
      </c>
      <c r="E69" s="38">
        <v>11061400000000</v>
      </c>
      <c r="F69" s="38">
        <v>10965200000000</v>
      </c>
      <c r="G69" s="38">
        <v>11029300000000</v>
      </c>
      <c r="H69" s="38">
        <v>10961000000000</v>
      </c>
      <c r="I69" s="38">
        <v>10773200000000</v>
      </c>
      <c r="J69" s="38">
        <v>10586500000000</v>
      </c>
      <c r="K69" s="38">
        <v>10296800000000</v>
      </c>
      <c r="L69" s="38">
        <v>10038700000000</v>
      </c>
      <c r="M69" s="38">
        <v>9893880000000</v>
      </c>
      <c r="N69" s="38">
        <v>9626230000000</v>
      </c>
      <c r="O69" s="38">
        <v>9382490000000</v>
      </c>
      <c r="P69" s="38">
        <v>9169270000000</v>
      </c>
      <c r="Q69" s="38">
        <v>8962700000000</v>
      </c>
      <c r="R69" s="38">
        <v>8809030000000</v>
      </c>
      <c r="S69" s="38">
        <v>8569140000000</v>
      </c>
      <c r="T69" s="38">
        <v>8292460000000</v>
      </c>
      <c r="U69" s="38">
        <v>8066820000000</v>
      </c>
      <c r="V69" s="38">
        <v>7886290000000</v>
      </c>
      <c r="W69" s="38">
        <v>7740680000000</v>
      </c>
      <c r="X69" s="38">
        <v>7564220000000</v>
      </c>
      <c r="Y69" s="38">
        <v>7372360000000</v>
      </c>
      <c r="Z69" s="38">
        <v>7172800000000</v>
      </c>
      <c r="AA69" s="38">
        <v>7010230000000</v>
      </c>
      <c r="AB69" s="38">
        <v>6869800000000</v>
      </c>
      <c r="AC69" s="38">
        <v>6696420000000</v>
      </c>
      <c r="AD69" s="38">
        <v>6538400000000</v>
      </c>
      <c r="AE69" s="38">
        <v>6434390000000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284010000000</v>
      </c>
      <c r="E70" s="38">
        <v>287891000000</v>
      </c>
      <c r="F70" s="38">
        <v>292246000000</v>
      </c>
      <c r="G70" s="38">
        <v>298495000000</v>
      </c>
      <c r="H70" s="38">
        <v>305500000000</v>
      </c>
      <c r="I70" s="38">
        <v>312127000000</v>
      </c>
      <c r="J70" s="38">
        <v>317997000000</v>
      </c>
      <c r="K70" s="38">
        <v>322919000000</v>
      </c>
      <c r="L70" s="38">
        <v>327369000000</v>
      </c>
      <c r="M70" s="38">
        <v>332481000000</v>
      </c>
      <c r="N70" s="38">
        <v>336836000000</v>
      </c>
      <c r="O70" s="38">
        <v>340812000000</v>
      </c>
      <c r="P70" s="38">
        <v>344504000000</v>
      </c>
      <c r="Q70" s="38">
        <v>347912000000</v>
      </c>
      <c r="R70" s="38">
        <v>351794000000</v>
      </c>
      <c r="S70" s="38">
        <v>356054000000</v>
      </c>
      <c r="T70" s="38">
        <v>360125000000</v>
      </c>
      <c r="U70" s="38">
        <v>364858000000</v>
      </c>
      <c r="V70" s="38">
        <v>369970000000</v>
      </c>
      <c r="W70" s="38">
        <v>375367000000</v>
      </c>
      <c r="X70" s="38">
        <v>380857000000</v>
      </c>
      <c r="Y70" s="38">
        <v>386159000000</v>
      </c>
      <c r="Z70" s="38">
        <v>391271000000</v>
      </c>
      <c r="AA70" s="38">
        <v>396478000000</v>
      </c>
      <c r="AB70" s="38">
        <v>402063000000</v>
      </c>
      <c r="AC70" s="38">
        <v>407365000000</v>
      </c>
      <c r="AD70" s="38">
        <v>412098000000</v>
      </c>
      <c r="AE70" s="38">
        <v>418157000000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1030960000000</v>
      </c>
      <c r="E77" s="38">
        <v>1045160000000</v>
      </c>
      <c r="F77" s="38">
        <v>1061250000000</v>
      </c>
      <c r="G77" s="38">
        <v>1083970000000</v>
      </c>
      <c r="H77" s="38">
        <v>1108590000000</v>
      </c>
      <c r="I77" s="38">
        <v>1133200000000</v>
      </c>
      <c r="J77" s="38">
        <v>1154030000000</v>
      </c>
      <c r="K77" s="38">
        <v>1172010000000</v>
      </c>
      <c r="L77" s="38">
        <v>1188110000000</v>
      </c>
      <c r="M77" s="38">
        <v>1207040000000</v>
      </c>
      <c r="N77" s="38">
        <v>1223140000000</v>
      </c>
      <c r="O77" s="38">
        <v>1237340000000</v>
      </c>
      <c r="P77" s="38">
        <v>1250590000000</v>
      </c>
      <c r="Q77" s="38">
        <v>1262900000000</v>
      </c>
      <c r="R77" s="38">
        <v>1277100000000</v>
      </c>
      <c r="S77" s="38">
        <v>1292250000000</v>
      </c>
      <c r="T77" s="38">
        <v>1307390000000</v>
      </c>
      <c r="U77" s="38">
        <v>1324430000000</v>
      </c>
      <c r="V77" s="38">
        <v>1343370000000</v>
      </c>
      <c r="W77" s="38">
        <v>1362300000000</v>
      </c>
      <c r="X77" s="38">
        <v>1382180000000</v>
      </c>
      <c r="Y77" s="38">
        <v>1402060000000</v>
      </c>
      <c r="Z77" s="38">
        <v>1420050000000</v>
      </c>
      <c r="AA77" s="38">
        <v>1438980000000</v>
      </c>
      <c r="AB77" s="38">
        <v>1459810000000</v>
      </c>
      <c r="AC77" s="38">
        <v>1478750000000</v>
      </c>
      <c r="AD77" s="38">
        <v>1495790000000</v>
      </c>
      <c r="AE77" s="38">
        <v>1517560000000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6080680000000</v>
      </c>
      <c r="E81" s="38">
        <v>6075370000000</v>
      </c>
      <c r="F81" s="38">
        <v>6107210000000</v>
      </c>
      <c r="G81" s="38">
        <v>6149650000000</v>
      </c>
      <c r="H81" s="38">
        <v>6192100000000</v>
      </c>
      <c r="I81" s="38">
        <v>6218630000000</v>
      </c>
      <c r="J81" s="38">
        <v>6245160000000</v>
      </c>
      <c r="K81" s="38">
        <v>6271690000000</v>
      </c>
      <c r="L81" s="38">
        <v>6292920000000</v>
      </c>
      <c r="M81" s="38">
        <v>6345980000000</v>
      </c>
      <c r="N81" s="38">
        <v>6372510000000</v>
      </c>
      <c r="O81" s="38">
        <v>6393730000000</v>
      </c>
      <c r="P81" s="38">
        <v>6414950000000</v>
      </c>
      <c r="Q81" s="38">
        <v>6436180000000</v>
      </c>
      <c r="R81" s="38">
        <v>6473320000000</v>
      </c>
      <c r="S81" s="38">
        <v>6505160000000</v>
      </c>
      <c r="T81" s="38">
        <v>6536990000000</v>
      </c>
      <c r="U81" s="38">
        <v>6558220000000</v>
      </c>
      <c r="V81" s="38">
        <v>6574130000000</v>
      </c>
      <c r="W81" s="38">
        <v>6595360000000</v>
      </c>
      <c r="X81" s="38">
        <v>6611280000000</v>
      </c>
      <c r="Y81" s="38">
        <v>6632500000000</v>
      </c>
      <c r="Z81" s="38">
        <v>6648420000000</v>
      </c>
      <c r="AA81" s="38">
        <v>6621890000000</v>
      </c>
      <c r="AB81" s="38">
        <v>6600660000000</v>
      </c>
      <c r="AC81" s="38">
        <v>6579440000000</v>
      </c>
      <c r="AD81" s="38">
        <v>6563520000000</v>
      </c>
      <c r="AE81" s="38">
        <v>6552910000000</v>
      </c>
    </row>
    <row r="82" spans="1:31" x14ac:dyDescent="0.25">
      <c r="A82" t="s">
        <v>250</v>
      </c>
      <c r="B82" s="38">
        <v>557130000000</v>
      </c>
      <c r="C82" s="38">
        <v>400791000000</v>
      </c>
      <c r="D82" s="38">
        <v>373227000000</v>
      </c>
      <c r="E82" s="38">
        <v>393440000000</v>
      </c>
      <c r="F82" s="38">
        <v>342163000000</v>
      </c>
      <c r="G82" s="38">
        <v>339461000000</v>
      </c>
      <c r="H82" s="38">
        <v>317406000000</v>
      </c>
      <c r="I82" s="38">
        <v>283658000000</v>
      </c>
      <c r="J82" s="38">
        <v>245694000000</v>
      </c>
      <c r="K82" s="38">
        <v>220488000000</v>
      </c>
      <c r="L82" s="38">
        <v>220312000000</v>
      </c>
      <c r="M82" s="38">
        <v>218838000000</v>
      </c>
      <c r="N82" s="38">
        <v>214354000000</v>
      </c>
      <c r="O82" s="38">
        <v>208017000000</v>
      </c>
      <c r="P82" s="38">
        <v>172706000000</v>
      </c>
      <c r="Q82" s="38">
        <v>181951000000</v>
      </c>
      <c r="R82" s="38">
        <v>182089000000</v>
      </c>
      <c r="S82" s="38">
        <v>183841000000</v>
      </c>
      <c r="T82" s="38">
        <v>192199000000</v>
      </c>
      <c r="U82" s="38">
        <v>187069000000</v>
      </c>
      <c r="V82" s="38">
        <v>186857000000</v>
      </c>
      <c r="W82" s="38">
        <v>189401000000</v>
      </c>
      <c r="X82" s="38">
        <v>188563000000</v>
      </c>
      <c r="Y82" s="38">
        <v>183407000000</v>
      </c>
      <c r="Z82" s="38">
        <v>184378000000</v>
      </c>
      <c r="AA82" s="38">
        <v>178928000000</v>
      </c>
      <c r="AB82" s="38">
        <v>175932000000</v>
      </c>
      <c r="AC82" s="38">
        <v>126920000000</v>
      </c>
      <c r="AD82" s="38">
        <v>131932000000</v>
      </c>
      <c r="AE82" s="38">
        <v>131079000000</v>
      </c>
    </row>
    <row r="83" spans="1:31" x14ac:dyDescent="0.25">
      <c r="A83" t="s">
        <v>251</v>
      </c>
      <c r="B83" s="38">
        <v>119491000000000</v>
      </c>
      <c r="C83" s="38">
        <v>133906000000000</v>
      </c>
      <c r="D83" s="38">
        <v>131745000000000</v>
      </c>
      <c r="E83" s="38">
        <v>135315000000000</v>
      </c>
      <c r="F83" s="38">
        <v>137554000000000</v>
      </c>
      <c r="G83" s="38">
        <v>136998000000000</v>
      </c>
      <c r="H83" s="38">
        <v>136102000000000</v>
      </c>
      <c r="I83" s="38">
        <v>138403000000000</v>
      </c>
      <c r="J83" s="38">
        <v>139748000000000</v>
      </c>
      <c r="K83" s="38">
        <v>141463000000000</v>
      </c>
      <c r="L83" s="38">
        <v>142621000000000</v>
      </c>
      <c r="M83" s="38">
        <v>145153000000000</v>
      </c>
      <c r="N83" s="38">
        <v>146495000000000</v>
      </c>
      <c r="O83" s="38">
        <v>146756000000000</v>
      </c>
      <c r="P83" s="38">
        <v>136812000000000</v>
      </c>
      <c r="Q83" s="38">
        <v>138732000000000</v>
      </c>
      <c r="R83" s="38">
        <v>141808000000000</v>
      </c>
      <c r="S83" s="38">
        <v>144289000000000</v>
      </c>
      <c r="T83" s="38">
        <v>146696000000000</v>
      </c>
      <c r="U83" s="38">
        <v>146831000000000</v>
      </c>
      <c r="V83" s="38">
        <v>147269000000000</v>
      </c>
      <c r="W83" s="38">
        <v>148024000000000</v>
      </c>
      <c r="X83" s="38">
        <v>150340000000000</v>
      </c>
      <c r="Y83" s="38">
        <v>150580000000000</v>
      </c>
      <c r="Z83" s="38">
        <v>152160000000000</v>
      </c>
      <c r="AA83" s="38">
        <v>153460000000000</v>
      </c>
      <c r="AB83" s="38">
        <v>152769000000000</v>
      </c>
      <c r="AC83" s="38">
        <v>138500000000000</v>
      </c>
      <c r="AD83" s="38">
        <v>138896000000000</v>
      </c>
      <c r="AE83" s="38">
        <v>139888000000000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9810790000000</v>
      </c>
      <c r="E84" s="38">
        <v>9635700000000</v>
      </c>
      <c r="F84" s="38">
        <v>9540190000000</v>
      </c>
      <c r="G84" s="38">
        <v>9354480000000</v>
      </c>
      <c r="H84" s="38">
        <v>9158160000000</v>
      </c>
      <c r="I84" s="38">
        <v>9046730000000</v>
      </c>
      <c r="J84" s="38">
        <v>8998980000000</v>
      </c>
      <c r="K84" s="38">
        <v>8930000000000</v>
      </c>
      <c r="L84" s="38">
        <v>8850410000000</v>
      </c>
      <c r="M84" s="38">
        <v>8807960000000</v>
      </c>
      <c r="N84" s="38">
        <v>8754900000000</v>
      </c>
      <c r="O84" s="38">
        <v>8691230000000</v>
      </c>
      <c r="P84" s="38">
        <v>8664700000000</v>
      </c>
      <c r="Q84" s="38">
        <v>8659390000000</v>
      </c>
      <c r="R84" s="38">
        <v>8675310000000</v>
      </c>
      <c r="S84" s="38">
        <v>8701840000000</v>
      </c>
      <c r="T84" s="38">
        <v>8749590000000</v>
      </c>
      <c r="U84" s="38">
        <v>8786740000000</v>
      </c>
      <c r="V84" s="38">
        <v>8834490000000</v>
      </c>
      <c r="W84" s="38">
        <v>8871630000000</v>
      </c>
      <c r="X84" s="38">
        <v>8961830000000</v>
      </c>
      <c r="Y84" s="38">
        <v>9041420000000</v>
      </c>
      <c r="Z84" s="38">
        <v>9115710000000</v>
      </c>
      <c r="AA84" s="38">
        <v>9179380000000</v>
      </c>
      <c r="AB84" s="38">
        <v>9200600000000</v>
      </c>
      <c r="AC84" s="38">
        <v>9205910000000</v>
      </c>
      <c r="AD84" s="38">
        <v>9227130000000</v>
      </c>
      <c r="AE84" s="38">
        <v>9290810000000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44427100000000</v>
      </c>
      <c r="E85" s="38">
        <v>45350400000000</v>
      </c>
      <c r="F85" s="38">
        <v>45663400000000</v>
      </c>
      <c r="G85" s="38">
        <v>46156900000000</v>
      </c>
      <c r="H85" s="38">
        <v>46438100000000</v>
      </c>
      <c r="I85" s="38">
        <v>46289500000000</v>
      </c>
      <c r="J85" s="38">
        <v>45997700000000</v>
      </c>
      <c r="K85" s="38">
        <v>45658100000000</v>
      </c>
      <c r="L85" s="38">
        <v>45334500000000</v>
      </c>
      <c r="M85" s="38">
        <v>45010800000000</v>
      </c>
      <c r="N85" s="38">
        <v>44687100000000</v>
      </c>
      <c r="O85" s="38">
        <v>44464300000000</v>
      </c>
      <c r="P85" s="38">
        <v>44326300000000</v>
      </c>
      <c r="Q85" s="38">
        <v>44358200000000</v>
      </c>
      <c r="R85" s="38">
        <v>44379400000000</v>
      </c>
      <c r="S85" s="38">
        <v>44363500000000</v>
      </c>
      <c r="T85" s="38">
        <v>44565100000000</v>
      </c>
      <c r="U85" s="38">
        <v>44586300000000</v>
      </c>
      <c r="V85" s="38">
        <v>44665900000000</v>
      </c>
      <c r="W85" s="38">
        <v>44883500000000</v>
      </c>
      <c r="X85" s="38">
        <v>45159400000000</v>
      </c>
      <c r="Y85" s="38">
        <v>45445900000000</v>
      </c>
      <c r="Z85" s="38">
        <v>45674000000000</v>
      </c>
      <c r="AA85" s="38">
        <v>45583800000000</v>
      </c>
      <c r="AB85" s="38">
        <v>45843800000000</v>
      </c>
      <c r="AC85" s="38">
        <v>46119800000000</v>
      </c>
      <c r="AD85" s="38">
        <v>46401000000000</v>
      </c>
      <c r="AE85" s="38">
        <v>46666300000000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5099070000000</v>
      </c>
      <c r="E86" s="38">
        <v>5321920000000</v>
      </c>
      <c r="F86" s="38">
        <v>5396200000000</v>
      </c>
      <c r="G86" s="38">
        <v>5512930000000</v>
      </c>
      <c r="H86" s="38">
        <v>5597830000000</v>
      </c>
      <c r="I86" s="38">
        <v>5645580000000</v>
      </c>
      <c r="J86" s="38">
        <v>5661500000000</v>
      </c>
      <c r="K86" s="38">
        <v>5656200000000</v>
      </c>
      <c r="L86" s="38">
        <v>5645580000000</v>
      </c>
      <c r="M86" s="38">
        <v>5656200000000</v>
      </c>
      <c r="N86" s="38">
        <v>5661500000000</v>
      </c>
      <c r="O86" s="38">
        <v>5682730000000</v>
      </c>
      <c r="P86" s="38">
        <v>5709260000000</v>
      </c>
      <c r="Q86" s="38">
        <v>5757010000000</v>
      </c>
      <c r="R86" s="38">
        <v>5810070000000</v>
      </c>
      <c r="S86" s="38">
        <v>5857820000000</v>
      </c>
      <c r="T86" s="38">
        <v>5932110000000</v>
      </c>
      <c r="U86" s="38">
        <v>5985170000000</v>
      </c>
      <c r="V86" s="38">
        <v>6054150000000</v>
      </c>
      <c r="W86" s="38">
        <v>6139040000000</v>
      </c>
      <c r="X86" s="38">
        <v>6229240000000</v>
      </c>
      <c r="Y86" s="38">
        <v>6319450000000</v>
      </c>
      <c r="Z86" s="38">
        <v>6399040000000</v>
      </c>
      <c r="AA86" s="38">
        <v>6436180000000</v>
      </c>
      <c r="AB86" s="38">
        <v>6531690000000</v>
      </c>
      <c r="AC86" s="38">
        <v>6616580000000</v>
      </c>
      <c r="AD86" s="38">
        <v>6696170000000</v>
      </c>
      <c r="AE86" s="38">
        <v>6786370000000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2642920000000</v>
      </c>
      <c r="E87" s="38">
        <v>2562800000000</v>
      </c>
      <c r="F87" s="38">
        <v>2598350000000</v>
      </c>
      <c r="G87" s="38">
        <v>2587740000000</v>
      </c>
      <c r="H87" s="38">
        <v>2593570000000</v>
      </c>
      <c r="I87" s="38">
        <v>2619570000000</v>
      </c>
      <c r="J87" s="38">
        <v>2637080000000</v>
      </c>
      <c r="K87" s="38">
        <v>2627000000000</v>
      </c>
      <c r="L87" s="38">
        <v>2615330000000</v>
      </c>
      <c r="M87" s="38">
        <v>2617980000000</v>
      </c>
      <c r="N87" s="38">
        <v>2618510000000</v>
      </c>
      <c r="O87" s="38">
        <v>2621690000000</v>
      </c>
      <c r="P87" s="38">
        <v>2610550000000</v>
      </c>
      <c r="Q87" s="38">
        <v>2580310000000</v>
      </c>
      <c r="R87" s="38">
        <v>2577120000000</v>
      </c>
      <c r="S87" s="38">
        <v>2567040000000</v>
      </c>
      <c r="T87" s="38">
        <v>2567570000000</v>
      </c>
      <c r="U87" s="38">
        <v>2569700000000</v>
      </c>
      <c r="V87" s="38">
        <v>2581900000000</v>
      </c>
      <c r="W87" s="38">
        <v>2590390000000</v>
      </c>
      <c r="X87" s="38">
        <v>2587740000000</v>
      </c>
      <c r="Y87" s="38">
        <v>2579250000000</v>
      </c>
      <c r="Z87" s="38">
        <v>2562800000000</v>
      </c>
      <c r="AA87" s="38">
        <v>2543700000000</v>
      </c>
      <c r="AB87" s="38">
        <v>2543700000000</v>
      </c>
      <c r="AC87" s="38">
        <v>2536800000000</v>
      </c>
      <c r="AD87" s="38">
        <v>2532550000000</v>
      </c>
      <c r="AE87" s="38">
        <v>2546880000000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28928300000000</v>
      </c>
      <c r="E88" s="38">
        <v>28615300000000</v>
      </c>
      <c r="F88" s="38">
        <v>27989200000000</v>
      </c>
      <c r="G88" s="38">
        <v>27776900000000</v>
      </c>
      <c r="H88" s="38">
        <v>27511600000000</v>
      </c>
      <c r="I88" s="38">
        <v>27182600000000</v>
      </c>
      <c r="J88" s="38">
        <v>26784700000000</v>
      </c>
      <c r="K88" s="38">
        <v>26365500000000</v>
      </c>
      <c r="L88" s="38">
        <v>25999400000000</v>
      </c>
      <c r="M88" s="38">
        <v>25665100000000</v>
      </c>
      <c r="N88" s="38">
        <v>25283100000000</v>
      </c>
      <c r="O88" s="38">
        <v>24959400000000</v>
      </c>
      <c r="P88" s="38">
        <v>24672900000000</v>
      </c>
      <c r="Q88" s="38">
        <v>24423500000000</v>
      </c>
      <c r="R88" s="38">
        <v>24184700000000</v>
      </c>
      <c r="S88" s="38">
        <v>23861100000000</v>
      </c>
      <c r="T88" s="38">
        <v>23712500000000</v>
      </c>
      <c r="U88" s="38">
        <v>23436600000000</v>
      </c>
      <c r="V88" s="38">
        <v>23203100000000</v>
      </c>
      <c r="W88" s="38">
        <v>23065200000000</v>
      </c>
      <c r="X88" s="38">
        <v>22969700000000</v>
      </c>
      <c r="Y88" s="38">
        <v>22837000000000</v>
      </c>
      <c r="Z88" s="38">
        <v>22656600000000</v>
      </c>
      <c r="AA88" s="38">
        <v>22555800000000</v>
      </c>
      <c r="AB88" s="38">
        <v>22534600000000</v>
      </c>
      <c r="AC88" s="38">
        <v>22449700000000</v>
      </c>
      <c r="AD88" s="38">
        <v>22391300000000</v>
      </c>
      <c r="AE88" s="38">
        <v>22407200000000</v>
      </c>
    </row>
    <row r="89" spans="1:31" x14ac:dyDescent="0.25">
      <c r="A89" t="s">
        <v>257</v>
      </c>
      <c r="B89" s="38">
        <v>47520500000000</v>
      </c>
      <c r="C89" s="38">
        <v>48396600000000</v>
      </c>
      <c r="D89" s="38">
        <v>46447200000000</v>
      </c>
      <c r="E89" s="38">
        <v>35745300000000</v>
      </c>
      <c r="F89" s="38">
        <v>34792700000000</v>
      </c>
      <c r="G89" s="38">
        <v>34578400000000</v>
      </c>
      <c r="H89" s="38">
        <v>33725000000000</v>
      </c>
      <c r="I89" s="38">
        <v>34520700000000</v>
      </c>
      <c r="J89" s="38">
        <v>35305000000000</v>
      </c>
      <c r="K89" s="38">
        <v>36572900000000</v>
      </c>
      <c r="L89" s="38">
        <v>35895700000000</v>
      </c>
      <c r="M89" s="38">
        <v>35267500000000</v>
      </c>
      <c r="N89" s="38">
        <v>34802500000000</v>
      </c>
      <c r="O89" s="38">
        <v>34788100000000</v>
      </c>
      <c r="P89" s="38">
        <v>34153000000000</v>
      </c>
      <c r="Q89" s="38">
        <v>33775300000000</v>
      </c>
      <c r="R89" s="38">
        <v>33193900000000</v>
      </c>
      <c r="S89" s="38">
        <v>33128500000000</v>
      </c>
      <c r="T89" s="38">
        <v>32626400000000</v>
      </c>
      <c r="U89" s="38">
        <v>32297000000000</v>
      </c>
      <c r="V89" s="38">
        <v>32137900000000</v>
      </c>
      <c r="W89" s="38">
        <v>31565700000000</v>
      </c>
      <c r="X89" s="38">
        <v>31131500000000</v>
      </c>
      <c r="Y89" s="38">
        <v>30459200000000</v>
      </c>
      <c r="Z89" s="38">
        <v>30277600000000</v>
      </c>
      <c r="AA89" s="38">
        <v>27944400000000</v>
      </c>
      <c r="AB89" s="38">
        <v>28142500000000</v>
      </c>
      <c r="AC89" s="38">
        <v>29493600000000</v>
      </c>
      <c r="AD89" s="38">
        <v>29370400000000</v>
      </c>
      <c r="AE89" s="38">
        <v>29401400000000</v>
      </c>
    </row>
    <row r="90" spans="1:31" x14ac:dyDescent="0.25">
      <c r="A90" t="s">
        <v>258</v>
      </c>
      <c r="B90" s="38">
        <v>107724000000000</v>
      </c>
      <c r="C90" s="38">
        <v>115721000000000</v>
      </c>
      <c r="D90" s="38">
        <v>108476000000000</v>
      </c>
      <c r="E90" s="38">
        <v>110111000000000</v>
      </c>
      <c r="F90" s="38">
        <v>114119000000000</v>
      </c>
      <c r="G90" s="38">
        <v>119858000000000</v>
      </c>
      <c r="H90" s="38">
        <v>124155000000000</v>
      </c>
      <c r="I90" s="38">
        <v>127175000000000</v>
      </c>
      <c r="J90" s="38">
        <v>128232000000000</v>
      </c>
      <c r="K90" s="38">
        <v>129000000000000</v>
      </c>
      <c r="L90" s="38">
        <v>130160000000000</v>
      </c>
      <c r="M90" s="38">
        <v>131693000000000</v>
      </c>
      <c r="N90" s="38">
        <v>133040000000000</v>
      </c>
      <c r="O90" s="38">
        <v>134952000000000</v>
      </c>
      <c r="P90" s="38">
        <v>136851000000000</v>
      </c>
      <c r="Q90" s="38">
        <v>138724000000000</v>
      </c>
      <c r="R90" s="38">
        <v>140560000000000</v>
      </c>
      <c r="S90" s="38">
        <v>141968000000000</v>
      </c>
      <c r="T90" s="38">
        <v>144192000000000</v>
      </c>
      <c r="U90" s="38">
        <v>146397000000000</v>
      </c>
      <c r="V90" s="38">
        <v>148570000000000</v>
      </c>
      <c r="W90" s="38">
        <v>150698000000000</v>
      </c>
      <c r="X90" s="38">
        <v>152984000000000</v>
      </c>
      <c r="Y90" s="38">
        <v>154921000000000</v>
      </c>
      <c r="Z90" s="38">
        <v>156665000000000</v>
      </c>
      <c r="AA90" s="38">
        <v>158907000000000</v>
      </c>
      <c r="AB90" s="38">
        <v>161520000000000</v>
      </c>
      <c r="AC90" s="38">
        <v>163454000000000</v>
      </c>
      <c r="AD90" s="38">
        <v>165900000000000</v>
      </c>
      <c r="AE90" s="38">
        <v>169362000000000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4164150000000</v>
      </c>
      <c r="E91" s="38">
        <v>4203940000000</v>
      </c>
      <c r="F91" s="38">
        <v>4280350000000</v>
      </c>
      <c r="G91" s="38">
        <v>4397080000000</v>
      </c>
      <c r="H91" s="38">
        <v>4483040000000</v>
      </c>
      <c r="I91" s="38">
        <v>4536630000000</v>
      </c>
      <c r="J91" s="38">
        <v>4573240000000</v>
      </c>
      <c r="K91" s="38">
        <v>4593930000000</v>
      </c>
      <c r="L91" s="38">
        <v>4620460000000</v>
      </c>
      <c r="M91" s="38">
        <v>4666100000000</v>
      </c>
      <c r="N91" s="38">
        <v>4706950000000</v>
      </c>
      <c r="O91" s="38">
        <v>4753650000000</v>
      </c>
      <c r="P91" s="38">
        <v>4816260000000</v>
      </c>
      <c r="Q91" s="38">
        <v>4875150000000</v>
      </c>
      <c r="R91" s="38">
        <v>4927680000000</v>
      </c>
      <c r="S91" s="38">
        <v>4975970000000</v>
      </c>
      <c r="T91" s="38">
        <v>5035920000000</v>
      </c>
      <c r="U91" s="38">
        <v>5083150000000</v>
      </c>
      <c r="V91" s="38">
        <v>5144700000000</v>
      </c>
      <c r="W91" s="38">
        <v>5212080000000</v>
      </c>
      <c r="X91" s="38">
        <v>5290610000000</v>
      </c>
      <c r="Y91" s="38">
        <v>5359060000000</v>
      </c>
      <c r="Z91" s="38">
        <v>5412120000000</v>
      </c>
      <c r="AA91" s="38">
        <v>5465180000000</v>
      </c>
      <c r="AB91" s="38">
        <v>5534160000000</v>
      </c>
      <c r="AC91" s="38">
        <v>5597830000000</v>
      </c>
      <c r="AD91" s="38">
        <v>5666810000000</v>
      </c>
      <c r="AE91" s="38">
        <v>5762320000000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5011520000000</v>
      </c>
      <c r="E92" s="38">
        <v>5031150000000</v>
      </c>
      <c r="F92" s="38">
        <v>4951560000000</v>
      </c>
      <c r="G92" s="38">
        <v>4960050000000</v>
      </c>
      <c r="H92" s="38">
        <v>4897970000000</v>
      </c>
      <c r="I92" s="38">
        <v>4813600000000</v>
      </c>
      <c r="J92" s="38">
        <v>4718090000000</v>
      </c>
      <c r="K92" s="38">
        <v>4605080000000</v>
      </c>
      <c r="L92" s="38">
        <v>4488880000000</v>
      </c>
      <c r="M92" s="38">
        <v>4379570000000</v>
      </c>
      <c r="N92" s="38">
        <v>4296800000000</v>
      </c>
      <c r="O92" s="38">
        <v>4229940000000</v>
      </c>
      <c r="P92" s="38">
        <v>4177410000000</v>
      </c>
      <c r="Q92" s="38">
        <v>4141330000000</v>
      </c>
      <c r="R92" s="38">
        <v>4117460000000</v>
      </c>
      <c r="S92" s="38">
        <v>4087210000000</v>
      </c>
      <c r="T92" s="38">
        <v>4121700000000</v>
      </c>
      <c r="U92" s="38">
        <v>4125410000000</v>
      </c>
      <c r="V92" s="38">
        <v>4119580000000</v>
      </c>
      <c r="W92" s="38">
        <v>4134970000000</v>
      </c>
      <c r="X92" s="38">
        <v>4116390000000</v>
      </c>
      <c r="Y92" s="38">
        <v>4116390000000</v>
      </c>
      <c r="Z92" s="38">
        <v>4122230000000</v>
      </c>
      <c r="AA92" s="38">
        <v>4148230000000</v>
      </c>
      <c r="AB92" s="38">
        <v>4154070000000</v>
      </c>
      <c r="AC92" s="38">
        <v>4139740000000</v>
      </c>
      <c r="AD92" s="38">
        <v>4140270000000</v>
      </c>
      <c r="AE92" s="38">
        <v>4141330000000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5475790000000</v>
      </c>
      <c r="E93" s="38">
        <v>5958640000000</v>
      </c>
      <c r="F93" s="38">
        <v>6552910000000</v>
      </c>
      <c r="G93" s="38">
        <v>7184320000000</v>
      </c>
      <c r="H93" s="38">
        <v>7799820000000</v>
      </c>
      <c r="I93" s="38">
        <v>8309200000000</v>
      </c>
      <c r="J93" s="38">
        <v>8526740000000</v>
      </c>
      <c r="K93" s="38">
        <v>8723060000000</v>
      </c>
      <c r="L93" s="38">
        <v>8887550000000</v>
      </c>
      <c r="M93" s="38">
        <v>9009590000000</v>
      </c>
      <c r="N93" s="38">
        <v>9083870000000</v>
      </c>
      <c r="O93" s="38">
        <v>9184690000000</v>
      </c>
      <c r="P93" s="38">
        <v>9338560000000</v>
      </c>
      <c r="Q93" s="38">
        <v>9518970000000</v>
      </c>
      <c r="R93" s="38">
        <v>9641010000000</v>
      </c>
      <c r="S93" s="38">
        <v>9704680000000</v>
      </c>
      <c r="T93" s="38">
        <v>9885080000000</v>
      </c>
      <c r="U93" s="38">
        <v>9985900000000</v>
      </c>
      <c r="V93" s="38">
        <v>10086700000000</v>
      </c>
      <c r="W93" s="38">
        <v>10182200000000</v>
      </c>
      <c r="X93" s="38">
        <v>10230000000000</v>
      </c>
      <c r="Y93" s="38">
        <v>10240600000000</v>
      </c>
      <c r="Z93" s="38">
        <v>10309600000000</v>
      </c>
      <c r="AA93" s="38">
        <v>10357300000000</v>
      </c>
      <c r="AB93" s="38">
        <v>10394500000000</v>
      </c>
      <c r="AC93" s="38">
        <v>10415700000000</v>
      </c>
      <c r="AD93" s="38">
        <v>10410400000000</v>
      </c>
      <c r="AE93" s="38">
        <v>10367900000000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8">
        <v>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9556110000000</v>
      </c>
      <c r="E95" s="38">
        <v>9752430000000</v>
      </c>
      <c r="F95" s="38">
        <v>9906300000000</v>
      </c>
      <c r="G95" s="38">
        <v>10155700000000</v>
      </c>
      <c r="H95" s="38">
        <v>10314900000000</v>
      </c>
      <c r="I95" s="38">
        <v>10389100000000</v>
      </c>
      <c r="J95" s="38">
        <v>10373200000000</v>
      </c>
      <c r="K95" s="38">
        <v>10320200000000</v>
      </c>
      <c r="L95" s="38">
        <v>10272400000000</v>
      </c>
      <c r="M95" s="38">
        <v>10261800000000</v>
      </c>
      <c r="N95" s="38">
        <v>10261800000000</v>
      </c>
      <c r="O95" s="38">
        <v>10309600000000</v>
      </c>
      <c r="P95" s="38">
        <v>10373200000000</v>
      </c>
      <c r="Q95" s="38">
        <v>10442200000000</v>
      </c>
      <c r="R95" s="38">
        <v>10521800000000</v>
      </c>
      <c r="S95" s="38">
        <v>10585500000000</v>
      </c>
      <c r="T95" s="38">
        <v>10691600000000</v>
      </c>
      <c r="U95" s="38">
        <v>10728700000000</v>
      </c>
      <c r="V95" s="38">
        <v>10824200000000</v>
      </c>
      <c r="W95" s="38">
        <v>10962200000000</v>
      </c>
      <c r="X95" s="38">
        <v>11084200000000</v>
      </c>
      <c r="Y95" s="38">
        <v>11185000000000</v>
      </c>
      <c r="Z95" s="38">
        <v>11296500000000</v>
      </c>
      <c r="AA95" s="38">
        <v>11376100000000</v>
      </c>
      <c r="AB95" s="38">
        <v>11508700000000</v>
      </c>
      <c r="AC95" s="38">
        <v>11593600000000</v>
      </c>
      <c r="AD95" s="38">
        <v>11689100000000</v>
      </c>
      <c r="AE95" s="38">
        <v>11832400000000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5296980000000</v>
      </c>
      <c r="E96" s="38">
        <v>5364370000000</v>
      </c>
      <c r="F96" s="38">
        <v>5491710000000</v>
      </c>
      <c r="G96" s="38">
        <v>5688030000000</v>
      </c>
      <c r="H96" s="38">
        <v>5836600000000</v>
      </c>
      <c r="I96" s="38">
        <v>5905580000000</v>
      </c>
      <c r="J96" s="38">
        <v>5926800000000</v>
      </c>
      <c r="K96" s="38">
        <v>5910880000000</v>
      </c>
      <c r="L96" s="38">
        <v>5916190000000</v>
      </c>
      <c r="M96" s="38">
        <v>5974560000000</v>
      </c>
      <c r="N96" s="38">
        <v>6022310000000</v>
      </c>
      <c r="O96" s="38">
        <v>6075370000000</v>
      </c>
      <c r="P96" s="38">
        <v>6154960000000</v>
      </c>
      <c r="Q96" s="38">
        <v>6266390000000</v>
      </c>
      <c r="R96" s="38">
        <v>6372510000000</v>
      </c>
      <c r="S96" s="38">
        <v>6468010000000</v>
      </c>
      <c r="T96" s="38">
        <v>6574130000000</v>
      </c>
      <c r="U96" s="38">
        <v>6637810000000</v>
      </c>
      <c r="V96" s="38">
        <v>6728010000000</v>
      </c>
      <c r="W96" s="38">
        <v>6823520000000</v>
      </c>
      <c r="X96" s="38">
        <v>6913720000000</v>
      </c>
      <c r="Y96" s="38">
        <v>6972080000000</v>
      </c>
      <c r="Z96" s="38">
        <v>7003920000000</v>
      </c>
      <c r="AA96" s="38">
        <v>7009230000000</v>
      </c>
      <c r="AB96" s="38">
        <v>7078200000000</v>
      </c>
      <c r="AC96" s="38">
        <v>7115350000000</v>
      </c>
      <c r="AD96" s="38">
        <v>7131260000000</v>
      </c>
      <c r="AE96" s="38">
        <v>7216160000000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1147690000000</v>
      </c>
      <c r="E97" s="38">
        <v>1264420000000</v>
      </c>
      <c r="F97" s="38">
        <v>1340830000000</v>
      </c>
      <c r="G97" s="38">
        <v>1407150000000</v>
      </c>
      <c r="H97" s="38">
        <v>1444290000000</v>
      </c>
      <c r="I97" s="38">
        <v>1450130000000</v>
      </c>
      <c r="J97" s="38">
        <v>1436860000000</v>
      </c>
      <c r="K97" s="38">
        <v>1416700000000</v>
      </c>
      <c r="L97" s="38">
        <v>1398660000000</v>
      </c>
      <c r="M97" s="38">
        <v>1385930000000</v>
      </c>
      <c r="N97" s="38">
        <v>1370010000000</v>
      </c>
      <c r="O97" s="38">
        <v>1359930000000</v>
      </c>
      <c r="P97" s="38">
        <v>1351440000000</v>
      </c>
      <c r="Q97" s="38">
        <v>1360990000000</v>
      </c>
      <c r="R97" s="38">
        <v>1368420000000</v>
      </c>
      <c r="S97" s="38">
        <v>1367890000000</v>
      </c>
      <c r="T97" s="38">
        <v>1392290000000</v>
      </c>
      <c r="U97" s="38">
        <v>1393360000000</v>
      </c>
      <c r="V97" s="38">
        <v>1400250000000</v>
      </c>
      <c r="W97" s="38">
        <v>1416170000000</v>
      </c>
      <c r="X97" s="38">
        <v>1439520000000</v>
      </c>
      <c r="Y97" s="38">
        <v>1462860000000</v>
      </c>
      <c r="Z97" s="38">
        <v>1476130000000</v>
      </c>
      <c r="AA97" s="38">
        <v>1460740000000</v>
      </c>
      <c r="AB97" s="38">
        <v>1480370000000</v>
      </c>
      <c r="AC97" s="38">
        <v>1500540000000</v>
      </c>
      <c r="AD97" s="38">
        <v>1519640000000</v>
      </c>
      <c r="AE97" s="38">
        <v>1532900000000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1655470000000</v>
      </c>
      <c r="E98" s="38">
        <v>1692610000000</v>
      </c>
      <c r="F98" s="38">
        <v>1728690000000</v>
      </c>
      <c r="G98" s="38">
        <v>1764240000000</v>
      </c>
      <c r="H98" s="38">
        <v>1791840000000</v>
      </c>
      <c r="I98" s="38">
        <v>1808820000000</v>
      </c>
      <c r="J98" s="38">
        <v>1814650000000</v>
      </c>
      <c r="K98" s="38">
        <v>1814120000000</v>
      </c>
      <c r="L98" s="38">
        <v>1806160000000</v>
      </c>
      <c r="M98" s="38">
        <v>1815180000000</v>
      </c>
      <c r="N98" s="38">
        <v>1834280000000</v>
      </c>
      <c r="O98" s="38">
        <v>1856570000000</v>
      </c>
      <c r="P98" s="38">
        <v>1882570000000</v>
      </c>
      <c r="Q98" s="38">
        <v>1914940000000</v>
      </c>
      <c r="R98" s="38">
        <v>1948360000000</v>
      </c>
      <c r="S98" s="38">
        <v>1981790000000</v>
      </c>
      <c r="T98" s="38">
        <v>2024770000000</v>
      </c>
      <c r="U98" s="38">
        <v>2060850000000</v>
      </c>
      <c r="V98" s="38">
        <v>2100650000000</v>
      </c>
      <c r="W98" s="38">
        <v>2141500000000</v>
      </c>
      <c r="X98" s="38">
        <v>2187130000000</v>
      </c>
      <c r="Y98" s="38">
        <v>2232230000000</v>
      </c>
      <c r="Z98" s="38">
        <v>2273090000000</v>
      </c>
      <c r="AA98" s="38">
        <v>2307580000000</v>
      </c>
      <c r="AB98" s="38">
        <v>2354270000000</v>
      </c>
      <c r="AC98" s="38">
        <v>2402030000000</v>
      </c>
      <c r="AD98" s="38">
        <v>2448720000000</v>
      </c>
      <c r="AE98" s="38">
        <v>2501780000000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2599940000000</v>
      </c>
      <c r="E99" s="38">
        <v>2669980000000</v>
      </c>
      <c r="F99" s="38">
        <v>2728880000000</v>
      </c>
      <c r="G99" s="38">
        <v>2859930000000</v>
      </c>
      <c r="H99" s="38">
        <v>2964460000000</v>
      </c>
      <c r="I99" s="38">
        <v>3000010000000</v>
      </c>
      <c r="J99" s="38">
        <v>3001600000000</v>
      </c>
      <c r="K99" s="38">
        <v>2996300000000</v>
      </c>
      <c r="L99" s="38">
        <v>3001070000000</v>
      </c>
      <c r="M99" s="38">
        <v>3030260000000</v>
      </c>
      <c r="N99" s="38">
        <v>3050420000000</v>
      </c>
      <c r="O99" s="38">
        <v>3076950000000</v>
      </c>
      <c r="P99" s="38">
        <v>3111440000000</v>
      </c>
      <c r="Q99" s="38">
        <v>3160250000000</v>
      </c>
      <c r="R99" s="38">
        <v>3202170000000</v>
      </c>
      <c r="S99" s="38">
        <v>3232950000000</v>
      </c>
      <c r="T99" s="38">
        <v>3287600000000</v>
      </c>
      <c r="U99" s="38">
        <v>3312010000000</v>
      </c>
      <c r="V99" s="38">
        <v>3347560000000</v>
      </c>
      <c r="W99" s="38">
        <v>3393720000000</v>
      </c>
      <c r="X99" s="38">
        <v>3438820000000</v>
      </c>
      <c r="Y99" s="38">
        <v>3475960000000</v>
      </c>
      <c r="Z99" s="38">
        <v>3504080000000</v>
      </c>
      <c r="AA99" s="38">
        <v>3517880000000</v>
      </c>
      <c r="AB99" s="38">
        <v>3567750000000</v>
      </c>
      <c r="AC99" s="38">
        <v>3614450000000</v>
      </c>
      <c r="AD99" s="38">
        <v>3651060000000</v>
      </c>
      <c r="AE99" s="38">
        <v>3692450000000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5120290000000</v>
      </c>
      <c r="E100" s="38">
        <v>5332530000000</v>
      </c>
      <c r="F100" s="38">
        <v>5353750000000</v>
      </c>
      <c r="G100" s="38">
        <v>5412120000000</v>
      </c>
      <c r="H100" s="38">
        <v>5544770000000</v>
      </c>
      <c r="I100" s="38">
        <v>5613750000000</v>
      </c>
      <c r="J100" s="38">
        <v>5608440000000</v>
      </c>
      <c r="K100" s="38">
        <v>5592520000000</v>
      </c>
      <c r="L100" s="38">
        <v>5597830000000</v>
      </c>
      <c r="M100" s="38">
        <v>5656200000000</v>
      </c>
      <c r="N100" s="38">
        <v>5698640000000</v>
      </c>
      <c r="O100" s="38">
        <v>5746400000000</v>
      </c>
      <c r="P100" s="38">
        <v>5804760000000</v>
      </c>
      <c r="Q100" s="38">
        <v>5884350000000</v>
      </c>
      <c r="R100" s="38">
        <v>5932110000000</v>
      </c>
      <c r="S100" s="38">
        <v>5969250000000</v>
      </c>
      <c r="T100" s="38">
        <v>6038230000000</v>
      </c>
      <c r="U100" s="38">
        <v>6085980000000</v>
      </c>
      <c r="V100" s="38">
        <v>6154960000000</v>
      </c>
      <c r="W100" s="38">
        <v>6245160000000</v>
      </c>
      <c r="X100" s="38">
        <v>6324750000000</v>
      </c>
      <c r="Y100" s="38">
        <v>6388420000000</v>
      </c>
      <c r="Z100" s="38">
        <v>6446790000000</v>
      </c>
      <c r="AA100" s="38">
        <v>6483930000000</v>
      </c>
      <c r="AB100" s="38">
        <v>6574130000000</v>
      </c>
      <c r="AC100" s="38">
        <v>6659030000000</v>
      </c>
      <c r="AD100" s="38">
        <v>6738620000000</v>
      </c>
      <c r="AE100" s="38">
        <v>6823520000000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2898670000000</v>
      </c>
      <c r="E101" s="38">
        <v>3018050000000</v>
      </c>
      <c r="F101" s="38">
        <v>3029730000000</v>
      </c>
      <c r="G101" s="38">
        <v>3065280000000</v>
      </c>
      <c r="H101" s="38">
        <v>3138500000000</v>
      </c>
      <c r="I101" s="38">
        <v>3176700000000</v>
      </c>
      <c r="J101" s="38">
        <v>3174050000000</v>
      </c>
      <c r="K101" s="38">
        <v>3165560000000</v>
      </c>
      <c r="L101" s="38">
        <v>3169270000000</v>
      </c>
      <c r="M101" s="38">
        <v>3200580000000</v>
      </c>
      <c r="N101" s="38">
        <v>3226580000000</v>
      </c>
      <c r="O101" s="38">
        <v>3252580000000</v>
      </c>
      <c r="P101" s="38">
        <v>3284940000000</v>
      </c>
      <c r="Q101" s="38">
        <v>3331110000000</v>
      </c>
      <c r="R101" s="38">
        <v>3357640000000</v>
      </c>
      <c r="S101" s="38">
        <v>3379390000000</v>
      </c>
      <c r="T101" s="38">
        <v>3418660000000</v>
      </c>
      <c r="U101" s="38">
        <v>3445720000000</v>
      </c>
      <c r="V101" s="38">
        <v>3485510000000</v>
      </c>
      <c r="W101" s="38">
        <v>3534330000000</v>
      </c>
      <c r="X101" s="38">
        <v>3579960000000</v>
      </c>
      <c r="Y101" s="38">
        <v>3616570000000</v>
      </c>
      <c r="Z101" s="38">
        <v>3648940000000</v>
      </c>
      <c r="AA101" s="38">
        <v>3669630000000</v>
      </c>
      <c r="AB101" s="38">
        <v>3722160000000</v>
      </c>
      <c r="AC101" s="38">
        <v>3768850000000</v>
      </c>
      <c r="AD101" s="38">
        <v>3813950000000</v>
      </c>
      <c r="AE101" s="38">
        <v>3862240000000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15923300000000</v>
      </c>
      <c r="E102" s="38">
        <v>16623700000000</v>
      </c>
      <c r="F102" s="38">
        <v>16857200000000</v>
      </c>
      <c r="G102" s="38">
        <v>17218000000000</v>
      </c>
      <c r="H102" s="38">
        <v>17478000000000</v>
      </c>
      <c r="I102" s="38">
        <v>17631800000000</v>
      </c>
      <c r="J102" s="38">
        <v>17674300000000</v>
      </c>
      <c r="K102" s="38">
        <v>17669000000000</v>
      </c>
      <c r="L102" s="38">
        <v>17637100000000</v>
      </c>
      <c r="M102" s="38">
        <v>17658400000000</v>
      </c>
      <c r="N102" s="38">
        <v>17690200000000</v>
      </c>
      <c r="O102" s="38">
        <v>17748600000000</v>
      </c>
      <c r="P102" s="38">
        <v>17833500000000</v>
      </c>
      <c r="Q102" s="38">
        <v>17987300000000</v>
      </c>
      <c r="R102" s="38">
        <v>18146500000000</v>
      </c>
      <c r="S102" s="38">
        <v>18289800000000</v>
      </c>
      <c r="T102" s="38">
        <v>18523200000000</v>
      </c>
      <c r="U102" s="38">
        <v>18693000000000</v>
      </c>
      <c r="V102" s="38">
        <v>18910600000000</v>
      </c>
      <c r="W102" s="38">
        <v>19170600000000</v>
      </c>
      <c r="X102" s="38">
        <v>19462400000000</v>
      </c>
      <c r="Y102" s="38">
        <v>19743600000000</v>
      </c>
      <c r="Z102" s="38">
        <v>19982400000000</v>
      </c>
      <c r="AA102" s="38">
        <v>20104400000000</v>
      </c>
      <c r="AB102" s="38">
        <v>20391000000000</v>
      </c>
      <c r="AC102" s="38">
        <v>20666900000000</v>
      </c>
      <c r="AD102" s="38">
        <v>20916300000000</v>
      </c>
      <c r="AE102" s="38">
        <v>21202800000000</v>
      </c>
    </row>
    <row r="103" spans="1:31" x14ac:dyDescent="0.25">
      <c r="A103" t="s">
        <v>271</v>
      </c>
      <c r="B103" s="38">
        <v>55659900000000</v>
      </c>
      <c r="C103" s="38">
        <v>51483700000000</v>
      </c>
      <c r="D103" s="38">
        <v>44891600000000</v>
      </c>
      <c r="E103" s="38">
        <v>43902500000000</v>
      </c>
      <c r="F103" s="38">
        <v>42890900000000</v>
      </c>
      <c r="G103" s="38">
        <v>39919000000000</v>
      </c>
      <c r="H103" s="38">
        <v>37095800000000</v>
      </c>
      <c r="I103" s="38">
        <v>35038200000000</v>
      </c>
      <c r="J103" s="38">
        <v>35388400000000</v>
      </c>
      <c r="K103" s="38">
        <v>35700600000000</v>
      </c>
      <c r="L103" s="38">
        <v>35973100000000</v>
      </c>
      <c r="M103" s="38">
        <v>36623300000000</v>
      </c>
      <c r="N103" s="38">
        <v>37209300000000</v>
      </c>
      <c r="O103" s="38">
        <v>37141400000000</v>
      </c>
      <c r="P103" s="38">
        <v>33027600000000</v>
      </c>
      <c r="Q103" s="38">
        <v>33212700000000</v>
      </c>
      <c r="R103" s="38">
        <v>33972000000000</v>
      </c>
      <c r="S103" s="38">
        <v>35009500000000</v>
      </c>
      <c r="T103" s="38">
        <v>35428600000000</v>
      </c>
      <c r="U103" s="38">
        <v>36001700000000</v>
      </c>
      <c r="V103" s="38">
        <v>36489900000000</v>
      </c>
      <c r="W103" s="38">
        <v>36738200000000</v>
      </c>
      <c r="X103" s="38">
        <v>37382800000000</v>
      </c>
      <c r="Y103" s="38">
        <v>37155200000000</v>
      </c>
      <c r="Z103" s="38">
        <v>37825500000000</v>
      </c>
      <c r="AA103" s="38">
        <v>38412600000000</v>
      </c>
      <c r="AB103" s="38">
        <v>38545600000000</v>
      </c>
      <c r="AC103" s="38">
        <v>32766600000000</v>
      </c>
      <c r="AD103" s="38">
        <v>32708600000000</v>
      </c>
      <c r="AE103" s="38">
        <v>33141000000000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10643800000000</v>
      </c>
      <c r="E105" s="38">
        <v>10468700000000</v>
      </c>
      <c r="F105" s="38">
        <v>10516500000000</v>
      </c>
      <c r="G105" s="38">
        <v>10527100000000</v>
      </c>
      <c r="H105" s="38">
        <v>10458100000000</v>
      </c>
      <c r="I105" s="38">
        <v>10447500000000</v>
      </c>
      <c r="J105" s="38">
        <v>10553600000000</v>
      </c>
      <c r="K105" s="38">
        <v>10606700000000</v>
      </c>
      <c r="L105" s="38">
        <v>10569600000000</v>
      </c>
      <c r="M105" s="38">
        <v>10511200000000</v>
      </c>
      <c r="N105" s="38">
        <v>10479400000000</v>
      </c>
      <c r="O105" s="38">
        <v>10442200000000</v>
      </c>
      <c r="P105" s="38">
        <v>10431600000000</v>
      </c>
      <c r="Q105" s="38">
        <v>10452800000000</v>
      </c>
      <c r="R105" s="38">
        <v>10500600000000</v>
      </c>
      <c r="S105" s="38">
        <v>10553600000000</v>
      </c>
      <c r="T105" s="38">
        <v>10590800000000</v>
      </c>
      <c r="U105" s="38">
        <v>10633200000000</v>
      </c>
      <c r="V105" s="38">
        <v>10686300000000</v>
      </c>
      <c r="W105" s="38">
        <v>10712800000000</v>
      </c>
      <c r="X105" s="38">
        <v>10734000000000</v>
      </c>
      <c r="Y105" s="38">
        <v>10760600000000</v>
      </c>
      <c r="Z105" s="38">
        <v>10797700000000</v>
      </c>
      <c r="AA105" s="38">
        <v>10718100000000</v>
      </c>
      <c r="AB105" s="38">
        <v>10659800000000</v>
      </c>
      <c r="AC105" s="38">
        <v>10601400000000</v>
      </c>
      <c r="AD105" s="38">
        <v>10543000000000</v>
      </c>
      <c r="AE105" s="38">
        <v>10537700000000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42967900000000</v>
      </c>
      <c r="E131" s="38">
        <v>42870400000000</v>
      </c>
      <c r="F131" s="38">
        <v>42945400000000</v>
      </c>
      <c r="G131" s="38">
        <v>43133000000000</v>
      </c>
      <c r="H131" s="38">
        <v>43320600000000</v>
      </c>
      <c r="I131" s="38">
        <v>43478200000000</v>
      </c>
      <c r="J131" s="38">
        <v>43620800000000</v>
      </c>
      <c r="K131" s="38">
        <v>43740800000000</v>
      </c>
      <c r="L131" s="38">
        <v>43890900000000</v>
      </c>
      <c r="M131" s="38">
        <v>44176000000000</v>
      </c>
      <c r="N131" s="38">
        <v>44326100000000</v>
      </c>
      <c r="O131" s="38">
        <v>44476200000000</v>
      </c>
      <c r="P131" s="38">
        <v>44648800000000</v>
      </c>
      <c r="Q131" s="38">
        <v>44791400000000</v>
      </c>
      <c r="R131" s="38">
        <v>45054000000000</v>
      </c>
      <c r="S131" s="38">
        <v>45301600000000</v>
      </c>
      <c r="T131" s="38">
        <v>45541800000000</v>
      </c>
      <c r="U131" s="38">
        <v>45774400000000</v>
      </c>
      <c r="V131" s="38">
        <v>45977000000000</v>
      </c>
      <c r="W131" s="38">
        <v>46194600000000</v>
      </c>
      <c r="X131" s="38">
        <v>46397200000000</v>
      </c>
      <c r="Y131" s="38">
        <v>46584800000000</v>
      </c>
      <c r="Z131" s="38">
        <v>46772400000000</v>
      </c>
      <c r="AA131" s="38">
        <v>46960000000000</v>
      </c>
      <c r="AB131" s="38">
        <v>47132600000000</v>
      </c>
      <c r="AC131" s="38">
        <v>47312700000000</v>
      </c>
      <c r="AD131" s="38">
        <v>47485300000000</v>
      </c>
      <c r="AE131" s="38">
        <v>47665400000000</v>
      </c>
    </row>
    <row r="132" spans="1:31" x14ac:dyDescent="0.25">
      <c r="A132" t="s">
        <v>300</v>
      </c>
      <c r="B132" s="38">
        <v>2726200000000</v>
      </c>
      <c r="C132" s="38">
        <v>1956250000000</v>
      </c>
      <c r="D132" s="38">
        <v>1875070000000</v>
      </c>
      <c r="E132" s="38">
        <v>1963780000000</v>
      </c>
      <c r="F132" s="38">
        <v>1690370000000</v>
      </c>
      <c r="G132" s="38">
        <v>1672740000000</v>
      </c>
      <c r="H132" s="38">
        <v>1561960000000</v>
      </c>
      <c r="I132" s="38">
        <v>1393420000000</v>
      </c>
      <c r="J132" s="38">
        <v>1204380000000</v>
      </c>
      <c r="K132" s="38">
        <v>1080620000000</v>
      </c>
      <c r="L132" s="38">
        <v>1080030000000</v>
      </c>
      <c r="M132" s="38">
        <v>1072750000000</v>
      </c>
      <c r="N132" s="38">
        <v>1049600000000</v>
      </c>
      <c r="O132" s="38">
        <v>1019790000000</v>
      </c>
      <c r="P132" s="38">
        <v>847140000000</v>
      </c>
      <c r="Q132" s="38">
        <v>893797000000</v>
      </c>
      <c r="R132" s="38">
        <v>895024000000</v>
      </c>
      <c r="S132" s="38">
        <v>905482000000</v>
      </c>
      <c r="T132" s="38">
        <v>948293000000</v>
      </c>
      <c r="U132" s="38">
        <v>925421000000</v>
      </c>
      <c r="V132" s="38">
        <v>926652000000</v>
      </c>
      <c r="W132" s="38">
        <v>940995000000</v>
      </c>
      <c r="X132" s="38">
        <v>938827000000</v>
      </c>
      <c r="Y132" s="38">
        <v>914585000000</v>
      </c>
      <c r="Z132" s="38">
        <v>921693000000</v>
      </c>
      <c r="AA132" s="38">
        <v>896339000000</v>
      </c>
      <c r="AB132" s="38">
        <v>884664000000</v>
      </c>
      <c r="AC132" s="38">
        <v>641725000000</v>
      </c>
      <c r="AD132" s="38">
        <v>669327000000</v>
      </c>
      <c r="AE132" s="38">
        <v>668533000000</v>
      </c>
    </row>
    <row r="133" spans="1:31" x14ac:dyDescent="0.25">
      <c r="A133" t="s">
        <v>301</v>
      </c>
      <c r="B133" s="38">
        <v>10100400000000</v>
      </c>
      <c r="C133" s="38">
        <v>10584400000000</v>
      </c>
      <c r="D133" s="38">
        <v>9793870000000</v>
      </c>
      <c r="E133" s="38">
        <v>9931640000000</v>
      </c>
      <c r="F133" s="38">
        <v>9990520000000</v>
      </c>
      <c r="G133" s="38">
        <v>9844560000000</v>
      </c>
      <c r="H133" s="38">
        <v>9709970000000</v>
      </c>
      <c r="I133" s="38">
        <v>9747610000000</v>
      </c>
      <c r="J133" s="38">
        <v>9755510000000</v>
      </c>
      <c r="K133" s="38">
        <v>9820190000000</v>
      </c>
      <c r="L133" s="38">
        <v>9821590000000</v>
      </c>
      <c r="M133" s="38">
        <v>9898840000000</v>
      </c>
      <c r="N133" s="38">
        <v>9940810000000</v>
      </c>
      <c r="O133" s="38">
        <v>9889380000000</v>
      </c>
      <c r="P133" s="38">
        <v>9169410000000</v>
      </c>
      <c r="Q133" s="38">
        <v>9203240000000</v>
      </c>
      <c r="R133" s="38">
        <v>9347470000000</v>
      </c>
      <c r="S133" s="38">
        <v>9448270000000</v>
      </c>
      <c r="T133" s="38">
        <v>9530670000000</v>
      </c>
      <c r="U133" s="38">
        <v>9504340000000</v>
      </c>
      <c r="V133" s="38">
        <v>9486780000000</v>
      </c>
      <c r="W133" s="38">
        <v>9467670000000</v>
      </c>
      <c r="X133" s="38">
        <v>9564330000000</v>
      </c>
      <c r="Y133" s="38">
        <v>9504370000000</v>
      </c>
      <c r="Z133" s="38">
        <v>9552800000000</v>
      </c>
      <c r="AA133" s="38">
        <v>9599570000000</v>
      </c>
      <c r="AB133" s="38">
        <v>9506040000000</v>
      </c>
      <c r="AC133" s="38">
        <v>8535740000000</v>
      </c>
      <c r="AD133" s="38">
        <v>8532400000000</v>
      </c>
      <c r="AE133" s="38">
        <v>8579950000000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7714110000000</v>
      </c>
      <c r="E134" s="38">
        <v>7404950000000</v>
      </c>
      <c r="F134" s="38">
        <v>7181330000000</v>
      </c>
      <c r="G134" s="38">
        <v>6926190000000</v>
      </c>
      <c r="H134" s="38">
        <v>6676310000000</v>
      </c>
      <c r="I134" s="38">
        <v>6512720000000</v>
      </c>
      <c r="J134" s="38">
        <v>6400160000000</v>
      </c>
      <c r="K134" s="38">
        <v>6289100000000</v>
      </c>
      <c r="L134" s="38">
        <v>6178790000000</v>
      </c>
      <c r="M134" s="38">
        <v>6094750000000</v>
      </c>
      <c r="N134" s="38">
        <v>6019710000000</v>
      </c>
      <c r="O134" s="38">
        <v>5949170000000</v>
      </c>
      <c r="P134" s="38">
        <v>5919910000000</v>
      </c>
      <c r="Q134" s="38">
        <v>5913150000000</v>
      </c>
      <c r="R134" s="38">
        <v>5925910000000</v>
      </c>
      <c r="S134" s="38">
        <v>5947670000000</v>
      </c>
      <c r="T134" s="38">
        <v>5988190000000</v>
      </c>
      <c r="U134" s="38">
        <v>6024960000000</v>
      </c>
      <c r="V134" s="38">
        <v>6066230000000</v>
      </c>
      <c r="W134" s="38">
        <v>6103750000000</v>
      </c>
      <c r="X134" s="38">
        <v>6184800000000</v>
      </c>
      <c r="Y134" s="38">
        <v>6259090000000</v>
      </c>
      <c r="Z134" s="38">
        <v>6328870000000</v>
      </c>
      <c r="AA134" s="38">
        <v>6386650000000</v>
      </c>
      <c r="AB134" s="38">
        <v>6409170000000</v>
      </c>
      <c r="AC134" s="38">
        <v>6412920000000</v>
      </c>
      <c r="AD134" s="38">
        <v>6436180000000</v>
      </c>
      <c r="AE134" s="38">
        <v>6494710000000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1428010000000</v>
      </c>
      <c r="E135" s="38">
        <v>1141360000000</v>
      </c>
      <c r="F135" s="38">
        <v>1069320000000</v>
      </c>
      <c r="G135" s="38">
        <v>974019000000</v>
      </c>
      <c r="H135" s="38">
        <v>918490000000</v>
      </c>
      <c r="I135" s="38">
        <v>888474000000</v>
      </c>
      <c r="J135" s="38">
        <v>889974000000</v>
      </c>
      <c r="K135" s="38">
        <v>895978000000</v>
      </c>
      <c r="L135" s="38">
        <v>903482000000</v>
      </c>
      <c r="M135" s="38">
        <v>912486000000</v>
      </c>
      <c r="N135" s="38">
        <v>927494000000</v>
      </c>
      <c r="O135" s="38">
        <v>938750000000</v>
      </c>
      <c r="P135" s="38">
        <v>948506000000</v>
      </c>
      <c r="Q135" s="38">
        <v>949256000000</v>
      </c>
      <c r="R135" s="38">
        <v>953008000000</v>
      </c>
      <c r="S135" s="38">
        <v>965765000000</v>
      </c>
      <c r="T135" s="38">
        <v>961262000000</v>
      </c>
      <c r="U135" s="38">
        <v>974770000000</v>
      </c>
      <c r="V135" s="38">
        <v>983024000000</v>
      </c>
      <c r="W135" s="38">
        <v>987526000000</v>
      </c>
      <c r="X135" s="38">
        <v>983024000000</v>
      </c>
      <c r="Y135" s="38">
        <v>983774000000</v>
      </c>
      <c r="Z135" s="38">
        <v>986026000000</v>
      </c>
      <c r="AA135" s="38">
        <v>986026000000</v>
      </c>
      <c r="AB135" s="38">
        <v>986026000000</v>
      </c>
      <c r="AC135" s="38">
        <v>983774000000</v>
      </c>
      <c r="AD135" s="38">
        <v>979272000000</v>
      </c>
      <c r="AE135" s="38">
        <v>980773000000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594842000000</v>
      </c>
      <c r="E136" s="38">
        <v>463447000000</v>
      </c>
      <c r="F136" s="38">
        <v>427578000000</v>
      </c>
      <c r="G136" s="38">
        <v>380528000000</v>
      </c>
      <c r="H136" s="38">
        <v>351262000000</v>
      </c>
      <c r="I136" s="38">
        <v>334378000000</v>
      </c>
      <c r="J136" s="38">
        <v>335579000000</v>
      </c>
      <c r="K136" s="38">
        <v>338130000000</v>
      </c>
      <c r="L136" s="38">
        <v>342182000000</v>
      </c>
      <c r="M136" s="38">
        <v>346985000000</v>
      </c>
      <c r="N136" s="38">
        <v>354039000000</v>
      </c>
      <c r="O136" s="38">
        <v>359141000000</v>
      </c>
      <c r="P136" s="38">
        <v>362893000000</v>
      </c>
      <c r="Q136" s="38">
        <v>362443000000</v>
      </c>
      <c r="R136" s="38">
        <v>363419000000</v>
      </c>
      <c r="S136" s="38">
        <v>368596000000</v>
      </c>
      <c r="T136" s="38">
        <v>365070000000</v>
      </c>
      <c r="U136" s="38">
        <v>370773000000</v>
      </c>
      <c r="V136" s="38">
        <v>373999000000</v>
      </c>
      <c r="W136" s="38">
        <v>374975000000</v>
      </c>
      <c r="X136" s="38">
        <v>371973000000</v>
      </c>
      <c r="Y136" s="38">
        <v>370923000000</v>
      </c>
      <c r="Z136" s="38">
        <v>370848000000</v>
      </c>
      <c r="AA136" s="38">
        <v>369947000000</v>
      </c>
      <c r="AB136" s="38">
        <v>368822000000</v>
      </c>
      <c r="AC136" s="38">
        <v>366645000000</v>
      </c>
      <c r="AD136" s="38">
        <v>363719000000</v>
      </c>
      <c r="AE136" s="38">
        <v>363344000000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412420000000</v>
      </c>
      <c r="E137" s="38">
        <v>382479000000</v>
      </c>
      <c r="F137" s="38">
        <v>409568000000</v>
      </c>
      <c r="G137" s="38">
        <v>431705000000</v>
      </c>
      <c r="H137" s="38">
        <v>463147000000</v>
      </c>
      <c r="I137" s="38">
        <v>494889000000</v>
      </c>
      <c r="J137" s="38">
        <v>503068000000</v>
      </c>
      <c r="K137" s="38">
        <v>502843000000</v>
      </c>
      <c r="L137" s="38">
        <v>505620000000</v>
      </c>
      <c r="M137" s="38">
        <v>511022000000</v>
      </c>
      <c r="N137" s="38">
        <v>512148000000</v>
      </c>
      <c r="O137" s="38">
        <v>511022000000</v>
      </c>
      <c r="P137" s="38">
        <v>504119000000</v>
      </c>
      <c r="Q137" s="38">
        <v>490837000000</v>
      </c>
      <c r="R137" s="38">
        <v>492863000000</v>
      </c>
      <c r="S137" s="38">
        <v>494664000000</v>
      </c>
      <c r="T137" s="38">
        <v>497590000000</v>
      </c>
      <c r="U137" s="38">
        <v>504494000000</v>
      </c>
      <c r="V137" s="38">
        <v>514024000000</v>
      </c>
      <c r="W137" s="38">
        <v>522579000000</v>
      </c>
      <c r="X137" s="38">
        <v>520778000000</v>
      </c>
      <c r="Y137" s="38">
        <v>522203000000</v>
      </c>
      <c r="Z137" s="38">
        <v>525655000000</v>
      </c>
      <c r="AA137" s="38">
        <v>531058000000</v>
      </c>
      <c r="AB137" s="38">
        <v>539613000000</v>
      </c>
      <c r="AC137" s="38">
        <v>545766000000</v>
      </c>
      <c r="AD137" s="38">
        <v>548993000000</v>
      </c>
      <c r="AE137" s="38">
        <v>555971000000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1031050000000</v>
      </c>
      <c r="E138" s="38">
        <v>841198000000</v>
      </c>
      <c r="F138" s="38">
        <v>795424000000</v>
      </c>
      <c r="G138" s="38">
        <v>741996000000</v>
      </c>
      <c r="H138" s="38">
        <v>711379000000</v>
      </c>
      <c r="I138" s="38">
        <v>695771000000</v>
      </c>
      <c r="J138" s="38">
        <v>694945000000</v>
      </c>
      <c r="K138" s="38">
        <v>696821000000</v>
      </c>
      <c r="L138" s="38">
        <v>699823000000</v>
      </c>
      <c r="M138" s="38">
        <v>705001000000</v>
      </c>
      <c r="N138" s="38">
        <v>713931000000</v>
      </c>
      <c r="O138" s="38">
        <v>722410000000</v>
      </c>
      <c r="P138" s="38">
        <v>729689000000</v>
      </c>
      <c r="Q138" s="38">
        <v>731415000000</v>
      </c>
      <c r="R138" s="38">
        <v>734492000000</v>
      </c>
      <c r="S138" s="38">
        <v>744397000000</v>
      </c>
      <c r="T138" s="38">
        <v>741695000000</v>
      </c>
      <c r="U138" s="38">
        <v>751901000000</v>
      </c>
      <c r="V138" s="38">
        <v>757904000000</v>
      </c>
      <c r="W138" s="38">
        <v>761656000000</v>
      </c>
      <c r="X138" s="38">
        <v>758654000000</v>
      </c>
      <c r="Y138" s="38">
        <v>758654000000</v>
      </c>
      <c r="Z138" s="38">
        <v>759405000000</v>
      </c>
      <c r="AA138" s="38">
        <v>757154000000</v>
      </c>
      <c r="AB138" s="38">
        <v>757154000000</v>
      </c>
      <c r="AC138" s="38">
        <v>754152000000</v>
      </c>
      <c r="AD138" s="38">
        <v>749500000000</v>
      </c>
      <c r="AE138" s="38">
        <v>749725000000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18527400000000</v>
      </c>
      <c r="E140" s="38">
        <v>14685300000000</v>
      </c>
      <c r="F140" s="38">
        <v>14325100000000</v>
      </c>
      <c r="G140" s="38">
        <v>12539200000000</v>
      </c>
      <c r="H140" s="38">
        <v>11098400000000</v>
      </c>
      <c r="I140" s="38">
        <v>10167900000000</v>
      </c>
      <c r="J140" s="38">
        <v>10903300000000</v>
      </c>
      <c r="K140" s="38">
        <v>11803800000000</v>
      </c>
      <c r="L140" s="38">
        <v>12906900000000</v>
      </c>
      <c r="M140" s="38">
        <v>14032500000000</v>
      </c>
      <c r="N140" s="38">
        <v>15278100000000</v>
      </c>
      <c r="O140" s="38">
        <v>16283700000000</v>
      </c>
      <c r="P140" s="38">
        <v>17034100000000</v>
      </c>
      <c r="Q140" s="38">
        <v>17206700000000</v>
      </c>
      <c r="R140" s="38">
        <v>17529300000000</v>
      </c>
      <c r="S140" s="38">
        <v>18174700000000</v>
      </c>
      <c r="T140" s="38">
        <v>18017100000000</v>
      </c>
      <c r="U140" s="38">
        <v>18857600000000</v>
      </c>
      <c r="V140" s="38">
        <v>19367800000000</v>
      </c>
      <c r="W140" s="38">
        <v>19570400000000</v>
      </c>
      <c r="X140" s="38">
        <v>19420400000000</v>
      </c>
      <c r="Y140" s="38">
        <v>19390300000000</v>
      </c>
      <c r="Z140" s="38">
        <v>19450400000000</v>
      </c>
      <c r="AA140" s="38">
        <v>19713000000000</v>
      </c>
      <c r="AB140" s="38">
        <v>19795600000000</v>
      </c>
      <c r="AC140" s="38">
        <v>19630500000000</v>
      </c>
      <c r="AD140" s="38">
        <v>19465400000000</v>
      </c>
      <c r="AE140" s="38">
        <v>19735500000000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3367800000000</v>
      </c>
      <c r="E143" s="38">
        <v>3631940000000</v>
      </c>
      <c r="F143" s="38">
        <v>3993630000000</v>
      </c>
      <c r="G143" s="38">
        <v>4377080000000</v>
      </c>
      <c r="H143" s="38">
        <v>4756040000000</v>
      </c>
      <c r="I143" s="38">
        <v>5075710000000</v>
      </c>
      <c r="J143" s="38">
        <v>5205530000000</v>
      </c>
      <c r="K143" s="38">
        <v>5310580000000</v>
      </c>
      <c r="L143" s="38">
        <v>5392370000000</v>
      </c>
      <c r="M143" s="38">
        <v>5426890000000</v>
      </c>
      <c r="N143" s="38">
        <v>5413390000000</v>
      </c>
      <c r="O143" s="38">
        <v>5372110000000</v>
      </c>
      <c r="P143" s="38">
        <v>5314330000000</v>
      </c>
      <c r="Q143" s="38">
        <v>5227290000000</v>
      </c>
      <c r="R143" s="38">
        <v>5117730000000</v>
      </c>
      <c r="S143" s="38">
        <v>5007420000000</v>
      </c>
      <c r="T143" s="38">
        <v>4959390000000</v>
      </c>
      <c r="U143" s="38">
        <v>4942130000000</v>
      </c>
      <c r="V143" s="38">
        <v>4916620000000</v>
      </c>
      <c r="W143" s="38">
        <v>4857340000000</v>
      </c>
      <c r="X143" s="38">
        <v>4765790000000</v>
      </c>
      <c r="Y143" s="38">
        <v>4656980000000</v>
      </c>
      <c r="Z143" s="38">
        <v>4597700000000</v>
      </c>
      <c r="AA143" s="38">
        <v>4524160000000</v>
      </c>
      <c r="AB143" s="38">
        <v>4450620000000</v>
      </c>
      <c r="AC143" s="38">
        <v>4373330000000</v>
      </c>
      <c r="AD143" s="38">
        <v>4283280000000</v>
      </c>
      <c r="AE143" s="38">
        <v>4196240000000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262415000000</v>
      </c>
      <c r="E144" s="38">
        <v>254761000000</v>
      </c>
      <c r="F144" s="38">
        <v>260914000000</v>
      </c>
      <c r="G144" s="38">
        <v>275097000000</v>
      </c>
      <c r="H144" s="38">
        <v>288679000000</v>
      </c>
      <c r="I144" s="38">
        <v>294832000000</v>
      </c>
      <c r="J144" s="38">
        <v>286353000000</v>
      </c>
      <c r="K144" s="38">
        <v>276973000000</v>
      </c>
      <c r="L144" s="38">
        <v>270294000000</v>
      </c>
      <c r="M144" s="38">
        <v>266917000000</v>
      </c>
      <c r="N144" s="38">
        <v>262865000000</v>
      </c>
      <c r="O144" s="38">
        <v>261139000000</v>
      </c>
      <c r="P144" s="38">
        <v>258963000000</v>
      </c>
      <c r="Q144" s="38">
        <v>256862000000</v>
      </c>
      <c r="R144" s="38">
        <v>254010000000</v>
      </c>
      <c r="S144" s="38">
        <v>250784000000</v>
      </c>
      <c r="T144" s="38">
        <v>247107000000</v>
      </c>
      <c r="U144" s="38">
        <v>243955000000</v>
      </c>
      <c r="V144" s="38">
        <v>240578000000</v>
      </c>
      <c r="W144" s="38">
        <v>237802000000</v>
      </c>
      <c r="X144" s="38">
        <v>233374000000</v>
      </c>
      <c r="Y144" s="38">
        <v>229097000000</v>
      </c>
      <c r="Z144" s="38">
        <v>224370000000</v>
      </c>
      <c r="AA144" s="38">
        <v>219717000000</v>
      </c>
      <c r="AB144" s="38">
        <v>216716000000</v>
      </c>
      <c r="AC144" s="38">
        <v>213039000000</v>
      </c>
      <c r="AD144" s="38">
        <v>208686000000</v>
      </c>
      <c r="AE144" s="38">
        <v>205460000000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65885100000</v>
      </c>
      <c r="E145" s="38">
        <v>64384300000</v>
      </c>
      <c r="F145" s="38">
        <v>66110200000</v>
      </c>
      <c r="G145" s="38">
        <v>69412000000</v>
      </c>
      <c r="H145" s="38">
        <v>72788800000</v>
      </c>
      <c r="I145" s="38">
        <v>74589800000</v>
      </c>
      <c r="J145" s="38">
        <v>72488600000</v>
      </c>
      <c r="K145" s="38">
        <v>70312500000</v>
      </c>
      <c r="L145" s="38">
        <v>68811700000</v>
      </c>
      <c r="M145" s="38">
        <v>67911200000</v>
      </c>
      <c r="N145" s="38">
        <v>67235800000</v>
      </c>
      <c r="O145" s="38">
        <v>67160800000</v>
      </c>
      <c r="P145" s="38">
        <v>66935700000</v>
      </c>
      <c r="Q145" s="38">
        <v>66635500000</v>
      </c>
      <c r="R145" s="38">
        <v>65960200000</v>
      </c>
      <c r="S145" s="38">
        <v>65284800000</v>
      </c>
      <c r="T145" s="38">
        <v>64684500000</v>
      </c>
      <c r="U145" s="38">
        <v>63934100000</v>
      </c>
      <c r="V145" s="38">
        <v>63258700000</v>
      </c>
      <c r="W145" s="38">
        <v>62808500000</v>
      </c>
      <c r="X145" s="38">
        <v>61908000000</v>
      </c>
      <c r="Y145" s="38">
        <v>61082600000</v>
      </c>
      <c r="Z145" s="38">
        <v>60257100000</v>
      </c>
      <c r="AA145" s="38">
        <v>59506700000</v>
      </c>
      <c r="AB145" s="38">
        <v>58981400000</v>
      </c>
      <c r="AC145" s="38">
        <v>58156000000</v>
      </c>
      <c r="AD145" s="38">
        <v>57180500000</v>
      </c>
      <c r="AE145" s="38">
        <v>56580200000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81193300000</v>
      </c>
      <c r="E149" s="38">
        <v>80517900000</v>
      </c>
      <c r="F149" s="38">
        <v>80743000000</v>
      </c>
      <c r="G149" s="38">
        <v>82919200000</v>
      </c>
      <c r="H149" s="38">
        <v>84645100000</v>
      </c>
      <c r="I149" s="38">
        <v>85020300000</v>
      </c>
      <c r="J149" s="38">
        <v>85320500000</v>
      </c>
      <c r="K149" s="38">
        <v>85695700000</v>
      </c>
      <c r="L149" s="38">
        <v>86521100000</v>
      </c>
      <c r="M149" s="38">
        <v>88322100000</v>
      </c>
      <c r="N149" s="38">
        <v>89672800000</v>
      </c>
      <c r="O149" s="38">
        <v>90798400000</v>
      </c>
      <c r="P149" s="38">
        <v>92299200000</v>
      </c>
      <c r="Q149" s="38">
        <v>93649900000</v>
      </c>
      <c r="R149" s="38">
        <v>95000600000</v>
      </c>
      <c r="S149" s="38">
        <v>96351400000</v>
      </c>
      <c r="T149" s="38">
        <v>97326900000</v>
      </c>
      <c r="U149" s="38">
        <v>98377400000</v>
      </c>
      <c r="V149" s="38">
        <v>99578100000</v>
      </c>
      <c r="W149" s="38">
        <v>100629000000</v>
      </c>
      <c r="X149" s="38">
        <v>101454000000</v>
      </c>
      <c r="Y149" s="38">
        <v>102054000000</v>
      </c>
      <c r="Z149" s="38">
        <v>102430000000</v>
      </c>
      <c r="AA149" s="38">
        <v>103330000000</v>
      </c>
      <c r="AB149" s="38">
        <v>104306000000</v>
      </c>
      <c r="AC149" s="38">
        <v>105131000000</v>
      </c>
      <c r="AD149" s="38">
        <v>105656000000</v>
      </c>
      <c r="AE149" s="38">
        <v>106857000000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153982000000</v>
      </c>
      <c r="E150" s="38">
        <v>153532000000</v>
      </c>
      <c r="F150" s="38">
        <v>152106000000</v>
      </c>
      <c r="G150" s="38">
        <v>151506000000</v>
      </c>
      <c r="H150" s="38">
        <v>153982000000</v>
      </c>
      <c r="I150" s="38">
        <v>155708000000</v>
      </c>
      <c r="J150" s="38">
        <v>154507000000</v>
      </c>
      <c r="K150" s="38">
        <v>153457000000</v>
      </c>
      <c r="L150" s="38">
        <v>153157000000</v>
      </c>
      <c r="M150" s="38">
        <v>154808000000</v>
      </c>
      <c r="N150" s="38">
        <v>156383000000</v>
      </c>
      <c r="O150" s="38">
        <v>157809000000</v>
      </c>
      <c r="P150" s="38">
        <v>159385000000</v>
      </c>
      <c r="Q150" s="38">
        <v>161036000000</v>
      </c>
      <c r="R150" s="38">
        <v>161786000000</v>
      </c>
      <c r="S150" s="38">
        <v>163062000000</v>
      </c>
      <c r="T150" s="38">
        <v>163962000000</v>
      </c>
      <c r="U150" s="38">
        <v>165013000000</v>
      </c>
      <c r="V150" s="38">
        <v>166364000000</v>
      </c>
      <c r="W150" s="38">
        <v>168015000000</v>
      </c>
      <c r="X150" s="38">
        <v>169065000000</v>
      </c>
      <c r="Y150" s="38">
        <v>169891000000</v>
      </c>
      <c r="Z150" s="38">
        <v>170641000000</v>
      </c>
      <c r="AA150" s="38">
        <v>171842000000</v>
      </c>
      <c r="AB150" s="38">
        <v>173342000000</v>
      </c>
      <c r="AC150" s="38">
        <v>174543000000</v>
      </c>
      <c r="AD150" s="38">
        <v>175444000000</v>
      </c>
      <c r="AE150" s="38">
        <v>176944000000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87121400000</v>
      </c>
      <c r="E151" s="38">
        <v>86971400000</v>
      </c>
      <c r="F151" s="38">
        <v>86145900000</v>
      </c>
      <c r="G151" s="38">
        <v>85770700000</v>
      </c>
      <c r="H151" s="38">
        <v>87121400000</v>
      </c>
      <c r="I151" s="38">
        <v>88097000000</v>
      </c>
      <c r="J151" s="38">
        <v>87421600000</v>
      </c>
      <c r="K151" s="38">
        <v>86821300000</v>
      </c>
      <c r="L151" s="38">
        <v>86746200000</v>
      </c>
      <c r="M151" s="38">
        <v>87646700000</v>
      </c>
      <c r="N151" s="38">
        <v>88472200000</v>
      </c>
      <c r="O151" s="38">
        <v>89297600000</v>
      </c>
      <c r="P151" s="38">
        <v>90198100000</v>
      </c>
      <c r="Q151" s="38">
        <v>91173600000</v>
      </c>
      <c r="R151" s="38">
        <v>91623800000</v>
      </c>
      <c r="S151" s="38">
        <v>92299200000</v>
      </c>
      <c r="T151" s="38">
        <v>92824500000</v>
      </c>
      <c r="U151" s="38">
        <v>93424800000</v>
      </c>
      <c r="V151" s="38">
        <v>94175200000</v>
      </c>
      <c r="W151" s="38">
        <v>95150700000</v>
      </c>
      <c r="X151" s="38">
        <v>95676000000</v>
      </c>
      <c r="Y151" s="38">
        <v>96126200000</v>
      </c>
      <c r="Z151" s="38">
        <v>96651500000</v>
      </c>
      <c r="AA151" s="38">
        <v>97251800000</v>
      </c>
      <c r="AB151" s="38">
        <v>98077300000</v>
      </c>
      <c r="AC151" s="38">
        <v>98752600000</v>
      </c>
      <c r="AD151" s="38">
        <v>99353000000</v>
      </c>
      <c r="AE151" s="38">
        <v>100178000000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1857990000000</v>
      </c>
      <c r="E152" s="38">
        <v>1447520000000</v>
      </c>
      <c r="F152" s="38">
        <v>1335710000000</v>
      </c>
      <c r="G152" s="38">
        <v>1188630000000</v>
      </c>
      <c r="H152" s="38">
        <v>1097080000000</v>
      </c>
      <c r="I152" s="38">
        <v>1044560000000</v>
      </c>
      <c r="J152" s="38">
        <v>1048310000000</v>
      </c>
      <c r="K152" s="38">
        <v>1055810000000</v>
      </c>
      <c r="L152" s="38">
        <v>1068570000000</v>
      </c>
      <c r="M152" s="38">
        <v>1083580000000</v>
      </c>
      <c r="N152" s="38">
        <v>1105340000000</v>
      </c>
      <c r="O152" s="38">
        <v>1121850000000</v>
      </c>
      <c r="P152" s="38">
        <v>1133100000000</v>
      </c>
      <c r="Q152" s="38">
        <v>1132350000000</v>
      </c>
      <c r="R152" s="38">
        <v>1134600000000</v>
      </c>
      <c r="S152" s="38">
        <v>1151110000000</v>
      </c>
      <c r="T152" s="38">
        <v>1140610000000</v>
      </c>
      <c r="U152" s="38">
        <v>1157870000000</v>
      </c>
      <c r="V152" s="38">
        <v>1168370000000</v>
      </c>
      <c r="W152" s="38">
        <v>1171370000000</v>
      </c>
      <c r="X152" s="38">
        <v>1161620000000</v>
      </c>
      <c r="Y152" s="38">
        <v>1158620000000</v>
      </c>
      <c r="Z152" s="38">
        <v>1157870000000</v>
      </c>
      <c r="AA152" s="38">
        <v>1155620000000</v>
      </c>
      <c r="AB152" s="38">
        <v>1151860000000</v>
      </c>
      <c r="AC152" s="38">
        <v>1145110000000</v>
      </c>
      <c r="AD152" s="38">
        <v>1136110000000</v>
      </c>
      <c r="AE152" s="38">
        <v>1134600000000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39212200000000</v>
      </c>
      <c r="D155" s="38">
        <v>39092700000000</v>
      </c>
      <c r="E155" s="38">
        <v>38344400000000</v>
      </c>
      <c r="F155" s="38">
        <v>38099600000000</v>
      </c>
      <c r="G155" s="38">
        <v>38143000000000</v>
      </c>
      <c r="H155" s="38">
        <v>37897300000000</v>
      </c>
      <c r="I155" s="38">
        <v>37905400000000</v>
      </c>
      <c r="J155" s="38">
        <v>38428300000000</v>
      </c>
      <c r="K155" s="38">
        <v>38693000000000</v>
      </c>
      <c r="L155" s="38">
        <v>38497900000000</v>
      </c>
      <c r="M155" s="38">
        <v>38310700000000</v>
      </c>
      <c r="N155" s="38">
        <v>38238000000000</v>
      </c>
      <c r="O155" s="38">
        <v>38190600000000</v>
      </c>
      <c r="P155" s="38">
        <v>38281900000000</v>
      </c>
      <c r="Q155" s="38">
        <v>38499800000000</v>
      </c>
      <c r="R155" s="38">
        <v>38814300000000</v>
      </c>
      <c r="S155" s="38">
        <v>39204500000000</v>
      </c>
      <c r="T155" s="38">
        <v>39503900000000</v>
      </c>
      <c r="U155" s="38">
        <v>39853500000000</v>
      </c>
      <c r="V155" s="38">
        <v>40341000000000</v>
      </c>
      <c r="W155" s="38">
        <v>40695800000000</v>
      </c>
      <c r="X155" s="38">
        <v>40944800000000</v>
      </c>
      <c r="Y155" s="38">
        <v>41160600000000</v>
      </c>
      <c r="Z155" s="38">
        <v>41402400000000</v>
      </c>
      <c r="AA155" s="38">
        <v>41712400000000</v>
      </c>
      <c r="AB155" s="38">
        <v>42019100000000</v>
      </c>
      <c r="AC155" s="38">
        <v>42272600000000</v>
      </c>
      <c r="AD155" s="38">
        <v>42514000000000</v>
      </c>
      <c r="AE155" s="38">
        <v>42917300000000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132037000000000</v>
      </c>
      <c r="C189" s="38">
        <v>132673000000000</v>
      </c>
      <c r="D189" s="38">
        <v>135862000000000</v>
      </c>
      <c r="E189" s="38">
        <v>133814000000000</v>
      </c>
      <c r="F189" s="38">
        <v>129758000000000</v>
      </c>
      <c r="G189" s="38">
        <v>127004000000000</v>
      </c>
      <c r="H189" s="38">
        <v>125832000000000</v>
      </c>
      <c r="I189" s="38">
        <v>126944000000000</v>
      </c>
      <c r="J189" s="38">
        <v>125504000000000</v>
      </c>
      <c r="K189" s="38">
        <v>125251000000000</v>
      </c>
      <c r="L189" s="38">
        <v>123908000000000</v>
      </c>
      <c r="M189" s="38">
        <v>123047000000000</v>
      </c>
      <c r="N189" s="38">
        <v>121505000000000</v>
      </c>
      <c r="O189" s="38">
        <v>121432000000000</v>
      </c>
      <c r="P189" s="38">
        <v>120146000000000</v>
      </c>
      <c r="Q189" s="38">
        <v>118860000000000</v>
      </c>
      <c r="R189" s="38">
        <v>118207000000000</v>
      </c>
      <c r="S189" s="38">
        <v>116478000000000</v>
      </c>
      <c r="T189" s="38">
        <v>114872000000000</v>
      </c>
      <c r="U189" s="38">
        <v>113966000000000</v>
      </c>
      <c r="V189" s="38">
        <v>112611000000000</v>
      </c>
      <c r="W189" s="38">
        <v>111434000000000</v>
      </c>
      <c r="X189" s="38">
        <v>110225000000000</v>
      </c>
      <c r="Y189" s="38">
        <v>107873000000000</v>
      </c>
      <c r="Z189" s="38">
        <v>106224000000000</v>
      </c>
      <c r="AA189" s="38">
        <v>105283000000000</v>
      </c>
      <c r="AB189" s="38">
        <v>105085000000000</v>
      </c>
      <c r="AC189" s="38">
        <v>105210000000000</v>
      </c>
      <c r="AD189" s="38">
        <v>103061000000000</v>
      </c>
      <c r="AE189" s="38">
        <v>101164000000000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3943340000</v>
      </c>
      <c r="D206" s="38">
        <v>2002930000</v>
      </c>
      <c r="E206" s="38">
        <v>2120840000</v>
      </c>
      <c r="F206" s="38">
        <v>2212890000</v>
      </c>
      <c r="G206" s="38">
        <v>2279650000</v>
      </c>
      <c r="H206" s="38">
        <v>2327030000</v>
      </c>
      <c r="I206" s="38">
        <v>2357910000</v>
      </c>
      <c r="J206" s="38">
        <v>2375400000</v>
      </c>
      <c r="K206" s="38">
        <v>2385030000</v>
      </c>
      <c r="L206" s="38">
        <v>2391330000</v>
      </c>
      <c r="M206" s="38">
        <v>2397780000</v>
      </c>
      <c r="N206" s="38">
        <v>2407850000</v>
      </c>
      <c r="O206" s="38">
        <v>2423040000</v>
      </c>
      <c r="P206" s="38">
        <v>2432670000</v>
      </c>
      <c r="Q206" s="38">
        <v>2432330000</v>
      </c>
      <c r="R206" s="38">
        <v>2431770000</v>
      </c>
      <c r="S206" s="38">
        <v>2431340000</v>
      </c>
      <c r="T206" s="38">
        <v>2431660000</v>
      </c>
      <c r="U206" s="38">
        <v>2431650000</v>
      </c>
      <c r="V206" s="38">
        <v>2430330000</v>
      </c>
      <c r="W206" s="38">
        <v>2430700000</v>
      </c>
      <c r="X206" s="38">
        <v>2430970000</v>
      </c>
      <c r="Y206" s="38">
        <v>2431540000</v>
      </c>
      <c r="Z206" s="38">
        <v>2432450000</v>
      </c>
      <c r="AA206" s="38">
        <v>2432640000</v>
      </c>
      <c r="AB206" s="38">
        <v>2432990000</v>
      </c>
      <c r="AC206" s="38">
        <v>2432830000</v>
      </c>
      <c r="AD206" s="38">
        <v>2432430000</v>
      </c>
      <c r="AE206" s="38">
        <v>2433040000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627378000000</v>
      </c>
      <c r="D208" s="38">
        <v>348466000000</v>
      </c>
      <c r="E208" s="38">
        <v>358918000000</v>
      </c>
      <c r="F208" s="38">
        <v>368564000000</v>
      </c>
      <c r="G208" s="38">
        <v>366615000000</v>
      </c>
      <c r="H208" s="38">
        <v>362669000000</v>
      </c>
      <c r="I208" s="38">
        <v>361610000000</v>
      </c>
      <c r="J208" s="38">
        <v>359362000000</v>
      </c>
      <c r="K208" s="38">
        <v>361368000000</v>
      </c>
      <c r="L208" s="38">
        <v>357434000000</v>
      </c>
      <c r="M208" s="38">
        <v>355843000000</v>
      </c>
      <c r="N208" s="38">
        <v>358366000000</v>
      </c>
      <c r="O208" s="38">
        <v>355996000000</v>
      </c>
      <c r="P208" s="38">
        <v>330378000000</v>
      </c>
      <c r="Q208" s="38">
        <v>330014000000</v>
      </c>
      <c r="R208" s="38">
        <v>333823000000</v>
      </c>
      <c r="S208" s="38">
        <v>337316000000</v>
      </c>
      <c r="T208" s="38">
        <v>339350000000</v>
      </c>
      <c r="U208" s="38">
        <v>334296000000</v>
      </c>
      <c r="V208" s="38">
        <v>334692000000</v>
      </c>
      <c r="W208" s="38">
        <v>334351000000</v>
      </c>
      <c r="X208" s="38">
        <v>337731000000</v>
      </c>
      <c r="Y208" s="38">
        <v>335509000000</v>
      </c>
      <c r="Z208" s="38">
        <v>336431000000</v>
      </c>
      <c r="AA208" s="38">
        <v>337454000000</v>
      </c>
      <c r="AB208" s="38">
        <v>334846000000</v>
      </c>
      <c r="AC208" s="38">
        <v>301723000000</v>
      </c>
      <c r="AD208" s="38">
        <v>301523000000</v>
      </c>
      <c r="AE208" s="38">
        <v>303014000000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53738300000</v>
      </c>
      <c r="D210" s="38">
        <v>27521100000</v>
      </c>
      <c r="E210" s="38">
        <v>29114700000</v>
      </c>
      <c r="F210" s="38">
        <v>28202100000</v>
      </c>
      <c r="G210" s="38">
        <v>27247200000</v>
      </c>
      <c r="H210" s="38">
        <v>25739400000</v>
      </c>
      <c r="I210" s="38">
        <v>24185800000</v>
      </c>
      <c r="J210" s="38">
        <v>22988300000</v>
      </c>
      <c r="K210" s="38">
        <v>21941700000</v>
      </c>
      <c r="L210" s="38">
        <v>21691000000</v>
      </c>
      <c r="M210" s="38">
        <v>21897500000</v>
      </c>
      <c r="N210" s="38">
        <v>22567300000</v>
      </c>
      <c r="O210" s="38">
        <v>23075700000</v>
      </c>
      <c r="P210" s="38">
        <v>23365900000</v>
      </c>
      <c r="Q210" s="38">
        <v>23217900000</v>
      </c>
      <c r="R210" s="38">
        <v>22408200000</v>
      </c>
      <c r="S210" s="38">
        <v>22479200000</v>
      </c>
      <c r="T210" s="38">
        <v>21808800000</v>
      </c>
      <c r="U210" s="38">
        <v>22350000000</v>
      </c>
      <c r="V210" s="38">
        <v>22608100000</v>
      </c>
      <c r="W210" s="38">
        <v>22511200000</v>
      </c>
      <c r="X210" s="38">
        <v>21771500000</v>
      </c>
      <c r="Y210" s="38">
        <v>21491900000</v>
      </c>
      <c r="Z210" s="38">
        <v>21478200000</v>
      </c>
      <c r="AA210" s="38">
        <v>21174900000</v>
      </c>
      <c r="AB210" s="38">
        <v>20632300000</v>
      </c>
      <c r="AC210" s="38">
        <v>20271300000</v>
      </c>
      <c r="AD210" s="38">
        <v>19887100000</v>
      </c>
      <c r="AE210" s="38">
        <v>19832800000</v>
      </c>
    </row>
    <row r="211" spans="1:31" x14ac:dyDescent="0.25">
      <c r="A211" t="s">
        <v>379</v>
      </c>
      <c r="B211" s="38">
        <v>10444000000</v>
      </c>
      <c r="C211" s="38">
        <v>27125800000</v>
      </c>
      <c r="D211" s="38">
        <v>13889900000</v>
      </c>
      <c r="E211" s="38">
        <v>14698000000</v>
      </c>
      <c r="F211" s="38">
        <v>14235100000</v>
      </c>
      <c r="G211" s="38">
        <v>13749600000</v>
      </c>
      <c r="H211" s="38">
        <v>12992900000</v>
      </c>
      <c r="I211" s="38">
        <v>12208800000</v>
      </c>
      <c r="J211" s="38">
        <v>11603900000</v>
      </c>
      <c r="K211" s="38">
        <v>11073900000</v>
      </c>
      <c r="L211" s="38">
        <v>10951500000</v>
      </c>
      <c r="M211" s="38">
        <v>11052300000</v>
      </c>
      <c r="N211" s="38">
        <v>11388800000</v>
      </c>
      <c r="O211" s="38">
        <v>11649000000</v>
      </c>
      <c r="P211" s="38">
        <v>11797200000</v>
      </c>
      <c r="Q211" s="38">
        <v>11715800000</v>
      </c>
      <c r="R211" s="38">
        <v>11311300000</v>
      </c>
      <c r="S211" s="38">
        <v>11345200000</v>
      </c>
      <c r="T211" s="38">
        <v>11005900000</v>
      </c>
      <c r="U211" s="38">
        <v>11284800000</v>
      </c>
      <c r="V211" s="38">
        <v>11412100000</v>
      </c>
      <c r="W211" s="38">
        <v>11361900000</v>
      </c>
      <c r="X211" s="38">
        <v>10987500000</v>
      </c>
      <c r="Y211" s="38">
        <v>10846600000</v>
      </c>
      <c r="Z211" s="38">
        <v>10841600000</v>
      </c>
      <c r="AA211" s="38">
        <v>10688500000</v>
      </c>
      <c r="AB211" s="38">
        <v>10412500000</v>
      </c>
      <c r="AC211" s="38">
        <v>10231200000</v>
      </c>
      <c r="AD211" s="38">
        <v>10038700000</v>
      </c>
      <c r="AE211" s="38">
        <v>10011100000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3046810000000</v>
      </c>
      <c r="E213" s="38">
        <v>2038960000000</v>
      </c>
      <c r="F213" s="38">
        <v>1747580000000</v>
      </c>
      <c r="G213" s="38">
        <v>1632670000000</v>
      </c>
      <c r="H213" s="38">
        <v>1542550000000</v>
      </c>
      <c r="I213" s="38">
        <v>1468960000000</v>
      </c>
      <c r="J213" s="38">
        <v>1426900000000</v>
      </c>
      <c r="K213" s="38">
        <v>1398360000000</v>
      </c>
      <c r="L213" s="38">
        <v>1387850000000</v>
      </c>
      <c r="M213" s="38">
        <v>1393110000000</v>
      </c>
      <c r="N213" s="38">
        <v>1418640000000</v>
      </c>
      <c r="O213" s="38">
        <v>1456190000000</v>
      </c>
      <c r="P213" s="38">
        <v>1507260000000</v>
      </c>
      <c r="Q213" s="38">
        <v>1543310000000</v>
      </c>
      <c r="R213" s="38">
        <v>1589120000000</v>
      </c>
      <c r="S213" s="38">
        <v>1655950000000</v>
      </c>
      <c r="T213" s="38">
        <v>1672480000000</v>
      </c>
      <c r="U213" s="38">
        <v>1743070000000</v>
      </c>
      <c r="V213" s="38">
        <v>1796390000000</v>
      </c>
      <c r="W213" s="38">
        <v>1833940000000</v>
      </c>
      <c r="X213" s="38">
        <v>1842200000000</v>
      </c>
      <c r="Y213" s="38">
        <v>1856470000000</v>
      </c>
      <c r="Z213" s="38">
        <v>1876000000000</v>
      </c>
      <c r="AA213" s="38">
        <v>1876750000000</v>
      </c>
      <c r="AB213" s="38">
        <v>1894020000000</v>
      </c>
      <c r="AC213" s="38">
        <v>1891020000000</v>
      </c>
      <c r="AD213" s="38">
        <v>1888760000000</v>
      </c>
      <c r="AE213" s="38">
        <v>1906790000000</v>
      </c>
    </row>
    <row r="214" spans="1:31" x14ac:dyDescent="0.25">
      <c r="A214" t="s">
        <v>382</v>
      </c>
      <c r="B214">
        <v>0</v>
      </c>
      <c r="C214">
        <v>0</v>
      </c>
      <c r="D214">
        <v>7.4909299999999998E-2</v>
      </c>
      <c r="E214">
        <v>0.14641299999999999</v>
      </c>
      <c r="F214">
        <v>0.21379799999999999</v>
      </c>
      <c r="G214">
        <v>0.27859200000000001</v>
      </c>
      <c r="H214">
        <v>0.34345700000000001</v>
      </c>
      <c r="I214">
        <v>0.40926899999999999</v>
      </c>
      <c r="J214">
        <v>0.46882400000000002</v>
      </c>
      <c r="K214">
        <v>0.53386100000000003</v>
      </c>
      <c r="L214">
        <v>0.59314299999999998</v>
      </c>
      <c r="M214">
        <v>0.652424</v>
      </c>
      <c r="N214">
        <v>0.71043199999999995</v>
      </c>
      <c r="O214">
        <v>0.76774900000000001</v>
      </c>
      <c r="P214">
        <v>0.82360699999999998</v>
      </c>
      <c r="Q214">
        <v>0.87531700000000001</v>
      </c>
      <c r="R214">
        <v>0.92910800000000004</v>
      </c>
      <c r="S214">
        <v>0.978518</v>
      </c>
      <c r="T214">
        <v>1.02606</v>
      </c>
      <c r="U214">
        <v>1.07657</v>
      </c>
      <c r="V214">
        <v>1.12154</v>
      </c>
      <c r="W214">
        <v>1.1657500000000001</v>
      </c>
      <c r="X214">
        <v>1.2081500000000001</v>
      </c>
      <c r="Y214">
        <v>1.2367300000000001</v>
      </c>
      <c r="Z214">
        <v>1.27115</v>
      </c>
      <c r="AA214">
        <v>1.31003</v>
      </c>
      <c r="AB214">
        <v>1.36337</v>
      </c>
      <c r="AC214">
        <v>1.42137</v>
      </c>
      <c r="AD214">
        <v>1.4476899999999999</v>
      </c>
      <c r="AE214">
        <v>1.4803599999999999</v>
      </c>
    </row>
    <row r="215" spans="1:31" x14ac:dyDescent="0.25">
      <c r="A215" t="s">
        <v>383</v>
      </c>
      <c r="B215" s="38">
        <v>258223000000</v>
      </c>
      <c r="C215" s="38">
        <v>383331000000</v>
      </c>
      <c r="D215" s="38">
        <v>228142000000</v>
      </c>
      <c r="E215" s="38">
        <v>177278000000</v>
      </c>
      <c r="F215" s="38">
        <v>163168000000</v>
      </c>
      <c r="G215" s="38">
        <v>135862000000</v>
      </c>
      <c r="H215" s="38">
        <v>114272000000</v>
      </c>
      <c r="I215" s="38">
        <v>99423800000</v>
      </c>
      <c r="J215" s="38">
        <v>101270000000</v>
      </c>
      <c r="K215" s="38">
        <v>104883000000</v>
      </c>
      <c r="L215" s="38">
        <v>110496000000</v>
      </c>
      <c r="M215" s="38">
        <v>116950000000</v>
      </c>
      <c r="N215" s="38">
        <v>125167000000</v>
      </c>
      <c r="O215" s="38">
        <v>132504000000</v>
      </c>
      <c r="P215" s="38">
        <v>138403000000</v>
      </c>
      <c r="Q215" s="38">
        <v>139797000000</v>
      </c>
      <c r="R215" s="38">
        <v>142232000000</v>
      </c>
      <c r="S215" s="38">
        <v>146689000000</v>
      </c>
      <c r="T215" s="38">
        <v>144590000000</v>
      </c>
      <c r="U215" s="38">
        <v>151355000000</v>
      </c>
      <c r="V215" s="38">
        <v>155287000000</v>
      </c>
      <c r="W215" s="38">
        <v>156671000000</v>
      </c>
      <c r="X215" s="38">
        <v>155224000000</v>
      </c>
      <c r="Y215" s="38">
        <v>154747000000</v>
      </c>
      <c r="Z215" s="38">
        <v>155100000000</v>
      </c>
      <c r="AA215" s="38">
        <v>156811000000</v>
      </c>
      <c r="AB215" s="38">
        <v>157151000000</v>
      </c>
      <c r="AC215" s="38">
        <v>155627000000</v>
      </c>
      <c r="AD215" s="38">
        <v>153813000000</v>
      </c>
      <c r="AE215" s="38">
        <v>155329000000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231909000</v>
      </c>
      <c r="E216" s="38">
        <v>222972000</v>
      </c>
      <c r="F216" s="38">
        <v>214260000</v>
      </c>
      <c r="G216" s="38">
        <v>205849000</v>
      </c>
      <c r="H216" s="38">
        <v>197888000</v>
      </c>
      <c r="I216" s="38">
        <v>190454000</v>
      </c>
      <c r="J216" s="38">
        <v>183770000</v>
      </c>
      <c r="K216" s="38">
        <v>177912000</v>
      </c>
      <c r="L216" s="38">
        <v>172955000</v>
      </c>
      <c r="M216" s="38">
        <v>169050000</v>
      </c>
      <c r="N216" s="38">
        <v>166196000</v>
      </c>
      <c r="O216" s="38">
        <v>164469000</v>
      </c>
      <c r="P216" s="38">
        <v>163868000</v>
      </c>
      <c r="Q216" s="38">
        <v>163868000</v>
      </c>
      <c r="R216" s="38">
        <v>163868000</v>
      </c>
      <c r="S216" s="38">
        <v>163868000</v>
      </c>
      <c r="T216" s="38">
        <v>163868000</v>
      </c>
      <c r="U216" s="38">
        <v>163868000</v>
      </c>
      <c r="V216" s="38">
        <v>163868000</v>
      </c>
      <c r="W216" s="38">
        <v>163868000</v>
      </c>
      <c r="X216" s="38">
        <v>163868000</v>
      </c>
      <c r="Y216" s="38">
        <v>163868000</v>
      </c>
      <c r="Z216" s="38">
        <v>163868000</v>
      </c>
      <c r="AA216" s="38">
        <v>163868000</v>
      </c>
      <c r="AB216" s="38">
        <v>163868000</v>
      </c>
      <c r="AC216" s="38">
        <v>163868000</v>
      </c>
      <c r="AD216" s="38">
        <v>163868000</v>
      </c>
      <c r="AE216" s="38">
        <v>163868000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23339900000</v>
      </c>
      <c r="D220" s="38">
        <v>11950500000</v>
      </c>
      <c r="E220" s="38">
        <v>12646800000</v>
      </c>
      <c r="F220" s="38">
        <v>12247000000</v>
      </c>
      <c r="G220" s="38">
        <v>11833800000</v>
      </c>
      <c r="H220" s="38">
        <v>11174400000</v>
      </c>
      <c r="I220" s="38">
        <v>10503100000</v>
      </c>
      <c r="J220" s="38">
        <v>9983530000</v>
      </c>
      <c r="K220" s="38">
        <v>9532250000</v>
      </c>
      <c r="L220" s="38">
        <v>9418260000</v>
      </c>
      <c r="M220" s="38">
        <v>9508760000</v>
      </c>
      <c r="N220" s="38">
        <v>9801040000</v>
      </c>
      <c r="O220" s="38">
        <v>10024600000</v>
      </c>
      <c r="P220" s="38">
        <v>10150500000</v>
      </c>
      <c r="Q220" s="38">
        <v>10083700000</v>
      </c>
      <c r="R220" s="38">
        <v>9731650000</v>
      </c>
      <c r="S220" s="38">
        <v>9764630000</v>
      </c>
      <c r="T220" s="38">
        <v>9467930000</v>
      </c>
      <c r="U220" s="38">
        <v>9706260000</v>
      </c>
      <c r="V220" s="38">
        <v>9817760000</v>
      </c>
      <c r="W220" s="38">
        <v>9777150000</v>
      </c>
      <c r="X220" s="38">
        <v>9453330000</v>
      </c>
      <c r="Y220" s="38">
        <v>9334270000</v>
      </c>
      <c r="Z220" s="38">
        <v>9328390000</v>
      </c>
      <c r="AA220" s="38">
        <v>9197270000</v>
      </c>
      <c r="AB220" s="38">
        <v>8959950000</v>
      </c>
      <c r="AC220" s="38">
        <v>8804270000</v>
      </c>
      <c r="AD220" s="38">
        <v>8637710000</v>
      </c>
      <c r="AE220" s="38">
        <v>8615920000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675900</v>
      </c>
      <c r="E221">
        <v>675900</v>
      </c>
      <c r="F221">
        <v>675900</v>
      </c>
      <c r="G221">
        <v>600800</v>
      </c>
      <c r="H221">
        <v>600800</v>
      </c>
      <c r="I221">
        <v>600800</v>
      </c>
      <c r="J221">
        <v>525700</v>
      </c>
      <c r="K221">
        <v>525700</v>
      </c>
      <c r="L221">
        <v>525700</v>
      </c>
      <c r="M221">
        <v>525700</v>
      </c>
      <c r="N221">
        <v>525700</v>
      </c>
      <c r="O221">
        <v>525700</v>
      </c>
      <c r="P221">
        <v>525700</v>
      </c>
      <c r="Q221">
        <v>525700</v>
      </c>
      <c r="R221">
        <v>525700</v>
      </c>
      <c r="S221">
        <v>525700</v>
      </c>
      <c r="T221">
        <v>525700</v>
      </c>
      <c r="U221">
        <v>525700</v>
      </c>
      <c r="V221">
        <v>525700</v>
      </c>
      <c r="W221">
        <v>525700</v>
      </c>
      <c r="X221">
        <v>525700</v>
      </c>
      <c r="Y221">
        <v>525700</v>
      </c>
      <c r="Z221">
        <v>525700</v>
      </c>
      <c r="AA221">
        <v>525700</v>
      </c>
      <c r="AB221">
        <v>525700</v>
      </c>
      <c r="AC221">
        <v>525700</v>
      </c>
      <c r="AD221">
        <v>525700</v>
      </c>
      <c r="AE221">
        <v>525700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3229300</v>
      </c>
      <c r="E222" s="38">
        <v>3079100</v>
      </c>
      <c r="F222" s="38">
        <v>3004000</v>
      </c>
      <c r="G222" s="38">
        <v>2853800</v>
      </c>
      <c r="H222" s="38">
        <v>2778700</v>
      </c>
      <c r="I222" s="38">
        <v>2628500</v>
      </c>
      <c r="J222" s="38">
        <v>2553400</v>
      </c>
      <c r="K222" s="38">
        <v>2478300</v>
      </c>
      <c r="L222" s="38">
        <v>2403200</v>
      </c>
      <c r="M222" s="38">
        <v>2328100</v>
      </c>
      <c r="N222" s="38">
        <v>2328100</v>
      </c>
      <c r="O222" s="38">
        <v>2328100</v>
      </c>
      <c r="P222" s="38">
        <v>2253000</v>
      </c>
      <c r="Q222" s="38">
        <v>2253000</v>
      </c>
      <c r="R222" s="38">
        <v>2253000</v>
      </c>
      <c r="S222" s="38">
        <v>2253000</v>
      </c>
      <c r="T222" s="38">
        <v>2253000</v>
      </c>
      <c r="U222" s="38">
        <v>2253000</v>
      </c>
      <c r="V222" s="38">
        <v>2253000</v>
      </c>
      <c r="W222" s="38">
        <v>2253000</v>
      </c>
      <c r="X222" s="38">
        <v>2253000</v>
      </c>
      <c r="Y222" s="38">
        <v>2253000</v>
      </c>
      <c r="Z222" s="38">
        <v>2253000</v>
      </c>
      <c r="AA222" s="38">
        <v>2253000</v>
      </c>
      <c r="AB222" s="38">
        <v>2253000</v>
      </c>
      <c r="AC222" s="38">
        <v>2253000</v>
      </c>
      <c r="AD222" s="38">
        <v>2253000</v>
      </c>
      <c r="AE222" s="38">
        <v>2253000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120010000</v>
      </c>
      <c r="E224" s="38">
        <v>115429000</v>
      </c>
      <c r="F224" s="38">
        <v>110923000</v>
      </c>
      <c r="G224" s="38">
        <v>106567000</v>
      </c>
      <c r="H224" s="38">
        <v>102436000</v>
      </c>
      <c r="I224" s="38">
        <v>98606300</v>
      </c>
      <c r="J224" s="38">
        <v>95151700</v>
      </c>
      <c r="K224" s="38">
        <v>92072600</v>
      </c>
      <c r="L224" s="38">
        <v>89519200</v>
      </c>
      <c r="M224" s="38">
        <v>87491500</v>
      </c>
      <c r="N224" s="38">
        <v>85989500</v>
      </c>
      <c r="O224" s="38">
        <v>85088300</v>
      </c>
      <c r="P224" s="38">
        <v>84787900</v>
      </c>
      <c r="Q224" s="38">
        <v>84787900</v>
      </c>
      <c r="R224" s="38">
        <v>84787900</v>
      </c>
      <c r="S224" s="38">
        <v>84787900</v>
      </c>
      <c r="T224" s="38">
        <v>84787900</v>
      </c>
      <c r="U224" s="38">
        <v>84787900</v>
      </c>
      <c r="V224" s="38">
        <v>84787900</v>
      </c>
      <c r="W224" s="38">
        <v>84787900</v>
      </c>
      <c r="X224" s="38">
        <v>84787900</v>
      </c>
      <c r="Y224" s="38">
        <v>84787900</v>
      </c>
      <c r="Z224" s="38">
        <v>84787900</v>
      </c>
      <c r="AA224" s="38">
        <v>84787900</v>
      </c>
      <c r="AB224" s="38">
        <v>84787900</v>
      </c>
      <c r="AC224" s="38">
        <v>84787900</v>
      </c>
      <c r="AD224" s="38">
        <v>84787900</v>
      </c>
      <c r="AE224" s="38">
        <v>84787900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275317000000</v>
      </c>
      <c r="E225" s="38">
        <v>137208000000</v>
      </c>
      <c r="F225" s="38">
        <v>97029200000</v>
      </c>
      <c r="G225" s="38">
        <v>62348000000</v>
      </c>
      <c r="H225" s="38">
        <v>45127600000</v>
      </c>
      <c r="I225" s="38">
        <v>35559800000</v>
      </c>
      <c r="J225" s="38">
        <v>34380800000</v>
      </c>
      <c r="K225" s="38">
        <v>34253100000</v>
      </c>
      <c r="L225" s="38">
        <v>35064200000</v>
      </c>
      <c r="M225" s="38">
        <v>36588700000</v>
      </c>
      <c r="N225" s="38">
        <v>38841700000</v>
      </c>
      <c r="O225" s="38">
        <v>40636600000</v>
      </c>
      <c r="P225" s="38">
        <v>42281300000</v>
      </c>
      <c r="Q225" s="38">
        <v>42889600000</v>
      </c>
      <c r="R225" s="38">
        <v>43588000000</v>
      </c>
      <c r="S225" s="38">
        <v>45728400000</v>
      </c>
      <c r="T225" s="38">
        <v>44999900000</v>
      </c>
      <c r="U225" s="38">
        <v>47335500000</v>
      </c>
      <c r="V225" s="38">
        <v>48942700000</v>
      </c>
      <c r="W225" s="38">
        <v>49671100000</v>
      </c>
      <c r="X225" s="38">
        <v>48995200000</v>
      </c>
      <c r="Y225" s="38">
        <v>48905100000</v>
      </c>
      <c r="Z225" s="38">
        <v>49002700000</v>
      </c>
      <c r="AA225" s="38">
        <v>48649800000</v>
      </c>
      <c r="AB225" s="38">
        <v>48657300000</v>
      </c>
      <c r="AC225" s="38">
        <v>48334400000</v>
      </c>
      <c r="AD225" s="38">
        <v>47448200000</v>
      </c>
      <c r="AE225" s="38">
        <v>47500800000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155908000000</v>
      </c>
      <c r="E226" s="38">
        <v>77653400000</v>
      </c>
      <c r="F226" s="38">
        <v>54920600000</v>
      </c>
      <c r="G226" s="38">
        <v>35297000000</v>
      </c>
      <c r="H226" s="38">
        <v>25549000000</v>
      </c>
      <c r="I226" s="38">
        <v>20134300000</v>
      </c>
      <c r="J226" s="38">
        <v>19458400000</v>
      </c>
      <c r="K226" s="38">
        <v>19390800000</v>
      </c>
      <c r="L226" s="38">
        <v>19848900000</v>
      </c>
      <c r="M226" s="38">
        <v>20712600000</v>
      </c>
      <c r="N226" s="38">
        <v>21989300000</v>
      </c>
      <c r="O226" s="38">
        <v>23003100000</v>
      </c>
      <c r="P226" s="38">
        <v>23934400000</v>
      </c>
      <c r="Q226" s="38">
        <v>24279800000</v>
      </c>
      <c r="R226" s="38">
        <v>24677900000</v>
      </c>
      <c r="S226" s="38">
        <v>25887000000</v>
      </c>
      <c r="T226" s="38">
        <v>25473900000</v>
      </c>
      <c r="U226" s="38">
        <v>26795700000</v>
      </c>
      <c r="V226" s="38">
        <v>27704400000</v>
      </c>
      <c r="W226" s="38">
        <v>28117400000</v>
      </c>
      <c r="X226" s="38">
        <v>27734400000</v>
      </c>
      <c r="Y226" s="38">
        <v>27681900000</v>
      </c>
      <c r="Z226" s="38">
        <v>27741900000</v>
      </c>
      <c r="AA226" s="38">
        <v>27539200000</v>
      </c>
      <c r="AB226" s="38">
        <v>27546700000</v>
      </c>
      <c r="AC226" s="38">
        <v>27358900000</v>
      </c>
      <c r="AD226" s="38">
        <v>26863300000</v>
      </c>
      <c r="AE226" s="38">
        <v>26893300000</v>
      </c>
    </row>
    <row r="227" spans="1:31" x14ac:dyDescent="0.25">
      <c r="A227" t="s">
        <v>395</v>
      </c>
      <c r="B227" s="38">
        <v>32626600000</v>
      </c>
      <c r="C227" s="38">
        <v>84722600000</v>
      </c>
      <c r="D227" s="38">
        <v>43382400000</v>
      </c>
      <c r="E227" s="38">
        <v>45897900000</v>
      </c>
      <c r="F227" s="38">
        <v>44453200000</v>
      </c>
      <c r="G227" s="38">
        <v>42948700000</v>
      </c>
      <c r="H227" s="38">
        <v>40576300000</v>
      </c>
      <c r="I227" s="38">
        <v>38128100000</v>
      </c>
      <c r="J227" s="38">
        <v>36246200000</v>
      </c>
      <c r="K227" s="38">
        <v>34595400000</v>
      </c>
      <c r="L227" s="38">
        <v>34196800000</v>
      </c>
      <c r="M227" s="38">
        <v>34513500000</v>
      </c>
      <c r="N227" s="38">
        <v>35575800000</v>
      </c>
      <c r="O227" s="38">
        <v>36380000000</v>
      </c>
      <c r="P227" s="38">
        <v>36839800000</v>
      </c>
      <c r="Q227" s="38">
        <v>36595500000</v>
      </c>
      <c r="R227" s="38">
        <v>35327300000</v>
      </c>
      <c r="S227" s="38">
        <v>35437400000</v>
      </c>
      <c r="T227" s="38">
        <v>34379300000</v>
      </c>
      <c r="U227" s="38">
        <v>35234200000</v>
      </c>
      <c r="V227" s="38">
        <v>35640200000</v>
      </c>
      <c r="W227" s="38">
        <v>35488400000</v>
      </c>
      <c r="X227" s="38">
        <v>34318000000</v>
      </c>
      <c r="Y227" s="38">
        <v>33880300000</v>
      </c>
      <c r="Z227" s="38">
        <v>33857500000</v>
      </c>
      <c r="AA227" s="38">
        <v>33378600000</v>
      </c>
      <c r="AB227" s="38">
        <v>32520900000</v>
      </c>
      <c r="AC227" s="38">
        <v>31957400000</v>
      </c>
      <c r="AD227" s="38">
        <v>31350000000</v>
      </c>
      <c r="AE227" s="38">
        <v>31266800000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7.51E-2</v>
      </c>
      <c r="E229">
        <v>0.1502</v>
      </c>
      <c r="F229">
        <v>0.2253</v>
      </c>
      <c r="G229">
        <v>0.3004</v>
      </c>
      <c r="H229">
        <v>0.3755</v>
      </c>
      <c r="I229">
        <v>0.4506</v>
      </c>
      <c r="J229">
        <v>0.52569999999999995</v>
      </c>
      <c r="K229">
        <v>0.6008</v>
      </c>
      <c r="L229">
        <v>0.67589999999999995</v>
      </c>
      <c r="M229">
        <v>0.751</v>
      </c>
      <c r="N229">
        <v>0.82609999999999995</v>
      </c>
      <c r="O229">
        <v>0.9012</v>
      </c>
      <c r="P229">
        <v>0.97629999999999995</v>
      </c>
      <c r="Q229">
        <v>1.0513999999999999</v>
      </c>
      <c r="R229">
        <v>1.1265000000000001</v>
      </c>
      <c r="S229">
        <v>1.2016</v>
      </c>
      <c r="T229">
        <v>1.2766999999999999</v>
      </c>
      <c r="U229">
        <v>1.3517999999999999</v>
      </c>
      <c r="V229">
        <v>1.4269000000000001</v>
      </c>
      <c r="W229">
        <v>1.502</v>
      </c>
      <c r="X229">
        <v>1.5770999999999999</v>
      </c>
      <c r="Y229">
        <v>1.6521999999999999</v>
      </c>
      <c r="Z229">
        <v>1.7273000000000001</v>
      </c>
      <c r="AA229">
        <v>1.8024</v>
      </c>
      <c r="AB229">
        <v>1.8774999999999999</v>
      </c>
      <c r="AC229">
        <v>1.9525999999999999</v>
      </c>
      <c r="AD229">
        <v>2.0276999999999998</v>
      </c>
      <c r="AE229">
        <v>2.1027999999999998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4211850000000</v>
      </c>
      <c r="E231" s="38">
        <v>5488990000000</v>
      </c>
      <c r="F231" s="38">
        <v>5538160000000</v>
      </c>
      <c r="G231" s="38">
        <v>5600240000000</v>
      </c>
      <c r="H231" s="38">
        <v>5657390000000</v>
      </c>
      <c r="I231" s="38">
        <v>5699800000000</v>
      </c>
      <c r="J231" s="38">
        <v>5745280000000</v>
      </c>
      <c r="K231" s="38">
        <v>5781540000000</v>
      </c>
      <c r="L231" s="38">
        <v>5814120000000</v>
      </c>
      <c r="M231" s="38">
        <v>5882950000000</v>
      </c>
      <c r="N231" s="38">
        <v>5902000000000</v>
      </c>
      <c r="O231" s="38">
        <v>5919210000000</v>
      </c>
      <c r="P231" s="38">
        <v>5934580000000</v>
      </c>
      <c r="Q231" s="38">
        <v>5947480000000</v>
      </c>
      <c r="R231" s="38">
        <v>5979440000000</v>
      </c>
      <c r="S231" s="38">
        <v>6008940000000</v>
      </c>
      <c r="T231" s="38">
        <v>6033530000000</v>
      </c>
      <c r="U231" s="38">
        <v>6051970000000</v>
      </c>
      <c r="V231" s="38">
        <v>6059340000000</v>
      </c>
      <c r="W231" s="38">
        <v>6069790000000</v>
      </c>
      <c r="X231" s="38">
        <v>6079010000000</v>
      </c>
      <c r="Y231" s="38">
        <v>6086380000000</v>
      </c>
      <c r="Z231" s="38">
        <v>6093760000000</v>
      </c>
      <c r="AA231" s="38">
        <v>6100520000000</v>
      </c>
      <c r="AB231" s="38">
        <v>6105440000000</v>
      </c>
      <c r="AC231" s="38">
        <v>6109120000000</v>
      </c>
      <c r="AD231" s="38">
        <v>6113430000000</v>
      </c>
      <c r="AE231" s="38">
        <v>6118340000000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93234800000</v>
      </c>
      <c r="E235" s="38">
        <v>290091000000</v>
      </c>
      <c r="F235" s="38">
        <v>259853000000</v>
      </c>
      <c r="G235" s="38">
        <v>233671000000</v>
      </c>
      <c r="H235" s="38">
        <v>221256000000</v>
      </c>
      <c r="I235" s="38">
        <v>215049000000</v>
      </c>
      <c r="J235" s="38">
        <v>215540000000</v>
      </c>
      <c r="K235" s="38">
        <v>216401000000</v>
      </c>
      <c r="L235" s="38">
        <v>217876000000</v>
      </c>
      <c r="M235" s="38">
        <v>219904000000</v>
      </c>
      <c r="N235" s="38">
        <v>222485000000</v>
      </c>
      <c r="O235" s="38">
        <v>224575000000</v>
      </c>
      <c r="P235" s="38">
        <v>226603000000</v>
      </c>
      <c r="Q235" s="38">
        <v>227218000000</v>
      </c>
      <c r="R235" s="38">
        <v>228324000000</v>
      </c>
      <c r="S235" s="38">
        <v>230782000000</v>
      </c>
      <c r="T235" s="38">
        <v>230659000000</v>
      </c>
      <c r="U235" s="38">
        <v>233671000000</v>
      </c>
      <c r="V235" s="38">
        <v>236006000000</v>
      </c>
      <c r="W235" s="38">
        <v>237604000000</v>
      </c>
      <c r="X235" s="38">
        <v>238157000000</v>
      </c>
      <c r="Y235" s="38">
        <v>239448000000</v>
      </c>
      <c r="Z235" s="38">
        <v>240677000000</v>
      </c>
      <c r="AA235" s="38">
        <v>241538000000</v>
      </c>
      <c r="AB235" s="38">
        <v>242828000000</v>
      </c>
      <c r="AC235" s="38">
        <v>243750000000</v>
      </c>
      <c r="AD235" s="38">
        <v>244242000000</v>
      </c>
      <c r="AE235" s="38">
        <v>245901000000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28843200000</v>
      </c>
      <c r="E236" s="38">
        <v>103376000000</v>
      </c>
      <c r="F236" s="38">
        <v>99688100000</v>
      </c>
      <c r="G236" s="38">
        <v>96553700000</v>
      </c>
      <c r="H236" s="38">
        <v>95140100000</v>
      </c>
      <c r="I236" s="38">
        <v>94525500000</v>
      </c>
      <c r="J236" s="38">
        <v>94832800000</v>
      </c>
      <c r="K236" s="38">
        <v>95017200000</v>
      </c>
      <c r="L236" s="38">
        <v>95263000000</v>
      </c>
      <c r="M236" s="38">
        <v>95754700000</v>
      </c>
      <c r="N236" s="38">
        <v>96369300000</v>
      </c>
      <c r="O236" s="38">
        <v>96861000000</v>
      </c>
      <c r="P236" s="38">
        <v>97475600000</v>
      </c>
      <c r="Q236" s="38">
        <v>97905800000</v>
      </c>
      <c r="R236" s="38">
        <v>98458900000</v>
      </c>
      <c r="S236" s="38">
        <v>99196400000</v>
      </c>
      <c r="T236" s="38">
        <v>99626700000</v>
      </c>
      <c r="U236" s="38">
        <v>100610000000</v>
      </c>
      <c r="V236" s="38">
        <v>101593000000</v>
      </c>
      <c r="W236" s="38">
        <v>102454000000</v>
      </c>
      <c r="X236" s="38">
        <v>103191000000</v>
      </c>
      <c r="Y236" s="38">
        <v>103990000000</v>
      </c>
      <c r="Z236" s="38">
        <v>104728000000</v>
      </c>
      <c r="AA236" s="38">
        <v>105465000000</v>
      </c>
      <c r="AB236" s="38">
        <v>106326000000</v>
      </c>
      <c r="AC236" s="38">
        <v>107063000000</v>
      </c>
      <c r="AD236" s="38">
        <v>107616000000</v>
      </c>
      <c r="AE236" s="38">
        <v>108600000000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37552100000</v>
      </c>
      <c r="E237" s="38">
        <v>125010000000</v>
      </c>
      <c r="F237" s="38">
        <v>137978000000</v>
      </c>
      <c r="G237" s="38">
        <v>148733000000</v>
      </c>
      <c r="H237" s="38">
        <v>160349000000</v>
      </c>
      <c r="I237" s="38">
        <v>168954000000</v>
      </c>
      <c r="J237" s="38">
        <v>172764000000</v>
      </c>
      <c r="K237" s="38">
        <v>171719000000</v>
      </c>
      <c r="L237" s="38">
        <v>172457000000</v>
      </c>
      <c r="M237" s="38">
        <v>173071000000</v>
      </c>
      <c r="N237" s="38">
        <v>171658000000</v>
      </c>
      <c r="O237" s="38">
        <v>169322000000</v>
      </c>
      <c r="P237" s="38">
        <v>166126000000</v>
      </c>
      <c r="Q237" s="38">
        <v>160841000000</v>
      </c>
      <c r="R237" s="38">
        <v>161271000000</v>
      </c>
      <c r="S237" s="38">
        <v>160902000000</v>
      </c>
      <c r="T237" s="38">
        <v>162316000000</v>
      </c>
      <c r="U237" s="38">
        <v>163914000000</v>
      </c>
      <c r="V237" s="38">
        <v>167110000000</v>
      </c>
      <c r="W237" s="38">
        <v>169875000000</v>
      </c>
      <c r="X237" s="38">
        <v>169937000000</v>
      </c>
      <c r="Y237" s="38">
        <v>170797000000</v>
      </c>
      <c r="Z237" s="38">
        <v>172580000000</v>
      </c>
      <c r="AA237" s="38">
        <v>175960000000</v>
      </c>
      <c r="AB237" s="38">
        <v>179463000000</v>
      </c>
      <c r="AC237" s="38">
        <v>181799000000</v>
      </c>
      <c r="AD237" s="38">
        <v>183827000000</v>
      </c>
      <c r="AE237" s="38">
        <v>186838000000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53611600000</v>
      </c>
      <c r="E238" s="38">
        <v>132446000000</v>
      </c>
      <c r="F238" s="38">
        <v>128697000000</v>
      </c>
      <c r="G238" s="38">
        <v>125317000000</v>
      </c>
      <c r="H238" s="38">
        <v>123903000000</v>
      </c>
      <c r="I238" s="38">
        <v>123166000000</v>
      </c>
      <c r="J238" s="38">
        <v>123473000000</v>
      </c>
      <c r="K238" s="38">
        <v>123535000000</v>
      </c>
      <c r="L238" s="38">
        <v>123658000000</v>
      </c>
      <c r="M238" s="38">
        <v>124026000000</v>
      </c>
      <c r="N238" s="38">
        <v>124518000000</v>
      </c>
      <c r="O238" s="38">
        <v>125010000000</v>
      </c>
      <c r="P238" s="38">
        <v>125686000000</v>
      </c>
      <c r="Q238" s="38">
        <v>126177000000</v>
      </c>
      <c r="R238" s="38">
        <v>126792000000</v>
      </c>
      <c r="S238" s="38">
        <v>127652000000</v>
      </c>
      <c r="T238" s="38">
        <v>128083000000</v>
      </c>
      <c r="U238" s="38">
        <v>129189000000</v>
      </c>
      <c r="V238" s="38">
        <v>130295000000</v>
      </c>
      <c r="W238" s="38">
        <v>131279000000</v>
      </c>
      <c r="X238" s="38">
        <v>132200000000</v>
      </c>
      <c r="Y238" s="38">
        <v>133184000000</v>
      </c>
      <c r="Z238" s="38">
        <v>134106000000</v>
      </c>
      <c r="AA238" s="38">
        <v>134966000000</v>
      </c>
      <c r="AB238" s="38">
        <v>135950000000</v>
      </c>
      <c r="AC238" s="38">
        <v>136748000000</v>
      </c>
      <c r="AD238" s="38">
        <v>137425000000</v>
      </c>
      <c r="AE238" s="38">
        <v>138592000000</v>
      </c>
    </row>
    <row r="239" spans="1:31" x14ac:dyDescent="0.25">
      <c r="A239" t="s">
        <v>407</v>
      </c>
      <c r="B239">
        <v>0</v>
      </c>
      <c r="C239">
        <v>0</v>
      </c>
      <c r="D239" s="38">
        <v>291991000000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30730000000</v>
      </c>
      <c r="E241" s="38">
        <v>112410000000</v>
      </c>
      <c r="F241" s="38">
        <v>118188000000</v>
      </c>
      <c r="G241" s="38">
        <v>122060000000</v>
      </c>
      <c r="H241" s="38">
        <v>124272000000</v>
      </c>
      <c r="I241" s="38">
        <v>124457000000</v>
      </c>
      <c r="J241" s="38">
        <v>123658000000</v>
      </c>
      <c r="K241" s="38">
        <v>121814000000</v>
      </c>
      <c r="L241" s="38">
        <v>119847000000</v>
      </c>
      <c r="M241" s="38">
        <v>117696000000</v>
      </c>
      <c r="N241" s="38">
        <v>115729000000</v>
      </c>
      <c r="O241" s="38">
        <v>114439000000</v>
      </c>
      <c r="P241" s="38">
        <v>113885000000</v>
      </c>
      <c r="Q241" s="38">
        <v>112963000000</v>
      </c>
      <c r="R241" s="38">
        <v>111611000000</v>
      </c>
      <c r="S241" s="38">
        <v>109829000000</v>
      </c>
      <c r="T241" s="38">
        <v>109153000000</v>
      </c>
      <c r="U241" s="38">
        <v>107555000000</v>
      </c>
      <c r="V241" s="38">
        <v>106203000000</v>
      </c>
      <c r="W241" s="38">
        <v>105342000000</v>
      </c>
      <c r="X241" s="38">
        <v>104789000000</v>
      </c>
      <c r="Y241" s="38">
        <v>104236000000</v>
      </c>
      <c r="Z241" s="38">
        <v>103253000000</v>
      </c>
      <c r="AA241" s="38">
        <v>102577000000</v>
      </c>
      <c r="AB241" s="38">
        <v>101778000000</v>
      </c>
      <c r="AC241" s="38">
        <v>100733000000</v>
      </c>
      <c r="AD241" s="38">
        <v>99995400000</v>
      </c>
      <c r="AE241" s="38">
        <v>99688100000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29377900000</v>
      </c>
      <c r="E246" s="38">
        <v>105035000000</v>
      </c>
      <c r="F246" s="38">
        <v>111673000000</v>
      </c>
      <c r="G246" s="38">
        <v>117512000000</v>
      </c>
      <c r="H246" s="38">
        <v>121937000000</v>
      </c>
      <c r="I246" s="38">
        <v>123780000000</v>
      </c>
      <c r="J246" s="38">
        <v>123780000000</v>
      </c>
      <c r="K246" s="38">
        <v>122428000000</v>
      </c>
      <c r="L246" s="38">
        <v>121322000000</v>
      </c>
      <c r="M246" s="38">
        <v>120769000000</v>
      </c>
      <c r="N246" s="38">
        <v>120707000000</v>
      </c>
      <c r="O246" s="38">
        <v>121261000000</v>
      </c>
      <c r="P246" s="38">
        <v>122674000000</v>
      </c>
      <c r="Q246" s="38">
        <v>124334000000</v>
      </c>
      <c r="R246" s="38">
        <v>125747000000</v>
      </c>
      <c r="S246" s="38">
        <v>126669000000</v>
      </c>
      <c r="T246" s="38">
        <v>128513000000</v>
      </c>
      <c r="U246" s="38">
        <v>129250000000</v>
      </c>
      <c r="V246" s="38">
        <v>130357000000</v>
      </c>
      <c r="W246" s="38">
        <v>131770000000</v>
      </c>
      <c r="X246" s="38">
        <v>133184000000</v>
      </c>
      <c r="Y246" s="38">
        <v>134352000000</v>
      </c>
      <c r="Z246" s="38">
        <v>135212000000</v>
      </c>
      <c r="AA246" s="38">
        <v>136380000000</v>
      </c>
      <c r="AB246" s="38">
        <v>137732000000</v>
      </c>
      <c r="AC246" s="38">
        <v>138346000000</v>
      </c>
      <c r="AD246" s="38">
        <v>138900000000</v>
      </c>
      <c r="AE246" s="38">
        <v>140129000000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15672300000</v>
      </c>
      <c r="E248" s="38">
        <v>56850500000</v>
      </c>
      <c r="F248" s="38">
        <v>59985000000</v>
      </c>
      <c r="G248" s="38">
        <v>61767300000</v>
      </c>
      <c r="H248" s="38">
        <v>62996500000</v>
      </c>
      <c r="I248" s="38">
        <v>63488200000</v>
      </c>
      <c r="J248" s="38">
        <v>63180900000</v>
      </c>
      <c r="K248" s="38">
        <v>62443400000</v>
      </c>
      <c r="L248" s="38">
        <v>61337100000</v>
      </c>
      <c r="M248" s="38">
        <v>60415200000</v>
      </c>
      <c r="N248" s="38">
        <v>59862000000</v>
      </c>
      <c r="O248" s="38">
        <v>59616200000</v>
      </c>
      <c r="P248" s="38">
        <v>59677700000</v>
      </c>
      <c r="Q248" s="38">
        <v>59985000000</v>
      </c>
      <c r="R248" s="38">
        <v>60353700000</v>
      </c>
      <c r="S248" s="38">
        <v>60599600000</v>
      </c>
      <c r="T248" s="38">
        <v>61460000000</v>
      </c>
      <c r="U248" s="38">
        <v>61767300000</v>
      </c>
      <c r="V248" s="38">
        <v>62259000000</v>
      </c>
      <c r="W248" s="38">
        <v>62935000000</v>
      </c>
      <c r="X248" s="38">
        <v>63795500000</v>
      </c>
      <c r="Y248" s="38">
        <v>64717400000</v>
      </c>
      <c r="Z248" s="38">
        <v>65454900000</v>
      </c>
      <c r="AA248" s="38">
        <v>66315300000</v>
      </c>
      <c r="AB248" s="38">
        <v>67114300000</v>
      </c>
      <c r="AC248" s="38">
        <v>67851800000</v>
      </c>
      <c r="AD248" s="38">
        <v>68650800000</v>
      </c>
      <c r="AE248" s="38">
        <v>69634200000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15057700000</v>
      </c>
      <c r="E249" s="38">
        <v>55252500000</v>
      </c>
      <c r="F249" s="38">
        <v>57895300000</v>
      </c>
      <c r="G249" s="38">
        <v>60968300000</v>
      </c>
      <c r="H249" s="38">
        <v>63426700000</v>
      </c>
      <c r="I249" s="38">
        <v>64225700000</v>
      </c>
      <c r="J249" s="38">
        <v>63979900000</v>
      </c>
      <c r="K249" s="38">
        <v>63303800000</v>
      </c>
      <c r="L249" s="38">
        <v>62873600000</v>
      </c>
      <c r="M249" s="38">
        <v>62566300000</v>
      </c>
      <c r="N249" s="38">
        <v>62381900000</v>
      </c>
      <c r="O249" s="38">
        <v>62443400000</v>
      </c>
      <c r="P249" s="38">
        <v>62996500000</v>
      </c>
      <c r="Q249" s="38">
        <v>63611100000</v>
      </c>
      <c r="R249" s="38">
        <v>64102800000</v>
      </c>
      <c r="S249" s="38">
        <v>64348600000</v>
      </c>
      <c r="T249" s="38">
        <v>65209100000</v>
      </c>
      <c r="U249" s="38">
        <v>65393400000</v>
      </c>
      <c r="V249" s="38">
        <v>65762200000</v>
      </c>
      <c r="W249" s="38">
        <v>66438300000</v>
      </c>
      <c r="X249" s="38">
        <v>67052900000</v>
      </c>
      <c r="Y249" s="38">
        <v>67728900000</v>
      </c>
      <c r="Z249" s="38">
        <v>68282100000</v>
      </c>
      <c r="AA249" s="38">
        <v>69081000000</v>
      </c>
      <c r="AB249" s="38">
        <v>69880000000</v>
      </c>
      <c r="AC249" s="38">
        <v>70494600000</v>
      </c>
      <c r="AD249" s="38">
        <v>71047800000</v>
      </c>
      <c r="AE249" s="38">
        <v>71723800000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20404700000</v>
      </c>
      <c r="E250" s="38">
        <v>75227000000</v>
      </c>
      <c r="F250" s="38">
        <v>76763500000</v>
      </c>
      <c r="G250" s="38">
        <v>77439600000</v>
      </c>
      <c r="H250" s="38">
        <v>79713600000</v>
      </c>
      <c r="I250" s="38">
        <v>80512600000</v>
      </c>
      <c r="J250" s="38">
        <v>79898000000</v>
      </c>
      <c r="K250" s="38">
        <v>78423000000</v>
      </c>
      <c r="L250" s="38">
        <v>77132300000</v>
      </c>
      <c r="M250" s="38">
        <v>76026000000</v>
      </c>
      <c r="N250" s="38">
        <v>75104100000</v>
      </c>
      <c r="O250" s="38">
        <v>74673900000</v>
      </c>
      <c r="P250" s="38">
        <v>74735400000</v>
      </c>
      <c r="Q250" s="38">
        <v>74919700000</v>
      </c>
      <c r="R250" s="38">
        <v>74735400000</v>
      </c>
      <c r="S250" s="38">
        <v>74243700000</v>
      </c>
      <c r="T250" s="38">
        <v>74489500000</v>
      </c>
      <c r="U250" s="38">
        <v>73997800000</v>
      </c>
      <c r="V250" s="38">
        <v>73567600000</v>
      </c>
      <c r="W250" s="38">
        <v>73567600000</v>
      </c>
      <c r="X250" s="38">
        <v>73383200000</v>
      </c>
      <c r="Y250" s="38">
        <v>73137400000</v>
      </c>
      <c r="Z250" s="38">
        <v>72891600000</v>
      </c>
      <c r="AA250" s="38">
        <v>72953000000</v>
      </c>
      <c r="AB250" s="38">
        <v>72891600000</v>
      </c>
      <c r="AC250" s="38">
        <v>72584300000</v>
      </c>
      <c r="AD250" s="38">
        <v>72461300000</v>
      </c>
      <c r="AE250" s="38">
        <v>72277000000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11554500000</v>
      </c>
      <c r="E251" s="38">
        <v>42585600000</v>
      </c>
      <c r="F251" s="38">
        <v>43452200000</v>
      </c>
      <c r="G251" s="38">
        <v>43857900000</v>
      </c>
      <c r="H251" s="38">
        <v>45142400000</v>
      </c>
      <c r="I251" s="38">
        <v>45584900000</v>
      </c>
      <c r="J251" s="38">
        <v>45234600000</v>
      </c>
      <c r="K251" s="38">
        <v>44411000000</v>
      </c>
      <c r="L251" s="38">
        <v>43655000000</v>
      </c>
      <c r="M251" s="38">
        <v>43052700000</v>
      </c>
      <c r="N251" s="38">
        <v>42524200000</v>
      </c>
      <c r="O251" s="38">
        <v>42278300000</v>
      </c>
      <c r="P251" s="38">
        <v>42296800000</v>
      </c>
      <c r="Q251" s="38">
        <v>42413500000</v>
      </c>
      <c r="R251" s="38">
        <v>42296800000</v>
      </c>
      <c r="S251" s="38">
        <v>42032500000</v>
      </c>
      <c r="T251" s="38">
        <v>42167700000</v>
      </c>
      <c r="U251" s="38">
        <v>41878800000</v>
      </c>
      <c r="V251" s="38">
        <v>41657600000</v>
      </c>
      <c r="W251" s="38">
        <v>41633000000</v>
      </c>
      <c r="X251" s="38">
        <v>41547000000</v>
      </c>
      <c r="Y251" s="38">
        <v>41411700000</v>
      </c>
      <c r="Z251" s="38">
        <v>41276500000</v>
      </c>
      <c r="AA251" s="38">
        <v>41301100000</v>
      </c>
      <c r="AB251" s="38">
        <v>41258100000</v>
      </c>
      <c r="AC251" s="38">
        <v>41098300000</v>
      </c>
      <c r="AD251" s="38">
        <v>41012300000</v>
      </c>
      <c r="AE251" s="38">
        <v>40920100000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90100400000</v>
      </c>
      <c r="E252" s="38">
        <v>322911000000</v>
      </c>
      <c r="F252" s="38">
        <v>311418000000</v>
      </c>
      <c r="G252" s="38">
        <v>301584000000</v>
      </c>
      <c r="H252" s="38">
        <v>297159000000</v>
      </c>
      <c r="I252" s="38">
        <v>295192000000</v>
      </c>
      <c r="J252" s="38">
        <v>296114000000</v>
      </c>
      <c r="K252" s="38">
        <v>296729000000</v>
      </c>
      <c r="L252" s="38">
        <v>297528000000</v>
      </c>
      <c r="M252" s="38">
        <v>299064000000</v>
      </c>
      <c r="N252" s="38">
        <v>300908000000</v>
      </c>
      <c r="O252" s="38">
        <v>302629000000</v>
      </c>
      <c r="P252" s="38">
        <v>304473000000</v>
      </c>
      <c r="Q252" s="38">
        <v>305763000000</v>
      </c>
      <c r="R252" s="38">
        <v>307484000000</v>
      </c>
      <c r="S252" s="38">
        <v>309820000000</v>
      </c>
      <c r="T252" s="38">
        <v>311111000000</v>
      </c>
      <c r="U252" s="38">
        <v>314184000000</v>
      </c>
      <c r="V252" s="38">
        <v>317257000000</v>
      </c>
      <c r="W252" s="38">
        <v>319961000000</v>
      </c>
      <c r="X252" s="38">
        <v>322173000000</v>
      </c>
      <c r="Y252" s="38">
        <v>324755000000</v>
      </c>
      <c r="Z252" s="38">
        <v>327090000000</v>
      </c>
      <c r="AA252" s="38">
        <v>329364000000</v>
      </c>
      <c r="AB252" s="38">
        <v>332007000000</v>
      </c>
      <c r="AC252" s="38">
        <v>334281000000</v>
      </c>
      <c r="AD252" s="38">
        <v>336063000000</v>
      </c>
      <c r="AE252" s="38">
        <v>339198000000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989506000000</v>
      </c>
      <c r="E255" s="38">
        <v>1610870000000</v>
      </c>
      <c r="F255" s="38">
        <v>1637290000000</v>
      </c>
      <c r="G255" s="38">
        <v>1655730000000</v>
      </c>
      <c r="H255" s="38">
        <v>1660030000000</v>
      </c>
      <c r="I255" s="38">
        <v>1674170000000</v>
      </c>
      <c r="J255" s="38">
        <v>1712890000000</v>
      </c>
      <c r="K255" s="38">
        <v>1739930000000</v>
      </c>
      <c r="L255" s="38">
        <v>1746690000000</v>
      </c>
      <c r="M255" s="38">
        <v>1749150000000</v>
      </c>
      <c r="N255" s="38">
        <v>1755300000000</v>
      </c>
      <c r="O255" s="38">
        <v>1759600000000</v>
      </c>
      <c r="P255" s="38">
        <v>1769430000000</v>
      </c>
      <c r="Q255" s="38">
        <v>1786030000000</v>
      </c>
      <c r="R255" s="38">
        <v>1810610000000</v>
      </c>
      <c r="S255" s="38">
        <v>1838270000000</v>
      </c>
      <c r="T255" s="38">
        <v>1861010000000</v>
      </c>
      <c r="U255" s="38">
        <v>1886820000000</v>
      </c>
      <c r="V255" s="38">
        <v>1916940000000</v>
      </c>
      <c r="W255" s="38">
        <v>1942140000000</v>
      </c>
      <c r="X255" s="38">
        <v>1964260000000</v>
      </c>
      <c r="Y255" s="38">
        <v>1986390000000</v>
      </c>
      <c r="Z255" s="38">
        <v>2011590000000</v>
      </c>
      <c r="AA255" s="38">
        <v>2037400000000</v>
      </c>
      <c r="AB255" s="38">
        <v>2062600000000</v>
      </c>
      <c r="AC255" s="38">
        <v>2085340000000</v>
      </c>
      <c r="AD255" s="38">
        <v>2105010000000</v>
      </c>
      <c r="AE255" s="38">
        <v>2134510000000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169</v>
      </c>
      <c r="B282" s="38">
        <f>SUM(B39,B64,B89,B114,B139,B164,B189,B214,B239,B264)</f>
        <v>181776560000000</v>
      </c>
      <c r="C282" s="38">
        <f t="shared" ref="C282:AE282" si="0">SUM(C39,C64,C89,C114,C139,C164,C189,C214,C239,C264)</f>
        <v>183384080000000</v>
      </c>
      <c r="D282" s="38">
        <f t="shared" si="0"/>
        <v>184867501000000.06</v>
      </c>
      <c r="E282" s="38">
        <f t="shared" si="0"/>
        <v>169575292700000.16</v>
      </c>
      <c r="F282" s="38">
        <f t="shared" si="0"/>
        <v>164566268700000.22</v>
      </c>
      <c r="G282" s="38">
        <f t="shared" si="0"/>
        <v>161597615200000.28</v>
      </c>
      <c r="H282" s="38">
        <f t="shared" si="0"/>
        <v>159572006300000.34</v>
      </c>
      <c r="I282" s="38">
        <f t="shared" si="0"/>
        <v>161479601500000.41</v>
      </c>
      <c r="J282" s="38">
        <f t="shared" si="0"/>
        <v>160823631300000.47</v>
      </c>
      <c r="K282" s="38">
        <f t="shared" si="0"/>
        <v>161838478400000.53</v>
      </c>
      <c r="L282" s="38">
        <f t="shared" si="0"/>
        <v>159818097500000.59</v>
      </c>
      <c r="M282" s="38">
        <f t="shared" si="0"/>
        <v>158328752800000.66</v>
      </c>
      <c r="N282" s="38">
        <f t="shared" si="0"/>
        <v>156321609100000.72</v>
      </c>
      <c r="O282" s="38">
        <f t="shared" si="0"/>
        <v>156234076800000.78</v>
      </c>
      <c r="P282" s="38">
        <f t="shared" si="0"/>
        <v>154312840400000.81</v>
      </c>
      <c r="Q282" s="38">
        <f t="shared" si="0"/>
        <v>152648958700000.88</v>
      </c>
      <c r="R282" s="38">
        <f t="shared" si="0"/>
        <v>151414431500000.94</v>
      </c>
      <c r="S282" s="38">
        <f t="shared" si="0"/>
        <v>149619860400000.97</v>
      </c>
      <c r="T282" s="38">
        <f t="shared" si="0"/>
        <v>147511585400001.03</v>
      </c>
      <c r="U282" s="38">
        <f t="shared" si="0"/>
        <v>146276066000001.06</v>
      </c>
      <c r="V282" s="38">
        <f t="shared" si="0"/>
        <v>144761795300001.13</v>
      </c>
      <c r="W282" s="38">
        <f t="shared" si="0"/>
        <v>143012433500001.16</v>
      </c>
      <c r="X282" s="38">
        <f t="shared" si="0"/>
        <v>141369068200001.22</v>
      </c>
      <c r="Y282" s="38">
        <f t="shared" si="0"/>
        <v>138344480700001.23</v>
      </c>
      <c r="Z282" s="38">
        <f t="shared" si="0"/>
        <v>136522208100001.27</v>
      </c>
      <c r="AA282" s="38">
        <f t="shared" si="0"/>
        <v>133706857000001.31</v>
      </c>
      <c r="AB282" s="38">
        <f t="shared" si="0"/>
        <v>134243570000001.36</v>
      </c>
      <c r="AC282" s="38">
        <f t="shared" si="0"/>
        <v>136536020000001.42</v>
      </c>
      <c r="AD282" s="38">
        <f t="shared" si="0"/>
        <v>134491550000001.45</v>
      </c>
      <c r="AE282" s="38">
        <f t="shared" si="0"/>
        <v>132596810000001.48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zoomScaleNormal="100" workbookViewId="0">
      <selection activeCell="A2" sqref="A2"/>
    </sheetView>
  </sheetViews>
  <sheetFormatPr defaultRowHeight="15" x14ac:dyDescent="0.25"/>
  <cols>
    <col min="1" max="1" width="44.85546875" customWidth="1"/>
    <col min="12" max="12" width="12" bestFit="1" customWidth="1"/>
  </cols>
  <sheetData>
    <row r="1" spans="1:31" x14ac:dyDescent="0.25">
      <c r="A1" s="4" t="s">
        <v>172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 s="38">
        <f>MAX(TREND('Current and Planned Capacity'!$B$35:$C$35,'Current and Planned Capacity'!$B$26:$C$26,'BFoCPAbI-energyEmis'!B1),0)*'Capacity Factor Data'!$A$45*10^12/'BAU Emissions'!B282</f>
        <v>0</v>
      </c>
      <c r="C10" s="38">
        <f>MAX(TREND('Current and Planned Capacity'!$B$35:$C$35,'Current and Planned Capacity'!$B$26:$C$26,'BFoCPAbI-energyEmis'!C1),0)*'Capacity Factor Data'!$A$45*10^12/'BAU Emissions'!C282</f>
        <v>0</v>
      </c>
      <c r="D10" s="38">
        <f>MAX(TREND('Current and Planned Capacity'!$B$35:$C$35,'Current and Planned Capacity'!$B$26:$C$26,'BFoCPAbI-energyEmis'!D1),0)*'Capacity Factor Data'!$A$45*10^12/'BAU Emissions'!D282</f>
        <v>0</v>
      </c>
      <c r="E10" s="38">
        <f>MAX(TREND('Current and Planned Capacity'!$B$35:$C$35,'Current and Planned Capacity'!$B$26:$C$26,'BFoCPAbI-energyEmis'!E1),0)*'Capacity Factor Data'!$A$45*10^12/'BAU Emissions'!E282</f>
        <v>0</v>
      </c>
      <c r="F10" s="38">
        <f>MAX(TREND('Current and Planned Capacity'!$B$35:$C$35,'Current and Planned Capacity'!$B$26:$C$26,'BFoCPAbI-energyEmis'!F1),0)*'Capacity Factor Data'!$A$45*10^12/'BAU Emissions'!F282</f>
        <v>0</v>
      </c>
      <c r="G10" s="38">
        <f>MAX(TREND('Current and Planned Capacity'!$B$35:$C$35,'Current and Planned Capacity'!$B$26:$C$26,'BFoCPAbI-energyEmis'!G1),0)*'Capacity Factor Data'!$A$45*10^12/'BAU Emissions'!G282</f>
        <v>0</v>
      </c>
      <c r="H10" s="38">
        <f>MAX(TREND('Current and Planned Capacity'!$B$35:$C$35,'Current and Planned Capacity'!$B$26:$C$26,'BFoCPAbI-energyEmis'!H1),0)*'Capacity Factor Data'!$A$45*10^12/'BAU Emissions'!H282</f>
        <v>0</v>
      </c>
      <c r="I10" s="38">
        <f>MAX(TREND('Current and Planned Capacity'!$B$35:$C$35,'Current and Planned Capacity'!$B$26:$C$26,'BFoCPAbI-energyEmis'!I1),0)*'Capacity Factor Data'!$A$45*10^12/'BAU Emissions'!I282</f>
        <v>0</v>
      </c>
      <c r="J10" s="38">
        <f>MAX(TREND('Current and Planned Capacity'!$B$35:$C$35,'Current and Planned Capacity'!$B$26:$C$26,'BFoCPAbI-energyEmis'!J1),0)*'Capacity Factor Data'!$A$45*10^12/'BAU Emissions'!J282</f>
        <v>0</v>
      </c>
      <c r="K10" s="38">
        <f>MAX(TREND('Current and Planned Capacity'!$B$35:$C$35,'Current and Planned Capacity'!$B$26:$C$26,'BFoCPAbI-energyEmis'!K1),0)*'Capacity Factor Data'!$A$45*10^12/'BAU Emissions'!K282</f>
        <v>0</v>
      </c>
      <c r="L10" s="38">
        <f>(MAX(TREND('Current and Planned Capacity'!$C$35:$D$35,'Current and Planned Capacity'!$C$26:$D$26,'BFoCPAbI-energyEmis'!L1),0)*'Capacity Factor Data'!$A$45*10^12)/'BAU Emissions'!L282</f>
        <v>3.0588543612976003E-2</v>
      </c>
      <c r="M10" s="38">
        <f>(MAX(TREND('Current and Planned Capacity'!$C$35:$D$35,'Current and Planned Capacity'!$C$26:$D$26,'BFoCPAbI-energyEmis'!M1),0)*'Capacity Factor Data'!$A$45*10^12)/'BAU Emissions'!M282</f>
        <v>6.1752559267584821E-2</v>
      </c>
      <c r="N10" s="38">
        <f>(MAX(TREND('Current and Planned Capacity'!$C$35:$D$35,'Current and Planned Capacity'!$C$26:$D$26,'BFoCPAbI-energyEmis'!N1),0)*'Capacity Factor Data'!$A$45*10^12)/'BAU Emissions'!N282</f>
        <v>9.3818177928210483E-2</v>
      </c>
      <c r="O10" s="38">
        <f>(MAX(TREND('Current and Planned Capacity'!$C$35:$D$35,'Current and Planned Capacity'!$C$26:$D$26,'BFoCPAbI-energyEmis'!O1),0)*'Capacity Factor Data'!$A$45*10^12)/'BAU Emissions'!O282</f>
        <v>0.12516098781140647</v>
      </c>
      <c r="P10" s="38">
        <f>(MAX(TREND('Current and Planned Capacity'!$C$35:$D$35,'Current and Planned Capacity'!$C$26:$D$26,'BFoCPAbI-energyEmis'!P1),0)*'Capacity Factor Data'!$A$45*10^12)/'BAU Emissions'!P282</f>
        <v>0.15839909474969605</v>
      </c>
      <c r="Q10" s="38">
        <f>(MAX(TREND('Current and Planned Capacity'!$C$35:$D$35,'Current and Planned Capacity'!$C$26:$D$26,'BFoCPAbI-energyEmis'!Q1),0)*'Capacity Factor Data'!$A$45*10^12)/'BAU Emissions'!Q282</f>
        <v>0.19215078388304724</v>
      </c>
      <c r="R10" s="38">
        <f>(MAX(TREND('Current and Planned Capacity'!$C$35:$D$35,'Current and Planned Capacity'!$C$26:$D$26,'BFoCPAbI-energyEmis'!R1),0)*'Capacity Factor Data'!$A$45*10^12)/'BAU Emissions'!R282</f>
        <v>0.22600368788928196</v>
      </c>
      <c r="S10" s="38">
        <f>(MAX(TREND('Current and Planned Capacity'!$C$35:$D$35,'Current and Planned Capacity'!$C$26:$D$26,'BFoCPAbI-energyEmis'!S1),0)*'Capacity Factor Data'!$A$45*10^12)/'BAU Emissions'!S282</f>
        <v>0.26138791106760201</v>
      </c>
      <c r="T10" s="38">
        <f>(MAX(TREND('Current and Planned Capacity'!$C$35:$D$35,'Current and Planned Capacity'!$C$26:$D$26,'BFoCPAbI-energyEmis'!T1),0)*'Capacity Factor Data'!$A$45*10^12)/'BAU Emissions'!T282</f>
        <v>0.29826420406505499</v>
      </c>
      <c r="U10" s="38">
        <f>(MAX(TREND('Current and Planned Capacity'!$C$35:$D$35,'Current and Planned Capacity'!$C$26:$D$26,'BFoCPAbI-energyEmis'!U1),0)*'Capacity Factor Data'!$A$45*10^12)/'BAU Emissions'!U282</f>
        <v>0.33420387758601977</v>
      </c>
      <c r="V10" s="38">
        <f>(MAX(TREND('Current and Planned Capacity'!$C$35:$D$35,'Current and Planned Capacity'!$C$26:$D$26,'BFoCPAbI-energyEmis'!V1),0)*'Capacity Factor Data'!$A$45*10^12)/'BAU Emissions'!V282</f>
        <v>0.37146977342543436</v>
      </c>
      <c r="W10" s="38">
        <f>(MAX(TREND('Current and Planned Capacity'!$C$35:$D$35,'Current and Planned Capacity'!$C$26:$D$26,'BFoCPAbI-energyEmis'!W1),0)*'Capacity Factor Data'!$A$45*10^12)/'BAU Emissions'!W282</f>
        <v>0.41019674101464226</v>
      </c>
      <c r="X10" s="38">
        <f>(MAX(TREND('Current and Planned Capacity'!$C$35:$D$35,'Current and Planned Capacity'!$C$26:$D$26,'BFoCPAbI-energyEmis'!X1),0)*'Capacity Factor Data'!$A$45*10^12)/'BAU Emissions'!X282</f>
        <v>0.44954556043255001</v>
      </c>
      <c r="Y10" s="38">
        <f>(MAX(TREND('Current and Planned Capacity'!$C$35:$D$35,'Current and Planned Capacity'!$C$26:$D$26,'BFoCPAbI-energyEmis'!Y1),0)*'Capacity Factor Data'!$A$45*10^12)/'BAU Emissions'!Y282</f>
        <v>0.49471030207365208</v>
      </c>
      <c r="Z10" s="38">
        <f>(MAX(TREND('Current and Planned Capacity'!$C$35:$D$35,'Current and Planned Capacity'!$C$26:$D$26,'BFoCPAbI-energyEmis'!Z1),0)*'Capacity Factor Data'!$A$45*10^12)/'BAU Emissions'!Z282</f>
        <v>0.53712171597115166</v>
      </c>
      <c r="AA10" s="38">
        <f>(MAX(TREND('Current and Planned Capacity'!$C$35:$D$35,'Current and Planned Capacity'!$C$26:$D$26,'BFoCPAbI-energyEmis'!AA1),0)*'Capacity Factor Data'!$A$45*10^12)/'BAU Emissions'!AA282</f>
        <v>0.58499352451583098</v>
      </c>
      <c r="AB10" s="38">
        <f>(MAX(TREND('Current and Planned Capacity'!$C$35:$D$35,'Current and Planned Capacity'!$C$26:$D$26,'BFoCPAbI-energyEmis'!AB1),0)*'Capacity Factor Data'!$A$45*10^12)/'BAU Emissions'!AB282</f>
        <v>0.61907060706063854</v>
      </c>
      <c r="AC10" s="38">
        <f>(MAX(TREND('Current and Planned Capacity'!$C$35:$D$35,'Current and Planned Capacity'!$C$26:$D$26,'BFoCPAbI-energyEmis'!AC1),0)*'Capacity Factor Data'!$A$45*10^12)/'BAU Emissions'!AC282</f>
        <v>0.64448085728154725</v>
      </c>
      <c r="AD10" s="38">
        <f>(MAX(TREND('Current and Planned Capacity'!$C$35:$D$35,'Current and Planned Capacity'!$C$26:$D$26,'BFoCPAbI-energyEmis'!AD1),0)*'Capacity Factor Data'!$A$45*10^12)/'BAU Emissions'!AD282</f>
        <v>0.69062669041239833</v>
      </c>
      <c r="AE10" s="38">
        <f>(MAX(TREND('Current and Planned Capacity'!$C$35:$D$35,'Current and Planned Capacity'!$C$26:$D$26,'BFoCPAbI-energyEmis'!AE1),0)*'Capacity Factor Data'!$A$45*10^12)/'BAU Emissions'!AE282</f>
        <v>0.73736356787509982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B19" sqref="B19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172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6.8967491747133139E-2</v>
      </c>
      <c r="F11" s="38">
        <f>MAX(TREND('Current and Planned Capacity'!$B$36:$C$36,'Current and Planned Capacity'!$B$26:$C$26,'BFoCPAbI-processEmis'!F$1),0)*'Capacity Factor Data'!$A$45*10^12/'BAU Emissions'!F13</f>
        <v>0.10354509416025413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0.15393900255827311</v>
      </c>
      <c r="I11" s="38">
        <f>MAX(TREND('Current and Planned Capacity'!$B$36:$C$36,'Current and Planned Capacity'!$B$26:$C$26,'BFoCPAbI-processEmis'!I$1),0)*'Capacity Factor Data'!$A$45*10^12/'BAU Emissions'!I13</f>
        <v>0.17845014196138026</v>
      </c>
      <c r="J11" s="38">
        <f>MAX(TREND('Current and Planned Capacity'!$B$36:$C$36,'Current and Planned Capacity'!$B$26:$C$26,'BFoCPAbI-processEmis'!J$1),0)*'Capacity Factor Data'!$A$45*10^12/'BAU Emissions'!J13</f>
        <v>0.20229614072041394</v>
      </c>
      <c r="K11" s="38">
        <f>MAX(TREND('Current and Planned Capacity'!$B$36:$C$36,'Current and Planned Capacity'!$B$26:$C$26,'BFoCPAbI-processEmis'!K$1),0)*'Capacity Factor Data'!$A$45*10^12/'BAU Emissions'!K13</f>
        <v>0.22691090766894936</v>
      </c>
      <c r="L11" s="38">
        <f>MAX(TREND('Current and Planned Capacity'!$C$36:$D$36,'Current and Planned Capacity'!$C$26:$D$26,'BFoCPAbI-processEmis'!L$1),0)*'Capacity Factor Data'!$A$45*10^12/'BAU Emissions'!L13</f>
        <v>0.23493147404497516</v>
      </c>
      <c r="M11" s="38">
        <f>MAX(TREND('Current and Planned Capacity'!$C$36:$D$36,'Current and Planned Capacity'!$C$26:$D$26,'BFoCPAbI-processEmis'!M$1),0)*'Capacity Factor Data'!$A$45*10^12/'BAU Emissions'!M13</f>
        <v>0.24090351352149911</v>
      </c>
      <c r="N11" s="38">
        <f>MAX(TREND('Current and Planned Capacity'!$C$36:$D$36,'Current and Planned Capacity'!$C$26:$D$26,'BFoCPAbI-processEmis'!N$1),0)*'Capacity Factor Data'!$A$45*10^12/'BAU Emissions'!N13</f>
        <v>0.24698119807202071</v>
      </c>
      <c r="O11" s="38">
        <f>MAX(TREND('Current and Planned Capacity'!$C$36:$D$36,'Current and Planned Capacity'!$C$26:$D$26,'BFoCPAbI-processEmis'!O$1),0)*'Capacity Factor Data'!$A$45*10^12/'BAU Emissions'!O13</f>
        <v>0.25306798321751411</v>
      </c>
      <c r="P11" s="38">
        <f>MAX(TREND('Current and Planned Capacity'!$C$36:$D$36,'Current and Planned Capacity'!$C$26:$D$26,'BFoCPAbI-processEmis'!P$1),0)*'Capacity Factor Data'!$A$45*10^12/'BAU Emissions'!P13</f>
        <v>0.25790365440314517</v>
      </c>
      <c r="Q11" s="38">
        <f>MAX(TREND('Current and Planned Capacity'!$C$36:$D$36,'Current and Planned Capacity'!$C$26:$D$26,'BFoCPAbI-processEmis'!$P$1),0)*'Capacity Factor Data'!$A$45*10^12/'BAU Emissions'!Q13</f>
        <v>0.25314444812681297</v>
      </c>
      <c r="R11" s="38">
        <f>MAX(TREND('Current and Planned Capacity'!$C$36:$D$36,'Current and Planned Capacity'!$C$26:$D$26,'BFoCPAbI-processEmis'!$P$1),0)*'Capacity Factor Data'!$A$45*10^12/'BAU Emissions'!R13</f>
        <v>0.25028530144944672</v>
      </c>
      <c r="S11" s="38">
        <f>MAX(TREND('Current and Planned Capacity'!$C$36:$D$36,'Current and Planned Capacity'!$C$26:$D$26,'BFoCPAbI-processEmis'!$P$1),0)*'Capacity Factor Data'!$A$45*10^12/'BAU Emissions'!S13</f>
        <v>0.24685379774491273</v>
      </c>
      <c r="T11" s="38">
        <f>MAX(TREND('Current and Planned Capacity'!$C$36:$D$36,'Current and Planned Capacity'!$C$26:$D$26,'BFoCPAbI-processEmis'!$P$1),0)*'Capacity Factor Data'!$A$45*10^12/'BAU Emissions'!T13</f>
        <v>0.24372113533698236</v>
      </c>
      <c r="U11" s="38">
        <f>MAX(TREND('Current and Planned Capacity'!$C$36:$D$36,'Current and Planned Capacity'!$C$26:$D$26,'BFoCPAbI-processEmis'!$P$1),0)*'Capacity Factor Data'!$A$45*10^12/'BAU Emissions'!U13</f>
        <v>0.24086821234808792</v>
      </c>
      <c r="V11" s="38">
        <f>MAX(TREND('Current and Planned Capacity'!$C$36:$D$36,'Current and Planned Capacity'!$C$26:$D$26,'BFoCPAbI-processEmis'!$P$1),0)*'Capacity Factor Data'!$A$45*10^12/'BAU Emissions'!V13</f>
        <v>0.23516602609658219</v>
      </c>
      <c r="W11" s="38">
        <f>MAX(TREND('Current and Planned Capacity'!$C$36:$D$36,'Current and Planned Capacity'!$C$26:$D$26,'BFoCPAbI-processEmis'!$P$1),0)*'Capacity Factor Data'!$A$45*10^12/'BAU Emissions'!W13</f>
        <v>0.23018648179649473</v>
      </c>
      <c r="X11" s="38">
        <f>MAX(TREND('Current and Planned Capacity'!$C$36:$D$36,'Current and Planned Capacity'!$C$26:$D$26,'BFoCPAbI-processEmis'!$P$1),0)*'Capacity Factor Data'!$A$45*10^12/'BAU Emissions'!X13</f>
        <v>0.22665490320087581</v>
      </c>
      <c r="Y11" s="38">
        <f>MAX(TREND('Current and Planned Capacity'!$C$36:$D$36,'Current and Planned Capacity'!$C$26:$D$26,'BFoCPAbI-processEmis'!$P$1),0)*'Capacity Factor Data'!$A$45*10^12/'BAU Emissions'!Y13</f>
        <v>0.22305720632467144</v>
      </c>
      <c r="Z11" s="38">
        <f>MAX(TREND('Current and Planned Capacity'!$C$36:$D$36,'Current and Planned Capacity'!$C$26:$D$26,'BFoCPAbI-processEmis'!$P$1),0)*'Capacity Factor Data'!$A$45*10^12/'BAU Emissions'!Z13</f>
        <v>0.2213433591765756</v>
      </c>
      <c r="AA11" s="38">
        <f>MAX(TREND('Current and Planned Capacity'!$C$36:$D$36,'Current and Planned Capacity'!$C$26:$D$26,'BFoCPAbI-processEmis'!$P$1),0)*'Capacity Factor Data'!$A$45*10^12/'BAU Emissions'!AA13</f>
        <v>0.21957193747584844</v>
      </c>
      <c r="AB11" s="38">
        <f>MAX(TREND('Current and Planned Capacity'!$C$36:$D$36,'Current and Planned Capacity'!$C$26:$D$26,'BFoCPAbI-processEmis'!$P$1),0)*'Capacity Factor Data'!$A$45*10^12/'BAU Emissions'!AB13</f>
        <v>0.21766405891070129</v>
      </c>
      <c r="AC11" s="38">
        <f>MAX(TREND('Current and Planned Capacity'!$C$36:$D$36,'Current and Planned Capacity'!$C$26:$D$26,'BFoCPAbI-processEmis'!$P$1),0)*'Capacity Factor Data'!$A$45*10^12/'BAU Emissions'!AC13</f>
        <v>0.21490367920053202</v>
      </c>
      <c r="AD11" s="38">
        <f>MAX(TREND('Current and Planned Capacity'!$C$36:$D$36,'Current and Planned Capacity'!$C$26:$D$26,'BFoCPAbI-processEmis'!$P$1),0)*'Capacity Factor Data'!$A$45*10^12/'BAU Emissions'!AD13</f>
        <v>0.2116667024014057</v>
      </c>
      <c r="AE11" s="38">
        <f>MAX(TREND('Current and Planned Capacity'!$C$36:$D$36,'Current and Planned Capacity'!$C$26:$D$26,'BFoCPAbI-processEmis'!$P$1),0)*'Capacity Factor Data'!$A$45*10^12/'BAU Emissions'!AE13</f>
        <v>0.20897960244346259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3.4468207179917339E-2</v>
      </c>
      <c r="M14" s="38">
        <f>MAX(TREND('Current and Planned Capacity'!$C$39:$D$39,'Current and Planned Capacity'!$C$26:$D$26,'BFoCPAbI-processEmis'!M$1),0)*'Capacity Factor Data'!$A$45*10^12/'BAU Emissions'!M16</f>
        <v>6.8209255932546412E-2</v>
      </c>
      <c r="N14" s="38">
        <f>MAX(TREND('Current and Planned Capacity'!$C$39:$D$39,'Current and Planned Capacity'!$C$26:$D$26,'BFoCPAbI-processEmis'!N$1),0)*'Capacity Factor Data'!$A$45*10^12/'BAU Emissions'!N16</f>
        <v>0.10150753416783409</v>
      </c>
      <c r="O14" s="38">
        <f>MAX(TREND('Current and Planned Capacity'!$C$39:$D$39,'Current and Planned Capacity'!$C$26:$D$26,'BFoCPAbI-processEmis'!O$1),0)*'Capacity Factor Data'!$A$45*10^12/'BAU Emissions'!O16</f>
        <v>0.13485552942997525</v>
      </c>
      <c r="P14" s="38">
        <f>MAX(TREND('Current and Planned Capacity'!$C$39:$D$39,'Current and Planned Capacity'!$C$26:$D$26,'BFoCPAbI-processEmis'!P$1),0)*'Capacity Factor Data'!$A$45*10^12/'BAU Emissions'!P16</f>
        <v>0.16732011126566063</v>
      </c>
      <c r="Q14" s="38">
        <f>MAX(TREND('Current and Planned Capacity'!$C$39:$D$39,'Current and Planned Capacity'!$C$26:$D$26,'BFoCPAbI-processEmis'!$P$1),0)*'Capacity Factor Data'!$A$45*10^12/'BAU Emissions'!Q16</f>
        <v>0.16464820706212246</v>
      </c>
      <c r="R14" s="38">
        <f>MAX(TREND('Current and Planned Capacity'!$C$39:$D$39,'Current and Planned Capacity'!$C$26:$D$26,'BFoCPAbI-processEmis'!$P$1),0)*'Capacity Factor Data'!$A$45*10^12/'BAU Emissions'!R16</f>
        <v>0.16258346048734293</v>
      </c>
      <c r="S14" s="38">
        <f>MAX(TREND('Current and Planned Capacity'!$C$39:$D$39,'Current and Planned Capacity'!$C$26:$D$26,'BFoCPAbI-processEmis'!$P$1),0)*'Capacity Factor Data'!$A$45*10^12/'BAU Emissions'!S16</f>
        <v>0.16100420395488257</v>
      </c>
      <c r="T14" s="38">
        <f>MAX(TREND('Current and Planned Capacity'!$C$39:$D$39,'Current and Planned Capacity'!$C$26:$D$26,'BFoCPAbI-processEmis'!$P$1),0)*'Capacity Factor Data'!$A$45*10^12/'BAU Emissions'!T16</f>
        <v>0.15930014486192945</v>
      </c>
      <c r="U14" s="38">
        <f>MAX(TREND('Current and Planned Capacity'!$C$39:$D$39,'Current and Planned Capacity'!$C$26:$D$26,'BFoCPAbI-processEmis'!$P$1),0)*'Capacity Factor Data'!$A$45*10^12/'BAU Emissions'!U16</f>
        <v>0.15805035495052022</v>
      </c>
      <c r="V14" s="38">
        <f>MAX(TREND('Current and Planned Capacity'!$C$39:$D$39,'Current and Planned Capacity'!$C$26:$D$26,'BFoCPAbI-processEmis'!$P$1),0)*'Capacity Factor Data'!$A$45*10^12/'BAU Emissions'!V16</f>
        <v>0.156407930096161</v>
      </c>
      <c r="W14" s="38">
        <f>MAX(TREND('Current and Planned Capacity'!$C$39:$D$39,'Current and Planned Capacity'!$C$26:$D$26,'BFoCPAbI-processEmis'!$P$1),0)*'Capacity Factor Data'!$A$45*10^12/'BAU Emissions'!W16</f>
        <v>0.15441594230720046</v>
      </c>
      <c r="X14" s="38">
        <f>MAX(TREND('Current and Planned Capacity'!$C$39:$D$39,'Current and Planned Capacity'!$C$26:$D$26,'BFoCPAbI-processEmis'!$P$1),0)*'Capacity Factor Data'!$A$45*10^12/'BAU Emissions'!X16</f>
        <v>0.15288350154875188</v>
      </c>
      <c r="Y14" s="38">
        <f>MAX(TREND('Current and Planned Capacity'!$C$39:$D$39,'Current and Planned Capacity'!$C$26:$D$26,'BFoCPAbI-processEmis'!$P$1),0)*'Capacity Factor Data'!$A$45*10^12/'BAU Emissions'!Y16</f>
        <v>0.15217282867693899</v>
      </c>
      <c r="Z14" s="38">
        <f>MAX(TREND('Current and Planned Capacity'!$C$39:$D$39,'Current and Planned Capacity'!$C$26:$D$26,'BFoCPAbI-processEmis'!$P$1),0)*'Capacity Factor Data'!$A$45*10^12/'BAU Emissions'!Z16</f>
        <v>0.15058040372183301</v>
      </c>
      <c r="AA14" s="38">
        <f>MAX(TREND('Current and Planned Capacity'!$C$39:$D$39,'Current and Planned Capacity'!$C$26:$D$26,'BFoCPAbI-processEmis'!$P$1),0)*'Capacity Factor Data'!$A$45*10^12/'BAU Emissions'!AA16</f>
        <v>0.14886848462540472</v>
      </c>
      <c r="AB14" s="38">
        <f>MAX(TREND('Current and Planned Capacity'!$C$39:$D$39,'Current and Planned Capacity'!$C$26:$D$26,'BFoCPAbI-processEmis'!$P$1),0)*'Capacity Factor Data'!$A$45*10^12/'BAU Emissions'!AB16</f>
        <v>0.14751010372480117</v>
      </c>
      <c r="AC14" s="38">
        <f>MAX(TREND('Current and Planned Capacity'!$C$39:$D$39,'Current and Planned Capacity'!$C$26:$D$26,'BFoCPAbI-processEmis'!$P$1),0)*'Capacity Factor Data'!$A$45*10^12/'BAU Emissions'!AC16</f>
        <v>0.14612735082748129</v>
      </c>
      <c r="AD14" s="38">
        <f>MAX(TREND('Current and Planned Capacity'!$C$39:$D$39,'Current and Planned Capacity'!$C$26:$D$26,'BFoCPAbI-processEmis'!$P$1),0)*'Capacity Factor Data'!$A$45*10^12/'BAU Emissions'!AD16</f>
        <v>0.14499470609733806</v>
      </c>
      <c r="AE14" s="38">
        <f>MAX(TREND('Current and Planned Capacity'!$C$39:$D$39,'Current and Planned Capacity'!$C$26:$D$26,'BFoCPAbI-processEmis'!$P$1),0)*'Capacity Factor Data'!$A$45*10^12/'BAU Emissions'!AE16</f>
        <v>0.14386367729785321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0</v>
      </c>
      <c r="M15" s="38">
        <f>MAX(TREND('Current and Planned Capacity'!$C$40:$D$40,'Current and Planned Capacity'!$C$26:$D$26,'BFoCPAbI-processEmis'!M$1),0)*'Capacity Factor Data'!$A$45*10^12/'BAU Emissions'!M17</f>
        <v>0</v>
      </c>
      <c r="N15" s="38">
        <f>MAX(TREND('Current and Planned Capacity'!$C$40:$D$40,'Current and Planned Capacity'!$C$26:$D$26,'BFoCPAbI-processEmis'!N$1),0)*'Capacity Factor Data'!$A$45*10^12/'BAU Emissions'!N17</f>
        <v>0</v>
      </c>
      <c r="O15" s="38">
        <f>MAX(TREND('Current and Planned Capacity'!$C$40:$D$40,'Current and Planned Capacity'!$C$26:$D$26,'BFoCPAbI-processEmis'!O$1),0)*'Capacity Factor Data'!$A$45*10^12/'BAU Emissions'!O17</f>
        <v>0</v>
      </c>
      <c r="P15" s="38">
        <f>MAX(TREND('Current and Planned Capacity'!$C$40:$D$40,'Current and Planned Capacity'!$C$26:$D$26,'BFoCPAbI-processEmis'!P$1),0)*'Capacity Factor Data'!$A$45*10^12/'BAU Emissions'!P17</f>
        <v>0</v>
      </c>
      <c r="Q15" s="38">
        <f>MAX(TREND('Current and Planned Capacity'!$C$40:$D$40,'Current and Planned Capacity'!$C$26:$D$26,'BFoCPAbI-processEmis'!$P$1),0)*'Capacity Factor Data'!$A$45*10^12/'BAU Emissions'!Q17</f>
        <v>0</v>
      </c>
      <c r="R15" s="38">
        <f>MAX(TREND('Current and Planned Capacity'!$C$40:$D$40,'Current and Planned Capacity'!$C$26:$D$26,'BFoCPAbI-processEmis'!$P$1),0)*'Capacity Factor Data'!$A$45*10^12/'BAU Emissions'!R17</f>
        <v>0</v>
      </c>
      <c r="S15" s="38">
        <f>MAX(TREND('Current and Planned Capacity'!$C$40:$D$40,'Current and Planned Capacity'!$C$26:$D$26,'BFoCPAbI-processEmis'!$P$1),0)*'Capacity Factor Data'!$A$45*10^12/'BAU Emissions'!S17</f>
        <v>0</v>
      </c>
      <c r="T15" s="38">
        <f>MAX(TREND('Current and Planned Capacity'!$C$40:$D$40,'Current and Planned Capacity'!$C$26:$D$26,'BFoCPAbI-processEmis'!$P$1),0)*'Capacity Factor Data'!$A$45*10^12/'BAU Emissions'!T17</f>
        <v>0</v>
      </c>
      <c r="U15" s="38">
        <f>MAX(TREND('Current and Planned Capacity'!$C$40:$D$40,'Current and Planned Capacity'!$C$26:$D$26,'BFoCPAbI-processEmis'!$P$1),0)*'Capacity Factor Data'!$A$45*10^12/'BAU Emissions'!U17</f>
        <v>0</v>
      </c>
      <c r="V15" s="38">
        <f>MAX(TREND('Current and Planned Capacity'!$C$40:$D$40,'Current and Planned Capacity'!$C$26:$D$26,'BFoCPAbI-processEmis'!$P$1),0)*'Capacity Factor Data'!$A$45*10^12/'BAU Emissions'!V17</f>
        <v>0</v>
      </c>
      <c r="W15" s="38">
        <f>MAX(TREND('Current and Planned Capacity'!$C$40:$D$40,'Current and Planned Capacity'!$C$26:$D$26,'BFoCPAbI-processEmis'!$P$1),0)*'Capacity Factor Data'!$A$45*10^12/'BAU Emissions'!W17</f>
        <v>0</v>
      </c>
      <c r="X15" s="38">
        <f>MAX(TREND('Current and Planned Capacity'!$C$40:$D$40,'Current and Planned Capacity'!$C$26:$D$26,'BFoCPAbI-processEmis'!$P$1),0)*'Capacity Factor Data'!$A$45*10^12/'BAU Emissions'!X17</f>
        <v>0</v>
      </c>
      <c r="Y15" s="38">
        <f>MAX(TREND('Current and Planned Capacity'!$C$40:$D$40,'Current and Planned Capacity'!$C$26:$D$26,'BFoCPAbI-processEmis'!$P$1),0)*'Capacity Factor Data'!$A$45*10^12/'BAU Emissions'!Y17</f>
        <v>0</v>
      </c>
      <c r="Z15" s="38">
        <f>MAX(TREND('Current and Planned Capacity'!$C$40:$D$40,'Current and Planned Capacity'!$C$26:$D$26,'BFoCPAbI-processEmis'!$P$1),0)*'Capacity Factor Data'!$A$45*10^12/'BAU Emissions'!Z17</f>
        <v>0</v>
      </c>
      <c r="AA15" s="38">
        <f>MAX(TREND('Current and Planned Capacity'!$C$40:$D$40,'Current and Planned Capacity'!$C$26:$D$26,'BFoCPAbI-processEmis'!$P$1),0)*'Capacity Factor Data'!$A$45*10^12/'BAU Emissions'!AA17</f>
        <v>0</v>
      </c>
      <c r="AB15" s="38">
        <f>MAX(TREND('Current and Planned Capacity'!$C$40:$D$40,'Current and Planned Capacity'!$C$26:$D$26,'BFoCPAbI-processEmis'!$P$1),0)*'Capacity Factor Data'!$A$45*10^12/'BAU Emissions'!AB17</f>
        <v>0</v>
      </c>
      <c r="AC15" s="38">
        <f>MAX(TREND('Current and Planned Capacity'!$C$40:$D$40,'Current and Planned Capacity'!$C$26:$D$26,'BFoCPAbI-processEmis'!$P$1),0)*'Capacity Factor Data'!$A$45*10^12/'BAU Emissions'!AC17</f>
        <v>0</v>
      </c>
      <c r="AD15" s="38">
        <f>MAX(TREND('Current and Planned Capacity'!$C$40:$D$40,'Current and Planned Capacity'!$C$26:$D$26,'BFoCPAbI-processEmis'!$P$1),0)*'Capacity Factor Data'!$A$45*10^12/'BAU Emissions'!AD17</f>
        <v>0</v>
      </c>
      <c r="AE15" s="38">
        <f>MAX(TREND('Current and Planned Capacity'!$C$40:$D$40,'Current and Planned Capacity'!$C$26:$D$26,'BFoCPAbI-processEmis'!$P$1),0)*'Capacity Factor Data'!$A$45*10^12/'BAU Emissions'!AE17</f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v>0.44456540427208824</v>
      </c>
      <c r="C24" s="38"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0.42596585555565519</v>
      </c>
      <c r="E24" s="38">
        <f>MAX(TREND('Current and Planned Capacity'!$B$49:$C$49,'Current and Planned Capacity'!$B$26:$C$26,'BFoCPAbI-processEmis'!E$1),0)*'Capacity Factor Data'!$A$45*10^12/'BAU Emissions'!E26</f>
        <v>0.42892888653008066</v>
      </c>
      <c r="F24" s="38">
        <f>MAX(TREND('Current and Planned Capacity'!$B$49:$C$49,'Current and Planned Capacity'!$B$26:$C$26,'BFoCPAbI-processEmis'!F$1),0)*'Capacity Factor Data'!$A$45*10^12/'BAU Emissions'!F26</f>
        <v>0.44849311671850173</v>
      </c>
      <c r="G24" s="38">
        <f>MAX(TREND('Current and Planned Capacity'!$B$49:$C$49,'Current and Planned Capacity'!$B$26:$C$26,'BFoCPAbI-processEmis'!G$1),0)*'Capacity Factor Data'!$A$45*10^12/'BAU Emissions'!G26</f>
        <v>0.46981664570310533</v>
      </c>
      <c r="H24" s="38">
        <f>MAX(TREND('Current and Planned Capacity'!$B$49:$C$49,'Current and Planned Capacity'!$B$26:$C$26,'BFoCPAbI-processEmis'!H$1),0)*'Capacity Factor Data'!$A$45*10^12/'BAU Emissions'!H26</f>
        <v>0.47871980787612395</v>
      </c>
      <c r="I24" s="38">
        <f>MAX(TREND('Current and Planned Capacity'!$B$49:$C$49,'Current and Planned Capacity'!$B$26:$C$26,'BFoCPAbI-processEmis'!I$1),0)*'Capacity Factor Data'!$A$45*10^12/'BAU Emissions'!I26</f>
        <v>0.48342521665189303</v>
      </c>
      <c r="J24" s="38">
        <f>MAX(TREND('Current and Planned Capacity'!$B$49:$C$49,'Current and Planned Capacity'!$B$26:$C$26,'BFoCPAbI-processEmis'!J$1),0)*'Capacity Factor Data'!$A$45*10^12/'BAU Emissions'!J26</f>
        <v>0.48286021272161933</v>
      </c>
      <c r="K24" s="38">
        <f>MAX(TREND('Current and Planned Capacity'!$B$49:$C$49,'Current and Planned Capacity'!$B$26:$C$26,'BFoCPAbI-processEmis'!K$1),0)*'Capacity Factor Data'!$A$45*10^12/'BAU Emissions'!K26</f>
        <v>0.48596030215622166</v>
      </c>
      <c r="L24" s="38">
        <f>MAX(TREND('Current and Planned Capacity'!$C$49:$D$49,'Current and Planned Capacity'!$C$26:$D$26,'BFoCPAbI-processEmis'!L$1),0)*'Capacity Factor Data'!$A$45*10^12/'BAU Emissions'!L26</f>
        <v>0.43850836250559017</v>
      </c>
      <c r="M24" s="38">
        <f>MAX(TREND('Current and Planned Capacity'!$C$49:$D$49,'Current and Planned Capacity'!$C$26:$D$26,'BFoCPAbI-processEmis'!M$1),0)*'Capacity Factor Data'!$A$45*10^12/'BAU Emissions'!M26</f>
        <v>0.39425432989175069</v>
      </c>
      <c r="N24" s="38">
        <f>MAX(TREND('Current and Planned Capacity'!$C$49:$D$49,'Current and Planned Capacity'!$C$26:$D$26,'BFoCPAbI-processEmis'!N$1),0)*'Capacity Factor Data'!$A$45*10^12/'BAU Emissions'!N26</f>
        <v>0.35046482688923825</v>
      </c>
      <c r="O24" s="38">
        <f>MAX(TREND('Current and Planned Capacity'!$C$49:$D$49,'Current and Planned Capacity'!$C$26:$D$26,'BFoCPAbI-processEmis'!O$1),0)*'Capacity Factor Data'!$A$45*10^12/'BAU Emissions'!O26</f>
        <v>0.30657337525724987</v>
      </c>
      <c r="P24" s="38">
        <f>MAX(TREND('Current and Planned Capacity'!$C$49:$D$49,'Current and Planned Capacity'!$C$26:$D$26,'BFoCPAbI-processEmis'!P$1),0)*'Capacity Factor Data'!$A$45*10^12/'BAU Emissions'!P26</f>
        <v>0.29193434815012942</v>
      </c>
      <c r="Q24" s="38">
        <f>MAX(TREND('Current and Planned Capacity'!$C$49:$D$49,'Current and Planned Capacity'!$C$26:$D$26,'BFoCPAbI-processEmis'!$P$1),0)*'Capacity Factor Data'!$A$45*10^12/'BAU Emissions'!Q26</f>
        <v>0.28979473961279317</v>
      </c>
      <c r="R24" s="38">
        <f>MAX(TREND('Current and Planned Capacity'!$C$49:$D$49,'Current and Planned Capacity'!$C$26:$D$26,'BFoCPAbI-processEmis'!$P$1),0)*'Capacity Factor Data'!$A$45*10^12/'BAU Emissions'!R26</f>
        <v>0.28380074789553306</v>
      </c>
      <c r="S24" s="38">
        <f>MAX(TREND('Current and Planned Capacity'!$C$49:$D$49,'Current and Planned Capacity'!$C$26:$D$26,'BFoCPAbI-processEmis'!$P$1),0)*'Capacity Factor Data'!$A$45*10^12/'BAU Emissions'!S26</f>
        <v>0.27636837744748571</v>
      </c>
      <c r="T24" s="38">
        <f>MAX(TREND('Current and Planned Capacity'!$C$49:$D$49,'Current and Planned Capacity'!$C$26:$D$26,'BFoCPAbI-processEmis'!$P$1),0)*'Capacity Factor Data'!$A$45*10^12/'BAU Emissions'!T26</f>
        <v>0.26978051831368732</v>
      </c>
      <c r="U24" s="38">
        <f>MAX(TREND('Current and Planned Capacity'!$C$49:$D$49,'Current and Planned Capacity'!$C$26:$D$26,'BFoCPAbI-processEmis'!$P$1),0)*'Capacity Factor Data'!$A$45*10^12/'BAU Emissions'!U26</f>
        <v>0.26918433359339289</v>
      </c>
      <c r="V24" s="38">
        <f>MAX(TREND('Current and Planned Capacity'!$C$49:$D$49,'Current and Planned Capacity'!$C$26:$D$26,'BFoCPAbI-processEmis'!$P$1),0)*'Capacity Factor Data'!$A$45*10^12/'BAU Emissions'!V26</f>
        <v>0.26609371891181866</v>
      </c>
      <c r="W24" s="38">
        <f>MAX(TREND('Current and Planned Capacity'!$C$49:$D$49,'Current and Planned Capacity'!$C$26:$D$26,'BFoCPAbI-processEmis'!$P$1),0)*'Capacity Factor Data'!$A$45*10^12/'BAU Emissions'!W26</f>
        <v>0.26447334271130135</v>
      </c>
      <c r="X24" s="38">
        <f>MAX(TREND('Current and Planned Capacity'!$C$49:$D$49,'Current and Planned Capacity'!$C$26:$D$26,'BFoCPAbI-processEmis'!$P$1),0)*'Capacity Factor Data'!$A$45*10^12/'BAU Emissions'!X26</f>
        <v>0.25890939106188959</v>
      </c>
      <c r="Y24" s="38">
        <f>MAX(TREND('Current and Planned Capacity'!$C$49:$D$49,'Current and Planned Capacity'!$C$26:$D$26,'BFoCPAbI-processEmis'!$P$1),0)*'Capacity Factor Data'!$A$45*10^12/'BAU Emissions'!Y26</f>
        <v>0.26001128993537875</v>
      </c>
      <c r="Z24" s="38">
        <f>MAX(TREND('Current and Planned Capacity'!$C$49:$D$49,'Current and Planned Capacity'!$C$26:$D$26,'BFoCPAbI-processEmis'!$P$1),0)*'Capacity Factor Data'!$A$45*10^12/'BAU Emissions'!Z26</f>
        <v>0.25528769827560482</v>
      </c>
      <c r="AA24" s="38">
        <f>MAX(TREND('Current and Planned Capacity'!$C$49:$D$49,'Current and Planned Capacity'!$C$26:$D$26,'BFoCPAbI-processEmis'!$P$1),0)*'Capacity Factor Data'!$A$45*10^12/'BAU Emissions'!AA26</f>
        <v>0.25311397658481638</v>
      </c>
      <c r="AB24" s="38">
        <f>MAX(TREND('Current and Planned Capacity'!$C$49:$D$49,'Current and Planned Capacity'!$C$26:$D$26,'BFoCPAbI-processEmis'!$P$1),0)*'Capacity Factor Data'!$A$45*10^12/'BAU Emissions'!AB26</f>
        <v>0.25429121660097481</v>
      </c>
      <c r="AC24" s="38">
        <f>MAX(TREND('Current and Planned Capacity'!$C$49:$D$49,'Current and Planned Capacity'!$C$26:$D$26,'BFoCPAbI-processEmis'!$P$1),0)*'Capacity Factor Data'!$A$45*10^12/'BAU Emissions'!AC26</f>
        <v>0.30134793702737667</v>
      </c>
      <c r="AD24" s="38">
        <f>MAX(TREND('Current and Planned Capacity'!$C$49:$D$49,'Current and Planned Capacity'!$C$26:$D$26,'BFoCPAbI-processEmis'!$P$1),0)*'Capacity Factor Data'!$A$45*10^12/'BAU Emissions'!AD26</f>
        <v>0.29963895214013303</v>
      </c>
      <c r="AE24" s="38">
        <f>MAX(TREND('Current and Planned Capacity'!$C$49:$D$49,'Current and Planned Capacity'!$C$26:$D$26,'BFoCPAbI-processEmis'!$P$1),0)*'Capacity Factor Data'!$A$45*10^12/'BAU Emissions'!AE26</f>
        <v>0.29581330835518449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2024-04-08T16:50:53Z</dcterms:modified>
</cp:coreProperties>
</file>