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bldgs\SoCEUtiNTY\"/>
    </mc:Choice>
  </mc:AlternateContent>
  <xr:revisionPtr revIDLastSave="0" documentId="13_ncr:1_{F04AF66B-629B-42C0-8A3C-F3BA85079410}" xr6:coauthVersionLast="47" xr6:coauthVersionMax="47" xr10:uidLastSave="{00000000-0000-0000-0000-000000000000}"/>
  <bookViews>
    <workbookView xWindow="3510" yWindow="3510" windowWidth="21600" windowHeight="12735" tabRatio="908" activeTab="6" xr2:uid="{00000000-000D-0000-FFFF-FFFF00000000}"/>
  </bookViews>
  <sheets>
    <sheet name="About" sheetId="1" r:id="rId1"/>
    <sheet name="Component Lifetimes" sheetId="3" r:id="rId2"/>
    <sheet name="AEO23 Table 4" sheetId="8" r:id="rId3"/>
    <sheet name="AEO23 Table 5" sheetId="9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B3" i="2"/>
  <c r="B5" i="2"/>
  <c r="B2" i="2"/>
  <c r="D3" i="2"/>
  <c r="D5" i="2"/>
  <c r="D2" i="2"/>
  <c r="B52" i="4"/>
  <c r="B51" i="4"/>
  <c r="B41" i="4"/>
  <c r="B38" i="4"/>
  <c r="B37" i="4"/>
  <c r="B36" i="4"/>
  <c r="D31" i="4"/>
  <c r="B19" i="4"/>
  <c r="C19" i="4"/>
  <c r="C25" i="4" s="1"/>
  <c r="B5" i="4"/>
  <c r="B3" i="4"/>
  <c r="V26" i="4"/>
  <c r="V32" i="4" s="1"/>
  <c r="C21" i="4"/>
  <c r="C27" i="4" s="1"/>
  <c r="C33" i="4" s="1"/>
  <c r="D21" i="4"/>
  <c r="D27" i="4" s="1"/>
  <c r="D33" i="4" s="1"/>
  <c r="E21" i="4"/>
  <c r="E27" i="4" s="1"/>
  <c r="E33" i="4" s="1"/>
  <c r="F21" i="4"/>
  <c r="F27" i="4" s="1"/>
  <c r="F33" i="4" s="1"/>
  <c r="G21" i="4"/>
  <c r="G27" i="4" s="1"/>
  <c r="G33" i="4" s="1"/>
  <c r="H21" i="4"/>
  <c r="H27" i="4" s="1"/>
  <c r="H33" i="4" s="1"/>
  <c r="I21" i="4"/>
  <c r="I27" i="4" s="1"/>
  <c r="I33" i="4" s="1"/>
  <c r="J21" i="4"/>
  <c r="J27" i="4" s="1"/>
  <c r="K21" i="4"/>
  <c r="K27" i="4" s="1"/>
  <c r="K33" i="4" s="1"/>
  <c r="L21" i="4"/>
  <c r="L27" i="4" s="1"/>
  <c r="L33" i="4" s="1"/>
  <c r="M21" i="4"/>
  <c r="M27" i="4" s="1"/>
  <c r="M33" i="4" s="1"/>
  <c r="N21" i="4"/>
  <c r="N27" i="4" s="1"/>
  <c r="N33" i="4" s="1"/>
  <c r="O21" i="4"/>
  <c r="O27" i="4" s="1"/>
  <c r="O33" i="4" s="1"/>
  <c r="P21" i="4"/>
  <c r="P27" i="4" s="1"/>
  <c r="P33" i="4" s="1"/>
  <c r="Q21" i="4"/>
  <c r="Q27" i="4" s="1"/>
  <c r="Q33" i="4" s="1"/>
  <c r="R21" i="4"/>
  <c r="R27" i="4" s="1"/>
  <c r="S21" i="4"/>
  <c r="S27" i="4" s="1"/>
  <c r="S33" i="4" s="1"/>
  <c r="T21" i="4"/>
  <c r="T27" i="4" s="1"/>
  <c r="T33" i="4" s="1"/>
  <c r="U21" i="4"/>
  <c r="U27" i="4" s="1"/>
  <c r="U33" i="4" s="1"/>
  <c r="V21" i="4"/>
  <c r="V27" i="4" s="1"/>
  <c r="V33" i="4" s="1"/>
  <c r="W21" i="4"/>
  <c r="W27" i="4" s="1"/>
  <c r="W33" i="4" s="1"/>
  <c r="X21" i="4"/>
  <c r="X27" i="4" s="1"/>
  <c r="X33" i="4" s="1"/>
  <c r="Y21" i="4"/>
  <c r="Y27" i="4" s="1"/>
  <c r="Y33" i="4" s="1"/>
  <c r="Z21" i="4"/>
  <c r="Z27" i="4" s="1"/>
  <c r="AA21" i="4"/>
  <c r="AA27" i="4" s="1"/>
  <c r="AA33" i="4" s="1"/>
  <c r="AB21" i="4"/>
  <c r="AB27" i="4" s="1"/>
  <c r="AB33" i="4" s="1"/>
  <c r="AC21" i="4"/>
  <c r="AC27" i="4" s="1"/>
  <c r="AC33" i="4" s="1"/>
  <c r="AD21" i="4"/>
  <c r="AD27" i="4" s="1"/>
  <c r="AD33" i="4" s="1"/>
  <c r="B21" i="4"/>
  <c r="B27" i="4" s="1"/>
  <c r="C20" i="4"/>
  <c r="C26" i="4" s="1"/>
  <c r="D20" i="4"/>
  <c r="D26" i="4" s="1"/>
  <c r="D32" i="4" s="1"/>
  <c r="E20" i="4"/>
  <c r="E26" i="4" s="1"/>
  <c r="E32" i="4" s="1"/>
  <c r="F20" i="4"/>
  <c r="F26" i="4" s="1"/>
  <c r="F32" i="4" s="1"/>
  <c r="G20" i="4"/>
  <c r="G26" i="4" s="1"/>
  <c r="G32" i="4" s="1"/>
  <c r="H20" i="4"/>
  <c r="H26" i="4" s="1"/>
  <c r="H32" i="4" s="1"/>
  <c r="I20" i="4"/>
  <c r="I26" i="4" s="1"/>
  <c r="I32" i="4" s="1"/>
  <c r="J20" i="4"/>
  <c r="J26" i="4" s="1"/>
  <c r="K20" i="4"/>
  <c r="K26" i="4" s="1"/>
  <c r="L20" i="4"/>
  <c r="L26" i="4" s="1"/>
  <c r="L32" i="4" s="1"/>
  <c r="M20" i="4"/>
  <c r="M26" i="4" s="1"/>
  <c r="M32" i="4" s="1"/>
  <c r="N20" i="4"/>
  <c r="N26" i="4" s="1"/>
  <c r="N32" i="4" s="1"/>
  <c r="O20" i="4"/>
  <c r="O26" i="4" s="1"/>
  <c r="O32" i="4" s="1"/>
  <c r="P20" i="4"/>
  <c r="P26" i="4" s="1"/>
  <c r="P32" i="4" s="1"/>
  <c r="Q20" i="4"/>
  <c r="Q26" i="4" s="1"/>
  <c r="Q32" i="4" s="1"/>
  <c r="R20" i="4"/>
  <c r="R26" i="4" s="1"/>
  <c r="S20" i="4"/>
  <c r="S26" i="4" s="1"/>
  <c r="T20" i="4"/>
  <c r="T26" i="4" s="1"/>
  <c r="T32" i="4" s="1"/>
  <c r="U20" i="4"/>
  <c r="U26" i="4" s="1"/>
  <c r="U32" i="4" s="1"/>
  <c r="V20" i="4"/>
  <c r="W20" i="4"/>
  <c r="W26" i="4" s="1"/>
  <c r="W32" i="4" s="1"/>
  <c r="X20" i="4"/>
  <c r="X26" i="4" s="1"/>
  <c r="X32" i="4" s="1"/>
  <c r="Y20" i="4"/>
  <c r="Y26" i="4" s="1"/>
  <c r="Y32" i="4" s="1"/>
  <c r="Z20" i="4"/>
  <c r="Z26" i="4" s="1"/>
  <c r="AA20" i="4"/>
  <c r="AA26" i="4" s="1"/>
  <c r="AB20" i="4"/>
  <c r="AB26" i="4" s="1"/>
  <c r="AB32" i="4" s="1"/>
  <c r="AC20" i="4"/>
  <c r="AC26" i="4" s="1"/>
  <c r="AC32" i="4" s="1"/>
  <c r="AD20" i="4"/>
  <c r="AD26" i="4" s="1"/>
  <c r="AD32" i="4" s="1"/>
  <c r="B20" i="4"/>
  <c r="B26" i="4" s="1"/>
  <c r="D19" i="4"/>
  <c r="D25" i="4" s="1"/>
  <c r="E19" i="4"/>
  <c r="E25" i="4" s="1"/>
  <c r="E31" i="4" s="1"/>
  <c r="F19" i="4"/>
  <c r="F25" i="4" s="1"/>
  <c r="F31" i="4" s="1"/>
  <c r="G19" i="4"/>
  <c r="G25" i="4" s="1"/>
  <c r="G31" i="4" s="1"/>
  <c r="H19" i="4"/>
  <c r="H25" i="4" s="1"/>
  <c r="H31" i="4" s="1"/>
  <c r="I19" i="4"/>
  <c r="I25" i="4" s="1"/>
  <c r="I31" i="4" s="1"/>
  <c r="J19" i="4"/>
  <c r="J25" i="4" s="1"/>
  <c r="K19" i="4"/>
  <c r="K25" i="4" s="1"/>
  <c r="L19" i="4"/>
  <c r="L25" i="4" s="1"/>
  <c r="L31" i="4" s="1"/>
  <c r="M19" i="4"/>
  <c r="M25" i="4" s="1"/>
  <c r="M31" i="4" s="1"/>
  <c r="N19" i="4"/>
  <c r="N25" i="4" s="1"/>
  <c r="N31" i="4" s="1"/>
  <c r="O19" i="4"/>
  <c r="O25" i="4" s="1"/>
  <c r="O31" i="4" s="1"/>
  <c r="P19" i="4"/>
  <c r="P25" i="4" s="1"/>
  <c r="P31" i="4" s="1"/>
  <c r="Q19" i="4"/>
  <c r="Q25" i="4" s="1"/>
  <c r="Q31" i="4" s="1"/>
  <c r="R19" i="4"/>
  <c r="R25" i="4" s="1"/>
  <c r="S19" i="4"/>
  <c r="S25" i="4" s="1"/>
  <c r="T19" i="4"/>
  <c r="T25" i="4" s="1"/>
  <c r="T31" i="4" s="1"/>
  <c r="U19" i="4"/>
  <c r="U25" i="4" s="1"/>
  <c r="U31" i="4" s="1"/>
  <c r="V19" i="4"/>
  <c r="V25" i="4" s="1"/>
  <c r="V31" i="4" s="1"/>
  <c r="W19" i="4"/>
  <c r="W25" i="4" s="1"/>
  <c r="W31" i="4" s="1"/>
  <c r="X19" i="4"/>
  <c r="X25" i="4" s="1"/>
  <c r="X31" i="4" s="1"/>
  <c r="Y19" i="4"/>
  <c r="Y25" i="4" s="1"/>
  <c r="Y31" i="4" s="1"/>
  <c r="Z19" i="4"/>
  <c r="Z25" i="4" s="1"/>
  <c r="AA19" i="4"/>
  <c r="AA25" i="4" s="1"/>
  <c r="AB19" i="4"/>
  <c r="AB25" i="4" s="1"/>
  <c r="AB31" i="4" s="1"/>
  <c r="AC19" i="4"/>
  <c r="AC25" i="4" s="1"/>
  <c r="AC31" i="4" s="1"/>
  <c r="AD19" i="4"/>
  <c r="AD25" i="4" s="1"/>
  <c r="AD31" i="4" s="1"/>
  <c r="B25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C7" i="2"/>
  <c r="C6" i="2"/>
  <c r="C5" i="2"/>
  <c r="C3" i="2"/>
  <c r="B56" i="4"/>
  <c r="B57" i="4"/>
  <c r="B58" i="4"/>
  <c r="B59" i="4"/>
  <c r="B55" i="4"/>
  <c r="AA32" i="4" l="1"/>
  <c r="S32" i="4"/>
  <c r="K32" i="4"/>
  <c r="C32" i="4"/>
  <c r="AA31" i="4"/>
  <c r="S31" i="4"/>
  <c r="K31" i="4"/>
  <c r="C31" i="4"/>
  <c r="Z33" i="4"/>
  <c r="R33" i="4"/>
  <c r="J33" i="4"/>
  <c r="Z32" i="4"/>
  <c r="R32" i="4"/>
  <c r="J32" i="4"/>
  <c r="Z31" i="4"/>
  <c r="R31" i="4"/>
  <c r="J31" i="4"/>
  <c r="B33" i="4"/>
  <c r="B32" i="4"/>
  <c r="B31" i="4"/>
  <c r="B67" i="4"/>
  <c r="D7" i="7" s="1"/>
  <c r="B65" i="4" l="1"/>
  <c r="D5" i="7" s="1"/>
  <c r="B63" i="4"/>
  <c r="D2" i="7" s="1"/>
  <c r="B64" i="4"/>
  <c r="D3" i="7" s="1"/>
  <c r="B66" i="4"/>
  <c r="D6" i="7" s="1"/>
  <c r="C67" i="4" l="1"/>
  <c r="B7" i="7" s="1"/>
  <c r="C7" i="7" s="1"/>
  <c r="C64" i="4" l="1"/>
  <c r="B3" i="7" s="1"/>
  <c r="C3" i="7" s="1"/>
  <c r="C66" i="4"/>
  <c r="B6" i="7" s="1"/>
  <c r="C6" i="7" s="1"/>
  <c r="C63" i="4"/>
  <c r="B2" i="7" s="1"/>
  <c r="C2" i="7" s="1"/>
  <c r="C65" i="4"/>
  <c r="B5" i="7" s="1"/>
  <c r="C5" i="7" s="1"/>
</calcChain>
</file>

<file path=xl/sharedStrings.xml><?xml version="1.0" encoding="utf-8"?>
<sst xmlns="http://schemas.openxmlformats.org/spreadsheetml/2006/main" count="585" uniqueCount="402">
  <si>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</si>
  <si>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</si>
  <si>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</si>
  <si>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</si>
  <si>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</si>
  <si>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</si>
  <si>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</si>
  <si>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</si>
  <si>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</si>
  <si>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</si>
  <si>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</si>
  <si>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</si>
  <si>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</si>
  <si>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</si>
  <si>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</si>
  <si>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</si>
  <si>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</si>
  <si>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</si>
  <si>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escalators, off-road electric vehicles, laboratory fume hoods, laundry equipment, coffee brewers, water services, emergency generators,</t>
  </si>
  <si>
    <t>performed in commercial buildings.</t>
  </si>
  <si>
    <t>escalators, off-road electric vehicles, laboratory fume hoods, laundry equipment, coffee brewers, and water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</si>
  <si>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</si>
  <si>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</si>
  <si>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</si>
  <si>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</si>
  <si>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</si>
  <si>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</si>
  <si>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</si>
  <si>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</si>
  <si>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</si>
  <si>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</si>
  <si>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</si>
  <si>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</si>
  <si>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</si>
  <si>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</si>
  <si>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</si>
  <si>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</si>
  <si>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</si>
  <si>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</si>
  <si>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</si>
  <si>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</si>
  <si>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</si>
  <si>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</si>
  <si>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</si>
  <si>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</si>
  <si>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</si>
  <si>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</si>
  <si>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</si>
  <si>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</si>
  <si>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</si>
  <si>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</si>
  <si>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</si>
  <si>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</si>
  <si>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</si>
  <si>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</si>
  <si>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</si>
  <si>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</si>
  <si>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</si>
  <si>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</si>
  <si>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</si>
  <si>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</si>
  <si>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 xml:space="preserve">     Total</t>
  </si>
  <si>
    <t>CKI000:pa_Total</t>
  </si>
  <si>
    <t xml:space="preserve">   Other Uses 6/</t>
  </si>
  <si>
    <t>CKI000:pa_OtherUses</t>
  </si>
  <si>
    <t>CKI000:pa_OfficeEquipme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</si>
  <si>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</si>
  <si>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</si>
  <si>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</si>
  <si>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</si>
  <si>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</si>
  <si>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</si>
  <si>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</si>
  <si>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</si>
  <si>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</si>
  <si>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>CKI000:oa_WaterHeating</t>
  </si>
  <si>
    <t>CKI000:oa_SpaceCooling</t>
  </si>
  <si>
    <t>CKI000:oa_SpaceHeating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</si>
  <si>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</si>
  <si>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</si>
  <si>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</si>
  <si>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</si>
  <si>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</si>
  <si>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</si>
  <si>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</si>
  <si>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</si>
  <si>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</si>
  <si>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</si>
  <si>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</si>
  <si>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</si>
  <si>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</si>
  <si>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</si>
  <si>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</si>
  <si>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</si>
  <si>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</si>
  <si>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</si>
  <si>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</si>
  <si>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</si>
  <si>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</si>
  <si>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</si>
  <si>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</si>
  <si>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</si>
  <si>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</si>
  <si>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</si>
  <si>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</si>
  <si>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</si>
  <si>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</si>
  <si>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</si>
  <si>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</si>
  <si>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</si>
  <si>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</si>
  <si>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</si>
  <si>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</si>
  <si>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</si>
  <si>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</si>
  <si>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</si>
  <si>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</si>
  <si>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</si>
  <si>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</si>
  <si>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</si>
  <si>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</si>
  <si>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</si>
  <si>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</si>
  <si>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</si>
  <si>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</si>
  <si>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</si>
  <si>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</si>
  <si>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</si>
  <si>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</si>
  <si>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</si>
  <si>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</si>
  <si>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</si>
  <si>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(quadrillion Btu, unless otherwise noted)</t>
  </si>
  <si>
    <t>5. Commercial Sector Key Indicators and Consumption</t>
  </si>
  <si>
    <t>CKI000</t>
  </si>
  <si>
    <t>Release Date</t>
  </si>
  <si>
    <t>Datekey</t>
  </si>
  <si>
    <t>Scenario</t>
  </si>
  <si>
    <t>Report</t>
  </si>
  <si>
    <t>Fraction of Commercial Floorspace that is New</t>
  </si>
  <si>
    <t>Average</t>
  </si>
  <si>
    <t>Fraction of Residential Homes that are New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</si>
  <si>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</si>
  <si>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</si>
  <si>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</si>
  <si>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</si>
  <si>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</si>
  <si>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</si>
  <si>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</si>
  <si>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</si>
  <si>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</si>
  <si>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</si>
  <si>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</si>
  <si>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</si>
  <si>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</si>
  <si>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</si>
  <si>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</si>
  <si>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</si>
  <si>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</si>
  <si>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</si>
  <si>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</si>
  <si>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</si>
  <si>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</si>
  <si>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</si>
  <si>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</si>
  <si>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</si>
  <si>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</si>
  <si>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</si>
  <si>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</si>
  <si>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RKI000:ma_Total</t>
  </si>
  <si>
    <t>RKI000:ma_OtherUses</t>
  </si>
  <si>
    <t xml:space="preserve"> Furnace Fans and Boiler Circulation Pumps</t>
  </si>
  <si>
    <t>RKI000:ma_FurnaceFans</t>
  </si>
  <si>
    <t>RKI000:ma_PersonalCompu</t>
  </si>
  <si>
    <t>RKI000:ma_ColorTelevisi</t>
  </si>
  <si>
    <t>RKI000:ma_Dishwashers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</si>
  <si>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</si>
  <si>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</si>
  <si>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</si>
  <si>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</si>
  <si>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</si>
  <si>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</si>
  <si>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</si>
  <si>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</si>
  <si>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</si>
  <si>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</si>
  <si>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</si>
  <si>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</si>
  <si>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</si>
  <si>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</si>
  <si>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</si>
  <si>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</si>
  <si>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</si>
  <si>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</si>
  <si>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</si>
  <si>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</si>
  <si>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</si>
  <si>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</si>
  <si>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</si>
  <si>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</si>
  <si>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</si>
  <si>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</si>
  <si>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</si>
  <si>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</si>
  <si>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</si>
  <si>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</si>
  <si>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</si>
  <si>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</si>
  <si>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</si>
  <si>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</si>
  <si>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</si>
  <si>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</si>
  <si>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</si>
  <si>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</si>
  <si>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</si>
  <si>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</si>
  <si>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</si>
  <si>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</si>
  <si>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</si>
  <si>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</si>
  <si>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</si>
  <si>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</si>
  <si>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</si>
  <si>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</si>
  <si>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</si>
  <si>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</si>
  <si>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</si>
  <si>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</si>
  <si>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</si>
  <si>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</si>
  <si>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</si>
  <si>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</si>
  <si>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</si>
  <si>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</si>
  <si>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</si>
  <si>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</si>
  <si>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>RKI000:fa_PersonalCompu</t>
  </si>
  <si>
    <t>RKI000:fa_ColorTelevisi</t>
  </si>
  <si>
    <t>RKI000:fa_Dishwashers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</si>
  <si>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</si>
  <si>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</si>
  <si>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</si>
  <si>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</si>
  <si>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</si>
  <si>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</si>
  <si>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</si>
  <si>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</si>
  <si>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</si>
  <si>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</si>
  <si>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>RKI000:ea_TotalEnergyCo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</si>
  <si>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</si>
  <si>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</si>
  <si>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</si>
  <si>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</si>
  <si>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</si>
  <si>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</si>
  <si>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</si>
  <si>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</si>
  <si>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</si>
  <si>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</si>
  <si>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</si>
  <si>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</si>
  <si>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</si>
  <si>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</si>
  <si>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</si>
  <si>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</si>
  <si>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</si>
  <si>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</si>
  <si>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</si>
  <si>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</si>
  <si>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</si>
  <si>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</si>
  <si>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</si>
  <si>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</si>
  <si>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</si>
  <si>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</si>
  <si>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</si>
  <si>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</si>
  <si>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</si>
  <si>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</si>
  <si>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</si>
  <si>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</si>
  <si>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</si>
  <si>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</si>
  <si>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</si>
  <si>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</si>
  <si>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</si>
  <si>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</si>
  <si>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</si>
  <si>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</si>
  <si>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</si>
  <si>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</si>
  <si>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</si>
  <si>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</si>
  <si>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</si>
  <si>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</si>
  <si>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Residential Demand Module of the National Energy Modeling System: Model Documentation</t>
  </si>
  <si>
    <t>See bldgs/CL variable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</si>
  <si>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</si>
  <si>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</si>
  <si>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</si>
  <si>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</si>
  <si>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</si>
  <si>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</si>
  <si>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</si>
  <si>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Note:  Totals may not equal sum of components due to independent rounding.</t>
  </si>
  <si>
    <t>- - = Not applicable.</t>
  </si>
  <si>
    <t>Btu = British thermal unit.</t>
  </si>
  <si>
    <t>12/ Consumption determined by using the average electric power sector net heat rate for fossil fuels.</t>
  </si>
  <si>
    <t>Survey.</t>
  </si>
  <si>
    <t>10/ Includes wood used for primary and secondary heating in wood stoves or fireplaces as reported in the Residential Energy Consumption</t>
  </si>
  <si>
    <t>9/ Includes such appliances as outdoor grills, propane-fueled lights, pool heaters, spa heaters, and backup electricity generators.</t>
  </si>
  <si>
    <t>8/ Includes such appliances as pool heaters, spa heaters, and backup electricity generators.</t>
  </si>
  <si>
    <t>7/ Includes kerosene use.</t>
  </si>
  <si>
    <t>6/ Includes such appliances as outdoor grills, natural gas-fueled lights, pool heaters, spa heaters, and backup electricity generators.</t>
  </si>
  <si>
    <t>4/ Includes desktop and laptop computers, monitors, and networking equipment.</t>
  </si>
  <si>
    <t>2/ Does not include water heating portion of load.</t>
  </si>
  <si>
    <t>1/ Unless otherwise specified, energy consumption by end use includes all electricity consumed for that end use,</t>
  </si>
  <si>
    <t>Nonmarketed Renewables 12/</t>
  </si>
  <si>
    <t>Total Net Own-use Generation</t>
  </si>
  <si>
    <t>RKI000:ma_TtllOwnUseGen</t>
  </si>
  <si>
    <t xml:space="preserve"> Generation for Own Use</t>
  </si>
  <si>
    <t>RKI000:ma_OwnGeneration</t>
  </si>
  <si>
    <t xml:space="preserve">   Total Gross End-use Consumption</t>
  </si>
  <si>
    <t xml:space="preserve"> Other Uses 11/</t>
  </si>
  <si>
    <t xml:space="preserve"> Computers and Related Equipment 4/</t>
  </si>
  <si>
    <t xml:space="preserve"> Televisions and Related Equipment 3/</t>
  </si>
  <si>
    <t xml:space="preserve"> Dishwashers 2/</t>
  </si>
  <si>
    <t xml:space="preserve"> Clothes Washers 2/</t>
  </si>
  <si>
    <t>Total Energy Consumption by End Use 1/</t>
  </si>
  <si>
    <t xml:space="preserve">    Delivered Energy</t>
  </si>
  <si>
    <t>RKI000:ka_OwnGeneration</t>
  </si>
  <si>
    <t xml:space="preserve">    Gross End-use Consumption</t>
  </si>
  <si>
    <t>RKI000:ka_GrsEndUseCons</t>
  </si>
  <si>
    <t>Energy Consumption by End Use 1/</t>
  </si>
  <si>
    <t xml:space="preserve"> Marketed Renewables (wood) 10/</t>
  </si>
  <si>
    <t xml:space="preserve">   Other Uses 9/</t>
  </si>
  <si>
    <t xml:space="preserve">   Other Uses 8/</t>
  </si>
  <si>
    <t xml:space="preserve"> Distillate Fuel Oil 7/</t>
  </si>
  <si>
    <t xml:space="preserve">     Purchased Electricity</t>
  </si>
  <si>
    <t>RKI000:fa_PurchasedElec</t>
  </si>
  <si>
    <t>RKI000:fa_OwnGeneration</t>
  </si>
  <si>
    <t xml:space="preserve">     Electricity Subtotal</t>
  </si>
  <si>
    <t xml:space="preserve">   Computers and Related Equipment 4/</t>
  </si>
  <si>
    <t xml:space="preserve">   Televisions and Related Equipment 3/</t>
  </si>
  <si>
    <t xml:space="preserve">   Dishwashers 2/</t>
  </si>
  <si>
    <t xml:space="preserve">   Clothes Washers 2/</t>
  </si>
  <si>
    <t xml:space="preserve"> Electricity 1/</t>
  </si>
  <si>
    <t>Energy Consumption by Fuel</t>
  </si>
  <si>
    <t xml:space="preserve">   Gross End-use Consumption 1/</t>
  </si>
  <si>
    <t>8/ Consumption determined by using the average electric power sector net heat rate for fossil fuels.</t>
  </si>
  <si>
    <t>includes residual fuel oil, propane, coal, motor gasoline, kerosene, and marketed renewable fuels (biomass).</t>
  </si>
  <si>
    <t>combined heat and power in commercial buildings, manufacturing performed in commercial buildings, and cooking (distillate).  Also</t>
  </si>
  <si>
    <t>7/ Includes (but is not limited to) miscellaneous uses such as transformers, medical imaging and other medical equipment, elevators,</t>
  </si>
  <si>
    <t>6/ Includes residual fuel oil, propane, coal, motor gasoline, and kerosene.</t>
  </si>
  <si>
    <t>5/ Includes miscellaneous uses, such as cooking, emergency generators, and combined heat and power in commercial buildings.</t>
  </si>
  <si>
    <t>4/ Includes miscellaneous uses, such as emergency generators, combined heat and power in commercial buildings, and manufacturing</t>
  </si>
  <si>
    <t>3/ Includes (but is not limited to) miscellaneous uses such as transformers, medical imaging and other medical equipment, elevators,</t>
  </si>
  <si>
    <t>2/ Includes fuel consumption for district services.</t>
  </si>
  <si>
    <t>Nonmarketed Renewable Fuels 8/</t>
  </si>
  <si>
    <t>CKI000:pa_TtllOwnUseGen</t>
  </si>
  <si>
    <t>CKI000:pa_OwnGeneration</t>
  </si>
  <si>
    <t xml:space="preserve">     Total Gross End-use Consumption</t>
  </si>
  <si>
    <t xml:space="preserve">   Other Uses 7/</t>
  </si>
  <si>
    <t xml:space="preserve">   Office Equipment</t>
  </si>
  <si>
    <t xml:space="preserve">   Computing</t>
  </si>
  <si>
    <t xml:space="preserve">   Water Heating 2/</t>
  </si>
  <si>
    <t xml:space="preserve">   Space Cooling 2/</t>
  </si>
  <si>
    <t xml:space="preserve">   Space Heating 2/</t>
  </si>
  <si>
    <t>CKI000:ma_OwnGeneration</t>
  </si>
  <si>
    <t xml:space="preserve">     Gross End-use Consumption</t>
  </si>
  <si>
    <t>CKI000:ma_GrsEndUseCons</t>
  </si>
  <si>
    <t xml:space="preserve"> Other Fuels 6/</t>
  </si>
  <si>
    <t>CKI000:ha_PurchasedElec</t>
  </si>
  <si>
    <t>CKI000:ha_OwnGeneration</t>
  </si>
  <si>
    <t>CKI000:ha_ElecSubtotal</t>
  </si>
  <si>
    <t>https://www.eia.gov/outlooks/aeo/nems/documentation/residential/pdf/m067(2020).pdf</t>
  </si>
  <si>
    <t>Page 58, Existing housing evolution rate</t>
  </si>
  <si>
    <t>Annual Energy Outlook 2023</t>
  </si>
  <si>
    <t>https://www.eia.gov/outlooks/aeo/tables_ref.php</t>
  </si>
  <si>
    <t>ref2023.d020623a</t>
  </si>
  <si>
    <t>ref2023</t>
  </si>
  <si>
    <t>Reference</t>
  </si>
  <si>
    <t>d020623a</t>
  </si>
  <si>
    <t xml:space="preserve"> March 2023</t>
  </si>
  <si>
    <t>Annual</t>
  </si>
  <si>
    <t>Change</t>
  </si>
  <si>
    <t>2022–2050</t>
  </si>
  <si>
    <t xml:space="preserve">   On-site Generation for Own Use</t>
  </si>
  <si>
    <t xml:space="preserve"> On-site Generation for Own Use</t>
  </si>
  <si>
    <t>including purchased electricity and on-site generation for own use.</t>
  </si>
  <si>
    <t>3/ Includes televisions, set-top boxes, home theater systems, over-the-top streaming devices, and video game consoles.</t>
  </si>
  <si>
    <t>5/ Includes (but is not limited to) dehumidifiers, ceiling fans, non-PC rechargeables, smart speakers, smartphones, tablets, microwaves,</t>
  </si>
  <si>
    <t>coffee makers, miscellaneous refrigeration products, other small kitchen appliances, pool heaters, pool pumps, portable electric spas, and</t>
  </si>
  <si>
    <t>security systems, as well as electric and electronic devices, heating elements, and motors not listed above. Electric vehicles are</t>
  </si>
  <si>
    <t>included in the transportation sector.</t>
  </si>
  <si>
    <t>11/ Includes (but is not limited to) dehumidifiers, ceiling fans, non-PC rechargeables, smart speakers, smartphones, tables, microwaves,</t>
  </si>
  <si>
    <t>coffee makers, miscellaneous refrigeration products, other small kitchen appliances, pool heaters, pool pumps, portable electric spas,</t>
  </si>
  <si>
    <t>outdoor grills, natural gas- and propane-fueled lights, security systems, and backup electricity generators, as well as electric and</t>
  </si>
  <si>
    <t>electronic devices, heating elements, and motors not listed above. Electric vehicles are included in the transportation sector.</t>
  </si>
  <si>
    <t>Data source: 2022:  U.S. Energy Information Administration (EIA), Short-Term Energy Outlook, November 2022 and EIA, AEO2023</t>
  </si>
  <si>
    <t>National Energy Modeling System run ref2023.d020623a.  Projections:  EIA, AEO2023 National Energy Modeling System run ref2023.d020623a.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</si>
</sst>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2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0" fontId="3" fillId="0" borderId="3">
      <alignment wrapText="1"/>
    </xf>
    <xf numFmtId="0" fontId="3" fillId="0" borderId="0"/>
    <xf numFmtId="0" fontId="3" fillId="0" borderId="1">
      <alignment wrapText="1"/>
    </xf>
    <xf numFmtId="0" fontId="5" fillId="0" borderId="4">
      <alignment wrapText="1"/>
    </xf>
    <xf numFmtId="0" fontId="5" fillId="0" borderId="2">
      <alignment wrapText="1"/>
    </xf>
    <xf numFmtId="0" fontId="7" fillId="0" borderId="0">
      <alignment horizontal="left"/>
    </xf>
    <xf numFmtId="0" fontId="2" fillId="0" borderId="0"/>
    <xf numFmtId="0" fontId="3" fillId="0" borderId="0"/>
    <xf numFmtId="0" fontId="3" fillId="0" borderId="3">
      <alignment wrapText="1"/>
    </xf>
    <xf numFmtId="0" fontId="3" fillId="0" borderId="0"/>
    <xf numFmtId="0" fontId="3" fillId="0" borderId="1">
      <alignment wrapText="1"/>
    </xf>
    <xf numFmtId="0" fontId="5" fillId="0" borderId="4">
      <alignment wrapText="1"/>
    </xf>
    <xf numFmtId="0" fontId="5" fillId="0" borderId="2">
      <alignment wrapText="1"/>
    </xf>
    <xf numFmtId="0" fontId="7" fillId="0" borderId="0">
      <alignment horizontal="left"/>
    </xf>
    <xf numFmtId="0" fontId="2" fillId="0" borderId="0"/>
    <xf numFmtId="0" fontId="3" fillId="0" borderId="3">
      <alignment wrapText="1"/>
    </xf>
    <xf numFmtId="0" fontId="3" fillId="0" borderId="0"/>
    <xf numFmtId="0" fontId="3" fillId="0" borderId="1">
      <alignment wrapText="1"/>
    </xf>
    <xf numFmtId="0" fontId="5" fillId="0" borderId="4">
      <alignment wrapText="1"/>
    </xf>
    <xf numFmtId="0" fontId="5" fillId="0" borderId="2">
      <alignment wrapText="1"/>
    </xf>
    <xf numFmtId="0" fontId="7" fillId="0" borderId="0">
      <alignment horizontal="left"/>
    </xf>
    <xf numFmtId="0" fontId="2" fillId="0" borderId="0"/>
    <xf numFmtId="0" fontId="2" fillId="0" borderId="0"/>
    <xf numFmtId="0" fontId="2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165" fontId="5" fillId="0" borderId="2" xfId="4" applyNumberForma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0" fontId="5" fillId="0" borderId="4" xfId="6" applyAlignment="1">
      <alignment horizontal="right" wrapText="1"/>
    </xf>
    <xf numFmtId="0" fontId="5" fillId="0" borderId="0" xfId="2" applyFont="1" applyAlignment="1">
      <alignment horizontal="right"/>
    </xf>
    <xf numFmtId="0" fontId="9" fillId="0" borderId="0" xfId="9"/>
    <xf numFmtId="0" fontId="3" fillId="0" borderId="0" xfId="11"/>
    <xf numFmtId="0" fontId="5" fillId="0" borderId="4" xfId="13">
      <alignment wrapText="1"/>
    </xf>
    <xf numFmtId="0" fontId="6" fillId="0" borderId="0" xfId="2" applyFont="1"/>
    <xf numFmtId="0" fontId="4" fillId="0" borderId="0" xfId="2" applyFont="1"/>
    <xf numFmtId="0" fontId="10" fillId="0" borderId="0" xfId="2" applyFont="1"/>
    <xf numFmtId="0" fontId="11" fillId="0" borderId="0" xfId="15" applyFont="1">
      <alignment horizontal="left"/>
    </xf>
    <xf numFmtId="0" fontId="12" fillId="0" borderId="0" xfId="2" applyFont="1" applyAlignment="1">
      <alignment horizontal="right"/>
    </xf>
    <xf numFmtId="0" fontId="4" fillId="0" borderId="0" xfId="11" applyFont="1"/>
    <xf numFmtId="0" fontId="4" fillId="0" borderId="0" xfId="2" applyFont="1" applyAlignment="1">
      <alignment horizontal="left"/>
    </xf>
    <xf numFmtId="0" fontId="12" fillId="0" borderId="4" xfId="13" applyFont="1">
      <alignment wrapText="1"/>
    </xf>
    <xf numFmtId="0" fontId="12" fillId="0" borderId="4" xfId="13" applyFont="1" applyAlignment="1">
      <alignment horizontal="right"/>
    </xf>
    <xf numFmtId="0" fontId="12" fillId="0" borderId="2" xfId="14" applyFont="1">
      <alignment wrapText="1"/>
    </xf>
    <xf numFmtId="0" fontId="4" fillId="0" borderId="3" xfId="10" applyFont="1">
      <alignment wrapText="1"/>
    </xf>
    <xf numFmtId="4" fontId="4" fillId="0" borderId="3" xfId="10" applyNumberFormat="1" applyFont="1" applyAlignment="1">
      <alignment horizontal="right" wrapText="1"/>
    </xf>
    <xf numFmtId="165" fontId="4" fillId="0" borderId="3" xfId="10" applyNumberFormat="1" applyFont="1" applyAlignment="1">
      <alignment horizontal="right" wrapText="1"/>
    </xf>
    <xf numFmtId="4" fontId="12" fillId="0" borderId="2" xfId="14" applyNumberFormat="1" applyFont="1" applyAlignment="1">
      <alignment horizontal="right" wrapText="1"/>
    </xf>
    <xf numFmtId="165" fontId="12" fillId="0" borderId="2" xfId="14" applyNumberFormat="1" applyFont="1" applyAlignment="1">
      <alignment horizontal="right" wrapText="1"/>
    </xf>
    <xf numFmtId="3" fontId="4" fillId="0" borderId="3" xfId="10" applyNumberFormat="1" applyFont="1" applyAlignment="1">
      <alignment horizontal="right" wrapText="1"/>
    </xf>
    <xf numFmtId="166" fontId="4" fillId="0" borderId="3" xfId="10" applyNumberFormat="1" applyFont="1" applyAlignment="1">
      <alignment horizontal="right" wrapText="1"/>
    </xf>
    <xf numFmtId="3" fontId="12" fillId="0" borderId="2" xfId="14" applyNumberFormat="1" applyFont="1" applyAlignment="1">
      <alignment horizontal="right" wrapText="1"/>
    </xf>
    <xf numFmtId="0" fontId="13" fillId="0" borderId="0" xfId="2" applyFont="1"/>
    <xf numFmtId="0" fontId="3" fillId="0" borderId="1" xfId="2" applyBorder="1"/>
    <xf numFmtId="0" fontId="4" fillId="0" borderId="1" xfId="12" applyFont="1" applyAlignment="1"/>
    <xf numFmtId="4" fontId="12" fillId="0" borderId="2" xfId="14" applyNumberFormat="1" applyFont="1">
      <alignment wrapText="1"/>
    </xf>
    <xf numFmtId="165" fontId="12" fillId="0" borderId="2" xfId="14" applyNumberFormat="1" applyFont="1">
      <alignment wrapText="1"/>
    </xf>
    <xf numFmtId="0" fontId="3" fillId="0" borderId="0" xfId="26"/>
    <xf numFmtId="0" fontId="5" fillId="0" borderId="4" xfId="28">
      <alignment wrapText="1"/>
    </xf>
    <xf numFmtId="0" fontId="11" fillId="0" borderId="0" xfId="30" applyFont="1">
      <alignment horizontal="left"/>
    </xf>
    <xf numFmtId="0" fontId="4" fillId="0" borderId="0" xfId="26" applyFont="1"/>
    <xf numFmtId="0" fontId="12" fillId="0" borderId="4" xfId="28" applyFont="1">
      <alignment wrapText="1"/>
    </xf>
    <xf numFmtId="0" fontId="12" fillId="0" borderId="4" xfId="28" applyFont="1" applyAlignment="1">
      <alignment horizontal="right"/>
    </xf>
    <xf numFmtId="0" fontId="12" fillId="0" borderId="2" xfId="29" applyFont="1">
      <alignment wrapText="1"/>
    </xf>
    <xf numFmtId="0" fontId="4" fillId="0" borderId="3" xfId="25" applyFont="1">
      <alignment wrapText="1"/>
    </xf>
    <xf numFmtId="4" fontId="4" fillId="0" borderId="3" xfId="25" applyNumberFormat="1" applyFont="1" applyAlignment="1">
      <alignment horizontal="right" wrapText="1"/>
    </xf>
    <xf numFmtId="165" fontId="4" fillId="0" borderId="3" xfId="25" applyNumberFormat="1" applyFont="1" applyAlignment="1">
      <alignment horizontal="right" wrapText="1"/>
    </xf>
    <xf numFmtId="4" fontId="12" fillId="0" borderId="2" xfId="29" applyNumberFormat="1" applyFont="1" applyAlignment="1">
      <alignment horizontal="right" wrapText="1"/>
    </xf>
    <xf numFmtId="165" fontId="12" fillId="0" borderId="2" xfId="29" applyNumberFormat="1" applyFont="1" applyAlignment="1">
      <alignment horizontal="right" wrapText="1"/>
    </xf>
    <xf numFmtId="3" fontId="4" fillId="0" borderId="3" xfId="25" applyNumberFormat="1" applyFont="1" applyAlignment="1">
      <alignment horizontal="right" wrapText="1"/>
    </xf>
    <xf numFmtId="166" fontId="4" fillId="0" borderId="3" xfId="25" applyNumberFormat="1" applyFont="1" applyAlignment="1">
      <alignment horizontal="right" wrapText="1"/>
    </xf>
    <xf numFmtId="3" fontId="12" fillId="0" borderId="2" xfId="29" applyNumberFormat="1" applyFont="1" applyAlignment="1">
      <alignment horizontal="right" wrapText="1"/>
    </xf>
    <xf numFmtId="166" fontId="12" fillId="0" borderId="2" xfId="29" applyNumberFormat="1" applyFont="1" applyAlignment="1">
      <alignment horizontal="right" wrapText="1"/>
    </xf>
    <xf numFmtId="3" fontId="4" fillId="0" borderId="3" xfId="25" applyNumberFormat="1" applyFont="1">
      <alignment wrapText="1"/>
    </xf>
    <xf numFmtId="165" fontId="4" fillId="0" borderId="3" xfId="25" applyNumberFormat="1" applyFont="1">
      <alignment wrapText="1"/>
    </xf>
    <xf numFmtId="0" fontId="3" fillId="0" borderId="0" xfId="2"/>
    <xf numFmtId="0" fontId="14" fillId="0" borderId="1" xfId="27" applyFont="1">
      <alignment wrapText="1"/>
    </xf>
    <xf numFmtId="0" fontId="3" fillId="0" borderId="1" xfId="2" applyBorder="1"/>
  </cellXfs>
  <cellStyles count="34">
    <cellStyle name="Body: normal cell" xfId="5" xr:uid="{00000000-0005-0000-0000-000000000000}"/>
    <cellStyle name="Body: normal cell 2" xfId="25" xr:uid="{9CFBC232-A1B1-40CA-8460-CBB535ED5AAA}"/>
    <cellStyle name="Body: normal cell 3" xfId="18" xr:uid="{84DB1FD6-FED4-4284-95DE-E6034C5CB5B0}"/>
    <cellStyle name="Body: normal cell 4" xfId="10" xr:uid="{8C870550-7E42-48BC-8857-28A0174BDD33}"/>
    <cellStyle name="Font: Calibri, 9pt regular" xfId="7" xr:uid="{00000000-0005-0000-0000-000001000000}"/>
    <cellStyle name="Font: Calibri, 9pt regular 2" xfId="26" xr:uid="{AB602176-8C97-40BB-9894-B9B0F694F2B3}"/>
    <cellStyle name="Font: Calibri, 9pt regular 3" xfId="19" xr:uid="{BFAC939E-54D8-411A-B740-2AADCC5B5C82}"/>
    <cellStyle name="Font: Calibri, 9pt regular 4" xfId="11" xr:uid="{F345605D-08CD-4B8F-808D-6235A3B414BC}"/>
    <cellStyle name="Footnotes: top row" xfId="3" xr:uid="{00000000-0005-0000-0000-000002000000}"/>
    <cellStyle name="Footnotes: top row 2" xfId="27" xr:uid="{16C29945-4FEF-4E5A-A0A8-00EDD7F93DA8}"/>
    <cellStyle name="Footnotes: top row 3" xfId="20" xr:uid="{D070D954-67FB-4790-86BA-DB6ED727F430}"/>
    <cellStyle name="Footnotes: top row 4" xfId="12" xr:uid="{E56AEEF5-7F38-4C26-AB47-C4EE6C5B8928}"/>
    <cellStyle name="Header: bottom row" xfId="6" xr:uid="{00000000-0005-0000-0000-000003000000}"/>
    <cellStyle name="Header: bottom row 2" xfId="28" xr:uid="{01BF941A-44A3-4757-9D41-F1130AE36347}"/>
    <cellStyle name="Header: bottom row 3" xfId="21" xr:uid="{DEBF26CB-097C-45CC-B544-B40B5A8C1020}"/>
    <cellStyle name="Header: bottom row 4" xfId="13" xr:uid="{6D7B1FD4-689E-47AA-80A8-0B5228ED2093}"/>
    <cellStyle name="Hyperlink" xfId="9" builtinId="8"/>
    <cellStyle name="Normal" xfId="0" builtinId="0"/>
    <cellStyle name="Normal 2" xfId="2" xr:uid="{00000000-0005-0000-0000-000005000000}"/>
    <cellStyle name="Normal 3" xfId="24" xr:uid="{397D3FE7-60CA-41B6-B570-B3BD04DEA122}"/>
    <cellStyle name="Normal 3 2" xfId="32" xr:uid="{0090C00B-5F04-441C-AC34-33DF96644168}"/>
    <cellStyle name="Normal 4" xfId="17" xr:uid="{35ACE661-A9C0-4454-88C5-A198E4D25E57}"/>
    <cellStyle name="Normal 5" xfId="16" xr:uid="{F78A6A04-2521-4816-83FC-C622C507D7B4}"/>
    <cellStyle name="Normal 5 2" xfId="33" xr:uid="{C2B2B3A8-C1FE-48D9-9844-0BB4AD3E1395}"/>
    <cellStyle name="Normal 6" xfId="31" xr:uid="{B0765BFE-F72B-4B8B-BAEF-1BD072C8E8E4}"/>
    <cellStyle name="Parent row" xfId="4" xr:uid="{00000000-0005-0000-0000-000006000000}"/>
    <cellStyle name="Parent row 2" xfId="29" xr:uid="{138C2134-81FD-4488-8F02-12D9CC47311B}"/>
    <cellStyle name="Parent row 3" xfId="22" xr:uid="{AE84A291-9BA9-4974-BF96-29FDD8A27EB7}"/>
    <cellStyle name="Parent row 4" xfId="14" xr:uid="{352D351F-6049-432B-802E-F839404D98C7}"/>
    <cellStyle name="Percent" xfId="1" builtinId="5"/>
    <cellStyle name="Table title" xfId="8" xr:uid="{00000000-0005-0000-0000-000008000000}"/>
    <cellStyle name="Table title 2" xfId="30" xr:uid="{B7C204BE-0697-4E01-8540-280384E21B2A}"/>
    <cellStyle name="Table title 3" xfId="23" xr:uid="{2D667143-32CD-4A08-9D61-E22D1757F7B9}"/>
    <cellStyle name="Table title 4" xfId="15" xr:uid="{91337898-8345-4390-B3C9-5F842A817E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nems/documentation/residential/pdf/m067(2020)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E9" sqref="E9"/>
    </sheetView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3" t="s">
        <v>292</v>
      </c>
    </row>
    <row r="4" spans="1:2" x14ac:dyDescent="0.25">
      <c r="B4" t="s">
        <v>293</v>
      </c>
    </row>
    <row r="5" spans="1:2" x14ac:dyDescent="0.25">
      <c r="B5" s="15">
        <v>2023</v>
      </c>
    </row>
    <row r="6" spans="1:2" x14ac:dyDescent="0.25">
      <c r="B6" t="s">
        <v>378</v>
      </c>
    </row>
    <row r="7" spans="1:2" x14ac:dyDescent="0.25">
      <c r="B7" t="s">
        <v>379</v>
      </c>
    </row>
    <row r="8" spans="1:2" x14ac:dyDescent="0.25">
      <c r="B8" t="s">
        <v>133</v>
      </c>
    </row>
    <row r="10" spans="1:2" x14ac:dyDescent="0.25">
      <c r="B10" s="13" t="s">
        <v>294</v>
      </c>
    </row>
    <row r="11" spans="1:2" x14ac:dyDescent="0.25">
      <c r="B11" t="s">
        <v>293</v>
      </c>
    </row>
    <row r="12" spans="1:2" x14ac:dyDescent="0.25">
      <c r="B12" s="15">
        <v>2023</v>
      </c>
    </row>
    <row r="13" spans="1:2" x14ac:dyDescent="0.25">
      <c r="B13" t="s">
        <v>378</v>
      </c>
    </row>
    <row r="14" spans="1:2" x14ac:dyDescent="0.25">
      <c r="B14" t="s">
        <v>379</v>
      </c>
    </row>
    <row r="15" spans="1:2" x14ac:dyDescent="0.25">
      <c r="B15" t="s">
        <v>265</v>
      </c>
    </row>
    <row r="17" spans="1:2" x14ac:dyDescent="0.25">
      <c r="B17" s="13" t="s">
        <v>295</v>
      </c>
    </row>
    <row r="18" spans="1:2" x14ac:dyDescent="0.25">
      <c r="B18" t="s">
        <v>293</v>
      </c>
    </row>
    <row r="19" spans="1:2" x14ac:dyDescent="0.25">
      <c r="B19" s="15">
        <v>2020</v>
      </c>
    </row>
    <row r="20" spans="1:2" x14ac:dyDescent="0.25">
      <c r="B20" t="s">
        <v>296</v>
      </c>
    </row>
    <row r="21" spans="1:2" x14ac:dyDescent="0.25">
      <c r="B21" s="23" t="s">
        <v>376</v>
      </c>
    </row>
    <row r="22" spans="1:2" x14ac:dyDescent="0.25">
      <c r="B22" t="s">
        <v>377</v>
      </c>
    </row>
    <row r="24" spans="1:2" x14ac:dyDescent="0.25">
      <c r="B24" s="13" t="s">
        <v>290</v>
      </c>
    </row>
    <row r="25" spans="1:2" x14ac:dyDescent="0.25">
      <c r="B25" s="16" t="s">
        <v>297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298</v>
      </c>
    </row>
    <row r="38" spans="1:1" x14ac:dyDescent="0.25">
      <c r="A38" t="s">
        <v>299</v>
      </c>
    </row>
    <row r="39" spans="1:1" x14ac:dyDescent="0.25">
      <c r="A39" t="s">
        <v>300</v>
      </c>
    </row>
    <row r="40" spans="1:1" x14ac:dyDescent="0.25">
      <c r="A40" t="s">
        <v>301</v>
      </c>
    </row>
    <row r="42" spans="1:1" x14ac:dyDescent="0.25">
      <c r="A42" t="s">
        <v>303</v>
      </c>
    </row>
    <row r="43" spans="1:1" x14ac:dyDescent="0.25">
      <c r="A43" t="s">
        <v>302</v>
      </c>
    </row>
  </sheetData>
  <hyperlinks>
    <hyperlink ref="B21" r:id="rId1" xr:uid="{CD345756-19A3-4864-8366-00FD2AADE1E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C780-D86F-4574-A5E8-6EAD99247CEF}">
  <dimension ref="A1:AH28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ColWidth="8.7109375" defaultRowHeight="15" customHeight="1" x14ac:dyDescent="0.2"/>
  <cols>
    <col min="1" max="1" width="18.85546875" style="6" customWidth="1"/>
    <col min="2" max="2" width="46.7109375" style="6" customWidth="1"/>
    <col min="3" max="33" width="8.7109375" style="6"/>
    <col min="34" max="34" width="8.7109375" style="6" bestFit="1" customWidth="1"/>
    <col min="35" max="16384" width="8.7109375" style="6"/>
  </cols>
  <sheetData>
    <row r="1" spans="1:34" ht="15" customHeight="1" thickBot="1" x14ac:dyDescent="0.25">
      <c r="B1" s="24" t="s">
        <v>380</v>
      </c>
      <c r="C1" s="25">
        <v>2022</v>
      </c>
      <c r="D1" s="25">
        <v>2023</v>
      </c>
      <c r="E1" s="25">
        <v>2024</v>
      </c>
      <c r="F1" s="25">
        <v>2025</v>
      </c>
      <c r="G1" s="25">
        <v>2026</v>
      </c>
      <c r="H1" s="25">
        <v>2027</v>
      </c>
      <c r="I1" s="25">
        <v>2028</v>
      </c>
      <c r="J1" s="25">
        <v>2029</v>
      </c>
      <c r="K1" s="25">
        <v>2030</v>
      </c>
      <c r="L1" s="25">
        <v>2031</v>
      </c>
      <c r="M1" s="25">
        <v>2032</v>
      </c>
      <c r="N1" s="25">
        <v>2033</v>
      </c>
      <c r="O1" s="25">
        <v>2034</v>
      </c>
      <c r="P1" s="25">
        <v>2035</v>
      </c>
      <c r="Q1" s="25">
        <v>2036</v>
      </c>
      <c r="R1" s="25">
        <v>2037</v>
      </c>
      <c r="S1" s="25">
        <v>2038</v>
      </c>
      <c r="T1" s="25">
        <v>2039</v>
      </c>
      <c r="U1" s="25">
        <v>2040</v>
      </c>
      <c r="V1" s="25">
        <v>2041</v>
      </c>
      <c r="W1" s="25">
        <v>2042</v>
      </c>
      <c r="X1" s="25">
        <v>2043</v>
      </c>
      <c r="Y1" s="25">
        <v>2044</v>
      </c>
      <c r="Z1" s="25">
        <v>2045</v>
      </c>
      <c r="AA1" s="25">
        <v>2046</v>
      </c>
      <c r="AB1" s="25">
        <v>2047</v>
      </c>
      <c r="AC1" s="25">
        <v>2048</v>
      </c>
      <c r="AD1" s="25">
        <v>2049</v>
      </c>
      <c r="AE1" s="25">
        <v>2050</v>
      </c>
    </row>
    <row r="2" spans="1:34" ht="15" customHeight="1" thickTop="1" x14ac:dyDescent="0.2"/>
    <row r="3" spans="1:34" ht="15" customHeight="1" x14ac:dyDescent="0.2">
      <c r="C3" s="44" t="s">
        <v>138</v>
      </c>
      <c r="D3" s="44" t="s">
        <v>378</v>
      </c>
      <c r="E3" s="28"/>
      <c r="F3" s="28"/>
      <c r="G3" s="28"/>
    </row>
    <row r="4" spans="1:34" ht="15" customHeight="1" x14ac:dyDescent="0.2">
      <c r="C4" s="44" t="s">
        <v>137</v>
      </c>
      <c r="D4" s="44" t="s">
        <v>381</v>
      </c>
      <c r="E4" s="28"/>
      <c r="F4" s="28"/>
      <c r="G4" s="44" t="s">
        <v>382</v>
      </c>
    </row>
    <row r="5" spans="1:34" ht="15" customHeight="1" x14ac:dyDescent="0.2">
      <c r="C5" s="44" t="s">
        <v>136</v>
      </c>
      <c r="D5" s="44" t="s">
        <v>383</v>
      </c>
      <c r="E5" s="28"/>
      <c r="F5" s="28"/>
      <c r="G5" s="28"/>
    </row>
    <row r="6" spans="1:34" ht="15" customHeight="1" x14ac:dyDescent="0.2">
      <c r="C6" s="44" t="s">
        <v>135</v>
      </c>
      <c r="D6" s="28"/>
      <c r="E6" s="44" t="s">
        <v>384</v>
      </c>
      <c r="F6" s="28"/>
      <c r="G6" s="28"/>
    </row>
    <row r="9" spans="1:34" ht="15" customHeight="1" x14ac:dyDescent="0.2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spans="1:34" ht="15" customHeight="1" x14ac:dyDescent="0.25">
      <c r="A10" s="26" t="s">
        <v>266</v>
      </c>
      <c r="B10" s="29" t="s">
        <v>265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30" t="s">
        <v>140</v>
      </c>
      <c r="AG10" s="27"/>
      <c r="AH10" s="22"/>
    </row>
    <row r="11" spans="1:34" ht="15" customHeight="1" x14ac:dyDescent="0.2">
      <c r="B11" s="31" t="s">
        <v>132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0" t="s">
        <v>385</v>
      </c>
      <c r="AG11" s="27"/>
      <c r="AH11" s="22"/>
    </row>
    <row r="12" spans="1:34" ht="15" customHeight="1" x14ac:dyDescent="0.2"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0" t="s">
        <v>386</v>
      </c>
      <c r="AG12" s="27"/>
      <c r="AH12" s="22"/>
    </row>
    <row r="13" spans="1:34" ht="15" customHeight="1" thickBot="1" x14ac:dyDescent="0.25">
      <c r="B13" s="33" t="s">
        <v>131</v>
      </c>
      <c r="C13" s="33">
        <v>2022</v>
      </c>
      <c r="D13" s="33">
        <v>2023</v>
      </c>
      <c r="E13" s="33">
        <v>2024</v>
      </c>
      <c r="F13" s="33">
        <v>2025</v>
      </c>
      <c r="G13" s="33">
        <v>2026</v>
      </c>
      <c r="H13" s="33">
        <v>2027</v>
      </c>
      <c r="I13" s="33">
        <v>2028</v>
      </c>
      <c r="J13" s="33">
        <v>2029</v>
      </c>
      <c r="K13" s="33">
        <v>2030</v>
      </c>
      <c r="L13" s="33">
        <v>2031</v>
      </c>
      <c r="M13" s="33">
        <v>2032</v>
      </c>
      <c r="N13" s="33">
        <v>2033</v>
      </c>
      <c r="O13" s="33">
        <v>2034</v>
      </c>
      <c r="P13" s="33">
        <v>2035</v>
      </c>
      <c r="Q13" s="33">
        <v>2036</v>
      </c>
      <c r="R13" s="33">
        <v>2037</v>
      </c>
      <c r="S13" s="33">
        <v>2038</v>
      </c>
      <c r="T13" s="33">
        <v>2039</v>
      </c>
      <c r="U13" s="33">
        <v>2040</v>
      </c>
      <c r="V13" s="33">
        <v>2041</v>
      </c>
      <c r="W13" s="33">
        <v>2042</v>
      </c>
      <c r="X13" s="33">
        <v>2043</v>
      </c>
      <c r="Y13" s="33">
        <v>2044</v>
      </c>
      <c r="Z13" s="33">
        <v>2045</v>
      </c>
      <c r="AA13" s="33">
        <v>2046</v>
      </c>
      <c r="AB13" s="33">
        <v>2047</v>
      </c>
      <c r="AC13" s="33">
        <v>2048</v>
      </c>
      <c r="AD13" s="33">
        <v>2049</v>
      </c>
      <c r="AE13" s="33">
        <v>2050</v>
      </c>
      <c r="AF13" s="34" t="s">
        <v>387</v>
      </c>
      <c r="AG13" s="27"/>
      <c r="AH13" s="21"/>
    </row>
    <row r="14" spans="1:34" ht="15" customHeight="1" thickTop="1" x14ac:dyDescent="0.2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4" ht="15" customHeight="1" x14ac:dyDescent="0.2">
      <c r="B15" s="35" t="s">
        <v>130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spans="1:34" ht="15" customHeight="1" x14ac:dyDescent="0.2">
      <c r="B16" s="35" t="s">
        <v>264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4" ht="15" customHeight="1" x14ac:dyDescent="0.25">
      <c r="A17" s="26" t="s">
        <v>263</v>
      </c>
      <c r="B17" s="36" t="s">
        <v>262</v>
      </c>
      <c r="C17" s="37">
        <v>86.924255000000002</v>
      </c>
      <c r="D17" s="37">
        <v>87.748610999999997</v>
      </c>
      <c r="E17" s="37">
        <v>88.618674999999996</v>
      </c>
      <c r="F17" s="37">
        <v>89.519981000000001</v>
      </c>
      <c r="G17" s="37">
        <v>90.411308000000005</v>
      </c>
      <c r="H17" s="37">
        <v>91.302132</v>
      </c>
      <c r="I17" s="37">
        <v>92.198265000000006</v>
      </c>
      <c r="J17" s="37">
        <v>93.091507000000007</v>
      </c>
      <c r="K17" s="37">
        <v>93.970618999999999</v>
      </c>
      <c r="L17" s="37">
        <v>94.836555000000004</v>
      </c>
      <c r="M17" s="37">
        <v>95.694557000000003</v>
      </c>
      <c r="N17" s="37">
        <v>96.533203</v>
      </c>
      <c r="O17" s="37">
        <v>97.347885000000005</v>
      </c>
      <c r="P17" s="37">
        <v>98.154381000000001</v>
      </c>
      <c r="Q17" s="37">
        <v>98.959145000000007</v>
      </c>
      <c r="R17" s="37">
        <v>99.757239999999996</v>
      </c>
      <c r="S17" s="37">
        <v>100.55006400000001</v>
      </c>
      <c r="T17" s="37">
        <v>101.334656</v>
      </c>
      <c r="U17" s="37">
        <v>102.12499200000001</v>
      </c>
      <c r="V17" s="37">
        <v>102.91761</v>
      </c>
      <c r="W17" s="37">
        <v>103.69783</v>
      </c>
      <c r="X17" s="37">
        <v>104.47331200000001</v>
      </c>
      <c r="Y17" s="37">
        <v>105.24597199999999</v>
      </c>
      <c r="Z17" s="37">
        <v>106.016052</v>
      </c>
      <c r="AA17" s="37">
        <v>106.78051000000001</v>
      </c>
      <c r="AB17" s="37">
        <v>107.538147</v>
      </c>
      <c r="AC17" s="37">
        <v>108.286224</v>
      </c>
      <c r="AD17" s="37">
        <v>109.022423</v>
      </c>
      <c r="AE17" s="37">
        <v>109.74867999999999</v>
      </c>
      <c r="AF17" s="38">
        <v>8.3619999999999996E-3</v>
      </c>
      <c r="AG17" s="27"/>
      <c r="AH17" s="20"/>
    </row>
    <row r="18" spans="1:34" ht="15" customHeight="1" x14ac:dyDescent="0.25">
      <c r="A18" s="26" t="s">
        <v>261</v>
      </c>
      <c r="B18" s="36" t="s">
        <v>260</v>
      </c>
      <c r="C18" s="37">
        <v>32.842151999999999</v>
      </c>
      <c r="D18" s="37">
        <v>33.209229000000001</v>
      </c>
      <c r="E18" s="37">
        <v>33.535468999999999</v>
      </c>
      <c r="F18" s="37">
        <v>33.858150000000002</v>
      </c>
      <c r="G18" s="37">
        <v>34.181629000000001</v>
      </c>
      <c r="H18" s="37">
        <v>34.507632999999998</v>
      </c>
      <c r="I18" s="37">
        <v>34.834254999999999</v>
      </c>
      <c r="J18" s="37">
        <v>35.155056000000002</v>
      </c>
      <c r="K18" s="37">
        <v>35.465130000000002</v>
      </c>
      <c r="L18" s="37">
        <v>35.769081</v>
      </c>
      <c r="M18" s="37">
        <v>36.071800000000003</v>
      </c>
      <c r="N18" s="37">
        <v>36.366607999999999</v>
      </c>
      <c r="O18" s="37">
        <v>36.650593000000001</v>
      </c>
      <c r="P18" s="37">
        <v>36.930110999999997</v>
      </c>
      <c r="Q18" s="37">
        <v>37.212017000000003</v>
      </c>
      <c r="R18" s="37">
        <v>37.496158999999999</v>
      </c>
      <c r="S18" s="37">
        <v>37.783923999999999</v>
      </c>
      <c r="T18" s="37">
        <v>38.073307</v>
      </c>
      <c r="U18" s="37">
        <v>38.36647</v>
      </c>
      <c r="V18" s="37">
        <v>38.656506</v>
      </c>
      <c r="W18" s="37">
        <v>38.941955999999998</v>
      </c>
      <c r="X18" s="37">
        <v>39.223990999999998</v>
      </c>
      <c r="Y18" s="37">
        <v>39.501944999999999</v>
      </c>
      <c r="Z18" s="37">
        <v>39.776778999999998</v>
      </c>
      <c r="AA18" s="37">
        <v>40.048442999999999</v>
      </c>
      <c r="AB18" s="37">
        <v>40.322777000000002</v>
      </c>
      <c r="AC18" s="37">
        <v>40.595905000000002</v>
      </c>
      <c r="AD18" s="37">
        <v>40.869537000000001</v>
      </c>
      <c r="AE18" s="37">
        <v>41.144089000000001</v>
      </c>
      <c r="AF18" s="38">
        <v>8.0809999999999996E-3</v>
      </c>
      <c r="AG18" s="27"/>
      <c r="AH18" s="20"/>
    </row>
    <row r="19" spans="1:34" ht="15" customHeight="1" x14ac:dyDescent="0.25">
      <c r="A19" s="26" t="s">
        <v>259</v>
      </c>
      <c r="B19" s="36" t="s">
        <v>258</v>
      </c>
      <c r="C19" s="37">
        <v>6.6483759999999998</v>
      </c>
      <c r="D19" s="37">
        <v>6.6544350000000003</v>
      </c>
      <c r="E19" s="37">
        <v>6.6577469999999996</v>
      </c>
      <c r="F19" s="37">
        <v>6.6602829999999997</v>
      </c>
      <c r="G19" s="37">
        <v>6.66859</v>
      </c>
      <c r="H19" s="37">
        <v>6.680898</v>
      </c>
      <c r="I19" s="37">
        <v>6.6957050000000002</v>
      </c>
      <c r="J19" s="37">
        <v>6.7098389999999997</v>
      </c>
      <c r="K19" s="37">
        <v>6.7178110000000002</v>
      </c>
      <c r="L19" s="37">
        <v>6.7220909999999998</v>
      </c>
      <c r="M19" s="37">
        <v>6.7270110000000001</v>
      </c>
      <c r="N19" s="37">
        <v>6.7340980000000004</v>
      </c>
      <c r="O19" s="37">
        <v>6.7406730000000001</v>
      </c>
      <c r="P19" s="37">
        <v>6.7449050000000002</v>
      </c>
      <c r="Q19" s="37">
        <v>6.7499500000000001</v>
      </c>
      <c r="R19" s="37">
        <v>6.7524220000000001</v>
      </c>
      <c r="S19" s="37">
        <v>6.7519479999999996</v>
      </c>
      <c r="T19" s="37">
        <v>6.7501660000000001</v>
      </c>
      <c r="U19" s="37">
        <v>6.7508609999999996</v>
      </c>
      <c r="V19" s="37">
        <v>6.7531869999999996</v>
      </c>
      <c r="W19" s="37">
        <v>6.7562660000000001</v>
      </c>
      <c r="X19" s="37">
        <v>6.759341</v>
      </c>
      <c r="Y19" s="37">
        <v>6.7618809999999998</v>
      </c>
      <c r="Z19" s="37">
        <v>6.7638369999999997</v>
      </c>
      <c r="AA19" s="37">
        <v>6.7644349999999998</v>
      </c>
      <c r="AB19" s="37">
        <v>6.7655010000000004</v>
      </c>
      <c r="AC19" s="37">
        <v>6.7664489999999997</v>
      </c>
      <c r="AD19" s="37">
        <v>6.7667669999999998</v>
      </c>
      <c r="AE19" s="37">
        <v>6.7672350000000003</v>
      </c>
      <c r="AF19" s="38">
        <v>6.3299999999999999E-4</v>
      </c>
      <c r="AG19" s="27"/>
      <c r="AH19" s="20"/>
    </row>
    <row r="20" spans="1:34" ht="15" customHeight="1" x14ac:dyDescent="0.2">
      <c r="A20" s="26" t="s">
        <v>257</v>
      </c>
      <c r="B20" s="35" t="s">
        <v>61</v>
      </c>
      <c r="C20" s="39">
        <v>126.41477999999999</v>
      </c>
      <c r="D20" s="39">
        <v>127.612274</v>
      </c>
      <c r="E20" s="39">
        <v>128.81189000000001</v>
      </c>
      <c r="F20" s="39">
        <v>130.03840600000001</v>
      </c>
      <c r="G20" s="39">
        <v>131.26153600000001</v>
      </c>
      <c r="H20" s="39">
        <v>132.49066199999999</v>
      </c>
      <c r="I20" s="39">
        <v>133.72822600000001</v>
      </c>
      <c r="J20" s="39">
        <v>134.95640599999999</v>
      </c>
      <c r="K20" s="39">
        <v>136.153549</v>
      </c>
      <c r="L20" s="39">
        <v>137.32772800000001</v>
      </c>
      <c r="M20" s="39">
        <v>138.49336199999999</v>
      </c>
      <c r="N20" s="39">
        <v>139.63391100000001</v>
      </c>
      <c r="O20" s="39">
        <v>140.73915099999999</v>
      </c>
      <c r="P20" s="39">
        <v>141.82939099999999</v>
      </c>
      <c r="Q20" s="39">
        <v>142.92111199999999</v>
      </c>
      <c r="R20" s="39">
        <v>144.00582900000001</v>
      </c>
      <c r="S20" s="39">
        <v>145.085938</v>
      </c>
      <c r="T20" s="39">
        <v>146.15812700000001</v>
      </c>
      <c r="U20" s="39">
        <v>147.24231</v>
      </c>
      <c r="V20" s="39">
        <v>148.32730100000001</v>
      </c>
      <c r="W20" s="39">
        <v>149.39605700000001</v>
      </c>
      <c r="X20" s="39">
        <v>150.45663500000001</v>
      </c>
      <c r="Y20" s="39">
        <v>151.50981100000001</v>
      </c>
      <c r="Z20" s="39">
        <v>152.55667099999999</v>
      </c>
      <c r="AA20" s="39">
        <v>153.59338399999999</v>
      </c>
      <c r="AB20" s="39">
        <v>154.62643399999999</v>
      </c>
      <c r="AC20" s="39">
        <v>155.64857499999999</v>
      </c>
      <c r="AD20" s="39">
        <v>156.658737</v>
      </c>
      <c r="AE20" s="39">
        <v>157.66000399999999</v>
      </c>
      <c r="AF20" s="40">
        <v>7.92E-3</v>
      </c>
      <c r="AG20" s="27"/>
      <c r="AH20" s="19"/>
    </row>
    <row r="21" spans="1:34" ht="15" customHeight="1" x14ac:dyDescent="0.2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4" ht="15" customHeight="1" x14ac:dyDescent="0.2">
      <c r="A22" s="26" t="s">
        <v>256</v>
      </c>
      <c r="B22" s="35" t="s">
        <v>255</v>
      </c>
      <c r="C22" s="43">
        <v>1798.9157709999999</v>
      </c>
      <c r="D22" s="43">
        <v>1803.520874</v>
      </c>
      <c r="E22" s="43">
        <v>1808.4263920000001</v>
      </c>
      <c r="F22" s="43">
        <v>1813.318481</v>
      </c>
      <c r="G22" s="43">
        <v>1818.0804439999999</v>
      </c>
      <c r="H22" s="43">
        <v>1822.7229</v>
      </c>
      <c r="I22" s="43">
        <v>1827.2777100000001</v>
      </c>
      <c r="J22" s="43">
        <v>1831.8000489999999</v>
      </c>
      <c r="K22" s="43">
        <v>1836.3393550000001</v>
      </c>
      <c r="L22" s="43">
        <v>1840.849487</v>
      </c>
      <c r="M22" s="43">
        <v>1845.2855219999999</v>
      </c>
      <c r="N22" s="43">
        <v>1849.6773679999999</v>
      </c>
      <c r="O22" s="43">
        <v>1854.0607910000001</v>
      </c>
      <c r="P22" s="43">
        <v>1858.411255</v>
      </c>
      <c r="Q22" s="43">
        <v>1862.6759030000001</v>
      </c>
      <c r="R22" s="43">
        <v>1866.8663329999999</v>
      </c>
      <c r="S22" s="43">
        <v>1870.9754640000001</v>
      </c>
      <c r="T22" s="43">
        <v>1875.0113530000001</v>
      </c>
      <c r="U22" s="43">
        <v>1878.957764</v>
      </c>
      <c r="V22" s="43">
        <v>1882.868408</v>
      </c>
      <c r="W22" s="43">
        <v>1886.739746</v>
      </c>
      <c r="X22" s="43">
        <v>1890.5778809999999</v>
      </c>
      <c r="Y22" s="43">
        <v>1894.3920900000001</v>
      </c>
      <c r="Z22" s="43">
        <v>1898.1798100000001</v>
      </c>
      <c r="AA22" s="43">
        <v>1901.9388429999999</v>
      </c>
      <c r="AB22" s="43">
        <v>1905.62085</v>
      </c>
      <c r="AC22" s="43">
        <v>1909.2523189999999</v>
      </c>
      <c r="AD22" s="43">
        <v>1912.822876</v>
      </c>
      <c r="AE22" s="43">
        <v>1916.330322</v>
      </c>
      <c r="AF22" s="40">
        <v>2.261E-3</v>
      </c>
      <c r="AG22" s="27"/>
      <c r="AH22" s="19"/>
    </row>
    <row r="23" spans="1:34" ht="15" customHeight="1" x14ac:dyDescent="0.2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spans="1:34" ht="15" customHeight="1" x14ac:dyDescent="0.2">
      <c r="B24" s="35" t="s">
        <v>254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spans="1:34" ht="15" customHeight="1" x14ac:dyDescent="0.2">
      <c r="B25" s="35" t="s">
        <v>253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spans="1:34" ht="15" customHeight="1" x14ac:dyDescent="0.25">
      <c r="A26" s="26" t="s">
        <v>252</v>
      </c>
      <c r="B26" s="36" t="s">
        <v>349</v>
      </c>
      <c r="C26" s="42">
        <v>93.909476999999995</v>
      </c>
      <c r="D26" s="42">
        <v>92.769119000000003</v>
      </c>
      <c r="E26" s="42">
        <v>89.479934999999998</v>
      </c>
      <c r="F26" s="42">
        <v>89.052955999999995</v>
      </c>
      <c r="G26" s="42">
        <v>88.647407999999999</v>
      </c>
      <c r="H26" s="42">
        <v>88.231392</v>
      </c>
      <c r="I26" s="42">
        <v>87.719673</v>
      </c>
      <c r="J26" s="42">
        <v>87.082458000000003</v>
      </c>
      <c r="K26" s="42">
        <v>86.372932000000006</v>
      </c>
      <c r="L26" s="42">
        <v>85.637900999999999</v>
      </c>
      <c r="M26" s="42">
        <v>84.930008000000001</v>
      </c>
      <c r="N26" s="42">
        <v>84.330368000000007</v>
      </c>
      <c r="O26" s="42">
        <v>83.726021000000003</v>
      </c>
      <c r="P26" s="42">
        <v>83.229088000000004</v>
      </c>
      <c r="Q26" s="42">
        <v>82.803543000000005</v>
      </c>
      <c r="R26" s="42">
        <v>82.429969999999997</v>
      </c>
      <c r="S26" s="42">
        <v>82.039726000000002</v>
      </c>
      <c r="T26" s="42">
        <v>81.693481000000006</v>
      </c>
      <c r="U26" s="42">
        <v>81.360573000000002</v>
      </c>
      <c r="V26" s="42">
        <v>81.060019999999994</v>
      </c>
      <c r="W26" s="42">
        <v>80.817672999999999</v>
      </c>
      <c r="X26" s="42">
        <v>80.633194000000003</v>
      </c>
      <c r="Y26" s="42">
        <v>80.500007999999994</v>
      </c>
      <c r="Z26" s="42">
        <v>80.389549000000002</v>
      </c>
      <c r="AA26" s="42">
        <v>80.279944999999998</v>
      </c>
      <c r="AB26" s="42">
        <v>80.223388999999997</v>
      </c>
      <c r="AC26" s="42">
        <v>80.211196999999999</v>
      </c>
      <c r="AD26" s="42">
        <v>80.229491999999993</v>
      </c>
      <c r="AE26" s="42">
        <v>80.285049000000001</v>
      </c>
      <c r="AF26" s="38">
        <v>-5.5830000000000003E-3</v>
      </c>
      <c r="AG26" s="27"/>
      <c r="AH26" s="20"/>
    </row>
    <row r="27" spans="1:34" ht="15" customHeight="1" x14ac:dyDescent="0.25">
      <c r="A27" s="26" t="s">
        <v>251</v>
      </c>
      <c r="B27" s="36" t="s">
        <v>120</v>
      </c>
      <c r="C27" s="42">
        <v>93.023323000000005</v>
      </c>
      <c r="D27" s="42">
        <v>91.801674000000006</v>
      </c>
      <c r="E27" s="42">
        <v>88.420021000000006</v>
      </c>
      <c r="F27" s="42">
        <v>87.901168999999996</v>
      </c>
      <c r="G27" s="42">
        <v>87.405547999999996</v>
      </c>
      <c r="H27" s="42">
        <v>86.898582000000005</v>
      </c>
      <c r="I27" s="42">
        <v>86.294922</v>
      </c>
      <c r="J27" s="42">
        <v>85.563857999999996</v>
      </c>
      <c r="K27" s="42">
        <v>84.758437999999998</v>
      </c>
      <c r="L27" s="42">
        <v>83.924873000000005</v>
      </c>
      <c r="M27" s="42">
        <v>83.114104999999995</v>
      </c>
      <c r="N27" s="42">
        <v>82.411513999999997</v>
      </c>
      <c r="O27" s="42">
        <v>81.703484000000003</v>
      </c>
      <c r="P27" s="42">
        <v>81.117576999999997</v>
      </c>
      <c r="Q27" s="42">
        <v>80.600104999999999</v>
      </c>
      <c r="R27" s="42">
        <v>80.131668000000005</v>
      </c>
      <c r="S27" s="42">
        <v>79.641068000000004</v>
      </c>
      <c r="T27" s="42">
        <v>79.188064999999995</v>
      </c>
      <c r="U27" s="42">
        <v>78.743117999999996</v>
      </c>
      <c r="V27" s="42">
        <v>78.324791000000005</v>
      </c>
      <c r="W27" s="42">
        <v>77.958663999999999</v>
      </c>
      <c r="X27" s="42">
        <v>77.644553999999999</v>
      </c>
      <c r="Y27" s="42">
        <v>77.377632000000006</v>
      </c>
      <c r="Z27" s="42">
        <v>77.127983</v>
      </c>
      <c r="AA27" s="42">
        <v>76.874870000000001</v>
      </c>
      <c r="AB27" s="42">
        <v>76.670601000000005</v>
      </c>
      <c r="AC27" s="42">
        <v>76.504470999999995</v>
      </c>
      <c r="AD27" s="42">
        <v>76.365882999999997</v>
      </c>
      <c r="AE27" s="42">
        <v>76.260413999999997</v>
      </c>
      <c r="AF27" s="38">
        <v>-7.071E-3</v>
      </c>
      <c r="AG27" s="27"/>
      <c r="AH27" s="20"/>
    </row>
    <row r="28" spans="1:34" ht="15" customHeight="1" x14ac:dyDescent="0.2">
      <c r="B28" s="35" t="s">
        <v>122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 spans="1:34" ht="15" customHeight="1" x14ac:dyDescent="0.25">
      <c r="A29" s="26" t="s">
        <v>250</v>
      </c>
      <c r="B29" s="36" t="s">
        <v>349</v>
      </c>
      <c r="C29" s="42">
        <v>52.203377000000003</v>
      </c>
      <c r="D29" s="42">
        <v>51.437781999999999</v>
      </c>
      <c r="E29" s="42">
        <v>49.479443000000003</v>
      </c>
      <c r="F29" s="42">
        <v>49.110489000000001</v>
      </c>
      <c r="G29" s="42">
        <v>48.758792999999997</v>
      </c>
      <c r="H29" s="42">
        <v>48.406364000000004</v>
      </c>
      <c r="I29" s="42">
        <v>48.005661000000003</v>
      </c>
      <c r="J29" s="42">
        <v>47.539284000000002</v>
      </c>
      <c r="K29" s="42">
        <v>47.035389000000002</v>
      </c>
      <c r="L29" s="42">
        <v>46.520859000000002</v>
      </c>
      <c r="M29" s="42">
        <v>46.025402</v>
      </c>
      <c r="N29" s="42">
        <v>45.591934000000002</v>
      </c>
      <c r="O29" s="42">
        <v>45.158183999999999</v>
      </c>
      <c r="P29" s="42">
        <v>44.785075999999997</v>
      </c>
      <c r="Q29" s="42">
        <v>44.454079</v>
      </c>
      <c r="R29" s="42">
        <v>44.15419</v>
      </c>
      <c r="S29" s="42">
        <v>43.848636999999997</v>
      </c>
      <c r="T29" s="42">
        <v>43.569595</v>
      </c>
      <c r="U29" s="42">
        <v>43.300902999999998</v>
      </c>
      <c r="V29" s="42">
        <v>43.051346000000002</v>
      </c>
      <c r="W29" s="42">
        <v>42.834560000000003</v>
      </c>
      <c r="X29" s="42">
        <v>42.650024000000002</v>
      </c>
      <c r="Y29" s="42">
        <v>42.493847000000002</v>
      </c>
      <c r="Z29" s="42">
        <v>42.350861000000002</v>
      </c>
      <c r="AA29" s="42">
        <v>42.209533999999998</v>
      </c>
      <c r="AB29" s="42">
        <v>42.098292999999998</v>
      </c>
      <c r="AC29" s="42">
        <v>42.011837</v>
      </c>
      <c r="AD29" s="42">
        <v>41.942982000000001</v>
      </c>
      <c r="AE29" s="42">
        <v>41.895203000000002</v>
      </c>
      <c r="AF29" s="38">
        <v>-7.8250000000000004E-3</v>
      </c>
      <c r="AG29" s="27"/>
      <c r="AH29" s="20"/>
    </row>
    <row r="30" spans="1:34" ht="15" customHeight="1" x14ac:dyDescent="0.25">
      <c r="A30" s="26" t="s">
        <v>249</v>
      </c>
      <c r="B30" s="36" t="s">
        <v>120</v>
      </c>
      <c r="C30" s="42">
        <v>51.710773000000003</v>
      </c>
      <c r="D30" s="42">
        <v>50.901363000000003</v>
      </c>
      <c r="E30" s="42">
        <v>48.893349000000001</v>
      </c>
      <c r="F30" s="42">
        <v>48.475307000000001</v>
      </c>
      <c r="G30" s="42">
        <v>48.075733</v>
      </c>
      <c r="H30" s="42">
        <v>47.675148</v>
      </c>
      <c r="I30" s="42">
        <v>47.225948000000002</v>
      </c>
      <c r="J30" s="42">
        <v>46.710258000000003</v>
      </c>
      <c r="K30" s="42">
        <v>46.156193000000002</v>
      </c>
      <c r="L30" s="42">
        <v>45.590297999999997</v>
      </c>
      <c r="M30" s="42">
        <v>45.041325000000001</v>
      </c>
      <c r="N30" s="42">
        <v>44.554535000000001</v>
      </c>
      <c r="O30" s="42">
        <v>44.067314000000003</v>
      </c>
      <c r="P30" s="42">
        <v>43.648884000000002</v>
      </c>
      <c r="Q30" s="42">
        <v>43.271141</v>
      </c>
      <c r="R30" s="42">
        <v>42.923088</v>
      </c>
      <c r="S30" s="42">
        <v>42.566600999999999</v>
      </c>
      <c r="T30" s="42">
        <v>42.233378999999999</v>
      </c>
      <c r="U30" s="42">
        <v>41.907867000000003</v>
      </c>
      <c r="V30" s="42">
        <v>41.598655999999998</v>
      </c>
      <c r="W30" s="42">
        <v>41.319248000000002</v>
      </c>
      <c r="X30" s="42">
        <v>41.069217999999999</v>
      </c>
      <c r="Y30" s="42">
        <v>40.845627</v>
      </c>
      <c r="Z30" s="42">
        <v>40.632603000000003</v>
      </c>
      <c r="AA30" s="42">
        <v>40.419212000000002</v>
      </c>
      <c r="AB30" s="42">
        <v>40.233921000000002</v>
      </c>
      <c r="AC30" s="42">
        <v>40.070380999999998</v>
      </c>
      <c r="AD30" s="42">
        <v>39.923133999999997</v>
      </c>
      <c r="AE30" s="42">
        <v>39.795025000000003</v>
      </c>
      <c r="AF30" s="38">
        <v>-9.3109999999999998E-3</v>
      </c>
      <c r="AG30" s="27"/>
      <c r="AH30" s="20"/>
    </row>
    <row r="31" spans="1:34" ht="15" customHeight="1" x14ac:dyDescent="0.2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 spans="1:34" ht="15" customHeight="1" x14ac:dyDescent="0.2">
      <c r="B32" s="35" t="s">
        <v>348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 spans="1:34" ht="15" customHeight="1" x14ac:dyDescent="0.2">
      <c r="B33" s="35" t="s">
        <v>347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 spans="1:34" ht="15" customHeight="1" x14ac:dyDescent="0.25">
      <c r="A34" s="26" t="s">
        <v>248</v>
      </c>
      <c r="B34" s="36" t="s">
        <v>215</v>
      </c>
      <c r="C34" s="37">
        <v>0.74561999999999995</v>
      </c>
      <c r="D34" s="37">
        <v>0.74402500000000005</v>
      </c>
      <c r="E34" s="37">
        <v>0.65757200000000005</v>
      </c>
      <c r="F34" s="37">
        <v>0.65694900000000001</v>
      </c>
      <c r="G34" s="37">
        <v>0.65573199999999998</v>
      </c>
      <c r="H34" s="37">
        <v>0.65321499999999999</v>
      </c>
      <c r="I34" s="37">
        <v>0.64940799999999999</v>
      </c>
      <c r="J34" s="37">
        <v>0.64433799999999997</v>
      </c>
      <c r="K34" s="37">
        <v>0.63785099999999995</v>
      </c>
      <c r="L34" s="37">
        <v>0.63049299999999997</v>
      </c>
      <c r="M34" s="37">
        <v>0.62302299999999999</v>
      </c>
      <c r="N34" s="37">
        <v>0.61513200000000001</v>
      </c>
      <c r="O34" s="37">
        <v>0.606908</v>
      </c>
      <c r="P34" s="37">
        <v>0.59983799999999998</v>
      </c>
      <c r="Q34" s="37">
        <v>0.59312200000000004</v>
      </c>
      <c r="R34" s="37">
        <v>0.58654700000000004</v>
      </c>
      <c r="S34" s="37">
        <v>0.57942300000000002</v>
      </c>
      <c r="T34" s="37">
        <v>0.57227499999999998</v>
      </c>
      <c r="U34" s="37">
        <v>0.56561099999999997</v>
      </c>
      <c r="V34" s="37">
        <v>0.55932499999999996</v>
      </c>
      <c r="W34" s="37">
        <v>0.55341399999999996</v>
      </c>
      <c r="X34" s="37">
        <v>0.54783000000000004</v>
      </c>
      <c r="Y34" s="37">
        <v>0.54221399999999997</v>
      </c>
      <c r="Z34" s="37">
        <v>0.53667600000000004</v>
      </c>
      <c r="AA34" s="37">
        <v>0.53138099999999999</v>
      </c>
      <c r="AB34" s="37">
        <v>0.526393</v>
      </c>
      <c r="AC34" s="37">
        <v>0.52143200000000001</v>
      </c>
      <c r="AD34" s="37">
        <v>0.51668800000000004</v>
      </c>
      <c r="AE34" s="37">
        <v>0.51238399999999995</v>
      </c>
      <c r="AF34" s="38">
        <v>-1.3309E-2</v>
      </c>
      <c r="AG34" s="27"/>
      <c r="AH34" s="20"/>
    </row>
    <row r="35" spans="1:34" ht="15" customHeight="1" x14ac:dyDescent="0.25">
      <c r="A35" s="26" t="s">
        <v>247</v>
      </c>
      <c r="B35" s="36" t="s">
        <v>229</v>
      </c>
      <c r="C35" s="37">
        <v>0.85358699999999998</v>
      </c>
      <c r="D35" s="37">
        <v>0.73519199999999996</v>
      </c>
      <c r="E35" s="37">
        <v>0.89090899999999995</v>
      </c>
      <c r="F35" s="37">
        <v>0.91105000000000003</v>
      </c>
      <c r="G35" s="37">
        <v>0.93018100000000004</v>
      </c>
      <c r="H35" s="37">
        <v>0.95014200000000004</v>
      </c>
      <c r="I35" s="37">
        <v>0.96970900000000004</v>
      </c>
      <c r="J35" s="37">
        <v>0.98822399999999999</v>
      </c>
      <c r="K35" s="37">
        <v>1.0044709999999999</v>
      </c>
      <c r="L35" s="37">
        <v>1.019774</v>
      </c>
      <c r="M35" s="37">
        <v>1.0362020000000001</v>
      </c>
      <c r="N35" s="37">
        <v>1.052583</v>
      </c>
      <c r="O35" s="37">
        <v>1.069291</v>
      </c>
      <c r="P35" s="37">
        <v>1.088333</v>
      </c>
      <c r="Q35" s="37">
        <v>1.1091219999999999</v>
      </c>
      <c r="R35" s="37">
        <v>1.130924</v>
      </c>
      <c r="S35" s="37">
        <v>1.152515</v>
      </c>
      <c r="T35" s="37">
        <v>1.1745490000000001</v>
      </c>
      <c r="U35" s="37">
        <v>1.1969080000000001</v>
      </c>
      <c r="V35" s="37">
        <v>1.2194160000000001</v>
      </c>
      <c r="W35" s="37">
        <v>1.2425580000000001</v>
      </c>
      <c r="X35" s="37">
        <v>1.266365</v>
      </c>
      <c r="Y35" s="37">
        <v>1.29112</v>
      </c>
      <c r="Z35" s="37">
        <v>1.3168</v>
      </c>
      <c r="AA35" s="37">
        <v>1.344624</v>
      </c>
      <c r="AB35" s="37">
        <v>1.373569</v>
      </c>
      <c r="AC35" s="37">
        <v>1.4030819999999999</v>
      </c>
      <c r="AD35" s="37">
        <v>1.4325289999999999</v>
      </c>
      <c r="AE35" s="37">
        <v>1.4631479999999999</v>
      </c>
      <c r="AF35" s="38">
        <v>1.9432999999999999E-2</v>
      </c>
      <c r="AG35" s="27"/>
      <c r="AH35" s="20"/>
    </row>
    <row r="36" spans="1:34" ht="15" customHeight="1" x14ac:dyDescent="0.25">
      <c r="A36" s="26" t="s">
        <v>246</v>
      </c>
      <c r="B36" s="36" t="s">
        <v>213</v>
      </c>
      <c r="C36" s="37">
        <v>0.59979700000000002</v>
      </c>
      <c r="D36" s="37">
        <v>0.59884499999999996</v>
      </c>
      <c r="E36" s="37">
        <v>0.59878600000000004</v>
      </c>
      <c r="F36" s="37">
        <v>0.59958199999999995</v>
      </c>
      <c r="G36" s="37">
        <v>0.59953599999999996</v>
      </c>
      <c r="H36" s="37">
        <v>0.59912500000000002</v>
      </c>
      <c r="I36" s="37">
        <v>0.59802</v>
      </c>
      <c r="J36" s="37">
        <v>0.596113</v>
      </c>
      <c r="K36" s="37">
        <v>0.59322299999999994</v>
      </c>
      <c r="L36" s="37">
        <v>0.58991099999999996</v>
      </c>
      <c r="M36" s="37">
        <v>0.58684700000000001</v>
      </c>
      <c r="N36" s="37">
        <v>0.58612399999999998</v>
      </c>
      <c r="O36" s="37">
        <v>0.58614599999999994</v>
      </c>
      <c r="P36" s="37">
        <v>0.58855199999999996</v>
      </c>
      <c r="Q36" s="37">
        <v>0.59146399999999999</v>
      </c>
      <c r="R36" s="37">
        <v>0.59436500000000003</v>
      </c>
      <c r="S36" s="37">
        <v>0.59693099999999999</v>
      </c>
      <c r="T36" s="37">
        <v>0.59932099999999999</v>
      </c>
      <c r="U36" s="37">
        <v>0.60179499999999997</v>
      </c>
      <c r="V36" s="37">
        <v>0.604464</v>
      </c>
      <c r="W36" s="37">
        <v>0.60740400000000005</v>
      </c>
      <c r="X36" s="37">
        <v>0.61058400000000002</v>
      </c>
      <c r="Y36" s="37">
        <v>0.61373800000000001</v>
      </c>
      <c r="Z36" s="37">
        <v>0.61683500000000002</v>
      </c>
      <c r="AA36" s="37">
        <v>0.620251</v>
      </c>
      <c r="AB36" s="37">
        <v>0.62392099999999995</v>
      </c>
      <c r="AC36" s="37">
        <v>0.62766699999999997</v>
      </c>
      <c r="AD36" s="37">
        <v>0.63161800000000001</v>
      </c>
      <c r="AE36" s="37">
        <v>0.63607999999999998</v>
      </c>
      <c r="AF36" s="38">
        <v>2.0999999999999999E-3</v>
      </c>
      <c r="AG36" s="27"/>
      <c r="AH36" s="20"/>
    </row>
    <row r="37" spans="1:34" ht="15" customHeight="1" x14ac:dyDescent="0.25">
      <c r="A37" s="26" t="s">
        <v>245</v>
      </c>
      <c r="B37" s="36" t="s">
        <v>67</v>
      </c>
      <c r="C37" s="37">
        <v>0.29555799999999999</v>
      </c>
      <c r="D37" s="37">
        <v>0.293987</v>
      </c>
      <c r="E37" s="37">
        <v>0.29266799999999998</v>
      </c>
      <c r="F37" s="37">
        <v>0.29163</v>
      </c>
      <c r="G37" s="37">
        <v>0.29078300000000001</v>
      </c>
      <c r="H37" s="37">
        <v>0.29015800000000003</v>
      </c>
      <c r="I37" s="37">
        <v>0.28977799999999998</v>
      </c>
      <c r="J37" s="37">
        <v>0.28961500000000001</v>
      </c>
      <c r="K37" s="37">
        <v>0.289659</v>
      </c>
      <c r="L37" s="37">
        <v>0.28998600000000002</v>
      </c>
      <c r="M37" s="37">
        <v>0.29063</v>
      </c>
      <c r="N37" s="37">
        <v>0.29157</v>
      </c>
      <c r="O37" s="37">
        <v>0.29279500000000003</v>
      </c>
      <c r="P37" s="37">
        <v>0.29434300000000002</v>
      </c>
      <c r="Q37" s="37">
        <v>0.29624200000000001</v>
      </c>
      <c r="R37" s="37">
        <v>0.29844700000000002</v>
      </c>
      <c r="S37" s="37">
        <v>0.30096000000000001</v>
      </c>
      <c r="T37" s="37">
        <v>0.30374499999999999</v>
      </c>
      <c r="U37" s="37">
        <v>0.30684800000000001</v>
      </c>
      <c r="V37" s="37">
        <v>0.310249</v>
      </c>
      <c r="W37" s="37">
        <v>0.313888</v>
      </c>
      <c r="X37" s="37">
        <v>0.31748199999999999</v>
      </c>
      <c r="Y37" s="37">
        <v>0.32102399999999998</v>
      </c>
      <c r="Z37" s="37">
        <v>0.32450699999999999</v>
      </c>
      <c r="AA37" s="37">
        <v>0.32791500000000001</v>
      </c>
      <c r="AB37" s="37">
        <v>0.33124999999999999</v>
      </c>
      <c r="AC37" s="37">
        <v>0.33449600000000002</v>
      </c>
      <c r="AD37" s="37">
        <v>0.33764499999999997</v>
      </c>
      <c r="AE37" s="37">
        <v>0.340702</v>
      </c>
      <c r="AF37" s="38">
        <v>5.0899999999999999E-3</v>
      </c>
      <c r="AG37" s="27"/>
      <c r="AH37" s="20"/>
    </row>
    <row r="38" spans="1:34" ht="15" customHeight="1" x14ac:dyDescent="0.25">
      <c r="A38" s="26" t="s">
        <v>244</v>
      </c>
      <c r="B38" s="36" t="s">
        <v>71</v>
      </c>
      <c r="C38" s="37">
        <v>5.5863000000000003E-2</v>
      </c>
      <c r="D38" s="37">
        <v>5.6202000000000002E-2</v>
      </c>
      <c r="E38" s="37">
        <v>5.6536000000000003E-2</v>
      </c>
      <c r="F38" s="37">
        <v>5.6875000000000002E-2</v>
      </c>
      <c r="G38" s="37">
        <v>5.7204999999999999E-2</v>
      </c>
      <c r="H38" s="37">
        <v>5.7529999999999998E-2</v>
      </c>
      <c r="I38" s="37">
        <v>5.7847999999999997E-2</v>
      </c>
      <c r="J38" s="37">
        <v>5.8138000000000002E-2</v>
      </c>
      <c r="K38" s="37">
        <v>5.8390999999999998E-2</v>
      </c>
      <c r="L38" s="37">
        <v>5.8604000000000003E-2</v>
      </c>
      <c r="M38" s="37">
        <v>5.8781E-2</v>
      </c>
      <c r="N38" s="37">
        <v>5.8965999999999998E-2</v>
      </c>
      <c r="O38" s="37">
        <v>5.917E-2</v>
      </c>
      <c r="P38" s="37">
        <v>5.9403999999999998E-2</v>
      </c>
      <c r="Q38" s="37">
        <v>5.9679999999999997E-2</v>
      </c>
      <c r="R38" s="37">
        <v>5.9996000000000001E-2</v>
      </c>
      <c r="S38" s="37">
        <v>6.0304000000000003E-2</v>
      </c>
      <c r="T38" s="37">
        <v>6.0601000000000002E-2</v>
      </c>
      <c r="U38" s="37">
        <v>6.0894999999999998E-2</v>
      </c>
      <c r="V38" s="37">
        <v>6.1182E-2</v>
      </c>
      <c r="W38" s="37">
        <v>6.1454000000000002E-2</v>
      </c>
      <c r="X38" s="37">
        <v>6.1713999999999998E-2</v>
      </c>
      <c r="Y38" s="37">
        <v>6.1963999999999998E-2</v>
      </c>
      <c r="Z38" s="37">
        <v>6.2203000000000001E-2</v>
      </c>
      <c r="AA38" s="37">
        <v>6.2434000000000003E-2</v>
      </c>
      <c r="AB38" s="37">
        <v>6.2659000000000006E-2</v>
      </c>
      <c r="AC38" s="37">
        <v>6.2880000000000005E-2</v>
      </c>
      <c r="AD38" s="37">
        <v>6.3098000000000001E-2</v>
      </c>
      <c r="AE38" s="37">
        <v>6.3319E-2</v>
      </c>
      <c r="AF38" s="38">
        <v>4.4850000000000003E-3</v>
      </c>
      <c r="AG38" s="27"/>
      <c r="AH38" s="20"/>
    </row>
    <row r="39" spans="1:34" ht="15" customHeight="1" x14ac:dyDescent="0.25">
      <c r="A39" s="26" t="s">
        <v>243</v>
      </c>
      <c r="B39" s="36" t="s">
        <v>225</v>
      </c>
      <c r="C39" s="37">
        <v>0.222467</v>
      </c>
      <c r="D39" s="37">
        <v>0.227024</v>
      </c>
      <c r="E39" s="37">
        <v>0.23189100000000001</v>
      </c>
      <c r="F39" s="37">
        <v>0.23729500000000001</v>
      </c>
      <c r="G39" s="37">
        <v>0.242448</v>
      </c>
      <c r="H39" s="37">
        <v>0.24726600000000001</v>
      </c>
      <c r="I39" s="37">
        <v>0.25179299999999999</v>
      </c>
      <c r="J39" s="37">
        <v>0.25596000000000002</v>
      </c>
      <c r="K39" s="37">
        <v>0.25967099999999999</v>
      </c>
      <c r="L39" s="37">
        <v>0.263071</v>
      </c>
      <c r="M39" s="37">
        <v>0.26643600000000001</v>
      </c>
      <c r="N39" s="37">
        <v>0.26939200000000002</v>
      </c>
      <c r="O39" s="37">
        <v>0.27234199999999997</v>
      </c>
      <c r="P39" s="37">
        <v>0.275723</v>
      </c>
      <c r="Q39" s="37">
        <v>0.27934199999999998</v>
      </c>
      <c r="R39" s="37">
        <v>0.28279900000000002</v>
      </c>
      <c r="S39" s="37">
        <v>0.28596300000000002</v>
      </c>
      <c r="T39" s="37">
        <v>0.28907500000000003</v>
      </c>
      <c r="U39" s="37">
        <v>0.29220600000000002</v>
      </c>
      <c r="V39" s="37">
        <v>0.29541099999999998</v>
      </c>
      <c r="W39" s="37">
        <v>0.29872300000000002</v>
      </c>
      <c r="X39" s="37">
        <v>0.30215999999999998</v>
      </c>
      <c r="Y39" s="37">
        <v>0.30563499999999999</v>
      </c>
      <c r="Z39" s="37">
        <v>0.30910900000000002</v>
      </c>
      <c r="AA39" s="37">
        <v>0.31273000000000001</v>
      </c>
      <c r="AB39" s="37">
        <v>0.31651000000000001</v>
      </c>
      <c r="AC39" s="37">
        <v>0.32030700000000001</v>
      </c>
      <c r="AD39" s="37">
        <v>0.32417200000000002</v>
      </c>
      <c r="AE39" s="37">
        <v>0.32827800000000001</v>
      </c>
      <c r="AF39" s="38">
        <v>1.3993E-2</v>
      </c>
      <c r="AG39" s="27"/>
      <c r="AH39" s="20"/>
    </row>
    <row r="40" spans="1:34" ht="15" customHeight="1" x14ac:dyDescent="0.25">
      <c r="A40" s="26" t="s">
        <v>242</v>
      </c>
      <c r="B40" s="36" t="s">
        <v>241</v>
      </c>
      <c r="C40" s="37">
        <v>6.9006999999999999E-2</v>
      </c>
      <c r="D40" s="37">
        <v>6.8849999999999995E-2</v>
      </c>
      <c r="E40" s="37">
        <v>6.8686999999999998E-2</v>
      </c>
      <c r="F40" s="37">
        <v>6.8515999999999994E-2</v>
      </c>
      <c r="G40" s="37">
        <v>6.8318000000000004E-2</v>
      </c>
      <c r="H40" s="37">
        <v>6.8104999999999999E-2</v>
      </c>
      <c r="I40" s="37">
        <v>6.7921999999999996E-2</v>
      </c>
      <c r="J40" s="37">
        <v>6.7761000000000002E-2</v>
      </c>
      <c r="K40" s="37">
        <v>6.7614999999999995E-2</v>
      </c>
      <c r="L40" s="37">
        <v>6.7486000000000004E-2</v>
      </c>
      <c r="M40" s="37">
        <v>6.7377000000000006E-2</v>
      </c>
      <c r="N40" s="37">
        <v>6.7287E-2</v>
      </c>
      <c r="O40" s="37">
        <v>6.7215999999999998E-2</v>
      </c>
      <c r="P40" s="37">
        <v>6.7169000000000006E-2</v>
      </c>
      <c r="Q40" s="37">
        <v>6.7158999999999996E-2</v>
      </c>
      <c r="R40" s="37">
        <v>6.7178000000000002E-2</v>
      </c>
      <c r="S40" s="37">
        <v>6.7228999999999997E-2</v>
      </c>
      <c r="T40" s="37">
        <v>6.7310999999999996E-2</v>
      </c>
      <c r="U40" s="37">
        <v>6.7431000000000005E-2</v>
      </c>
      <c r="V40" s="37">
        <v>6.7596000000000003E-2</v>
      </c>
      <c r="W40" s="37">
        <v>6.7793999999999993E-2</v>
      </c>
      <c r="X40" s="37">
        <v>6.8035999999999999E-2</v>
      </c>
      <c r="Y40" s="37">
        <v>6.8325999999999998E-2</v>
      </c>
      <c r="Z40" s="37">
        <v>6.8666000000000005E-2</v>
      </c>
      <c r="AA40" s="37">
        <v>6.9053000000000003E-2</v>
      </c>
      <c r="AB40" s="37">
        <v>6.9481000000000001E-2</v>
      </c>
      <c r="AC40" s="37">
        <v>6.9903999999999994E-2</v>
      </c>
      <c r="AD40" s="37">
        <v>7.0319000000000007E-2</v>
      </c>
      <c r="AE40" s="37">
        <v>7.0729E-2</v>
      </c>
      <c r="AF40" s="38">
        <v>8.8099999999999995E-4</v>
      </c>
      <c r="AG40" s="27"/>
      <c r="AH40" s="20"/>
    </row>
    <row r="41" spans="1:34" ht="15" customHeight="1" x14ac:dyDescent="0.25">
      <c r="A41" s="26" t="s">
        <v>240</v>
      </c>
      <c r="B41" s="36" t="s">
        <v>69</v>
      </c>
      <c r="C41" s="37">
        <v>0.22927</v>
      </c>
      <c r="D41" s="37">
        <v>0.21315999999999999</v>
      </c>
      <c r="E41" s="37">
        <v>0.20679400000000001</v>
      </c>
      <c r="F41" s="37">
        <v>0.20512900000000001</v>
      </c>
      <c r="G41" s="37">
        <v>0.20519999999999999</v>
      </c>
      <c r="H41" s="37">
        <v>0.206404</v>
      </c>
      <c r="I41" s="37">
        <v>0.20832999999999999</v>
      </c>
      <c r="J41" s="37">
        <v>0.210226</v>
      </c>
      <c r="K41" s="37">
        <v>0.209704</v>
      </c>
      <c r="L41" s="37">
        <v>0.20916399999999999</v>
      </c>
      <c r="M41" s="37">
        <v>0.20885500000000001</v>
      </c>
      <c r="N41" s="37">
        <v>0.208568</v>
      </c>
      <c r="O41" s="37">
        <v>0.208536</v>
      </c>
      <c r="P41" s="37">
        <v>0.20901600000000001</v>
      </c>
      <c r="Q41" s="37">
        <v>0.20962700000000001</v>
      </c>
      <c r="R41" s="37">
        <v>0.210178</v>
      </c>
      <c r="S41" s="37">
        <v>0.210558</v>
      </c>
      <c r="T41" s="37">
        <v>0.210954</v>
      </c>
      <c r="U41" s="37">
        <v>0.207703</v>
      </c>
      <c r="V41" s="37">
        <v>0.205012</v>
      </c>
      <c r="W41" s="37">
        <v>0.20291100000000001</v>
      </c>
      <c r="X41" s="37">
        <v>0.20146700000000001</v>
      </c>
      <c r="Y41" s="37">
        <v>0.200848</v>
      </c>
      <c r="Z41" s="37">
        <v>0.20064000000000001</v>
      </c>
      <c r="AA41" s="37">
        <v>0.20059199999999999</v>
      </c>
      <c r="AB41" s="37">
        <v>0.20072999999999999</v>
      </c>
      <c r="AC41" s="37">
        <v>0.200991</v>
      </c>
      <c r="AD41" s="37">
        <v>0.20142299999999999</v>
      </c>
      <c r="AE41" s="37">
        <v>0.20205600000000001</v>
      </c>
      <c r="AF41" s="38">
        <v>-4.5030000000000001E-3</v>
      </c>
      <c r="AG41" s="27"/>
      <c r="AH41" s="20"/>
    </row>
    <row r="42" spans="1:34" ht="15" customHeight="1" x14ac:dyDescent="0.25">
      <c r="A42" s="26" t="s">
        <v>239</v>
      </c>
      <c r="B42" s="36" t="s">
        <v>346</v>
      </c>
      <c r="C42" s="37">
        <v>3.7489000000000001E-2</v>
      </c>
      <c r="D42" s="37">
        <v>3.7812999999999999E-2</v>
      </c>
      <c r="E42" s="37">
        <v>3.8143999999999997E-2</v>
      </c>
      <c r="F42" s="37">
        <v>3.8485999999999999E-2</v>
      </c>
      <c r="G42" s="37">
        <v>3.8827E-2</v>
      </c>
      <c r="H42" s="37">
        <v>3.9168000000000001E-2</v>
      </c>
      <c r="I42" s="37">
        <v>3.9518999999999999E-2</v>
      </c>
      <c r="J42" s="37">
        <v>3.9875000000000001E-2</v>
      </c>
      <c r="K42" s="37">
        <v>4.0245999999999997E-2</v>
      </c>
      <c r="L42" s="37">
        <v>4.0617E-2</v>
      </c>
      <c r="M42" s="37">
        <v>4.0992000000000001E-2</v>
      </c>
      <c r="N42" s="37">
        <v>4.1364999999999999E-2</v>
      </c>
      <c r="O42" s="37">
        <v>4.1732999999999999E-2</v>
      </c>
      <c r="P42" s="37">
        <v>4.2098999999999998E-2</v>
      </c>
      <c r="Q42" s="37">
        <v>4.2465000000000003E-2</v>
      </c>
      <c r="R42" s="37">
        <v>4.2827999999999998E-2</v>
      </c>
      <c r="S42" s="37">
        <v>4.3187000000000003E-2</v>
      </c>
      <c r="T42" s="37">
        <v>4.3541999999999997E-2</v>
      </c>
      <c r="U42" s="37">
        <v>4.3898E-2</v>
      </c>
      <c r="V42" s="37">
        <v>4.4252E-2</v>
      </c>
      <c r="W42" s="37">
        <v>4.4599E-2</v>
      </c>
      <c r="X42" s="37">
        <v>4.4942000000000003E-2</v>
      </c>
      <c r="Y42" s="37">
        <v>4.5282000000000003E-2</v>
      </c>
      <c r="Z42" s="37">
        <v>4.5619E-2</v>
      </c>
      <c r="AA42" s="37">
        <v>4.5952E-2</v>
      </c>
      <c r="AB42" s="37">
        <v>4.6282999999999998E-2</v>
      </c>
      <c r="AC42" s="37">
        <v>4.6611E-2</v>
      </c>
      <c r="AD42" s="37">
        <v>4.6935999999999999E-2</v>
      </c>
      <c r="AE42" s="37">
        <v>4.7258000000000001E-2</v>
      </c>
      <c r="AF42" s="38">
        <v>8.3049999999999999E-3</v>
      </c>
      <c r="AG42" s="27"/>
      <c r="AH42" s="20"/>
    </row>
    <row r="43" spans="1:34" ht="15" customHeight="1" x14ac:dyDescent="0.25">
      <c r="A43" s="26" t="s">
        <v>238</v>
      </c>
      <c r="B43" s="36" t="s">
        <v>345</v>
      </c>
      <c r="C43" s="37">
        <v>2.7618E-2</v>
      </c>
      <c r="D43" s="37">
        <v>2.8063999999999999E-2</v>
      </c>
      <c r="E43" s="37">
        <v>2.8506E-2</v>
      </c>
      <c r="F43" s="37">
        <v>2.8944999999999999E-2</v>
      </c>
      <c r="G43" s="37">
        <v>2.937E-2</v>
      </c>
      <c r="H43" s="37">
        <v>2.9781999999999999E-2</v>
      </c>
      <c r="I43" s="37">
        <v>3.0232999999999999E-2</v>
      </c>
      <c r="J43" s="37">
        <v>3.0721999999999999E-2</v>
      </c>
      <c r="K43" s="37">
        <v>3.1241999999999999E-2</v>
      </c>
      <c r="L43" s="37">
        <v>3.1796999999999999E-2</v>
      </c>
      <c r="M43" s="37">
        <v>3.2391999999999997E-2</v>
      </c>
      <c r="N43" s="37">
        <v>3.3027000000000001E-2</v>
      </c>
      <c r="O43" s="37">
        <v>3.3702000000000003E-2</v>
      </c>
      <c r="P43" s="37">
        <v>3.4373000000000001E-2</v>
      </c>
      <c r="Q43" s="37">
        <v>3.5042999999999998E-2</v>
      </c>
      <c r="R43" s="37">
        <v>3.5709999999999999E-2</v>
      </c>
      <c r="S43" s="37">
        <v>3.6374999999999998E-2</v>
      </c>
      <c r="T43" s="37">
        <v>3.7035999999999999E-2</v>
      </c>
      <c r="U43" s="37">
        <v>3.7698000000000002E-2</v>
      </c>
      <c r="V43" s="37">
        <v>3.8358999999999997E-2</v>
      </c>
      <c r="W43" s="37">
        <v>3.9015000000000001E-2</v>
      </c>
      <c r="X43" s="37">
        <v>3.9667000000000001E-2</v>
      </c>
      <c r="Y43" s="37">
        <v>4.0315999999999998E-2</v>
      </c>
      <c r="Z43" s="37">
        <v>4.0961999999999998E-2</v>
      </c>
      <c r="AA43" s="37">
        <v>4.1605000000000003E-2</v>
      </c>
      <c r="AB43" s="37">
        <v>4.2244999999999998E-2</v>
      </c>
      <c r="AC43" s="37">
        <v>4.2882000000000003E-2</v>
      </c>
      <c r="AD43" s="37">
        <v>4.3513999999999997E-2</v>
      </c>
      <c r="AE43" s="37">
        <v>4.4143000000000002E-2</v>
      </c>
      <c r="AF43" s="38">
        <v>1.6889999999999999E-2</v>
      </c>
      <c r="AG43" s="27"/>
      <c r="AH43" s="20"/>
    </row>
    <row r="44" spans="1:34" ht="15" customHeight="1" x14ac:dyDescent="0.25">
      <c r="A44" s="26" t="s">
        <v>237</v>
      </c>
      <c r="B44" s="36" t="s">
        <v>344</v>
      </c>
      <c r="C44" s="37">
        <v>0.18509200000000001</v>
      </c>
      <c r="D44" s="37">
        <v>0.181559</v>
      </c>
      <c r="E44" s="37">
        <v>0.178365</v>
      </c>
      <c r="F44" s="37">
        <v>0.17569199999999999</v>
      </c>
      <c r="G44" s="37">
        <v>0.17295099999999999</v>
      </c>
      <c r="H44" s="37">
        <v>0.17014299999999999</v>
      </c>
      <c r="I44" s="37">
        <v>0.16719800000000001</v>
      </c>
      <c r="J44" s="37">
        <v>0.16413900000000001</v>
      </c>
      <c r="K44" s="37">
        <v>0.16098699999999999</v>
      </c>
      <c r="L44" s="37">
        <v>0.15786700000000001</v>
      </c>
      <c r="M44" s="37">
        <v>0.154866</v>
      </c>
      <c r="N44" s="37">
        <v>0.151867</v>
      </c>
      <c r="O44" s="37">
        <v>0.14899799999999999</v>
      </c>
      <c r="P44" s="37">
        <v>0.14658499999999999</v>
      </c>
      <c r="Q44" s="37">
        <v>0.14447299999999999</v>
      </c>
      <c r="R44" s="37">
        <v>0.142566</v>
      </c>
      <c r="S44" s="37">
        <v>0.14076</v>
      </c>
      <c r="T44" s="37">
        <v>0.13918900000000001</v>
      </c>
      <c r="U44" s="37">
        <v>0.13791</v>
      </c>
      <c r="V44" s="37">
        <v>0.136911</v>
      </c>
      <c r="W44" s="37">
        <v>0.13620699999999999</v>
      </c>
      <c r="X44" s="37">
        <v>0.13575499999999999</v>
      </c>
      <c r="Y44" s="37">
        <v>0.13553699999999999</v>
      </c>
      <c r="Z44" s="37">
        <v>0.13555200000000001</v>
      </c>
      <c r="AA44" s="37">
        <v>0.13580200000000001</v>
      </c>
      <c r="AB44" s="37">
        <v>0.136265</v>
      </c>
      <c r="AC44" s="37">
        <v>0.13685</v>
      </c>
      <c r="AD44" s="37">
        <v>0.13759299999999999</v>
      </c>
      <c r="AE44" s="37">
        <v>0.13852700000000001</v>
      </c>
      <c r="AF44" s="38">
        <v>-1.0296E-2</v>
      </c>
      <c r="AG44" s="27"/>
      <c r="AH44" s="20"/>
    </row>
    <row r="45" spans="1:34" ht="15" customHeight="1" x14ac:dyDescent="0.25">
      <c r="A45" s="26" t="s">
        <v>236</v>
      </c>
      <c r="B45" s="36" t="s">
        <v>343</v>
      </c>
      <c r="C45" s="37">
        <v>0.120106</v>
      </c>
      <c r="D45" s="37">
        <v>0.118562</v>
      </c>
      <c r="E45" s="37">
        <v>0.11693099999999999</v>
      </c>
      <c r="F45" s="37">
        <v>0.11536299999999999</v>
      </c>
      <c r="G45" s="37">
        <v>0.113493</v>
      </c>
      <c r="H45" s="37">
        <v>0.111328</v>
      </c>
      <c r="I45" s="37">
        <v>0.108857</v>
      </c>
      <c r="J45" s="37">
        <v>0.106117</v>
      </c>
      <c r="K45" s="37">
        <v>0.103168</v>
      </c>
      <c r="L45" s="37">
        <v>0.100088</v>
      </c>
      <c r="M45" s="37">
        <v>9.6979999999999997E-2</v>
      </c>
      <c r="N45" s="37">
        <v>9.3785999999999994E-2</v>
      </c>
      <c r="O45" s="37">
        <v>9.0609999999999996E-2</v>
      </c>
      <c r="P45" s="37">
        <v>8.7647000000000003E-2</v>
      </c>
      <c r="Q45" s="37">
        <v>8.4848000000000007E-2</v>
      </c>
      <c r="R45" s="37">
        <v>8.2132999999999998E-2</v>
      </c>
      <c r="S45" s="37">
        <v>7.9492999999999994E-2</v>
      </c>
      <c r="T45" s="37">
        <v>7.7007999999999993E-2</v>
      </c>
      <c r="U45" s="37">
        <v>7.4726000000000001E-2</v>
      </c>
      <c r="V45" s="37">
        <v>7.2651999999999994E-2</v>
      </c>
      <c r="W45" s="37">
        <v>7.0824999999999999E-2</v>
      </c>
      <c r="X45" s="37">
        <v>6.9226999999999997E-2</v>
      </c>
      <c r="Y45" s="37">
        <v>6.7875000000000005E-2</v>
      </c>
      <c r="Z45" s="37">
        <v>6.6753000000000007E-2</v>
      </c>
      <c r="AA45" s="37">
        <v>6.5956000000000001E-2</v>
      </c>
      <c r="AB45" s="37">
        <v>6.5417000000000003E-2</v>
      </c>
      <c r="AC45" s="37">
        <v>6.5087000000000006E-2</v>
      </c>
      <c r="AD45" s="37">
        <v>6.4992999999999995E-2</v>
      </c>
      <c r="AE45" s="37">
        <v>6.5106999999999998E-2</v>
      </c>
      <c r="AF45" s="38">
        <v>-2.1631999999999998E-2</v>
      </c>
      <c r="AG45" s="27"/>
      <c r="AH45" s="20"/>
    </row>
    <row r="46" spans="1:34" ht="15" customHeight="1" x14ac:dyDescent="0.25">
      <c r="A46" s="26" t="s">
        <v>235</v>
      </c>
      <c r="B46" s="36" t="s">
        <v>234</v>
      </c>
      <c r="C46" s="37">
        <v>8.9175000000000004E-2</v>
      </c>
      <c r="D46" s="37">
        <v>8.8249999999999995E-2</v>
      </c>
      <c r="E46" s="37">
        <v>7.9128000000000004E-2</v>
      </c>
      <c r="F46" s="37">
        <v>8.0093999999999999E-2</v>
      </c>
      <c r="G46" s="37">
        <v>8.0979999999999996E-2</v>
      </c>
      <c r="H46" s="37">
        <v>8.1729999999999997E-2</v>
      </c>
      <c r="I46" s="37">
        <v>8.2280000000000006E-2</v>
      </c>
      <c r="J46" s="37">
        <v>8.2540000000000002E-2</v>
      </c>
      <c r="K46" s="37">
        <v>8.2561999999999997E-2</v>
      </c>
      <c r="L46" s="37">
        <v>8.2343E-2</v>
      </c>
      <c r="M46" s="37">
        <v>8.1923999999999997E-2</v>
      </c>
      <c r="N46" s="37">
        <v>8.1309000000000006E-2</v>
      </c>
      <c r="O46" s="37">
        <v>8.0431000000000002E-2</v>
      </c>
      <c r="P46" s="37">
        <v>7.9390000000000002E-2</v>
      </c>
      <c r="Q46" s="37">
        <v>7.8254000000000004E-2</v>
      </c>
      <c r="R46" s="37">
        <v>7.7045000000000002E-2</v>
      </c>
      <c r="S46" s="37">
        <v>7.5693999999999997E-2</v>
      </c>
      <c r="T46" s="37">
        <v>7.4348999999999998E-2</v>
      </c>
      <c r="U46" s="37">
        <v>7.3050000000000004E-2</v>
      </c>
      <c r="V46" s="37">
        <v>7.1817000000000006E-2</v>
      </c>
      <c r="W46" s="37">
        <v>7.0639999999999994E-2</v>
      </c>
      <c r="X46" s="37">
        <v>6.9587999999999997E-2</v>
      </c>
      <c r="Y46" s="37">
        <v>6.8662000000000001E-2</v>
      </c>
      <c r="Z46" s="37">
        <v>6.7822999999999994E-2</v>
      </c>
      <c r="AA46" s="37">
        <v>6.7005999999999996E-2</v>
      </c>
      <c r="AB46" s="37">
        <v>6.6321000000000005E-2</v>
      </c>
      <c r="AC46" s="37">
        <v>6.5775E-2</v>
      </c>
      <c r="AD46" s="37">
        <v>6.5343999999999999E-2</v>
      </c>
      <c r="AE46" s="37">
        <v>6.4996999999999999E-2</v>
      </c>
      <c r="AF46" s="38">
        <v>-1.1231E-2</v>
      </c>
      <c r="AG46" s="27"/>
      <c r="AH46" s="20"/>
    </row>
    <row r="47" spans="1:34" ht="15" customHeight="1" x14ac:dyDescent="0.25">
      <c r="A47" s="26" t="s">
        <v>233</v>
      </c>
      <c r="B47" s="36" t="s">
        <v>223</v>
      </c>
      <c r="C47" s="37">
        <v>1.7289920000000001</v>
      </c>
      <c r="D47" s="37">
        <v>1.778594</v>
      </c>
      <c r="E47" s="37">
        <v>1.805526</v>
      </c>
      <c r="F47" s="37">
        <v>1.8416680000000001</v>
      </c>
      <c r="G47" s="37">
        <v>1.877618</v>
      </c>
      <c r="H47" s="37">
        <v>1.9181360000000001</v>
      </c>
      <c r="I47" s="37">
        <v>1.9534260000000001</v>
      </c>
      <c r="J47" s="37">
        <v>1.984526</v>
      </c>
      <c r="K47" s="37">
        <v>2.015298</v>
      </c>
      <c r="L47" s="37">
        <v>2.045995</v>
      </c>
      <c r="M47" s="37">
        <v>2.0771999999999999</v>
      </c>
      <c r="N47" s="37">
        <v>2.1083090000000002</v>
      </c>
      <c r="O47" s="37">
        <v>2.1370680000000002</v>
      </c>
      <c r="P47" s="37">
        <v>2.1696040000000001</v>
      </c>
      <c r="Q47" s="37">
        <v>2.2045029999999999</v>
      </c>
      <c r="R47" s="37">
        <v>2.2416749999999999</v>
      </c>
      <c r="S47" s="37">
        <v>2.277666</v>
      </c>
      <c r="T47" s="37">
        <v>2.3144999999999998</v>
      </c>
      <c r="U47" s="37">
        <v>2.3536220000000001</v>
      </c>
      <c r="V47" s="37">
        <v>2.393605</v>
      </c>
      <c r="W47" s="37">
        <v>2.4362240000000002</v>
      </c>
      <c r="X47" s="37">
        <v>2.4803709999999999</v>
      </c>
      <c r="Y47" s="37">
        <v>2.5261019999999998</v>
      </c>
      <c r="Z47" s="37">
        <v>2.5735540000000001</v>
      </c>
      <c r="AA47" s="37">
        <v>2.6229239999999998</v>
      </c>
      <c r="AB47" s="37">
        <v>2.6745640000000002</v>
      </c>
      <c r="AC47" s="37">
        <v>2.727255</v>
      </c>
      <c r="AD47" s="37">
        <v>2.7817340000000002</v>
      </c>
      <c r="AE47" s="37">
        <v>2.8402690000000002</v>
      </c>
      <c r="AF47" s="38">
        <v>1.7885000000000002E-2</v>
      </c>
      <c r="AG47" s="27"/>
      <c r="AH47" s="20"/>
    </row>
    <row r="48" spans="1:34" ht="15" customHeight="1" x14ac:dyDescent="0.2">
      <c r="A48" s="26" t="s">
        <v>232</v>
      </c>
      <c r="B48" s="35" t="s">
        <v>342</v>
      </c>
      <c r="C48" s="39">
        <v>5.2596420000000004</v>
      </c>
      <c r="D48" s="39">
        <v>5.1701290000000002</v>
      </c>
      <c r="E48" s="39">
        <v>5.2504400000000002</v>
      </c>
      <c r="F48" s="39">
        <v>5.3072759999999999</v>
      </c>
      <c r="G48" s="39">
        <v>5.3626420000000001</v>
      </c>
      <c r="H48" s="39">
        <v>5.4222320000000002</v>
      </c>
      <c r="I48" s="39">
        <v>5.4743199999999996</v>
      </c>
      <c r="J48" s="39">
        <v>5.5182950000000002</v>
      </c>
      <c r="K48" s="39">
        <v>5.5540880000000001</v>
      </c>
      <c r="L48" s="39">
        <v>5.5871940000000002</v>
      </c>
      <c r="M48" s="39">
        <v>5.6225040000000002</v>
      </c>
      <c r="N48" s="39">
        <v>5.6592840000000004</v>
      </c>
      <c r="O48" s="39">
        <v>5.694947</v>
      </c>
      <c r="P48" s="39">
        <v>5.742076</v>
      </c>
      <c r="Q48" s="39">
        <v>5.7953429999999999</v>
      </c>
      <c r="R48" s="39">
        <v>5.8523889999999996</v>
      </c>
      <c r="S48" s="39">
        <v>5.9070590000000003</v>
      </c>
      <c r="T48" s="39">
        <v>5.9634539999999996</v>
      </c>
      <c r="U48" s="39">
        <v>6.0202999999999998</v>
      </c>
      <c r="V48" s="39">
        <v>6.0802500000000004</v>
      </c>
      <c r="W48" s="39">
        <v>6.1456559999999998</v>
      </c>
      <c r="X48" s="39">
        <v>6.2151889999999996</v>
      </c>
      <c r="Y48" s="39">
        <v>6.2886449999999998</v>
      </c>
      <c r="Z48" s="39">
        <v>6.3656980000000001</v>
      </c>
      <c r="AA48" s="39">
        <v>6.4482220000000003</v>
      </c>
      <c r="AB48" s="39">
        <v>6.5356100000000001</v>
      </c>
      <c r="AC48" s="39">
        <v>6.6252180000000003</v>
      </c>
      <c r="AD48" s="39">
        <v>6.7176070000000001</v>
      </c>
      <c r="AE48" s="39">
        <v>6.816999</v>
      </c>
      <c r="AF48" s="40">
        <v>9.306E-3</v>
      </c>
      <c r="AG48" s="27"/>
      <c r="AH48" s="19"/>
    </row>
    <row r="49" spans="1:34" ht="15" customHeight="1" x14ac:dyDescent="0.25">
      <c r="A49" s="26" t="s">
        <v>341</v>
      </c>
      <c r="B49" s="36" t="s">
        <v>388</v>
      </c>
      <c r="C49" s="37">
        <v>0.112023</v>
      </c>
      <c r="D49" s="37">
        <v>0.123458</v>
      </c>
      <c r="E49" s="37">
        <v>0.13652900000000001</v>
      </c>
      <c r="F49" s="37">
        <v>0.14977699999999999</v>
      </c>
      <c r="G49" s="37">
        <v>0.16300899999999999</v>
      </c>
      <c r="H49" s="37">
        <v>0.17658499999999999</v>
      </c>
      <c r="I49" s="37">
        <v>0.19053</v>
      </c>
      <c r="J49" s="37">
        <v>0.20494499999999999</v>
      </c>
      <c r="K49" s="37">
        <v>0.21981999999999999</v>
      </c>
      <c r="L49" s="37">
        <v>0.23524600000000001</v>
      </c>
      <c r="M49" s="37">
        <v>0.25148999999999999</v>
      </c>
      <c r="N49" s="37">
        <v>0.26793699999999998</v>
      </c>
      <c r="O49" s="37">
        <v>0.28465000000000001</v>
      </c>
      <c r="P49" s="37">
        <v>0.29947400000000002</v>
      </c>
      <c r="Q49" s="37">
        <v>0.31491799999999998</v>
      </c>
      <c r="R49" s="37">
        <v>0.33096799999999998</v>
      </c>
      <c r="S49" s="37">
        <v>0.34801199999999999</v>
      </c>
      <c r="T49" s="37">
        <v>0.36618699999999998</v>
      </c>
      <c r="U49" s="37">
        <v>0.38540000000000002</v>
      </c>
      <c r="V49" s="37">
        <v>0.40570899999999999</v>
      </c>
      <c r="W49" s="37">
        <v>0.427124</v>
      </c>
      <c r="X49" s="37">
        <v>0.44966</v>
      </c>
      <c r="Y49" s="37">
        <v>0.47307100000000002</v>
      </c>
      <c r="Z49" s="37">
        <v>0.49757400000000002</v>
      </c>
      <c r="AA49" s="37">
        <v>0.52299700000000005</v>
      </c>
      <c r="AB49" s="37">
        <v>0.54935500000000004</v>
      </c>
      <c r="AC49" s="37">
        <v>0.57694599999999996</v>
      </c>
      <c r="AD49" s="37">
        <v>0.60526800000000003</v>
      </c>
      <c r="AE49" s="37">
        <v>0.63452399999999998</v>
      </c>
      <c r="AF49" s="38">
        <v>6.3893000000000005E-2</v>
      </c>
      <c r="AG49" s="27"/>
      <c r="AH49" s="20"/>
    </row>
    <row r="50" spans="1:34" ht="15" customHeight="1" x14ac:dyDescent="0.2">
      <c r="A50" s="26" t="s">
        <v>340</v>
      </c>
      <c r="B50" s="35" t="s">
        <v>339</v>
      </c>
      <c r="C50" s="39">
        <v>5.1476179999999996</v>
      </c>
      <c r="D50" s="39">
        <v>5.0466709999999999</v>
      </c>
      <c r="E50" s="39">
        <v>5.1139109999999999</v>
      </c>
      <c r="F50" s="39">
        <v>5.1574989999999996</v>
      </c>
      <c r="G50" s="39">
        <v>5.1996339999999996</v>
      </c>
      <c r="H50" s="39">
        <v>5.2456469999999999</v>
      </c>
      <c r="I50" s="39">
        <v>5.2837899999999998</v>
      </c>
      <c r="J50" s="39">
        <v>5.3133499999999998</v>
      </c>
      <c r="K50" s="39">
        <v>5.3342679999999998</v>
      </c>
      <c r="L50" s="39">
        <v>5.3519490000000003</v>
      </c>
      <c r="M50" s="39">
        <v>5.3710139999999997</v>
      </c>
      <c r="N50" s="39">
        <v>5.3913460000000004</v>
      </c>
      <c r="O50" s="39">
        <v>5.4102969999999999</v>
      </c>
      <c r="P50" s="39">
        <v>5.4426019999999999</v>
      </c>
      <c r="Q50" s="39">
        <v>5.4804250000000003</v>
      </c>
      <c r="R50" s="39">
        <v>5.5214210000000001</v>
      </c>
      <c r="S50" s="39">
        <v>5.5590469999999996</v>
      </c>
      <c r="T50" s="39">
        <v>5.5972670000000004</v>
      </c>
      <c r="U50" s="39">
        <v>5.6349</v>
      </c>
      <c r="V50" s="39">
        <v>5.6745409999999996</v>
      </c>
      <c r="W50" s="39">
        <v>5.7185319999999997</v>
      </c>
      <c r="X50" s="39">
        <v>5.7655289999999999</v>
      </c>
      <c r="Y50" s="39">
        <v>5.8155739999999998</v>
      </c>
      <c r="Z50" s="39">
        <v>5.8681239999999999</v>
      </c>
      <c r="AA50" s="39">
        <v>5.9252250000000002</v>
      </c>
      <c r="AB50" s="39">
        <v>5.9862549999999999</v>
      </c>
      <c r="AC50" s="39">
        <v>6.0482719999999999</v>
      </c>
      <c r="AD50" s="39">
        <v>6.1123390000000004</v>
      </c>
      <c r="AE50" s="39">
        <v>6.1824750000000002</v>
      </c>
      <c r="AF50" s="40">
        <v>6.5640000000000004E-3</v>
      </c>
      <c r="AG50" s="27"/>
      <c r="AH50" s="19"/>
    </row>
    <row r="51" spans="1:34" ht="15" customHeight="1" x14ac:dyDescent="0.2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</row>
    <row r="52" spans="1:34" ht="15" customHeight="1" x14ac:dyDescent="0.2">
      <c r="B52" s="35" t="s">
        <v>108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</row>
    <row r="53" spans="1:34" ht="15" customHeight="1" x14ac:dyDescent="0.25">
      <c r="A53" s="26" t="s">
        <v>231</v>
      </c>
      <c r="B53" s="36" t="s">
        <v>215</v>
      </c>
      <c r="C53" s="37">
        <v>3.7369300000000001</v>
      </c>
      <c r="D53" s="37">
        <v>3.7861340000000001</v>
      </c>
      <c r="E53" s="37">
        <v>3.5242059999999999</v>
      </c>
      <c r="F53" s="37">
        <v>3.5347719999999998</v>
      </c>
      <c r="G53" s="37">
        <v>3.5407920000000002</v>
      </c>
      <c r="H53" s="37">
        <v>3.5382799999999999</v>
      </c>
      <c r="I53" s="37">
        <v>3.5293040000000002</v>
      </c>
      <c r="J53" s="37">
        <v>3.510945</v>
      </c>
      <c r="K53" s="37">
        <v>3.4878969999999998</v>
      </c>
      <c r="L53" s="37">
        <v>3.4622350000000002</v>
      </c>
      <c r="M53" s="37">
        <v>3.4365359999999998</v>
      </c>
      <c r="N53" s="37">
        <v>3.41919</v>
      </c>
      <c r="O53" s="37">
        <v>3.3989539999999998</v>
      </c>
      <c r="P53" s="37">
        <v>3.379413</v>
      </c>
      <c r="Q53" s="37">
        <v>3.362053</v>
      </c>
      <c r="R53" s="37">
        <v>3.3461120000000002</v>
      </c>
      <c r="S53" s="37">
        <v>3.3294380000000001</v>
      </c>
      <c r="T53" s="37">
        <v>3.3147989999999998</v>
      </c>
      <c r="U53" s="37">
        <v>3.3015089999999998</v>
      </c>
      <c r="V53" s="37">
        <v>3.2886820000000001</v>
      </c>
      <c r="W53" s="37">
        <v>3.2766220000000001</v>
      </c>
      <c r="X53" s="37">
        <v>3.2663669999999998</v>
      </c>
      <c r="Y53" s="37">
        <v>3.2576480000000001</v>
      </c>
      <c r="Z53" s="37">
        <v>3.2478159999999998</v>
      </c>
      <c r="AA53" s="37">
        <v>3.2346270000000001</v>
      </c>
      <c r="AB53" s="37">
        <v>3.2227749999999999</v>
      </c>
      <c r="AC53" s="37">
        <v>3.212637</v>
      </c>
      <c r="AD53" s="37">
        <v>3.2025510000000001</v>
      </c>
      <c r="AE53" s="37">
        <v>3.191122</v>
      </c>
      <c r="AF53" s="38">
        <v>-5.6230000000000004E-3</v>
      </c>
      <c r="AG53" s="27"/>
      <c r="AH53" s="20"/>
    </row>
    <row r="54" spans="1:34" ht="15" customHeight="1" x14ac:dyDescent="0.25">
      <c r="A54" s="26" t="s">
        <v>230</v>
      </c>
      <c r="B54" s="36" t="s">
        <v>229</v>
      </c>
      <c r="C54" s="37">
        <v>5.8888000000000003E-2</v>
      </c>
      <c r="D54" s="37">
        <v>5.0529999999999999E-2</v>
      </c>
      <c r="E54" s="37">
        <v>5.9461E-2</v>
      </c>
      <c r="F54" s="37">
        <v>5.9824000000000002E-2</v>
      </c>
      <c r="G54" s="37">
        <v>6.0086000000000001E-2</v>
      </c>
      <c r="H54" s="37">
        <v>6.0236999999999999E-2</v>
      </c>
      <c r="I54" s="37">
        <v>6.0283000000000003E-2</v>
      </c>
      <c r="J54" s="37">
        <v>6.0234999999999997E-2</v>
      </c>
      <c r="K54" s="37">
        <v>6.0099E-2</v>
      </c>
      <c r="L54" s="37">
        <v>5.9889999999999999E-2</v>
      </c>
      <c r="M54" s="37">
        <v>5.9665999999999997E-2</v>
      </c>
      <c r="N54" s="37">
        <v>5.9420000000000001E-2</v>
      </c>
      <c r="O54" s="37">
        <v>5.9214999999999997E-2</v>
      </c>
      <c r="P54" s="37">
        <v>5.9098999999999999E-2</v>
      </c>
      <c r="Q54" s="37">
        <v>5.9116000000000002E-2</v>
      </c>
      <c r="R54" s="37">
        <v>5.9265999999999999E-2</v>
      </c>
      <c r="S54" s="37">
        <v>5.9430999999999998E-2</v>
      </c>
      <c r="T54" s="37">
        <v>5.9636000000000002E-2</v>
      </c>
      <c r="U54" s="37">
        <v>5.9840999999999998E-2</v>
      </c>
      <c r="V54" s="37">
        <v>6.0023E-2</v>
      </c>
      <c r="W54" s="37">
        <v>6.0231E-2</v>
      </c>
      <c r="X54" s="37">
        <v>6.0454000000000001E-2</v>
      </c>
      <c r="Y54" s="37">
        <v>6.0706000000000003E-2</v>
      </c>
      <c r="Z54" s="37">
        <v>6.0935999999999997E-2</v>
      </c>
      <c r="AA54" s="37">
        <v>6.1136999999999997E-2</v>
      </c>
      <c r="AB54" s="37">
        <v>6.1339999999999999E-2</v>
      </c>
      <c r="AC54" s="37">
        <v>6.1596999999999999E-2</v>
      </c>
      <c r="AD54" s="37">
        <v>6.1870000000000001E-2</v>
      </c>
      <c r="AE54" s="37">
        <v>6.2121999999999997E-2</v>
      </c>
      <c r="AF54" s="38">
        <v>1.9109999999999999E-3</v>
      </c>
      <c r="AG54" s="27"/>
      <c r="AH54" s="20"/>
    </row>
    <row r="55" spans="1:34" ht="15" customHeight="1" x14ac:dyDescent="0.25">
      <c r="A55" s="26" t="s">
        <v>228</v>
      </c>
      <c r="B55" s="36" t="s">
        <v>213</v>
      </c>
      <c r="C55" s="37">
        <v>0.98298799999999997</v>
      </c>
      <c r="D55" s="37">
        <v>0.980209</v>
      </c>
      <c r="E55" s="37">
        <v>0.98977099999999996</v>
      </c>
      <c r="F55" s="37">
        <v>1.0055149999999999</v>
      </c>
      <c r="G55" s="37">
        <v>1.0222389999999999</v>
      </c>
      <c r="H55" s="37">
        <v>1.038243</v>
      </c>
      <c r="I55" s="37">
        <v>1.0537510000000001</v>
      </c>
      <c r="J55" s="37">
        <v>1.066705</v>
      </c>
      <c r="K55" s="37">
        <v>1.078192</v>
      </c>
      <c r="L55" s="37">
        <v>1.087593</v>
      </c>
      <c r="M55" s="37">
        <v>1.096298</v>
      </c>
      <c r="N55" s="37">
        <v>1.1049169999999999</v>
      </c>
      <c r="O55" s="37">
        <v>1.1131009999999999</v>
      </c>
      <c r="P55" s="37">
        <v>1.121259</v>
      </c>
      <c r="Q55" s="37">
        <v>1.1294930000000001</v>
      </c>
      <c r="R55" s="37">
        <v>1.13727</v>
      </c>
      <c r="S55" s="37">
        <v>1.1440520000000001</v>
      </c>
      <c r="T55" s="37">
        <v>1.1511439999999999</v>
      </c>
      <c r="U55" s="37">
        <v>1.158029</v>
      </c>
      <c r="V55" s="37">
        <v>1.1645909999999999</v>
      </c>
      <c r="W55" s="37">
        <v>1.1712849999999999</v>
      </c>
      <c r="X55" s="37">
        <v>1.178668</v>
      </c>
      <c r="Y55" s="37">
        <v>1.186804</v>
      </c>
      <c r="Z55" s="37">
        <v>1.1945509999999999</v>
      </c>
      <c r="AA55" s="37">
        <v>1.1994590000000001</v>
      </c>
      <c r="AB55" s="37">
        <v>1.205508</v>
      </c>
      <c r="AC55" s="37">
        <v>1.2130890000000001</v>
      </c>
      <c r="AD55" s="37">
        <v>1.221263</v>
      </c>
      <c r="AE55" s="37">
        <v>1.2289669999999999</v>
      </c>
      <c r="AF55" s="38">
        <v>8.0079999999999995E-3</v>
      </c>
      <c r="AG55" s="27"/>
      <c r="AH55" s="20"/>
    </row>
    <row r="56" spans="1:34" ht="15" customHeight="1" x14ac:dyDescent="0.25">
      <c r="A56" s="26" t="s">
        <v>227</v>
      </c>
      <c r="B56" s="36" t="s">
        <v>71</v>
      </c>
      <c r="C56" s="37">
        <v>0.10353900000000001</v>
      </c>
      <c r="D56" s="37">
        <v>0.10372099999999999</v>
      </c>
      <c r="E56" s="37">
        <v>0.10392999999999999</v>
      </c>
      <c r="F56" s="37">
        <v>0.104173</v>
      </c>
      <c r="G56" s="37">
        <v>0.104412</v>
      </c>
      <c r="H56" s="37">
        <v>0.10465000000000001</v>
      </c>
      <c r="I56" s="37">
        <v>0.10492</v>
      </c>
      <c r="J56" s="37">
        <v>0.105265</v>
      </c>
      <c r="K56" s="37">
        <v>0.10567799999999999</v>
      </c>
      <c r="L56" s="37">
        <v>0.10617600000000001</v>
      </c>
      <c r="M56" s="37">
        <v>0.10677300000000001</v>
      </c>
      <c r="N56" s="37">
        <v>0.107469</v>
      </c>
      <c r="O56" s="37">
        <v>0.108208</v>
      </c>
      <c r="P56" s="37">
        <v>0.109004</v>
      </c>
      <c r="Q56" s="37">
        <v>0.10985200000000001</v>
      </c>
      <c r="R56" s="37">
        <v>0.11074299999999999</v>
      </c>
      <c r="S56" s="37">
        <v>0.111655</v>
      </c>
      <c r="T56" s="37">
        <v>0.11258700000000001</v>
      </c>
      <c r="U56" s="37">
        <v>0.113552</v>
      </c>
      <c r="V56" s="37">
        <v>0.11454499999999999</v>
      </c>
      <c r="W56" s="37">
        <v>0.11555799999999999</v>
      </c>
      <c r="X56" s="37">
        <v>0.116595</v>
      </c>
      <c r="Y56" s="37">
        <v>0.117656</v>
      </c>
      <c r="Z56" s="37">
        <v>0.11873599999999999</v>
      </c>
      <c r="AA56" s="37">
        <v>0.119822</v>
      </c>
      <c r="AB56" s="37">
        <v>0.120911</v>
      </c>
      <c r="AC56" s="37">
        <v>0.121992</v>
      </c>
      <c r="AD56" s="37">
        <v>0.123053</v>
      </c>
      <c r="AE56" s="37">
        <v>0.12409000000000001</v>
      </c>
      <c r="AF56" s="38">
        <v>6.4869999999999997E-3</v>
      </c>
      <c r="AG56" s="27"/>
      <c r="AH56" s="20"/>
    </row>
    <row r="57" spans="1:34" ht="15" customHeight="1" x14ac:dyDescent="0.25">
      <c r="A57" s="26" t="s">
        <v>226</v>
      </c>
      <c r="B57" s="36" t="s">
        <v>225</v>
      </c>
      <c r="C57" s="37">
        <v>3.9712999999999998E-2</v>
      </c>
      <c r="D57" s="37">
        <v>4.0030999999999997E-2</v>
      </c>
      <c r="E57" s="37">
        <v>4.0827000000000002E-2</v>
      </c>
      <c r="F57" s="37">
        <v>4.1871999999999999E-2</v>
      </c>
      <c r="G57" s="37">
        <v>4.2965000000000003E-2</v>
      </c>
      <c r="H57" s="37">
        <v>4.4041999999999998E-2</v>
      </c>
      <c r="I57" s="37">
        <v>4.5060000000000003E-2</v>
      </c>
      <c r="J57" s="37">
        <v>4.5927000000000003E-2</v>
      </c>
      <c r="K57" s="37">
        <v>4.6698000000000003E-2</v>
      </c>
      <c r="L57" s="37">
        <v>4.7412999999999997E-2</v>
      </c>
      <c r="M57" s="37">
        <v>4.8115999999999999E-2</v>
      </c>
      <c r="N57" s="37">
        <v>4.879E-2</v>
      </c>
      <c r="O57" s="37">
        <v>4.9444000000000002E-2</v>
      </c>
      <c r="P57" s="37">
        <v>5.008E-2</v>
      </c>
      <c r="Q57" s="37">
        <v>5.0721000000000002E-2</v>
      </c>
      <c r="R57" s="37">
        <v>5.1386000000000001E-2</v>
      </c>
      <c r="S57" s="37">
        <v>5.2047999999999997E-2</v>
      </c>
      <c r="T57" s="37">
        <v>5.2755000000000003E-2</v>
      </c>
      <c r="U57" s="37">
        <v>5.3475000000000002E-2</v>
      </c>
      <c r="V57" s="37">
        <v>5.4198000000000003E-2</v>
      </c>
      <c r="W57" s="37">
        <v>5.4938000000000001E-2</v>
      </c>
      <c r="X57" s="37">
        <v>5.5710999999999997E-2</v>
      </c>
      <c r="Y57" s="37">
        <v>5.6512E-2</v>
      </c>
      <c r="Z57" s="37">
        <v>5.7282E-2</v>
      </c>
      <c r="AA57" s="37">
        <v>5.7895000000000002E-2</v>
      </c>
      <c r="AB57" s="37">
        <v>5.8550999999999999E-2</v>
      </c>
      <c r="AC57" s="37">
        <v>5.9274E-2</v>
      </c>
      <c r="AD57" s="37">
        <v>6.0025000000000002E-2</v>
      </c>
      <c r="AE57" s="37">
        <v>6.0749999999999998E-2</v>
      </c>
      <c r="AF57" s="38">
        <v>1.5298000000000001E-2</v>
      </c>
      <c r="AG57" s="27"/>
      <c r="AH57" s="20"/>
    </row>
    <row r="58" spans="1:34" ht="15" customHeight="1" x14ac:dyDescent="0.25">
      <c r="A58" s="26" t="s">
        <v>224</v>
      </c>
      <c r="B58" s="36" t="s">
        <v>63</v>
      </c>
      <c r="C58" s="37">
        <v>0.22733500000000001</v>
      </c>
      <c r="D58" s="37">
        <v>0.225826</v>
      </c>
      <c r="E58" s="37">
        <v>0.22627800000000001</v>
      </c>
      <c r="F58" s="37">
        <v>0.22780500000000001</v>
      </c>
      <c r="G58" s="37">
        <v>0.22943</v>
      </c>
      <c r="H58" s="37">
        <v>0.23081199999999999</v>
      </c>
      <c r="I58" s="37">
        <v>0.23187099999999999</v>
      </c>
      <c r="J58" s="37">
        <v>0.23214099999999999</v>
      </c>
      <c r="K58" s="37">
        <v>0.23191100000000001</v>
      </c>
      <c r="L58" s="37">
        <v>0.23139599999999999</v>
      </c>
      <c r="M58" s="37">
        <v>0.23083100000000001</v>
      </c>
      <c r="N58" s="37">
        <v>0.23017299999999999</v>
      </c>
      <c r="O58" s="37">
        <v>0.22950300000000001</v>
      </c>
      <c r="P58" s="37">
        <v>0.22885800000000001</v>
      </c>
      <c r="Q58" s="37">
        <v>0.22833500000000001</v>
      </c>
      <c r="R58" s="37">
        <v>0.22784299999999999</v>
      </c>
      <c r="S58" s="37">
        <v>0.227266</v>
      </c>
      <c r="T58" s="37">
        <v>0.22681899999999999</v>
      </c>
      <c r="U58" s="37">
        <v>0.226353</v>
      </c>
      <c r="V58" s="37">
        <v>0.225855</v>
      </c>
      <c r="W58" s="37">
        <v>0.225413</v>
      </c>
      <c r="X58" s="37">
        <v>0.22509299999999999</v>
      </c>
      <c r="Y58" s="37">
        <v>0.22487799999999999</v>
      </c>
      <c r="Z58" s="37">
        <v>0.22455700000000001</v>
      </c>
      <c r="AA58" s="37">
        <v>0.22354599999999999</v>
      </c>
      <c r="AB58" s="37">
        <v>0.222772</v>
      </c>
      <c r="AC58" s="37">
        <v>0.22233800000000001</v>
      </c>
      <c r="AD58" s="37">
        <v>0.22208800000000001</v>
      </c>
      <c r="AE58" s="37">
        <v>0.22178899999999999</v>
      </c>
      <c r="AF58" s="38">
        <v>-8.8199999999999997E-4</v>
      </c>
      <c r="AG58" s="27"/>
      <c r="AH58" s="20"/>
    </row>
    <row r="59" spans="1:34" ht="15" customHeight="1" x14ac:dyDescent="0.2">
      <c r="A59" s="26" t="s">
        <v>222</v>
      </c>
      <c r="B59" s="35" t="s">
        <v>80</v>
      </c>
      <c r="C59" s="39">
        <v>5.1493919999999997</v>
      </c>
      <c r="D59" s="39">
        <v>5.1864509999999999</v>
      </c>
      <c r="E59" s="39">
        <v>4.9444739999999996</v>
      </c>
      <c r="F59" s="39">
        <v>4.9739610000000001</v>
      </c>
      <c r="G59" s="39">
        <v>4.9999250000000002</v>
      </c>
      <c r="H59" s="39">
        <v>5.0162659999999999</v>
      </c>
      <c r="I59" s="39">
        <v>5.0251890000000001</v>
      </c>
      <c r="J59" s="39">
        <v>5.021217</v>
      </c>
      <c r="K59" s="39">
        <v>5.0104759999999997</v>
      </c>
      <c r="L59" s="39">
        <v>4.9947030000000003</v>
      </c>
      <c r="M59" s="39">
        <v>4.9782209999999996</v>
      </c>
      <c r="N59" s="39">
        <v>4.9699590000000002</v>
      </c>
      <c r="O59" s="39">
        <v>4.9584260000000002</v>
      </c>
      <c r="P59" s="39">
        <v>4.9477130000000002</v>
      </c>
      <c r="Q59" s="39">
        <v>4.9395699999999998</v>
      </c>
      <c r="R59" s="39">
        <v>4.9326210000000001</v>
      </c>
      <c r="S59" s="39">
        <v>4.9238910000000002</v>
      </c>
      <c r="T59" s="39">
        <v>4.9177400000000002</v>
      </c>
      <c r="U59" s="39">
        <v>4.9127590000000003</v>
      </c>
      <c r="V59" s="39">
        <v>4.9078949999999999</v>
      </c>
      <c r="W59" s="39">
        <v>4.9040470000000003</v>
      </c>
      <c r="X59" s="39">
        <v>4.9028879999999999</v>
      </c>
      <c r="Y59" s="39">
        <v>4.904204</v>
      </c>
      <c r="Z59" s="39">
        <v>4.9038760000000003</v>
      </c>
      <c r="AA59" s="39">
        <v>4.8964850000000002</v>
      </c>
      <c r="AB59" s="39">
        <v>4.8918569999999999</v>
      </c>
      <c r="AC59" s="39">
        <v>4.8909269999999996</v>
      </c>
      <c r="AD59" s="39">
        <v>4.8908509999999996</v>
      </c>
      <c r="AE59" s="39">
        <v>4.8888410000000002</v>
      </c>
      <c r="AF59" s="40">
        <v>-1.853E-3</v>
      </c>
      <c r="AG59" s="27"/>
      <c r="AH59" s="19"/>
    </row>
    <row r="60" spans="1:34" ht="15" customHeight="1" x14ac:dyDescent="0.2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</row>
    <row r="61" spans="1:34" ht="15" customHeight="1" x14ac:dyDescent="0.2">
      <c r="B61" s="35" t="s">
        <v>338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</row>
    <row r="62" spans="1:34" ht="15" customHeight="1" x14ac:dyDescent="0.25">
      <c r="A62" s="26" t="s">
        <v>221</v>
      </c>
      <c r="B62" s="36" t="s">
        <v>215</v>
      </c>
      <c r="C62" s="37">
        <v>0.38192500000000001</v>
      </c>
      <c r="D62" s="37">
        <v>0.38353599999999999</v>
      </c>
      <c r="E62" s="37">
        <v>0.32749</v>
      </c>
      <c r="F62" s="37">
        <v>0.323264</v>
      </c>
      <c r="G62" s="37">
        <v>0.31815500000000002</v>
      </c>
      <c r="H62" s="37">
        <v>0.31265199999999999</v>
      </c>
      <c r="I62" s="37">
        <v>0.30687900000000001</v>
      </c>
      <c r="J62" s="37">
        <v>0.300867</v>
      </c>
      <c r="K62" s="37">
        <v>0.29493999999999998</v>
      </c>
      <c r="L62" s="37">
        <v>0.289076</v>
      </c>
      <c r="M62" s="37">
        <v>0.28336600000000001</v>
      </c>
      <c r="N62" s="37">
        <v>0.27821800000000002</v>
      </c>
      <c r="O62" s="37">
        <v>0.273003</v>
      </c>
      <c r="P62" s="37">
        <v>0.26784599999999997</v>
      </c>
      <c r="Q62" s="37">
        <v>0.26289899999999999</v>
      </c>
      <c r="R62" s="37">
        <v>0.25812299999999999</v>
      </c>
      <c r="S62" s="37">
        <v>0.25350699999999998</v>
      </c>
      <c r="T62" s="37">
        <v>0.24901699999999999</v>
      </c>
      <c r="U62" s="37">
        <v>0.24471499999999999</v>
      </c>
      <c r="V62" s="37">
        <v>0.240453</v>
      </c>
      <c r="W62" s="37">
        <v>0.236259</v>
      </c>
      <c r="X62" s="37">
        <v>0.232016</v>
      </c>
      <c r="Y62" s="37">
        <v>0.22792000000000001</v>
      </c>
      <c r="Z62" s="37">
        <v>0.223829</v>
      </c>
      <c r="AA62" s="37">
        <v>0.219666</v>
      </c>
      <c r="AB62" s="37">
        <v>0.21551799999999999</v>
      </c>
      <c r="AC62" s="37">
        <v>0.21145800000000001</v>
      </c>
      <c r="AD62" s="37">
        <v>0.20741999999999999</v>
      </c>
      <c r="AE62" s="37">
        <v>0.203485</v>
      </c>
      <c r="AF62" s="38">
        <v>-2.2235999999999999E-2</v>
      </c>
      <c r="AG62" s="27"/>
      <c r="AH62" s="20"/>
    </row>
    <row r="63" spans="1:34" ht="15" customHeight="1" x14ac:dyDescent="0.25">
      <c r="A63" s="26" t="s">
        <v>220</v>
      </c>
      <c r="B63" s="36" t="s">
        <v>213</v>
      </c>
      <c r="C63" s="37">
        <v>4.3041000000000003E-2</v>
      </c>
      <c r="D63" s="37">
        <v>4.0314999999999997E-2</v>
      </c>
      <c r="E63" s="37">
        <v>3.8573000000000003E-2</v>
      </c>
      <c r="F63" s="37">
        <v>3.7465999999999999E-2</v>
      </c>
      <c r="G63" s="37">
        <v>3.6442000000000002E-2</v>
      </c>
      <c r="H63" s="37">
        <v>3.5552E-2</v>
      </c>
      <c r="I63" s="37">
        <v>3.4810000000000001E-2</v>
      </c>
      <c r="J63" s="37">
        <v>3.4218999999999999E-2</v>
      </c>
      <c r="K63" s="37">
        <v>3.3803E-2</v>
      </c>
      <c r="L63" s="37">
        <v>3.3316999999999999E-2</v>
      </c>
      <c r="M63" s="37">
        <v>3.2805000000000001E-2</v>
      </c>
      <c r="N63" s="37">
        <v>3.227E-2</v>
      </c>
      <c r="O63" s="37">
        <v>3.1734999999999999E-2</v>
      </c>
      <c r="P63" s="37">
        <v>3.1182000000000001E-2</v>
      </c>
      <c r="Q63" s="37">
        <v>3.0637000000000001E-2</v>
      </c>
      <c r="R63" s="37">
        <v>3.0092000000000001E-2</v>
      </c>
      <c r="S63" s="37">
        <v>2.9555999999999999E-2</v>
      </c>
      <c r="T63" s="37">
        <v>2.9034000000000001E-2</v>
      </c>
      <c r="U63" s="37">
        <v>2.8531000000000001E-2</v>
      </c>
      <c r="V63" s="37">
        <v>2.8038E-2</v>
      </c>
      <c r="W63" s="37">
        <v>2.7574000000000001E-2</v>
      </c>
      <c r="X63" s="37">
        <v>2.7129E-2</v>
      </c>
      <c r="Y63" s="37">
        <v>2.6714999999999999E-2</v>
      </c>
      <c r="Z63" s="37">
        <v>2.6321000000000001E-2</v>
      </c>
      <c r="AA63" s="37">
        <v>2.5933000000000001E-2</v>
      </c>
      <c r="AB63" s="37">
        <v>2.5562999999999999E-2</v>
      </c>
      <c r="AC63" s="37">
        <v>2.5212999999999999E-2</v>
      </c>
      <c r="AD63" s="37">
        <v>2.4871000000000001E-2</v>
      </c>
      <c r="AE63" s="37">
        <v>2.4542000000000001E-2</v>
      </c>
      <c r="AF63" s="38">
        <v>-1.9862999999999999E-2</v>
      </c>
      <c r="AG63" s="27"/>
      <c r="AH63" s="20"/>
    </row>
    <row r="64" spans="1:34" ht="15" customHeight="1" x14ac:dyDescent="0.25">
      <c r="A64" s="26" t="s">
        <v>219</v>
      </c>
      <c r="B64" s="36" t="s">
        <v>337</v>
      </c>
      <c r="C64" s="37">
        <v>7.5310000000000004E-3</v>
      </c>
      <c r="D64" s="37">
        <v>7.3670000000000003E-3</v>
      </c>
      <c r="E64" s="37">
        <v>7.3299999999999997E-3</v>
      </c>
      <c r="F64" s="37">
        <v>7.3689999999999997E-3</v>
      </c>
      <c r="G64" s="37">
        <v>7.3889999999999997E-3</v>
      </c>
      <c r="H64" s="37">
        <v>7.3969999999999999E-3</v>
      </c>
      <c r="I64" s="37">
        <v>7.3959999999999998E-3</v>
      </c>
      <c r="J64" s="37">
        <v>7.3850000000000001E-3</v>
      </c>
      <c r="K64" s="37">
        <v>7.3699999999999998E-3</v>
      </c>
      <c r="L64" s="37">
        <v>7.3499999999999998E-3</v>
      </c>
      <c r="M64" s="37">
        <v>7.3309999999999998E-3</v>
      </c>
      <c r="N64" s="37">
        <v>7.3119999999999999E-3</v>
      </c>
      <c r="O64" s="37">
        <v>7.293E-3</v>
      </c>
      <c r="P64" s="37">
        <v>7.2750000000000002E-3</v>
      </c>
      <c r="Q64" s="37">
        <v>7.2570000000000004E-3</v>
      </c>
      <c r="R64" s="37">
        <v>7.2389999999999998E-3</v>
      </c>
      <c r="S64" s="37">
        <v>7.2220000000000001E-3</v>
      </c>
      <c r="T64" s="37">
        <v>7.2049999999999996E-3</v>
      </c>
      <c r="U64" s="37">
        <v>7.1890000000000001E-3</v>
      </c>
      <c r="V64" s="37">
        <v>7.1710000000000003E-3</v>
      </c>
      <c r="W64" s="37">
        <v>7.1549999999999999E-3</v>
      </c>
      <c r="X64" s="37">
        <v>7.1390000000000004E-3</v>
      </c>
      <c r="Y64" s="37">
        <v>7.1250000000000003E-3</v>
      </c>
      <c r="Z64" s="37">
        <v>7.1110000000000001E-3</v>
      </c>
      <c r="AA64" s="37">
        <v>7.0930000000000003E-3</v>
      </c>
      <c r="AB64" s="37">
        <v>7.0759999999999998E-3</v>
      </c>
      <c r="AC64" s="37">
        <v>7.0609999999999996E-3</v>
      </c>
      <c r="AD64" s="37">
        <v>7.0470000000000003E-3</v>
      </c>
      <c r="AE64" s="37">
        <v>7.0330000000000002E-3</v>
      </c>
      <c r="AF64" s="38">
        <v>-2.4420000000000002E-3</v>
      </c>
      <c r="AG64" s="27"/>
      <c r="AH64" s="20"/>
    </row>
    <row r="65" spans="1:34" ht="15" customHeight="1" x14ac:dyDescent="0.2">
      <c r="A65" s="26" t="s">
        <v>218</v>
      </c>
      <c r="B65" s="35" t="s">
        <v>80</v>
      </c>
      <c r="C65" s="39">
        <v>0.43249700000000002</v>
      </c>
      <c r="D65" s="39">
        <v>0.43121700000000002</v>
      </c>
      <c r="E65" s="39">
        <v>0.37339299999999997</v>
      </c>
      <c r="F65" s="39">
        <v>0.36809900000000001</v>
      </c>
      <c r="G65" s="39">
        <v>0.36198599999999997</v>
      </c>
      <c r="H65" s="39">
        <v>0.355601</v>
      </c>
      <c r="I65" s="39">
        <v>0.34908499999999998</v>
      </c>
      <c r="J65" s="39">
        <v>0.34247100000000003</v>
      </c>
      <c r="K65" s="39">
        <v>0.336113</v>
      </c>
      <c r="L65" s="39">
        <v>0.32974399999999998</v>
      </c>
      <c r="M65" s="39">
        <v>0.32350200000000001</v>
      </c>
      <c r="N65" s="39">
        <v>0.317799</v>
      </c>
      <c r="O65" s="39">
        <v>0.31203199999999998</v>
      </c>
      <c r="P65" s="39">
        <v>0.30630299999999999</v>
      </c>
      <c r="Q65" s="39">
        <v>0.30079400000000001</v>
      </c>
      <c r="R65" s="39">
        <v>0.29545399999999999</v>
      </c>
      <c r="S65" s="39">
        <v>0.29028399999999999</v>
      </c>
      <c r="T65" s="39">
        <v>0.28525600000000001</v>
      </c>
      <c r="U65" s="39">
        <v>0.28043400000000002</v>
      </c>
      <c r="V65" s="39">
        <v>0.27566299999999999</v>
      </c>
      <c r="W65" s="39">
        <v>0.27098800000000001</v>
      </c>
      <c r="X65" s="39">
        <v>0.26628299999999999</v>
      </c>
      <c r="Y65" s="39">
        <v>0.26175999999999999</v>
      </c>
      <c r="Z65" s="39">
        <v>0.25726100000000002</v>
      </c>
      <c r="AA65" s="39">
        <v>0.25269200000000003</v>
      </c>
      <c r="AB65" s="39">
        <v>0.24818499999999999</v>
      </c>
      <c r="AC65" s="39">
        <v>0.24379000000000001</v>
      </c>
      <c r="AD65" s="39">
        <v>0.239424</v>
      </c>
      <c r="AE65" s="39">
        <v>0.23517399999999999</v>
      </c>
      <c r="AF65" s="40">
        <v>-2.1524000000000001E-2</v>
      </c>
      <c r="AG65" s="27"/>
      <c r="AH65" s="19"/>
    </row>
    <row r="66" spans="1:34" ht="15" customHeight="1" x14ac:dyDescent="0.2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</row>
    <row r="67" spans="1:34" ht="15" customHeight="1" x14ac:dyDescent="0.2">
      <c r="B67" s="35" t="s">
        <v>217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</row>
    <row r="68" spans="1:34" ht="15" customHeight="1" x14ac:dyDescent="0.25">
      <c r="A68" s="26" t="s">
        <v>216</v>
      </c>
      <c r="B68" s="36" t="s">
        <v>215</v>
      </c>
      <c r="C68" s="37">
        <v>0.340393</v>
      </c>
      <c r="D68" s="37">
        <v>0.32860299999999998</v>
      </c>
      <c r="E68" s="37">
        <v>0.298348</v>
      </c>
      <c r="F68" s="37">
        <v>0.29450799999999999</v>
      </c>
      <c r="G68" s="37">
        <v>0.29172100000000001</v>
      </c>
      <c r="H68" s="37">
        <v>0.28928799999999999</v>
      </c>
      <c r="I68" s="37">
        <v>0.28668399999999999</v>
      </c>
      <c r="J68" s="37">
        <v>0.283808</v>
      </c>
      <c r="K68" s="37">
        <v>0.28064499999999998</v>
      </c>
      <c r="L68" s="37">
        <v>0.27730500000000002</v>
      </c>
      <c r="M68" s="37">
        <v>0.27384999999999998</v>
      </c>
      <c r="N68" s="37">
        <v>0.27067099999999999</v>
      </c>
      <c r="O68" s="37">
        <v>0.26741599999999999</v>
      </c>
      <c r="P68" s="37">
        <v>0.26435500000000001</v>
      </c>
      <c r="Q68" s="37">
        <v>0.26152700000000001</v>
      </c>
      <c r="R68" s="37">
        <v>0.25891500000000001</v>
      </c>
      <c r="S68" s="37">
        <v>0.25636999999999999</v>
      </c>
      <c r="T68" s="37">
        <v>0.25396800000000003</v>
      </c>
      <c r="U68" s="37">
        <v>0.25170300000000001</v>
      </c>
      <c r="V68" s="37">
        <v>0.24954599999999999</v>
      </c>
      <c r="W68" s="37">
        <v>0.247417</v>
      </c>
      <c r="X68" s="37">
        <v>0.24538499999999999</v>
      </c>
      <c r="Y68" s="37">
        <v>0.24345900000000001</v>
      </c>
      <c r="Z68" s="37">
        <v>0.241594</v>
      </c>
      <c r="AA68" s="37">
        <v>0.239707</v>
      </c>
      <c r="AB68" s="37">
        <v>0.23788400000000001</v>
      </c>
      <c r="AC68" s="37">
        <v>0.23608100000000001</v>
      </c>
      <c r="AD68" s="37">
        <v>0.23432800000000001</v>
      </c>
      <c r="AE68" s="37">
        <v>0.23263400000000001</v>
      </c>
      <c r="AF68" s="38">
        <v>-1.3502E-2</v>
      </c>
      <c r="AG68" s="27"/>
      <c r="AH68" s="20"/>
    </row>
    <row r="69" spans="1:34" ht="15" customHeight="1" x14ac:dyDescent="0.25">
      <c r="A69" s="26" t="s">
        <v>214</v>
      </c>
      <c r="B69" s="36" t="s">
        <v>213</v>
      </c>
      <c r="C69" s="37">
        <v>6.0220999999999997E-2</v>
      </c>
      <c r="D69" s="37">
        <v>5.7038999999999999E-2</v>
      </c>
      <c r="E69" s="37">
        <v>5.4758000000000001E-2</v>
      </c>
      <c r="F69" s="37">
        <v>5.3261999999999997E-2</v>
      </c>
      <c r="G69" s="37">
        <v>5.2171000000000002E-2</v>
      </c>
      <c r="H69" s="37">
        <v>5.1295E-2</v>
      </c>
      <c r="I69" s="37">
        <v>5.0535999999999998E-2</v>
      </c>
      <c r="J69" s="37">
        <v>4.9869999999999998E-2</v>
      </c>
      <c r="K69" s="37">
        <v>4.9292999999999997E-2</v>
      </c>
      <c r="L69" s="37">
        <v>4.8556000000000002E-2</v>
      </c>
      <c r="M69" s="37">
        <v>4.7706999999999999E-2</v>
      </c>
      <c r="N69" s="37">
        <v>4.6803999999999998E-2</v>
      </c>
      <c r="O69" s="37">
        <v>4.5865999999999997E-2</v>
      </c>
      <c r="P69" s="37">
        <v>4.4928000000000003E-2</v>
      </c>
      <c r="Q69" s="37">
        <v>4.4021999999999999E-2</v>
      </c>
      <c r="R69" s="37">
        <v>4.3145000000000003E-2</v>
      </c>
      <c r="S69" s="37">
        <v>4.2285999999999997E-2</v>
      </c>
      <c r="T69" s="37">
        <v>4.1473000000000003E-2</v>
      </c>
      <c r="U69" s="37">
        <v>4.0703999999999997E-2</v>
      </c>
      <c r="V69" s="37">
        <v>3.9976999999999999E-2</v>
      </c>
      <c r="W69" s="37">
        <v>3.9300000000000002E-2</v>
      </c>
      <c r="X69" s="37">
        <v>3.8684999999999997E-2</v>
      </c>
      <c r="Y69" s="37">
        <v>3.8130999999999998E-2</v>
      </c>
      <c r="Z69" s="37">
        <v>3.7622999999999997E-2</v>
      </c>
      <c r="AA69" s="37">
        <v>3.7130000000000003E-2</v>
      </c>
      <c r="AB69" s="37">
        <v>3.6677000000000001E-2</v>
      </c>
      <c r="AC69" s="37">
        <v>3.6255999999999997E-2</v>
      </c>
      <c r="AD69" s="37">
        <v>3.5862999999999999E-2</v>
      </c>
      <c r="AE69" s="37">
        <v>3.5496E-2</v>
      </c>
      <c r="AF69" s="38">
        <v>-1.8702E-2</v>
      </c>
      <c r="AG69" s="27"/>
      <c r="AH69" s="20"/>
    </row>
    <row r="70" spans="1:34" ht="15" customHeight="1" x14ac:dyDescent="0.25">
      <c r="A70" s="26" t="s">
        <v>212</v>
      </c>
      <c r="B70" s="36" t="s">
        <v>71</v>
      </c>
      <c r="C70" s="37">
        <v>1.6931000000000002E-2</v>
      </c>
      <c r="D70" s="37">
        <v>1.6749E-2</v>
      </c>
      <c r="E70" s="37">
        <v>1.6560999999999999E-2</v>
      </c>
      <c r="F70" s="37">
        <v>1.6368000000000001E-2</v>
      </c>
      <c r="G70" s="37">
        <v>1.6164999999999999E-2</v>
      </c>
      <c r="H70" s="37">
        <v>1.5948E-2</v>
      </c>
      <c r="I70" s="37">
        <v>1.5723000000000001E-2</v>
      </c>
      <c r="J70" s="37">
        <v>1.5488999999999999E-2</v>
      </c>
      <c r="K70" s="37">
        <v>1.5245E-2</v>
      </c>
      <c r="L70" s="37">
        <v>1.4994E-2</v>
      </c>
      <c r="M70" s="37">
        <v>1.4737E-2</v>
      </c>
      <c r="N70" s="37">
        <v>1.4520999999999999E-2</v>
      </c>
      <c r="O70" s="37">
        <v>1.4345E-2</v>
      </c>
      <c r="P70" s="37">
        <v>1.421E-2</v>
      </c>
      <c r="Q70" s="37">
        <v>1.4119E-2</v>
      </c>
      <c r="R70" s="37">
        <v>1.4071E-2</v>
      </c>
      <c r="S70" s="37">
        <v>1.4016000000000001E-2</v>
      </c>
      <c r="T70" s="37">
        <v>1.3956E-2</v>
      </c>
      <c r="U70" s="37">
        <v>1.389E-2</v>
      </c>
      <c r="V70" s="37">
        <v>1.3818E-2</v>
      </c>
      <c r="W70" s="37">
        <v>1.3741E-2</v>
      </c>
      <c r="X70" s="37">
        <v>1.3661E-2</v>
      </c>
      <c r="Y70" s="37">
        <v>1.3580999999999999E-2</v>
      </c>
      <c r="Z70" s="37">
        <v>1.3502E-2</v>
      </c>
      <c r="AA70" s="37">
        <v>1.3427E-2</v>
      </c>
      <c r="AB70" s="37">
        <v>1.3357000000000001E-2</v>
      </c>
      <c r="AC70" s="37">
        <v>1.3292999999999999E-2</v>
      </c>
      <c r="AD70" s="37">
        <v>1.3233E-2</v>
      </c>
      <c r="AE70" s="37">
        <v>1.3174999999999999E-2</v>
      </c>
      <c r="AF70" s="38">
        <v>-8.9169999999999996E-3</v>
      </c>
      <c r="AG70" s="27"/>
      <c r="AH70" s="20"/>
    </row>
    <row r="71" spans="1:34" ht="15" customHeight="1" x14ac:dyDescent="0.25">
      <c r="A71" s="26" t="s">
        <v>211</v>
      </c>
      <c r="B71" s="36" t="s">
        <v>336</v>
      </c>
      <c r="C71" s="37">
        <v>7.3539999999999994E-2</v>
      </c>
      <c r="D71" s="37">
        <v>7.3881000000000002E-2</v>
      </c>
      <c r="E71" s="37">
        <v>7.5037999999999994E-2</v>
      </c>
      <c r="F71" s="37">
        <v>7.6966999999999994E-2</v>
      </c>
      <c r="G71" s="37">
        <v>7.9217999999999997E-2</v>
      </c>
      <c r="H71" s="37">
        <v>8.1564999999999999E-2</v>
      </c>
      <c r="I71" s="37">
        <v>8.3859000000000003E-2</v>
      </c>
      <c r="J71" s="37">
        <v>8.6046999999999998E-2</v>
      </c>
      <c r="K71" s="37">
        <v>8.8106000000000004E-2</v>
      </c>
      <c r="L71" s="37">
        <v>9.0053999999999995E-2</v>
      </c>
      <c r="M71" s="37">
        <v>9.1918E-2</v>
      </c>
      <c r="N71" s="37">
        <v>9.3709000000000001E-2</v>
      </c>
      <c r="O71" s="37">
        <v>9.5459000000000002E-2</v>
      </c>
      <c r="P71" s="37">
        <v>9.7230999999999998E-2</v>
      </c>
      <c r="Q71" s="37">
        <v>9.9066000000000001E-2</v>
      </c>
      <c r="R71" s="37">
        <v>0.10094500000000001</v>
      </c>
      <c r="S71" s="37">
        <v>0.102823</v>
      </c>
      <c r="T71" s="37">
        <v>0.104744</v>
      </c>
      <c r="U71" s="37">
        <v>0.10668800000000001</v>
      </c>
      <c r="V71" s="37">
        <v>0.10864500000000001</v>
      </c>
      <c r="W71" s="37">
        <v>0.110621</v>
      </c>
      <c r="X71" s="37">
        <v>0.112653</v>
      </c>
      <c r="Y71" s="37">
        <v>0.114748</v>
      </c>
      <c r="Z71" s="37">
        <v>0.116869</v>
      </c>
      <c r="AA71" s="37">
        <v>0.118934</v>
      </c>
      <c r="AB71" s="37">
        <v>0.121035</v>
      </c>
      <c r="AC71" s="37">
        <v>0.12316199999999999</v>
      </c>
      <c r="AD71" s="37">
        <v>0.12532199999999999</v>
      </c>
      <c r="AE71" s="37">
        <v>0.12750900000000001</v>
      </c>
      <c r="AF71" s="38">
        <v>1.985E-2</v>
      </c>
      <c r="AG71" s="27"/>
      <c r="AH71" s="20"/>
    </row>
    <row r="72" spans="1:34" ht="15" customHeight="1" x14ac:dyDescent="0.2">
      <c r="A72" s="26" t="s">
        <v>210</v>
      </c>
      <c r="B72" s="35" t="s">
        <v>80</v>
      </c>
      <c r="C72" s="39">
        <v>0.49108499999999999</v>
      </c>
      <c r="D72" s="39">
        <v>0.47627199999999997</v>
      </c>
      <c r="E72" s="39">
        <v>0.44470500000000002</v>
      </c>
      <c r="F72" s="39">
        <v>0.44110500000000002</v>
      </c>
      <c r="G72" s="39">
        <v>0.43927500000000003</v>
      </c>
      <c r="H72" s="39">
        <v>0.43809599999999999</v>
      </c>
      <c r="I72" s="39">
        <v>0.43680099999999999</v>
      </c>
      <c r="J72" s="39">
        <v>0.43521399999999999</v>
      </c>
      <c r="K72" s="39">
        <v>0.43328899999999998</v>
      </c>
      <c r="L72" s="39">
        <v>0.43090899999999999</v>
      </c>
      <c r="M72" s="39">
        <v>0.42821300000000001</v>
      </c>
      <c r="N72" s="39">
        <v>0.425705</v>
      </c>
      <c r="O72" s="39">
        <v>0.42308499999999999</v>
      </c>
      <c r="P72" s="39">
        <v>0.42072399999999999</v>
      </c>
      <c r="Q72" s="39">
        <v>0.418734</v>
      </c>
      <c r="R72" s="39">
        <v>0.417076</v>
      </c>
      <c r="S72" s="39">
        <v>0.415495</v>
      </c>
      <c r="T72" s="39">
        <v>0.41414200000000001</v>
      </c>
      <c r="U72" s="39">
        <v>0.41298400000000002</v>
      </c>
      <c r="V72" s="39">
        <v>0.41198600000000002</v>
      </c>
      <c r="W72" s="39">
        <v>0.41108</v>
      </c>
      <c r="X72" s="39">
        <v>0.410385</v>
      </c>
      <c r="Y72" s="39">
        <v>0.40991899999999998</v>
      </c>
      <c r="Z72" s="39">
        <v>0.40958800000000001</v>
      </c>
      <c r="AA72" s="39">
        <v>0.40919800000000001</v>
      </c>
      <c r="AB72" s="39">
        <v>0.40895199999999998</v>
      </c>
      <c r="AC72" s="39">
        <v>0.40879199999999999</v>
      </c>
      <c r="AD72" s="39">
        <v>0.408746</v>
      </c>
      <c r="AE72" s="39">
        <v>0.40881400000000001</v>
      </c>
      <c r="AF72" s="40">
        <v>-6.5269999999999998E-3</v>
      </c>
      <c r="AG72" s="27"/>
      <c r="AH72" s="19"/>
    </row>
    <row r="73" spans="1:34" ht="15" customHeight="1" x14ac:dyDescent="0.2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</row>
    <row r="74" spans="1:34" ht="15" customHeight="1" x14ac:dyDescent="0.25">
      <c r="A74" s="26" t="s">
        <v>209</v>
      </c>
      <c r="B74" s="36" t="s">
        <v>335</v>
      </c>
      <c r="C74" s="37">
        <v>0.53893199999999997</v>
      </c>
      <c r="D74" s="37">
        <v>0.57440999999999998</v>
      </c>
      <c r="E74" s="37">
        <v>0.51306799999999997</v>
      </c>
      <c r="F74" s="37">
        <v>0.48986400000000002</v>
      </c>
      <c r="G74" s="37">
        <v>0.47216399999999997</v>
      </c>
      <c r="H74" s="37">
        <v>0.45763999999999999</v>
      </c>
      <c r="I74" s="37">
        <v>0.44519999999999998</v>
      </c>
      <c r="J74" s="37">
        <v>0.435137</v>
      </c>
      <c r="K74" s="37">
        <v>0.42601699999999998</v>
      </c>
      <c r="L74" s="37">
        <v>0.41790899999999997</v>
      </c>
      <c r="M74" s="37">
        <v>0.409804</v>
      </c>
      <c r="N74" s="37">
        <v>0.40263100000000002</v>
      </c>
      <c r="O74" s="37">
        <v>0.39503899999999997</v>
      </c>
      <c r="P74" s="37">
        <v>0.38751400000000003</v>
      </c>
      <c r="Q74" s="37">
        <v>0.37993500000000002</v>
      </c>
      <c r="R74" s="37">
        <v>0.37285699999999999</v>
      </c>
      <c r="S74" s="37">
        <v>0.36608299999999999</v>
      </c>
      <c r="T74" s="37">
        <v>0.35957499999999998</v>
      </c>
      <c r="U74" s="37">
        <v>0.35324100000000003</v>
      </c>
      <c r="V74" s="37">
        <v>0.34762199999999999</v>
      </c>
      <c r="W74" s="37">
        <v>0.34207100000000001</v>
      </c>
      <c r="X74" s="37">
        <v>0.33705400000000002</v>
      </c>
      <c r="Y74" s="37">
        <v>0.332011</v>
      </c>
      <c r="Z74" s="37">
        <v>0.327538</v>
      </c>
      <c r="AA74" s="37">
        <v>0.32387199999999999</v>
      </c>
      <c r="AB74" s="37">
        <v>0.32008300000000001</v>
      </c>
      <c r="AC74" s="37">
        <v>0.31608900000000001</v>
      </c>
      <c r="AD74" s="37">
        <v>0.31211100000000003</v>
      </c>
      <c r="AE74" s="37">
        <v>0.30802400000000002</v>
      </c>
      <c r="AF74" s="38">
        <v>-1.9781E-2</v>
      </c>
      <c r="AG74" s="27"/>
      <c r="AH74" s="20"/>
    </row>
    <row r="75" spans="1:34" ht="15" customHeight="1" x14ac:dyDescent="0.2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 spans="1:34" ht="15" customHeight="1" x14ac:dyDescent="0.2">
      <c r="B76" s="35" t="s">
        <v>334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 spans="1:34" ht="15" customHeight="1" x14ac:dyDescent="0.25">
      <c r="A77" s="26" t="s">
        <v>208</v>
      </c>
      <c r="B77" s="36" t="s">
        <v>191</v>
      </c>
      <c r="C77" s="37">
        <v>5.7437990000000001</v>
      </c>
      <c r="D77" s="37">
        <v>5.8167090000000004</v>
      </c>
      <c r="E77" s="37">
        <v>5.3206829999999998</v>
      </c>
      <c r="F77" s="37">
        <v>5.2993560000000004</v>
      </c>
      <c r="G77" s="37">
        <v>5.2785640000000003</v>
      </c>
      <c r="H77" s="37">
        <v>5.2510760000000003</v>
      </c>
      <c r="I77" s="37">
        <v>5.2174740000000002</v>
      </c>
      <c r="J77" s="37">
        <v>5.1750949999999998</v>
      </c>
      <c r="K77" s="37">
        <v>5.127351</v>
      </c>
      <c r="L77" s="37">
        <v>5.0770179999999998</v>
      </c>
      <c r="M77" s="37">
        <v>5.02658</v>
      </c>
      <c r="N77" s="37">
        <v>4.9858409999999997</v>
      </c>
      <c r="O77" s="37">
        <v>4.9413200000000002</v>
      </c>
      <c r="P77" s="37">
        <v>4.8989659999999997</v>
      </c>
      <c r="Q77" s="37">
        <v>4.8595360000000003</v>
      </c>
      <c r="R77" s="37">
        <v>4.8225550000000004</v>
      </c>
      <c r="S77" s="37">
        <v>4.784821</v>
      </c>
      <c r="T77" s="37">
        <v>4.7496340000000004</v>
      </c>
      <c r="U77" s="37">
        <v>4.7167779999999997</v>
      </c>
      <c r="V77" s="37">
        <v>4.6856280000000003</v>
      </c>
      <c r="W77" s="37">
        <v>4.6557829999999996</v>
      </c>
      <c r="X77" s="37">
        <v>4.628654</v>
      </c>
      <c r="Y77" s="37">
        <v>4.6032520000000003</v>
      </c>
      <c r="Z77" s="37">
        <v>4.5774530000000002</v>
      </c>
      <c r="AA77" s="37">
        <v>4.5492520000000001</v>
      </c>
      <c r="AB77" s="37">
        <v>4.522653</v>
      </c>
      <c r="AC77" s="37">
        <v>4.4976979999999998</v>
      </c>
      <c r="AD77" s="37">
        <v>4.4730980000000002</v>
      </c>
      <c r="AE77" s="37">
        <v>4.4476490000000002</v>
      </c>
      <c r="AF77" s="38">
        <v>-9.0919999999999994E-3</v>
      </c>
      <c r="AG77" s="27"/>
      <c r="AH77" s="20"/>
    </row>
    <row r="78" spans="1:34" ht="15" customHeight="1" x14ac:dyDescent="0.25">
      <c r="A78" s="26" t="s">
        <v>207</v>
      </c>
      <c r="B78" s="36" t="s">
        <v>189</v>
      </c>
      <c r="C78" s="37">
        <v>0.91247500000000004</v>
      </c>
      <c r="D78" s="37">
        <v>0.78572200000000003</v>
      </c>
      <c r="E78" s="37">
        <v>0.95037000000000005</v>
      </c>
      <c r="F78" s="37">
        <v>0.97087400000000001</v>
      </c>
      <c r="G78" s="37">
        <v>0.99026800000000004</v>
      </c>
      <c r="H78" s="37">
        <v>1.0103789999999999</v>
      </c>
      <c r="I78" s="37">
        <v>1.029992</v>
      </c>
      <c r="J78" s="37">
        <v>1.048459</v>
      </c>
      <c r="K78" s="37">
        <v>1.0645690000000001</v>
      </c>
      <c r="L78" s="37">
        <v>1.079664</v>
      </c>
      <c r="M78" s="37">
        <v>1.0958680000000001</v>
      </c>
      <c r="N78" s="37">
        <v>1.1120030000000001</v>
      </c>
      <c r="O78" s="37">
        <v>1.1285069999999999</v>
      </c>
      <c r="P78" s="37">
        <v>1.147432</v>
      </c>
      <c r="Q78" s="37">
        <v>1.1682380000000001</v>
      </c>
      <c r="R78" s="37">
        <v>1.1901900000000001</v>
      </c>
      <c r="S78" s="37">
        <v>1.2119450000000001</v>
      </c>
      <c r="T78" s="37">
        <v>1.2341850000000001</v>
      </c>
      <c r="U78" s="37">
        <v>1.2567489999999999</v>
      </c>
      <c r="V78" s="37">
        <v>1.279439</v>
      </c>
      <c r="W78" s="37">
        <v>1.302789</v>
      </c>
      <c r="X78" s="37">
        <v>1.326819</v>
      </c>
      <c r="Y78" s="37">
        <v>1.351826</v>
      </c>
      <c r="Z78" s="37">
        <v>1.3777349999999999</v>
      </c>
      <c r="AA78" s="37">
        <v>1.405762</v>
      </c>
      <c r="AB78" s="37">
        <v>1.434909</v>
      </c>
      <c r="AC78" s="37">
        <v>1.4646790000000001</v>
      </c>
      <c r="AD78" s="37">
        <v>1.494399</v>
      </c>
      <c r="AE78" s="37">
        <v>1.5252699999999999</v>
      </c>
      <c r="AF78" s="38">
        <v>1.8518E-2</v>
      </c>
      <c r="AG78" s="27"/>
      <c r="AH78" s="20"/>
    </row>
    <row r="79" spans="1:34" ht="15" customHeight="1" x14ac:dyDescent="0.25">
      <c r="A79" s="26" t="s">
        <v>206</v>
      </c>
      <c r="B79" s="36" t="s">
        <v>187</v>
      </c>
      <c r="C79" s="37">
        <v>1.6860470000000001</v>
      </c>
      <c r="D79" s="37">
        <v>1.6764079999999999</v>
      </c>
      <c r="E79" s="37">
        <v>1.681888</v>
      </c>
      <c r="F79" s="37">
        <v>1.6958260000000001</v>
      </c>
      <c r="G79" s="37">
        <v>1.710388</v>
      </c>
      <c r="H79" s="37">
        <v>1.7242150000000001</v>
      </c>
      <c r="I79" s="37">
        <v>1.737117</v>
      </c>
      <c r="J79" s="37">
        <v>1.746907</v>
      </c>
      <c r="K79" s="37">
        <v>1.75451</v>
      </c>
      <c r="L79" s="37">
        <v>1.759377</v>
      </c>
      <c r="M79" s="37">
        <v>1.763657</v>
      </c>
      <c r="N79" s="37">
        <v>1.7701150000000001</v>
      </c>
      <c r="O79" s="37">
        <v>1.776848</v>
      </c>
      <c r="P79" s="37">
        <v>1.7859210000000001</v>
      </c>
      <c r="Q79" s="37">
        <v>1.7956160000000001</v>
      </c>
      <c r="R79" s="37">
        <v>1.8048709999999999</v>
      </c>
      <c r="S79" s="37">
        <v>1.8128249999999999</v>
      </c>
      <c r="T79" s="37">
        <v>1.820973</v>
      </c>
      <c r="U79" s="37">
        <v>1.8290569999999999</v>
      </c>
      <c r="V79" s="37">
        <v>1.8370709999999999</v>
      </c>
      <c r="W79" s="37">
        <v>1.8455630000000001</v>
      </c>
      <c r="X79" s="37">
        <v>1.8550660000000001</v>
      </c>
      <c r="Y79" s="37">
        <v>1.865388</v>
      </c>
      <c r="Z79" s="37">
        <v>1.8753299999999999</v>
      </c>
      <c r="AA79" s="37">
        <v>1.8827719999999999</v>
      </c>
      <c r="AB79" s="37">
        <v>1.891669</v>
      </c>
      <c r="AC79" s="37">
        <v>1.9022250000000001</v>
      </c>
      <c r="AD79" s="37">
        <v>1.9136150000000001</v>
      </c>
      <c r="AE79" s="37">
        <v>1.9250860000000001</v>
      </c>
      <c r="AF79" s="38">
        <v>4.7460000000000002E-3</v>
      </c>
      <c r="AG79" s="27"/>
      <c r="AH79" s="20"/>
    </row>
    <row r="80" spans="1:34" ht="15" customHeight="1" x14ac:dyDescent="0.25">
      <c r="A80" s="26" t="s">
        <v>205</v>
      </c>
      <c r="B80" s="36" t="s">
        <v>185</v>
      </c>
      <c r="C80" s="37">
        <v>0.29555799999999999</v>
      </c>
      <c r="D80" s="37">
        <v>0.293987</v>
      </c>
      <c r="E80" s="37">
        <v>0.29266799999999998</v>
      </c>
      <c r="F80" s="37">
        <v>0.29163</v>
      </c>
      <c r="G80" s="37">
        <v>0.29078300000000001</v>
      </c>
      <c r="H80" s="37">
        <v>0.29015800000000003</v>
      </c>
      <c r="I80" s="37">
        <v>0.28977799999999998</v>
      </c>
      <c r="J80" s="37">
        <v>0.28961500000000001</v>
      </c>
      <c r="K80" s="37">
        <v>0.289659</v>
      </c>
      <c r="L80" s="37">
        <v>0.28998600000000002</v>
      </c>
      <c r="M80" s="37">
        <v>0.29063</v>
      </c>
      <c r="N80" s="37">
        <v>0.29157</v>
      </c>
      <c r="O80" s="37">
        <v>0.29279500000000003</v>
      </c>
      <c r="P80" s="37">
        <v>0.29434300000000002</v>
      </c>
      <c r="Q80" s="37">
        <v>0.29624200000000001</v>
      </c>
      <c r="R80" s="37">
        <v>0.29844700000000002</v>
      </c>
      <c r="S80" s="37">
        <v>0.30096000000000001</v>
      </c>
      <c r="T80" s="37">
        <v>0.30374499999999999</v>
      </c>
      <c r="U80" s="37">
        <v>0.30684800000000001</v>
      </c>
      <c r="V80" s="37">
        <v>0.310249</v>
      </c>
      <c r="W80" s="37">
        <v>0.313888</v>
      </c>
      <c r="X80" s="37">
        <v>0.31748199999999999</v>
      </c>
      <c r="Y80" s="37">
        <v>0.32102399999999998</v>
      </c>
      <c r="Z80" s="37">
        <v>0.32450699999999999</v>
      </c>
      <c r="AA80" s="37">
        <v>0.32791500000000001</v>
      </c>
      <c r="AB80" s="37">
        <v>0.33124999999999999</v>
      </c>
      <c r="AC80" s="37">
        <v>0.33449600000000002</v>
      </c>
      <c r="AD80" s="37">
        <v>0.33764499999999997</v>
      </c>
      <c r="AE80" s="37">
        <v>0.340702</v>
      </c>
      <c r="AF80" s="38">
        <v>5.0899999999999999E-3</v>
      </c>
      <c r="AG80" s="27"/>
      <c r="AH80" s="20"/>
    </row>
    <row r="81" spans="1:34" ht="15" customHeight="1" x14ac:dyDescent="0.25">
      <c r="A81" s="26" t="s">
        <v>204</v>
      </c>
      <c r="B81" s="36" t="s">
        <v>183</v>
      </c>
      <c r="C81" s="37">
        <v>0.17633199999999999</v>
      </c>
      <c r="D81" s="37">
        <v>0.176672</v>
      </c>
      <c r="E81" s="37">
        <v>0.17702799999999999</v>
      </c>
      <c r="F81" s="37">
        <v>0.17741699999999999</v>
      </c>
      <c r="G81" s="37">
        <v>0.177783</v>
      </c>
      <c r="H81" s="37">
        <v>0.17812800000000001</v>
      </c>
      <c r="I81" s="37">
        <v>0.17849000000000001</v>
      </c>
      <c r="J81" s="37">
        <v>0.178893</v>
      </c>
      <c r="K81" s="37">
        <v>0.179315</v>
      </c>
      <c r="L81" s="37">
        <v>0.17977399999999999</v>
      </c>
      <c r="M81" s="37">
        <v>0.18029100000000001</v>
      </c>
      <c r="N81" s="37">
        <v>0.18095600000000001</v>
      </c>
      <c r="O81" s="37">
        <v>0.181724</v>
      </c>
      <c r="P81" s="37">
        <v>0.182619</v>
      </c>
      <c r="Q81" s="37">
        <v>0.18365200000000001</v>
      </c>
      <c r="R81" s="37">
        <v>0.18481</v>
      </c>
      <c r="S81" s="37">
        <v>0.185975</v>
      </c>
      <c r="T81" s="37">
        <v>0.187144</v>
      </c>
      <c r="U81" s="37">
        <v>0.188336</v>
      </c>
      <c r="V81" s="37">
        <v>0.18954399999999999</v>
      </c>
      <c r="W81" s="37">
        <v>0.190752</v>
      </c>
      <c r="X81" s="37">
        <v>0.191971</v>
      </c>
      <c r="Y81" s="37">
        <v>0.19320100000000001</v>
      </c>
      <c r="Z81" s="37">
        <v>0.194441</v>
      </c>
      <c r="AA81" s="37">
        <v>0.19568199999999999</v>
      </c>
      <c r="AB81" s="37">
        <v>0.19692699999999999</v>
      </c>
      <c r="AC81" s="37">
        <v>0.19816400000000001</v>
      </c>
      <c r="AD81" s="37">
        <v>0.19938400000000001</v>
      </c>
      <c r="AE81" s="37">
        <v>0.20058400000000001</v>
      </c>
      <c r="AF81" s="38">
        <v>4.6129999999999999E-3</v>
      </c>
      <c r="AG81" s="27"/>
      <c r="AH81" s="20"/>
    </row>
    <row r="82" spans="1:34" ht="15" customHeight="1" x14ac:dyDescent="0.25">
      <c r="A82" s="26" t="s">
        <v>203</v>
      </c>
      <c r="B82" s="36" t="s">
        <v>181</v>
      </c>
      <c r="C82" s="37">
        <v>0.262179</v>
      </c>
      <c r="D82" s="37">
        <v>0.26705499999999999</v>
      </c>
      <c r="E82" s="37">
        <v>0.27271800000000002</v>
      </c>
      <c r="F82" s="37">
        <v>0.27916600000000003</v>
      </c>
      <c r="G82" s="37">
        <v>0.28541299999999997</v>
      </c>
      <c r="H82" s="37">
        <v>0.29130800000000001</v>
      </c>
      <c r="I82" s="37">
        <v>0.29685299999999998</v>
      </c>
      <c r="J82" s="37">
        <v>0.30188700000000002</v>
      </c>
      <c r="K82" s="37">
        <v>0.306369</v>
      </c>
      <c r="L82" s="37">
        <v>0.31048399999999998</v>
      </c>
      <c r="M82" s="37">
        <v>0.314552</v>
      </c>
      <c r="N82" s="37">
        <v>0.31818200000000002</v>
      </c>
      <c r="O82" s="37">
        <v>0.32178600000000002</v>
      </c>
      <c r="P82" s="37">
        <v>0.32580300000000001</v>
      </c>
      <c r="Q82" s="37">
        <v>0.330063</v>
      </c>
      <c r="R82" s="37">
        <v>0.33418500000000001</v>
      </c>
      <c r="S82" s="37">
        <v>0.33801199999999998</v>
      </c>
      <c r="T82" s="37">
        <v>0.34182899999999999</v>
      </c>
      <c r="U82" s="37">
        <v>0.34568100000000002</v>
      </c>
      <c r="V82" s="37">
        <v>0.349609</v>
      </c>
      <c r="W82" s="37">
        <v>0.353661</v>
      </c>
      <c r="X82" s="37">
        <v>0.35787099999999999</v>
      </c>
      <c r="Y82" s="37">
        <v>0.362147</v>
      </c>
      <c r="Z82" s="37">
        <v>0.36639100000000002</v>
      </c>
      <c r="AA82" s="37">
        <v>0.37062499999999998</v>
      </c>
      <c r="AB82" s="37">
        <v>0.37506099999999998</v>
      </c>
      <c r="AC82" s="37">
        <v>0.379581</v>
      </c>
      <c r="AD82" s="37">
        <v>0.38419700000000001</v>
      </c>
      <c r="AE82" s="37">
        <v>0.38902799999999998</v>
      </c>
      <c r="AF82" s="38">
        <v>1.4194E-2</v>
      </c>
      <c r="AG82" s="27"/>
      <c r="AH82" s="20"/>
    </row>
    <row r="83" spans="1:34" ht="15" customHeight="1" x14ac:dyDescent="0.25">
      <c r="A83" s="26" t="s">
        <v>202</v>
      </c>
      <c r="B83" s="36" t="s">
        <v>179</v>
      </c>
      <c r="C83" s="37">
        <v>6.9006999999999999E-2</v>
      </c>
      <c r="D83" s="37">
        <v>6.8849999999999995E-2</v>
      </c>
      <c r="E83" s="37">
        <v>6.8686999999999998E-2</v>
      </c>
      <c r="F83" s="37">
        <v>6.8515999999999994E-2</v>
      </c>
      <c r="G83" s="37">
        <v>6.8318000000000004E-2</v>
      </c>
      <c r="H83" s="37">
        <v>6.8104999999999999E-2</v>
      </c>
      <c r="I83" s="37">
        <v>6.7921999999999996E-2</v>
      </c>
      <c r="J83" s="37">
        <v>6.7761000000000002E-2</v>
      </c>
      <c r="K83" s="37">
        <v>6.7614999999999995E-2</v>
      </c>
      <c r="L83" s="37">
        <v>6.7486000000000004E-2</v>
      </c>
      <c r="M83" s="37">
        <v>6.7377000000000006E-2</v>
      </c>
      <c r="N83" s="37">
        <v>6.7287E-2</v>
      </c>
      <c r="O83" s="37">
        <v>6.7215999999999998E-2</v>
      </c>
      <c r="P83" s="37">
        <v>6.7169000000000006E-2</v>
      </c>
      <c r="Q83" s="37">
        <v>6.7158999999999996E-2</v>
      </c>
      <c r="R83" s="37">
        <v>6.7178000000000002E-2</v>
      </c>
      <c r="S83" s="37">
        <v>6.7228999999999997E-2</v>
      </c>
      <c r="T83" s="37">
        <v>6.7310999999999996E-2</v>
      </c>
      <c r="U83" s="37">
        <v>6.7431000000000005E-2</v>
      </c>
      <c r="V83" s="37">
        <v>6.7596000000000003E-2</v>
      </c>
      <c r="W83" s="37">
        <v>6.7793999999999993E-2</v>
      </c>
      <c r="X83" s="37">
        <v>6.8035999999999999E-2</v>
      </c>
      <c r="Y83" s="37">
        <v>6.8325999999999998E-2</v>
      </c>
      <c r="Z83" s="37">
        <v>6.8666000000000005E-2</v>
      </c>
      <c r="AA83" s="37">
        <v>6.9053000000000003E-2</v>
      </c>
      <c r="AB83" s="37">
        <v>6.9481000000000001E-2</v>
      </c>
      <c r="AC83" s="37">
        <v>6.9903999999999994E-2</v>
      </c>
      <c r="AD83" s="37">
        <v>7.0319000000000007E-2</v>
      </c>
      <c r="AE83" s="37">
        <v>7.0729E-2</v>
      </c>
      <c r="AF83" s="38">
        <v>8.8099999999999995E-4</v>
      </c>
      <c r="AG83" s="27"/>
      <c r="AH83" s="20"/>
    </row>
    <row r="84" spans="1:34" ht="15" customHeight="1" x14ac:dyDescent="0.25">
      <c r="A84" s="26" t="s">
        <v>201</v>
      </c>
      <c r="B84" s="36" t="s">
        <v>177</v>
      </c>
      <c r="C84" s="37">
        <v>0.22927</v>
      </c>
      <c r="D84" s="37">
        <v>0.21315999999999999</v>
      </c>
      <c r="E84" s="37">
        <v>0.20679400000000001</v>
      </c>
      <c r="F84" s="37">
        <v>0.20512900000000001</v>
      </c>
      <c r="G84" s="37">
        <v>0.20519999999999999</v>
      </c>
      <c r="H84" s="37">
        <v>0.206404</v>
      </c>
      <c r="I84" s="37">
        <v>0.20832999999999999</v>
      </c>
      <c r="J84" s="37">
        <v>0.210226</v>
      </c>
      <c r="K84" s="37">
        <v>0.209704</v>
      </c>
      <c r="L84" s="37">
        <v>0.20916399999999999</v>
      </c>
      <c r="M84" s="37">
        <v>0.20885500000000001</v>
      </c>
      <c r="N84" s="37">
        <v>0.208568</v>
      </c>
      <c r="O84" s="37">
        <v>0.208536</v>
      </c>
      <c r="P84" s="37">
        <v>0.20901600000000001</v>
      </c>
      <c r="Q84" s="37">
        <v>0.20962700000000001</v>
      </c>
      <c r="R84" s="37">
        <v>0.210178</v>
      </c>
      <c r="S84" s="37">
        <v>0.210558</v>
      </c>
      <c r="T84" s="37">
        <v>0.210954</v>
      </c>
      <c r="U84" s="37">
        <v>0.207703</v>
      </c>
      <c r="V84" s="37">
        <v>0.205012</v>
      </c>
      <c r="W84" s="37">
        <v>0.20291100000000001</v>
      </c>
      <c r="X84" s="37">
        <v>0.20146700000000001</v>
      </c>
      <c r="Y84" s="37">
        <v>0.200848</v>
      </c>
      <c r="Z84" s="37">
        <v>0.20064000000000001</v>
      </c>
      <c r="AA84" s="37">
        <v>0.20059199999999999</v>
      </c>
      <c r="AB84" s="37">
        <v>0.20072999999999999</v>
      </c>
      <c r="AC84" s="37">
        <v>0.200991</v>
      </c>
      <c r="AD84" s="37">
        <v>0.20142299999999999</v>
      </c>
      <c r="AE84" s="37">
        <v>0.20205600000000001</v>
      </c>
      <c r="AF84" s="38">
        <v>-4.5030000000000001E-3</v>
      </c>
      <c r="AG84" s="27"/>
      <c r="AH84" s="20"/>
    </row>
    <row r="85" spans="1:34" ht="15" customHeight="1" x14ac:dyDescent="0.25">
      <c r="A85" s="26" t="s">
        <v>200</v>
      </c>
      <c r="B85" s="36" t="s">
        <v>328</v>
      </c>
      <c r="C85" s="37">
        <v>3.7489000000000001E-2</v>
      </c>
      <c r="D85" s="37">
        <v>3.7812999999999999E-2</v>
      </c>
      <c r="E85" s="37">
        <v>3.8143999999999997E-2</v>
      </c>
      <c r="F85" s="37">
        <v>3.8485999999999999E-2</v>
      </c>
      <c r="G85" s="37">
        <v>3.8827E-2</v>
      </c>
      <c r="H85" s="37">
        <v>3.9168000000000001E-2</v>
      </c>
      <c r="I85" s="37">
        <v>3.9518999999999999E-2</v>
      </c>
      <c r="J85" s="37">
        <v>3.9875000000000001E-2</v>
      </c>
      <c r="K85" s="37">
        <v>4.0245999999999997E-2</v>
      </c>
      <c r="L85" s="37">
        <v>4.0617E-2</v>
      </c>
      <c r="M85" s="37">
        <v>4.0992000000000001E-2</v>
      </c>
      <c r="N85" s="37">
        <v>4.1364999999999999E-2</v>
      </c>
      <c r="O85" s="37">
        <v>4.1732999999999999E-2</v>
      </c>
      <c r="P85" s="37">
        <v>4.2098999999999998E-2</v>
      </c>
      <c r="Q85" s="37">
        <v>4.2465000000000003E-2</v>
      </c>
      <c r="R85" s="37">
        <v>4.2827999999999998E-2</v>
      </c>
      <c r="S85" s="37">
        <v>4.3187000000000003E-2</v>
      </c>
      <c r="T85" s="37">
        <v>4.3541999999999997E-2</v>
      </c>
      <c r="U85" s="37">
        <v>4.3898E-2</v>
      </c>
      <c r="V85" s="37">
        <v>4.4252E-2</v>
      </c>
      <c r="W85" s="37">
        <v>4.4599E-2</v>
      </c>
      <c r="X85" s="37">
        <v>4.4942000000000003E-2</v>
      </c>
      <c r="Y85" s="37">
        <v>4.5282000000000003E-2</v>
      </c>
      <c r="Z85" s="37">
        <v>4.5619E-2</v>
      </c>
      <c r="AA85" s="37">
        <v>4.5952E-2</v>
      </c>
      <c r="AB85" s="37">
        <v>4.6282999999999998E-2</v>
      </c>
      <c r="AC85" s="37">
        <v>4.6611E-2</v>
      </c>
      <c r="AD85" s="37">
        <v>4.6935999999999999E-2</v>
      </c>
      <c r="AE85" s="37">
        <v>4.7258000000000001E-2</v>
      </c>
      <c r="AF85" s="38">
        <v>8.3049999999999999E-3</v>
      </c>
      <c r="AG85" s="27"/>
      <c r="AH85" s="20"/>
    </row>
    <row r="86" spans="1:34" ht="15" customHeight="1" x14ac:dyDescent="0.25">
      <c r="A86" s="26" t="s">
        <v>199</v>
      </c>
      <c r="B86" s="36" t="s">
        <v>327</v>
      </c>
      <c r="C86" s="37">
        <v>2.7618E-2</v>
      </c>
      <c r="D86" s="37">
        <v>2.8063999999999999E-2</v>
      </c>
      <c r="E86" s="37">
        <v>2.8506E-2</v>
      </c>
      <c r="F86" s="37">
        <v>2.8944999999999999E-2</v>
      </c>
      <c r="G86" s="37">
        <v>2.937E-2</v>
      </c>
      <c r="H86" s="37">
        <v>2.9781999999999999E-2</v>
      </c>
      <c r="I86" s="37">
        <v>3.0232999999999999E-2</v>
      </c>
      <c r="J86" s="37">
        <v>3.0721999999999999E-2</v>
      </c>
      <c r="K86" s="37">
        <v>3.1241999999999999E-2</v>
      </c>
      <c r="L86" s="37">
        <v>3.1796999999999999E-2</v>
      </c>
      <c r="M86" s="37">
        <v>3.2391999999999997E-2</v>
      </c>
      <c r="N86" s="37">
        <v>3.3027000000000001E-2</v>
      </c>
      <c r="O86" s="37">
        <v>3.3702000000000003E-2</v>
      </c>
      <c r="P86" s="37">
        <v>3.4373000000000001E-2</v>
      </c>
      <c r="Q86" s="37">
        <v>3.5042999999999998E-2</v>
      </c>
      <c r="R86" s="37">
        <v>3.5709999999999999E-2</v>
      </c>
      <c r="S86" s="37">
        <v>3.6374999999999998E-2</v>
      </c>
      <c r="T86" s="37">
        <v>3.7035999999999999E-2</v>
      </c>
      <c r="U86" s="37">
        <v>3.7698000000000002E-2</v>
      </c>
      <c r="V86" s="37">
        <v>3.8358999999999997E-2</v>
      </c>
      <c r="W86" s="37">
        <v>3.9015000000000001E-2</v>
      </c>
      <c r="X86" s="37">
        <v>3.9667000000000001E-2</v>
      </c>
      <c r="Y86" s="37">
        <v>4.0315999999999998E-2</v>
      </c>
      <c r="Z86" s="37">
        <v>4.0961999999999998E-2</v>
      </c>
      <c r="AA86" s="37">
        <v>4.1605000000000003E-2</v>
      </c>
      <c r="AB86" s="37">
        <v>4.2244999999999998E-2</v>
      </c>
      <c r="AC86" s="37">
        <v>4.2882000000000003E-2</v>
      </c>
      <c r="AD86" s="37">
        <v>4.3513999999999997E-2</v>
      </c>
      <c r="AE86" s="37">
        <v>4.4143000000000002E-2</v>
      </c>
      <c r="AF86" s="38">
        <v>1.6889999999999999E-2</v>
      </c>
      <c r="AG86" s="27"/>
      <c r="AH86" s="20"/>
    </row>
    <row r="87" spans="1:34" ht="15" customHeight="1" x14ac:dyDescent="0.25">
      <c r="A87" s="26" t="s">
        <v>198</v>
      </c>
      <c r="B87" s="36" t="s">
        <v>326</v>
      </c>
      <c r="C87" s="37">
        <v>0.18509200000000001</v>
      </c>
      <c r="D87" s="37">
        <v>0.181559</v>
      </c>
      <c r="E87" s="37">
        <v>0.178365</v>
      </c>
      <c r="F87" s="37">
        <v>0.17569199999999999</v>
      </c>
      <c r="G87" s="37">
        <v>0.17295099999999999</v>
      </c>
      <c r="H87" s="37">
        <v>0.17014299999999999</v>
      </c>
      <c r="I87" s="37">
        <v>0.16719800000000001</v>
      </c>
      <c r="J87" s="37">
        <v>0.16413900000000001</v>
      </c>
      <c r="K87" s="37">
        <v>0.16098699999999999</v>
      </c>
      <c r="L87" s="37">
        <v>0.15786700000000001</v>
      </c>
      <c r="M87" s="37">
        <v>0.154866</v>
      </c>
      <c r="N87" s="37">
        <v>0.151867</v>
      </c>
      <c r="O87" s="37">
        <v>0.14899799999999999</v>
      </c>
      <c r="P87" s="37">
        <v>0.14658499999999999</v>
      </c>
      <c r="Q87" s="37">
        <v>0.14447299999999999</v>
      </c>
      <c r="R87" s="37">
        <v>0.142566</v>
      </c>
      <c r="S87" s="37">
        <v>0.14076</v>
      </c>
      <c r="T87" s="37">
        <v>0.13918900000000001</v>
      </c>
      <c r="U87" s="37">
        <v>0.13791</v>
      </c>
      <c r="V87" s="37">
        <v>0.136911</v>
      </c>
      <c r="W87" s="37">
        <v>0.13620699999999999</v>
      </c>
      <c r="X87" s="37">
        <v>0.13575499999999999</v>
      </c>
      <c r="Y87" s="37">
        <v>0.13553699999999999</v>
      </c>
      <c r="Z87" s="37">
        <v>0.13555200000000001</v>
      </c>
      <c r="AA87" s="37">
        <v>0.13580200000000001</v>
      </c>
      <c r="AB87" s="37">
        <v>0.136265</v>
      </c>
      <c r="AC87" s="37">
        <v>0.13685</v>
      </c>
      <c r="AD87" s="37">
        <v>0.13759299999999999</v>
      </c>
      <c r="AE87" s="37">
        <v>0.13852700000000001</v>
      </c>
      <c r="AF87" s="38">
        <v>-1.0296E-2</v>
      </c>
      <c r="AG87" s="27"/>
      <c r="AH87" s="20"/>
    </row>
    <row r="88" spans="1:34" ht="15" customHeight="1" x14ac:dyDescent="0.25">
      <c r="A88" s="26" t="s">
        <v>197</v>
      </c>
      <c r="B88" s="36" t="s">
        <v>325</v>
      </c>
      <c r="C88" s="37">
        <v>0.120106</v>
      </c>
      <c r="D88" s="37">
        <v>0.118562</v>
      </c>
      <c r="E88" s="37">
        <v>0.11693099999999999</v>
      </c>
      <c r="F88" s="37">
        <v>0.11536299999999999</v>
      </c>
      <c r="G88" s="37">
        <v>0.113493</v>
      </c>
      <c r="H88" s="37">
        <v>0.111328</v>
      </c>
      <c r="I88" s="37">
        <v>0.108857</v>
      </c>
      <c r="J88" s="37">
        <v>0.106117</v>
      </c>
      <c r="K88" s="37">
        <v>0.103168</v>
      </c>
      <c r="L88" s="37">
        <v>0.100088</v>
      </c>
      <c r="M88" s="37">
        <v>9.6979999999999997E-2</v>
      </c>
      <c r="N88" s="37">
        <v>9.3785999999999994E-2</v>
      </c>
      <c r="O88" s="37">
        <v>9.0609999999999996E-2</v>
      </c>
      <c r="P88" s="37">
        <v>8.7647000000000003E-2</v>
      </c>
      <c r="Q88" s="37">
        <v>8.4848000000000007E-2</v>
      </c>
      <c r="R88" s="37">
        <v>8.2132999999999998E-2</v>
      </c>
      <c r="S88" s="37">
        <v>7.9492999999999994E-2</v>
      </c>
      <c r="T88" s="37">
        <v>7.7007999999999993E-2</v>
      </c>
      <c r="U88" s="37">
        <v>7.4726000000000001E-2</v>
      </c>
      <c r="V88" s="37">
        <v>7.2651999999999994E-2</v>
      </c>
      <c r="W88" s="37">
        <v>7.0824999999999999E-2</v>
      </c>
      <c r="X88" s="37">
        <v>6.9226999999999997E-2</v>
      </c>
      <c r="Y88" s="37">
        <v>6.7875000000000005E-2</v>
      </c>
      <c r="Z88" s="37">
        <v>6.6753000000000007E-2</v>
      </c>
      <c r="AA88" s="37">
        <v>6.5956000000000001E-2</v>
      </c>
      <c r="AB88" s="37">
        <v>6.5417000000000003E-2</v>
      </c>
      <c r="AC88" s="37">
        <v>6.5087000000000006E-2</v>
      </c>
      <c r="AD88" s="37">
        <v>6.4992999999999995E-2</v>
      </c>
      <c r="AE88" s="37">
        <v>6.5106999999999998E-2</v>
      </c>
      <c r="AF88" s="38">
        <v>-2.1631999999999998E-2</v>
      </c>
      <c r="AG88" s="27"/>
      <c r="AH88" s="20"/>
    </row>
    <row r="89" spans="1:34" ht="15" customHeight="1" x14ac:dyDescent="0.25">
      <c r="A89" s="26" t="s">
        <v>196</v>
      </c>
      <c r="B89" s="36" t="s">
        <v>171</v>
      </c>
      <c r="C89" s="37">
        <v>8.9175000000000004E-2</v>
      </c>
      <c r="D89" s="37">
        <v>8.8249999999999995E-2</v>
      </c>
      <c r="E89" s="37">
        <v>7.9128000000000004E-2</v>
      </c>
      <c r="F89" s="37">
        <v>8.0093999999999999E-2</v>
      </c>
      <c r="G89" s="37">
        <v>8.0979999999999996E-2</v>
      </c>
      <c r="H89" s="37">
        <v>8.1729999999999997E-2</v>
      </c>
      <c r="I89" s="37">
        <v>8.2280000000000006E-2</v>
      </c>
      <c r="J89" s="37">
        <v>8.2540000000000002E-2</v>
      </c>
      <c r="K89" s="37">
        <v>8.2561999999999997E-2</v>
      </c>
      <c r="L89" s="37">
        <v>8.2343E-2</v>
      </c>
      <c r="M89" s="37">
        <v>8.1923999999999997E-2</v>
      </c>
      <c r="N89" s="37">
        <v>8.1309000000000006E-2</v>
      </c>
      <c r="O89" s="37">
        <v>8.0431000000000002E-2</v>
      </c>
      <c r="P89" s="37">
        <v>7.9390000000000002E-2</v>
      </c>
      <c r="Q89" s="37">
        <v>7.8254000000000004E-2</v>
      </c>
      <c r="R89" s="37">
        <v>7.7045000000000002E-2</v>
      </c>
      <c r="S89" s="37">
        <v>7.5693999999999997E-2</v>
      </c>
      <c r="T89" s="37">
        <v>7.4348999999999998E-2</v>
      </c>
      <c r="U89" s="37">
        <v>7.3050000000000004E-2</v>
      </c>
      <c r="V89" s="37">
        <v>7.1817000000000006E-2</v>
      </c>
      <c r="W89" s="37">
        <v>7.0639999999999994E-2</v>
      </c>
      <c r="X89" s="37">
        <v>6.9587999999999997E-2</v>
      </c>
      <c r="Y89" s="37">
        <v>6.8662000000000001E-2</v>
      </c>
      <c r="Z89" s="37">
        <v>6.7822999999999994E-2</v>
      </c>
      <c r="AA89" s="37">
        <v>6.7005999999999996E-2</v>
      </c>
      <c r="AB89" s="37">
        <v>6.6321000000000005E-2</v>
      </c>
      <c r="AC89" s="37">
        <v>6.5775E-2</v>
      </c>
      <c r="AD89" s="37">
        <v>6.5343999999999999E-2</v>
      </c>
      <c r="AE89" s="37">
        <v>6.4996999999999999E-2</v>
      </c>
      <c r="AF89" s="38">
        <v>-1.1231E-2</v>
      </c>
      <c r="AG89" s="27"/>
      <c r="AH89" s="20"/>
    </row>
    <row r="90" spans="1:34" ht="15" customHeight="1" x14ac:dyDescent="0.25">
      <c r="A90" s="26" t="s">
        <v>195</v>
      </c>
      <c r="B90" s="36" t="s">
        <v>324</v>
      </c>
      <c r="C90" s="37">
        <v>2.037398</v>
      </c>
      <c r="D90" s="37">
        <v>2.0856680000000001</v>
      </c>
      <c r="E90" s="37">
        <v>2.1141719999999999</v>
      </c>
      <c r="F90" s="37">
        <v>2.15381</v>
      </c>
      <c r="G90" s="37">
        <v>2.1936559999999998</v>
      </c>
      <c r="H90" s="37">
        <v>2.237911</v>
      </c>
      <c r="I90" s="37">
        <v>2.2765520000000001</v>
      </c>
      <c r="J90" s="37">
        <v>2.3100990000000001</v>
      </c>
      <c r="K90" s="37">
        <v>2.3426849999999999</v>
      </c>
      <c r="L90" s="37">
        <v>2.3747950000000002</v>
      </c>
      <c r="M90" s="37">
        <v>2.4072800000000001</v>
      </c>
      <c r="N90" s="37">
        <v>2.4395030000000002</v>
      </c>
      <c r="O90" s="37">
        <v>2.4693230000000002</v>
      </c>
      <c r="P90" s="37">
        <v>2.5029680000000001</v>
      </c>
      <c r="Q90" s="37">
        <v>2.5391620000000001</v>
      </c>
      <c r="R90" s="37">
        <v>2.5777019999999999</v>
      </c>
      <c r="S90" s="37">
        <v>2.614976</v>
      </c>
      <c r="T90" s="37">
        <v>2.6532680000000002</v>
      </c>
      <c r="U90" s="37">
        <v>2.693851</v>
      </c>
      <c r="V90" s="37">
        <v>2.7352759999999998</v>
      </c>
      <c r="W90" s="37">
        <v>2.7794129999999999</v>
      </c>
      <c r="X90" s="37">
        <v>2.825256</v>
      </c>
      <c r="Y90" s="37">
        <v>2.8728530000000001</v>
      </c>
      <c r="Z90" s="37">
        <v>2.9220899999999999</v>
      </c>
      <c r="AA90" s="37">
        <v>2.9724970000000002</v>
      </c>
      <c r="AB90" s="37">
        <v>3.0254470000000002</v>
      </c>
      <c r="AC90" s="37">
        <v>3.079815</v>
      </c>
      <c r="AD90" s="37">
        <v>3.1361910000000002</v>
      </c>
      <c r="AE90" s="37">
        <v>3.196599</v>
      </c>
      <c r="AF90" s="38">
        <v>1.6216000000000001E-2</v>
      </c>
      <c r="AG90" s="27"/>
      <c r="AH90" s="20"/>
    </row>
    <row r="91" spans="1:34" ht="15" customHeight="1" x14ac:dyDescent="0.2">
      <c r="A91" s="26" t="s">
        <v>333</v>
      </c>
      <c r="B91" s="35" t="s">
        <v>332</v>
      </c>
      <c r="C91" s="39">
        <v>11.871544999999999</v>
      </c>
      <c r="D91" s="39">
        <v>11.838481</v>
      </c>
      <c r="E91" s="39">
        <v>11.526081</v>
      </c>
      <c r="F91" s="39">
        <v>11.580304999999999</v>
      </c>
      <c r="G91" s="39">
        <v>11.635992999999999</v>
      </c>
      <c r="H91" s="39">
        <v>11.689837000000001</v>
      </c>
      <c r="I91" s="39">
        <v>11.730596</v>
      </c>
      <c r="J91" s="39">
        <v>11.752335</v>
      </c>
      <c r="K91" s="39">
        <v>11.759981</v>
      </c>
      <c r="L91" s="39">
        <v>11.76046</v>
      </c>
      <c r="M91" s="39">
        <v>11.762243</v>
      </c>
      <c r="N91" s="39">
        <v>11.775377000000001</v>
      </c>
      <c r="O91" s="39">
        <v>11.783529</v>
      </c>
      <c r="P91" s="39">
        <v>11.804330999999999</v>
      </c>
      <c r="Q91" s="39">
        <v>11.834376000000001</v>
      </c>
      <c r="R91" s="39">
        <v>11.870398</v>
      </c>
      <c r="S91" s="39">
        <v>11.902811</v>
      </c>
      <c r="T91" s="39">
        <v>11.940166</v>
      </c>
      <c r="U91" s="39">
        <v>11.979717000000001</v>
      </c>
      <c r="V91" s="39">
        <v>12.023415</v>
      </c>
      <c r="W91" s="39">
        <v>12.073841</v>
      </c>
      <c r="X91" s="39">
        <v>12.131802</v>
      </c>
      <c r="Y91" s="39">
        <v>12.196539</v>
      </c>
      <c r="Z91" s="39">
        <v>12.263961999999999</v>
      </c>
      <c r="AA91" s="39">
        <v>12.330469000000001</v>
      </c>
      <c r="AB91" s="39">
        <v>12.404661000000001</v>
      </c>
      <c r="AC91" s="39">
        <v>12.484757999999999</v>
      </c>
      <c r="AD91" s="39">
        <v>12.568652999999999</v>
      </c>
      <c r="AE91" s="39">
        <v>12.657738</v>
      </c>
      <c r="AF91" s="40">
        <v>2.2929999999999999E-3</v>
      </c>
      <c r="AG91" s="27"/>
      <c r="AH91" s="19"/>
    </row>
    <row r="92" spans="1:34" ht="15" customHeight="1" x14ac:dyDescent="0.25">
      <c r="A92" s="26" t="s">
        <v>331</v>
      </c>
      <c r="B92" s="36" t="s">
        <v>389</v>
      </c>
      <c r="C92" s="37">
        <v>0.112023</v>
      </c>
      <c r="D92" s="37">
        <v>0.123458</v>
      </c>
      <c r="E92" s="37">
        <v>0.13652900000000001</v>
      </c>
      <c r="F92" s="37">
        <v>0.14977699999999999</v>
      </c>
      <c r="G92" s="37">
        <v>0.16300899999999999</v>
      </c>
      <c r="H92" s="37">
        <v>0.17658499999999999</v>
      </c>
      <c r="I92" s="37">
        <v>0.19053</v>
      </c>
      <c r="J92" s="37">
        <v>0.20494499999999999</v>
      </c>
      <c r="K92" s="37">
        <v>0.21981999999999999</v>
      </c>
      <c r="L92" s="37">
        <v>0.23524600000000001</v>
      </c>
      <c r="M92" s="37">
        <v>0.25148999999999999</v>
      </c>
      <c r="N92" s="37">
        <v>0.26793699999999998</v>
      </c>
      <c r="O92" s="37">
        <v>0.28465000000000001</v>
      </c>
      <c r="P92" s="37">
        <v>0.29947400000000002</v>
      </c>
      <c r="Q92" s="37">
        <v>0.31491799999999998</v>
      </c>
      <c r="R92" s="37">
        <v>0.33096799999999998</v>
      </c>
      <c r="S92" s="37">
        <v>0.34801199999999999</v>
      </c>
      <c r="T92" s="37">
        <v>0.36618699999999998</v>
      </c>
      <c r="U92" s="37">
        <v>0.38540000000000002</v>
      </c>
      <c r="V92" s="37">
        <v>0.40570899999999999</v>
      </c>
      <c r="W92" s="37">
        <v>0.427124</v>
      </c>
      <c r="X92" s="37">
        <v>0.44966</v>
      </c>
      <c r="Y92" s="37">
        <v>0.47307100000000002</v>
      </c>
      <c r="Z92" s="37">
        <v>0.49757400000000002</v>
      </c>
      <c r="AA92" s="37">
        <v>0.52299700000000005</v>
      </c>
      <c r="AB92" s="37">
        <v>0.54935500000000004</v>
      </c>
      <c r="AC92" s="37">
        <v>0.57694599999999996</v>
      </c>
      <c r="AD92" s="37">
        <v>0.60526800000000003</v>
      </c>
      <c r="AE92" s="37">
        <v>0.63452399999999998</v>
      </c>
      <c r="AF92" s="38">
        <v>6.3893000000000005E-2</v>
      </c>
      <c r="AG92" s="27"/>
      <c r="AH92" s="20"/>
    </row>
    <row r="93" spans="1:34" ht="15" customHeight="1" x14ac:dyDescent="0.2">
      <c r="A93" s="26" t="s">
        <v>194</v>
      </c>
      <c r="B93" s="35" t="s">
        <v>330</v>
      </c>
      <c r="C93" s="39">
        <v>11.759520999999999</v>
      </c>
      <c r="D93" s="39">
        <v>11.715023</v>
      </c>
      <c r="E93" s="39">
        <v>11.389552</v>
      </c>
      <c r="F93" s="39">
        <v>11.430529</v>
      </c>
      <c r="G93" s="39">
        <v>11.472984</v>
      </c>
      <c r="H93" s="39">
        <v>11.513251</v>
      </c>
      <c r="I93" s="39">
        <v>11.540065999999999</v>
      </c>
      <c r="J93" s="39">
        <v>11.547389000000001</v>
      </c>
      <c r="K93" s="39">
        <v>11.540160999999999</v>
      </c>
      <c r="L93" s="39">
        <v>11.525214</v>
      </c>
      <c r="M93" s="39">
        <v>11.510754</v>
      </c>
      <c r="N93" s="39">
        <v>11.507440000000001</v>
      </c>
      <c r="O93" s="39">
        <v>11.498879000000001</v>
      </c>
      <c r="P93" s="39">
        <v>11.504856</v>
      </c>
      <c r="Q93" s="39">
        <v>11.519458999999999</v>
      </c>
      <c r="R93" s="39">
        <v>11.539429</v>
      </c>
      <c r="S93" s="39">
        <v>11.554798999999999</v>
      </c>
      <c r="T93" s="39">
        <v>11.573979</v>
      </c>
      <c r="U93" s="39">
        <v>11.594315999999999</v>
      </c>
      <c r="V93" s="39">
        <v>11.617705000000001</v>
      </c>
      <c r="W93" s="39">
        <v>11.646717000000001</v>
      </c>
      <c r="X93" s="39">
        <v>11.682141</v>
      </c>
      <c r="Y93" s="39">
        <v>11.723468</v>
      </c>
      <c r="Z93" s="39">
        <v>11.766387999999999</v>
      </c>
      <c r="AA93" s="39">
        <v>11.807472000000001</v>
      </c>
      <c r="AB93" s="39">
        <v>11.855307</v>
      </c>
      <c r="AC93" s="39">
        <v>11.907812</v>
      </c>
      <c r="AD93" s="39">
        <v>11.963385000000001</v>
      </c>
      <c r="AE93" s="39">
        <v>12.023213</v>
      </c>
      <c r="AF93" s="40">
        <v>7.9199999999999995E-4</v>
      </c>
      <c r="AG93" s="27"/>
      <c r="AH93" s="19"/>
    </row>
    <row r="94" spans="1:34" ht="15" customHeight="1" x14ac:dyDescent="0.2"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</row>
    <row r="95" spans="1:34" ht="15" customHeight="1" x14ac:dyDescent="0.2">
      <c r="A95" s="26" t="s">
        <v>193</v>
      </c>
      <c r="B95" s="35" t="s">
        <v>78</v>
      </c>
      <c r="C95" s="39">
        <v>9.4318840000000002</v>
      </c>
      <c r="D95" s="39">
        <v>9.0614460000000001</v>
      </c>
      <c r="E95" s="39">
        <v>9.2159829999999996</v>
      </c>
      <c r="F95" s="39">
        <v>9.2775800000000004</v>
      </c>
      <c r="G95" s="39">
        <v>9.2647940000000002</v>
      </c>
      <c r="H95" s="39">
        <v>9.2480410000000006</v>
      </c>
      <c r="I95" s="39">
        <v>9.2045560000000002</v>
      </c>
      <c r="J95" s="39">
        <v>9.1618700000000004</v>
      </c>
      <c r="K95" s="39">
        <v>9.1329999999999991</v>
      </c>
      <c r="L95" s="39">
        <v>9.1532210000000003</v>
      </c>
      <c r="M95" s="39">
        <v>9.2185980000000001</v>
      </c>
      <c r="N95" s="39">
        <v>9.2462999999999997</v>
      </c>
      <c r="O95" s="39">
        <v>9.3134979999999992</v>
      </c>
      <c r="P95" s="39">
        <v>9.3774160000000002</v>
      </c>
      <c r="Q95" s="39">
        <v>9.4475390000000008</v>
      </c>
      <c r="R95" s="39">
        <v>9.487012</v>
      </c>
      <c r="S95" s="39">
        <v>9.4913959999999999</v>
      </c>
      <c r="T95" s="39">
        <v>9.4915699999999994</v>
      </c>
      <c r="U95" s="39">
        <v>9.5147720000000007</v>
      </c>
      <c r="V95" s="39">
        <v>9.5577690000000004</v>
      </c>
      <c r="W95" s="39">
        <v>9.6436150000000005</v>
      </c>
      <c r="X95" s="39">
        <v>9.717905</v>
      </c>
      <c r="Y95" s="39">
        <v>9.8050350000000002</v>
      </c>
      <c r="Z95" s="39">
        <v>9.9067640000000008</v>
      </c>
      <c r="AA95" s="39">
        <v>9.9749020000000002</v>
      </c>
      <c r="AB95" s="39">
        <v>10.062101999999999</v>
      </c>
      <c r="AC95" s="39">
        <v>10.154728</v>
      </c>
      <c r="AD95" s="39">
        <v>10.235389</v>
      </c>
      <c r="AE95" s="39">
        <v>10.336385</v>
      </c>
      <c r="AF95" s="40">
        <v>3.2759999999999998E-3</v>
      </c>
      <c r="AG95" s="27"/>
      <c r="AH95" s="19"/>
    </row>
    <row r="96" spans="1:34" ht="15" customHeight="1" x14ac:dyDescent="0.2"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</row>
    <row r="97" spans="1:34" ht="15" customHeight="1" x14ac:dyDescent="0.2">
      <c r="B97" s="35" t="s">
        <v>329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</row>
    <row r="98" spans="1:34" ht="15" customHeight="1" x14ac:dyDescent="0.25">
      <c r="A98" s="26" t="s">
        <v>192</v>
      </c>
      <c r="B98" s="36" t="s">
        <v>191</v>
      </c>
      <c r="C98" s="37">
        <v>7.1100149999999998</v>
      </c>
      <c r="D98" s="37">
        <v>7.1526610000000002</v>
      </c>
      <c r="E98" s="37">
        <v>6.5057520000000002</v>
      </c>
      <c r="F98" s="37">
        <v>6.4811459999999999</v>
      </c>
      <c r="G98" s="37">
        <v>6.4469950000000003</v>
      </c>
      <c r="H98" s="37">
        <v>6.4027279999999998</v>
      </c>
      <c r="I98" s="37">
        <v>6.3488069999999999</v>
      </c>
      <c r="J98" s="37">
        <v>6.2861770000000003</v>
      </c>
      <c r="K98" s="37">
        <v>6.2194839999999996</v>
      </c>
      <c r="L98" s="37">
        <v>6.1553719999999998</v>
      </c>
      <c r="M98" s="37">
        <v>6.0959630000000002</v>
      </c>
      <c r="N98" s="37">
        <v>6.0408600000000003</v>
      </c>
      <c r="O98" s="37">
        <v>5.9861310000000003</v>
      </c>
      <c r="P98" s="37">
        <v>5.9325229999999998</v>
      </c>
      <c r="Q98" s="37">
        <v>5.8820589999999999</v>
      </c>
      <c r="R98" s="37">
        <v>5.8304309999999999</v>
      </c>
      <c r="S98" s="37">
        <v>5.774178</v>
      </c>
      <c r="T98" s="37">
        <v>5.7201329999999997</v>
      </c>
      <c r="U98" s="37">
        <v>5.6719030000000004</v>
      </c>
      <c r="V98" s="37">
        <v>5.6277799999999996</v>
      </c>
      <c r="W98" s="37">
        <v>5.5891190000000002</v>
      </c>
      <c r="X98" s="37">
        <v>5.5521039999999999</v>
      </c>
      <c r="Y98" s="37">
        <v>5.5174979999999998</v>
      </c>
      <c r="Z98" s="37">
        <v>5.4835640000000003</v>
      </c>
      <c r="AA98" s="37">
        <v>5.4438909999999998</v>
      </c>
      <c r="AB98" s="37">
        <v>5.4075309999999996</v>
      </c>
      <c r="AC98" s="37">
        <v>5.3732379999999997</v>
      </c>
      <c r="AD98" s="37">
        <v>5.3384010000000002</v>
      </c>
      <c r="AE98" s="37">
        <v>5.3043849999999999</v>
      </c>
      <c r="AF98" s="38">
        <v>-1.0409E-2</v>
      </c>
      <c r="AG98" s="27"/>
      <c r="AH98" s="20"/>
    </row>
    <row r="99" spans="1:34" ht="15" customHeight="1" x14ac:dyDescent="0.25">
      <c r="A99" s="26" t="s">
        <v>190</v>
      </c>
      <c r="B99" s="36" t="s">
        <v>189</v>
      </c>
      <c r="C99" s="37">
        <v>2.4765199999999998</v>
      </c>
      <c r="D99" s="37">
        <v>2.1058129999999999</v>
      </c>
      <c r="E99" s="37">
        <v>2.555955</v>
      </c>
      <c r="F99" s="37">
        <v>2.6097670000000002</v>
      </c>
      <c r="G99" s="37">
        <v>2.647732</v>
      </c>
      <c r="H99" s="37">
        <v>2.6855289999999998</v>
      </c>
      <c r="I99" s="37">
        <v>2.7193200000000002</v>
      </c>
      <c r="J99" s="37">
        <v>2.7525309999999998</v>
      </c>
      <c r="K99" s="37">
        <v>2.7844319999999998</v>
      </c>
      <c r="L99" s="37">
        <v>2.8238189999999999</v>
      </c>
      <c r="M99" s="37">
        <v>2.8744489999999998</v>
      </c>
      <c r="N99" s="37">
        <v>2.9172989999999999</v>
      </c>
      <c r="O99" s="37">
        <v>2.9693239999999999</v>
      </c>
      <c r="P99" s="37">
        <v>3.0226950000000001</v>
      </c>
      <c r="Q99" s="37">
        <v>3.0803289999999999</v>
      </c>
      <c r="R99" s="37">
        <v>3.1334810000000002</v>
      </c>
      <c r="S99" s="37">
        <v>3.1798470000000001</v>
      </c>
      <c r="T99" s="37">
        <v>3.226057</v>
      </c>
      <c r="U99" s="37">
        <v>3.2779180000000001</v>
      </c>
      <c r="V99" s="37">
        <v>3.3334779999999999</v>
      </c>
      <c r="W99" s="37">
        <v>3.3983690000000002</v>
      </c>
      <c r="X99" s="37">
        <v>3.461468</v>
      </c>
      <c r="Y99" s="37">
        <v>3.5288270000000002</v>
      </c>
      <c r="Z99" s="37">
        <v>3.6009890000000002</v>
      </c>
      <c r="AA99" s="37">
        <v>3.6695880000000001</v>
      </c>
      <c r="AB99" s="37">
        <v>3.7439070000000001</v>
      </c>
      <c r="AC99" s="37">
        <v>3.820605</v>
      </c>
      <c r="AD99" s="37">
        <v>3.8934709999999999</v>
      </c>
      <c r="AE99" s="37">
        <v>3.9717359999999999</v>
      </c>
      <c r="AF99" s="38">
        <v>1.7013E-2</v>
      </c>
      <c r="AG99" s="27"/>
      <c r="AH99" s="20"/>
    </row>
    <row r="100" spans="1:34" ht="15" customHeight="1" x14ac:dyDescent="0.25">
      <c r="A100" s="26" t="s">
        <v>188</v>
      </c>
      <c r="B100" s="36" t="s">
        <v>187</v>
      </c>
      <c r="C100" s="37">
        <v>2.785069</v>
      </c>
      <c r="D100" s="37">
        <v>2.7516790000000002</v>
      </c>
      <c r="E100" s="37">
        <v>2.7610139999999999</v>
      </c>
      <c r="F100" s="37">
        <v>2.7744179999999998</v>
      </c>
      <c r="G100" s="37">
        <v>2.778686</v>
      </c>
      <c r="H100" s="37">
        <v>2.7805049999999998</v>
      </c>
      <c r="I100" s="37">
        <v>2.7789269999999999</v>
      </c>
      <c r="J100" s="37">
        <v>2.7748309999999998</v>
      </c>
      <c r="K100" s="37">
        <v>2.7702309999999999</v>
      </c>
      <c r="L100" s="37">
        <v>2.7683219999999999</v>
      </c>
      <c r="M100" s="37">
        <v>2.770947</v>
      </c>
      <c r="N100" s="37">
        <v>2.7753830000000002</v>
      </c>
      <c r="O100" s="37">
        <v>2.7859159999999998</v>
      </c>
      <c r="P100" s="37">
        <v>2.8000310000000002</v>
      </c>
      <c r="Q100" s="37">
        <v>2.8152810000000001</v>
      </c>
      <c r="R100" s="37">
        <v>2.8261799999999999</v>
      </c>
      <c r="S100" s="37">
        <v>2.832077</v>
      </c>
      <c r="T100" s="37">
        <v>2.8373390000000001</v>
      </c>
      <c r="U100" s="37">
        <v>2.8452839999999999</v>
      </c>
      <c r="V100" s="37">
        <v>2.8552569999999999</v>
      </c>
      <c r="W100" s="37">
        <v>2.8699539999999999</v>
      </c>
      <c r="X100" s="37">
        <v>2.884296</v>
      </c>
      <c r="Y100" s="37">
        <v>2.9002319999999999</v>
      </c>
      <c r="Z100" s="37">
        <v>2.9167800000000002</v>
      </c>
      <c r="AA100" s="37">
        <v>2.9270330000000002</v>
      </c>
      <c r="AB100" s="37">
        <v>2.9404949999999999</v>
      </c>
      <c r="AC100" s="37">
        <v>2.9561459999999999</v>
      </c>
      <c r="AD100" s="37">
        <v>2.971393</v>
      </c>
      <c r="AE100" s="37">
        <v>2.988648</v>
      </c>
      <c r="AF100" s="38">
        <v>2.5230000000000001E-3</v>
      </c>
      <c r="AG100" s="27"/>
      <c r="AH100" s="20"/>
    </row>
    <row r="101" spans="1:34" ht="15" customHeight="1" x14ac:dyDescent="0.25">
      <c r="A101" s="26" t="s">
        <v>186</v>
      </c>
      <c r="B101" s="36" t="s">
        <v>185</v>
      </c>
      <c r="C101" s="37">
        <v>0.83711599999999997</v>
      </c>
      <c r="D101" s="37">
        <v>0.82186300000000001</v>
      </c>
      <c r="E101" s="37">
        <v>0.82011000000000001</v>
      </c>
      <c r="F101" s="37">
        <v>0.81624399999999997</v>
      </c>
      <c r="G101" s="37">
        <v>0.80891999999999997</v>
      </c>
      <c r="H101" s="37">
        <v>0.80172299999999996</v>
      </c>
      <c r="I101" s="37">
        <v>0.79459900000000006</v>
      </c>
      <c r="J101" s="37">
        <v>0.78902099999999997</v>
      </c>
      <c r="K101" s="37">
        <v>0.78561499999999995</v>
      </c>
      <c r="L101" s="37">
        <v>0.78595899999999996</v>
      </c>
      <c r="M101" s="37">
        <v>0.78947999999999996</v>
      </c>
      <c r="N101" s="37">
        <v>0.79164599999999996</v>
      </c>
      <c r="O101" s="37">
        <v>0.79685099999999998</v>
      </c>
      <c r="P101" s="37">
        <v>0.80151399999999995</v>
      </c>
      <c r="Q101" s="37">
        <v>0.80695399999999995</v>
      </c>
      <c r="R101" s="37">
        <v>0.81127400000000005</v>
      </c>
      <c r="S101" s="37">
        <v>0.81484500000000004</v>
      </c>
      <c r="T101" s="37">
        <v>0.818855</v>
      </c>
      <c r="U101" s="37">
        <v>0.82500899999999999</v>
      </c>
      <c r="V101" s="37">
        <v>0.83284599999999998</v>
      </c>
      <c r="W101" s="37">
        <v>0.84326100000000004</v>
      </c>
      <c r="X101" s="37">
        <v>0.85264499999999999</v>
      </c>
      <c r="Y101" s="37">
        <v>0.862313</v>
      </c>
      <c r="Z101" s="37">
        <v>0.87239699999999998</v>
      </c>
      <c r="AA101" s="37">
        <v>0.879996</v>
      </c>
      <c r="AB101" s="37">
        <v>0.88808900000000002</v>
      </c>
      <c r="AC101" s="37">
        <v>0.89615100000000003</v>
      </c>
      <c r="AD101" s="37">
        <v>0.90310299999999999</v>
      </c>
      <c r="AE101" s="37">
        <v>0.91037599999999996</v>
      </c>
      <c r="AF101" s="38">
        <v>3.0010000000000002E-3</v>
      </c>
      <c r="AG101" s="27"/>
      <c r="AH101" s="20"/>
    </row>
    <row r="102" spans="1:34" ht="15" customHeight="1" x14ac:dyDescent="0.25">
      <c r="A102" s="26" t="s">
        <v>184</v>
      </c>
      <c r="B102" s="36" t="s">
        <v>183</v>
      </c>
      <c r="C102" s="37">
        <v>0.27869100000000002</v>
      </c>
      <c r="D102" s="37">
        <v>0.277586</v>
      </c>
      <c r="E102" s="37">
        <v>0.278916</v>
      </c>
      <c r="F102" s="37">
        <v>0.27972900000000001</v>
      </c>
      <c r="G102" s="37">
        <v>0.27971499999999999</v>
      </c>
      <c r="H102" s="37">
        <v>0.27955600000000003</v>
      </c>
      <c r="I102" s="37">
        <v>0.27926699999999999</v>
      </c>
      <c r="J102" s="37">
        <v>0.27914499999999998</v>
      </c>
      <c r="K102" s="37">
        <v>0.27929199999999998</v>
      </c>
      <c r="L102" s="37">
        <v>0.28000700000000001</v>
      </c>
      <c r="M102" s="37">
        <v>0.28118500000000002</v>
      </c>
      <c r="N102" s="37">
        <v>0.28208899999999998</v>
      </c>
      <c r="O102" s="37">
        <v>0.28358800000000001</v>
      </c>
      <c r="P102" s="37">
        <v>0.28497600000000001</v>
      </c>
      <c r="Q102" s="37">
        <v>0.28653800000000001</v>
      </c>
      <c r="R102" s="37">
        <v>0.28790199999999999</v>
      </c>
      <c r="S102" s="37">
        <v>0.28894199999999998</v>
      </c>
      <c r="T102" s="37">
        <v>0.28991400000000001</v>
      </c>
      <c r="U102" s="37">
        <v>0.29116700000000001</v>
      </c>
      <c r="V102" s="37">
        <v>0.292601</v>
      </c>
      <c r="W102" s="37">
        <v>0.29439500000000002</v>
      </c>
      <c r="X102" s="37">
        <v>0.29599999999999999</v>
      </c>
      <c r="Y102" s="37">
        <v>0.29768</v>
      </c>
      <c r="Z102" s="37">
        <v>0.29946400000000001</v>
      </c>
      <c r="AA102" s="37">
        <v>0.30079600000000001</v>
      </c>
      <c r="AB102" s="37">
        <v>0.30225800000000003</v>
      </c>
      <c r="AC102" s="37">
        <v>0.30374600000000002</v>
      </c>
      <c r="AD102" s="37">
        <v>0.30505599999999999</v>
      </c>
      <c r="AE102" s="37">
        <v>0.30645699999999998</v>
      </c>
      <c r="AF102" s="38">
        <v>3.398E-3</v>
      </c>
      <c r="AG102" s="27"/>
      <c r="AH102" s="20"/>
    </row>
    <row r="103" spans="1:34" ht="15" customHeight="1" x14ac:dyDescent="0.25">
      <c r="A103" s="26" t="s">
        <v>182</v>
      </c>
      <c r="B103" s="36" t="s">
        <v>181</v>
      </c>
      <c r="C103" s="37">
        <v>0.66981000000000002</v>
      </c>
      <c r="D103" s="37">
        <v>0.67469400000000002</v>
      </c>
      <c r="E103" s="37">
        <v>0.69062800000000002</v>
      </c>
      <c r="F103" s="37">
        <v>0.70603700000000003</v>
      </c>
      <c r="G103" s="37">
        <v>0.71742399999999995</v>
      </c>
      <c r="H103" s="37">
        <v>0.72725099999999998</v>
      </c>
      <c r="I103" s="37">
        <v>0.73550199999999999</v>
      </c>
      <c r="J103" s="37">
        <v>0.743259</v>
      </c>
      <c r="K103" s="37">
        <v>0.75097999999999998</v>
      </c>
      <c r="L103" s="37">
        <v>0.76042200000000004</v>
      </c>
      <c r="M103" s="37">
        <v>0.77187300000000003</v>
      </c>
      <c r="N103" s="37">
        <v>0.780219</v>
      </c>
      <c r="O103" s="37">
        <v>0.79063000000000005</v>
      </c>
      <c r="P103" s="37">
        <v>0.80088999999999999</v>
      </c>
      <c r="Q103" s="37">
        <v>0.811639</v>
      </c>
      <c r="R103" s="37">
        <v>0.82012600000000002</v>
      </c>
      <c r="S103" s="37">
        <v>0.82628999999999997</v>
      </c>
      <c r="T103" s="37">
        <v>0.83206000000000002</v>
      </c>
      <c r="U103" s="37">
        <v>0.839117</v>
      </c>
      <c r="V103" s="37">
        <v>0.84721199999999997</v>
      </c>
      <c r="W103" s="37">
        <v>0.85745899999999997</v>
      </c>
      <c r="X103" s="37">
        <v>0.86720699999999995</v>
      </c>
      <c r="Y103" s="37">
        <v>0.87748899999999996</v>
      </c>
      <c r="Z103" s="37">
        <v>0.88828300000000004</v>
      </c>
      <c r="AA103" s="37">
        <v>0.89714099999999997</v>
      </c>
      <c r="AB103" s="37">
        <v>0.90712099999999996</v>
      </c>
      <c r="AC103" s="37">
        <v>0.91741099999999998</v>
      </c>
      <c r="AD103" s="37">
        <v>0.927091</v>
      </c>
      <c r="AE103" s="37">
        <v>0.93792699999999996</v>
      </c>
      <c r="AF103" s="38">
        <v>1.2097E-2</v>
      </c>
      <c r="AG103" s="27"/>
      <c r="AH103" s="20"/>
    </row>
    <row r="104" spans="1:34" ht="15" customHeight="1" x14ac:dyDescent="0.25">
      <c r="A104" s="26" t="s">
        <v>180</v>
      </c>
      <c r="B104" s="36" t="s">
        <v>179</v>
      </c>
      <c r="C104" s="37">
        <v>0.19544900000000001</v>
      </c>
      <c r="D104" s="37">
        <v>0.19247400000000001</v>
      </c>
      <c r="E104" s="37">
        <v>0.19247300000000001</v>
      </c>
      <c r="F104" s="37">
        <v>0.191769</v>
      </c>
      <c r="G104" s="37">
        <v>0.190053</v>
      </c>
      <c r="H104" s="37">
        <v>0.18817800000000001</v>
      </c>
      <c r="I104" s="37">
        <v>0.186248</v>
      </c>
      <c r="J104" s="37">
        <v>0.18460599999999999</v>
      </c>
      <c r="K104" s="37">
        <v>0.18338699999999999</v>
      </c>
      <c r="L104" s="37">
        <v>0.18290899999999999</v>
      </c>
      <c r="M104" s="37">
        <v>0.18302499999999999</v>
      </c>
      <c r="N104" s="37">
        <v>0.18269299999999999</v>
      </c>
      <c r="O104" s="37">
        <v>0.18293100000000001</v>
      </c>
      <c r="P104" s="37">
        <v>0.18290400000000001</v>
      </c>
      <c r="Q104" s="37">
        <v>0.18293799999999999</v>
      </c>
      <c r="R104" s="37">
        <v>0.18260999999999999</v>
      </c>
      <c r="S104" s="37">
        <v>0.18202199999999999</v>
      </c>
      <c r="T104" s="37">
        <v>0.18146000000000001</v>
      </c>
      <c r="U104" s="37">
        <v>0.18129899999999999</v>
      </c>
      <c r="V104" s="37">
        <v>0.18145800000000001</v>
      </c>
      <c r="W104" s="37">
        <v>0.18212900000000001</v>
      </c>
      <c r="X104" s="37">
        <v>0.18271999999999999</v>
      </c>
      <c r="Y104" s="37">
        <v>0.183532</v>
      </c>
      <c r="Z104" s="37">
        <v>0.18459900000000001</v>
      </c>
      <c r="AA104" s="37">
        <v>0.185312</v>
      </c>
      <c r="AB104" s="37">
        <v>0.186281</v>
      </c>
      <c r="AC104" s="37">
        <v>0.18728</v>
      </c>
      <c r="AD104" s="37">
        <v>0.188084</v>
      </c>
      <c r="AE104" s="37">
        <v>0.18899299999999999</v>
      </c>
      <c r="AF104" s="38">
        <v>-1.199E-3</v>
      </c>
      <c r="AG104" s="27"/>
      <c r="AH104" s="20"/>
    </row>
    <row r="105" spans="1:34" ht="15" customHeight="1" x14ac:dyDescent="0.25">
      <c r="A105" s="26" t="s">
        <v>178</v>
      </c>
      <c r="B105" s="36" t="s">
        <v>177</v>
      </c>
      <c r="C105" s="37">
        <v>0.64936700000000003</v>
      </c>
      <c r="D105" s="37">
        <v>0.59590500000000002</v>
      </c>
      <c r="E105" s="37">
        <v>0.57947400000000004</v>
      </c>
      <c r="F105" s="37">
        <v>0.57413700000000001</v>
      </c>
      <c r="G105" s="37">
        <v>0.57083899999999999</v>
      </c>
      <c r="H105" s="37">
        <v>0.57030599999999998</v>
      </c>
      <c r="I105" s="37">
        <v>0.57125999999999999</v>
      </c>
      <c r="J105" s="37">
        <v>0.57273600000000002</v>
      </c>
      <c r="K105" s="37">
        <v>0.56876000000000004</v>
      </c>
      <c r="L105" s="37">
        <v>0.56690600000000002</v>
      </c>
      <c r="M105" s="37">
        <v>0.56734200000000001</v>
      </c>
      <c r="N105" s="37">
        <v>0.56628500000000004</v>
      </c>
      <c r="O105" s="37">
        <v>0.56753699999999996</v>
      </c>
      <c r="P105" s="37">
        <v>0.56916199999999995</v>
      </c>
      <c r="Q105" s="37">
        <v>0.57101800000000003</v>
      </c>
      <c r="R105" s="37">
        <v>0.57133199999999995</v>
      </c>
      <c r="S105" s="37">
        <v>0.57008400000000004</v>
      </c>
      <c r="T105" s="37">
        <v>0.56870299999999996</v>
      </c>
      <c r="U105" s="37">
        <v>0.55844300000000002</v>
      </c>
      <c r="V105" s="37">
        <v>0.550342</v>
      </c>
      <c r="W105" s="37">
        <v>0.545122</v>
      </c>
      <c r="X105" s="37">
        <v>0.54107000000000005</v>
      </c>
      <c r="Y105" s="37">
        <v>0.53950600000000004</v>
      </c>
      <c r="Z105" s="37">
        <v>0.53939599999999999</v>
      </c>
      <c r="AA105" s="37">
        <v>0.53831099999999998</v>
      </c>
      <c r="AB105" s="37">
        <v>0.53816200000000003</v>
      </c>
      <c r="AC105" s="37">
        <v>0.53847599999999995</v>
      </c>
      <c r="AD105" s="37">
        <v>0.53874900000000003</v>
      </c>
      <c r="AE105" s="37">
        <v>0.539906</v>
      </c>
      <c r="AF105" s="38">
        <v>-6.5709999999999996E-3</v>
      </c>
      <c r="AG105" s="27"/>
      <c r="AH105" s="20"/>
    </row>
    <row r="106" spans="1:34" ht="15" customHeight="1" x14ac:dyDescent="0.25">
      <c r="A106" s="26" t="s">
        <v>176</v>
      </c>
      <c r="B106" s="36" t="s">
        <v>328</v>
      </c>
      <c r="C106" s="37">
        <v>0.106182</v>
      </c>
      <c r="D106" s="37">
        <v>0.105708</v>
      </c>
      <c r="E106" s="37">
        <v>0.10688499999999999</v>
      </c>
      <c r="F106" s="37">
        <v>0.107719</v>
      </c>
      <c r="G106" s="37">
        <v>0.108011</v>
      </c>
      <c r="H106" s="37">
        <v>0.108223</v>
      </c>
      <c r="I106" s="37">
        <v>0.108365</v>
      </c>
      <c r="J106" s="37">
        <v>0.10863399999999999</v>
      </c>
      <c r="K106" s="37">
        <v>0.109156</v>
      </c>
      <c r="L106" s="37">
        <v>0.110086</v>
      </c>
      <c r="M106" s="37">
        <v>0.11135200000000001</v>
      </c>
      <c r="N106" s="37">
        <v>0.11230999999999999</v>
      </c>
      <c r="O106" s="37">
        <v>0.113578</v>
      </c>
      <c r="P106" s="37">
        <v>0.114638</v>
      </c>
      <c r="Q106" s="37">
        <v>0.115674</v>
      </c>
      <c r="R106" s="37">
        <v>0.11642</v>
      </c>
      <c r="S106" s="37">
        <v>0.11692900000000001</v>
      </c>
      <c r="T106" s="37">
        <v>0.117383</v>
      </c>
      <c r="U106" s="37">
        <v>0.11802600000000001</v>
      </c>
      <c r="V106" s="37">
        <v>0.11879199999999999</v>
      </c>
      <c r="W106" s="37">
        <v>0.11981600000000001</v>
      </c>
      <c r="X106" s="37">
        <v>0.1207</v>
      </c>
      <c r="Y106" s="37">
        <v>0.12163400000000001</v>
      </c>
      <c r="Z106" s="37">
        <v>0.12264</v>
      </c>
      <c r="AA106" s="37">
        <v>0.123317</v>
      </c>
      <c r="AB106" s="37">
        <v>0.124087</v>
      </c>
      <c r="AC106" s="37">
        <v>0.124877</v>
      </c>
      <c r="AD106" s="37">
        <v>0.12554000000000001</v>
      </c>
      <c r="AE106" s="37">
        <v>0.126277</v>
      </c>
      <c r="AF106" s="38">
        <v>6.2090000000000001E-3</v>
      </c>
      <c r="AG106" s="27"/>
      <c r="AH106" s="20"/>
    </row>
    <row r="107" spans="1:34" ht="15" customHeight="1" x14ac:dyDescent="0.25">
      <c r="A107" s="26" t="s">
        <v>175</v>
      </c>
      <c r="B107" s="36" t="s">
        <v>327</v>
      </c>
      <c r="C107" s="37">
        <v>7.8223000000000001E-2</v>
      </c>
      <c r="D107" s="37">
        <v>7.8455999999999998E-2</v>
      </c>
      <c r="E107" s="37">
        <v>7.9879000000000006E-2</v>
      </c>
      <c r="F107" s="37">
        <v>8.1015000000000004E-2</v>
      </c>
      <c r="G107" s="37">
        <v>8.1703999999999999E-2</v>
      </c>
      <c r="H107" s="37">
        <v>8.2288E-2</v>
      </c>
      <c r="I107" s="37">
        <v>8.2902000000000003E-2</v>
      </c>
      <c r="J107" s="37">
        <v>8.3697999999999995E-2</v>
      </c>
      <c r="K107" s="37">
        <v>8.4734000000000004E-2</v>
      </c>
      <c r="L107" s="37">
        <v>8.6179000000000006E-2</v>
      </c>
      <c r="M107" s="37">
        <v>8.7991E-2</v>
      </c>
      <c r="N107" s="37">
        <v>8.9672000000000002E-2</v>
      </c>
      <c r="O107" s="37">
        <v>9.1721999999999998E-2</v>
      </c>
      <c r="P107" s="37">
        <v>9.3600000000000003E-2</v>
      </c>
      <c r="Q107" s="37">
        <v>9.5455999999999999E-2</v>
      </c>
      <c r="R107" s="37">
        <v>9.7072000000000006E-2</v>
      </c>
      <c r="S107" s="37">
        <v>9.8484000000000002E-2</v>
      </c>
      <c r="T107" s="37">
        <v>9.9843000000000001E-2</v>
      </c>
      <c r="U107" s="37">
        <v>0.101357</v>
      </c>
      <c r="V107" s="37">
        <v>0.102973</v>
      </c>
      <c r="W107" s="37">
        <v>0.104813</v>
      </c>
      <c r="X107" s="37">
        <v>0.106531</v>
      </c>
      <c r="Y107" s="37">
        <v>0.108293</v>
      </c>
      <c r="Z107" s="37">
        <v>0.110121</v>
      </c>
      <c r="AA107" s="37">
        <v>0.111651</v>
      </c>
      <c r="AB107" s="37">
        <v>0.11326</v>
      </c>
      <c r="AC107" s="37">
        <v>0.114884</v>
      </c>
      <c r="AD107" s="37">
        <v>0.116387</v>
      </c>
      <c r="AE107" s="37">
        <v>0.117952</v>
      </c>
      <c r="AF107" s="38">
        <v>1.4777E-2</v>
      </c>
      <c r="AG107" s="27"/>
      <c r="AH107" s="20"/>
    </row>
    <row r="108" spans="1:34" ht="15" customHeight="1" x14ac:dyDescent="0.25">
      <c r="A108" s="26" t="s">
        <v>174</v>
      </c>
      <c r="B108" s="36" t="s">
        <v>326</v>
      </c>
      <c r="C108" s="37">
        <v>0.52424099999999996</v>
      </c>
      <c r="D108" s="37">
        <v>0.50756000000000001</v>
      </c>
      <c r="E108" s="37">
        <v>0.49981199999999998</v>
      </c>
      <c r="F108" s="37">
        <v>0.49174499999999999</v>
      </c>
      <c r="G108" s="37">
        <v>0.48112700000000003</v>
      </c>
      <c r="H108" s="37">
        <v>0.47011500000000001</v>
      </c>
      <c r="I108" s="37">
        <v>0.45847399999999999</v>
      </c>
      <c r="J108" s="37">
        <v>0.44717800000000002</v>
      </c>
      <c r="K108" s="37">
        <v>0.43663000000000002</v>
      </c>
      <c r="L108" s="37">
        <v>0.42787199999999997</v>
      </c>
      <c r="M108" s="37">
        <v>0.42068299999999997</v>
      </c>
      <c r="N108" s="37">
        <v>0.41233599999999998</v>
      </c>
      <c r="O108" s="37">
        <v>0.40550199999999997</v>
      </c>
      <c r="P108" s="37">
        <v>0.39916000000000001</v>
      </c>
      <c r="Q108" s="37">
        <v>0.39354099999999997</v>
      </c>
      <c r="R108" s="37">
        <v>0.38753900000000002</v>
      </c>
      <c r="S108" s="37">
        <v>0.381106</v>
      </c>
      <c r="T108" s="37">
        <v>0.37523499999999999</v>
      </c>
      <c r="U108" s="37">
        <v>0.37079299999999998</v>
      </c>
      <c r="V108" s="37">
        <v>0.36753000000000002</v>
      </c>
      <c r="W108" s="37">
        <v>0.36592000000000002</v>
      </c>
      <c r="X108" s="37">
        <v>0.36459000000000003</v>
      </c>
      <c r="Y108" s="37">
        <v>0.36407099999999998</v>
      </c>
      <c r="Z108" s="37">
        <v>0.36441600000000002</v>
      </c>
      <c r="AA108" s="37">
        <v>0.36443900000000001</v>
      </c>
      <c r="AB108" s="37">
        <v>0.36532999999999999</v>
      </c>
      <c r="AC108" s="37">
        <v>0.36663499999999999</v>
      </c>
      <c r="AD108" s="37">
        <v>0.36802099999999999</v>
      </c>
      <c r="AE108" s="37">
        <v>0.37015199999999998</v>
      </c>
      <c r="AF108" s="38">
        <v>-1.2352999999999999E-2</v>
      </c>
      <c r="AG108" s="27"/>
      <c r="AH108" s="20"/>
    </row>
    <row r="109" spans="1:34" ht="15" customHeight="1" x14ac:dyDescent="0.25">
      <c r="A109" s="26" t="s">
        <v>173</v>
      </c>
      <c r="B109" s="36" t="s">
        <v>325</v>
      </c>
      <c r="C109" s="37">
        <v>0.34017799999999998</v>
      </c>
      <c r="D109" s="37">
        <v>0.33145000000000002</v>
      </c>
      <c r="E109" s="37">
        <v>0.32766200000000001</v>
      </c>
      <c r="F109" s="37">
        <v>0.32289099999999998</v>
      </c>
      <c r="G109" s="37">
        <v>0.31572299999999998</v>
      </c>
      <c r="H109" s="37">
        <v>0.30760500000000002</v>
      </c>
      <c r="I109" s="37">
        <v>0.29849799999999999</v>
      </c>
      <c r="J109" s="37">
        <v>0.28910400000000003</v>
      </c>
      <c r="K109" s="37">
        <v>0.27981200000000001</v>
      </c>
      <c r="L109" s="37">
        <v>0.27127299999999999</v>
      </c>
      <c r="M109" s="37">
        <v>0.26343899999999998</v>
      </c>
      <c r="N109" s="37">
        <v>0.25463999999999998</v>
      </c>
      <c r="O109" s="37">
        <v>0.24659700000000001</v>
      </c>
      <c r="P109" s="37">
        <v>0.23866799999999999</v>
      </c>
      <c r="Q109" s="37">
        <v>0.23112199999999999</v>
      </c>
      <c r="R109" s="37">
        <v>0.22326399999999999</v>
      </c>
      <c r="S109" s="37">
        <v>0.215225</v>
      </c>
      <c r="T109" s="37">
        <v>0.20760400000000001</v>
      </c>
      <c r="U109" s="37">
        <v>0.20091200000000001</v>
      </c>
      <c r="V109" s="37">
        <v>0.19502900000000001</v>
      </c>
      <c r="W109" s="37">
        <v>0.190272</v>
      </c>
      <c r="X109" s="37">
        <v>0.18592</v>
      </c>
      <c r="Y109" s="37">
        <v>0.18232200000000001</v>
      </c>
      <c r="Z109" s="37">
        <v>0.17945700000000001</v>
      </c>
      <c r="AA109" s="37">
        <v>0.17699999999999999</v>
      </c>
      <c r="AB109" s="37">
        <v>0.17538599999999999</v>
      </c>
      <c r="AC109" s="37">
        <v>0.174376</v>
      </c>
      <c r="AD109" s="37">
        <v>0.17383799999999999</v>
      </c>
      <c r="AE109" s="37">
        <v>0.17397000000000001</v>
      </c>
      <c r="AF109" s="38">
        <v>-2.3664999999999999E-2</v>
      </c>
      <c r="AG109" s="27"/>
      <c r="AH109" s="20"/>
    </row>
    <row r="110" spans="1:34" ht="15" customHeight="1" x14ac:dyDescent="0.25">
      <c r="A110" s="26" t="s">
        <v>172</v>
      </c>
      <c r="B110" s="36" t="s">
        <v>171</v>
      </c>
      <c r="C110" s="37">
        <v>0.25257299999999999</v>
      </c>
      <c r="D110" s="37">
        <v>0.24671000000000001</v>
      </c>
      <c r="E110" s="37">
        <v>0.22173100000000001</v>
      </c>
      <c r="F110" s="37">
        <v>0.22417599999999999</v>
      </c>
      <c r="G110" s="37">
        <v>0.225276</v>
      </c>
      <c r="H110" s="37">
        <v>0.225825</v>
      </c>
      <c r="I110" s="37">
        <v>0.22562099999999999</v>
      </c>
      <c r="J110" s="37">
        <v>0.22486900000000001</v>
      </c>
      <c r="K110" s="37">
        <v>0.22392599999999999</v>
      </c>
      <c r="L110" s="37">
        <v>0.22317799999999999</v>
      </c>
      <c r="M110" s="37">
        <v>0.22254199999999999</v>
      </c>
      <c r="N110" s="37">
        <v>0.22076200000000001</v>
      </c>
      <c r="O110" s="37">
        <v>0.21889700000000001</v>
      </c>
      <c r="P110" s="37">
        <v>0.21618299999999999</v>
      </c>
      <c r="Q110" s="37">
        <v>0.21316199999999999</v>
      </c>
      <c r="R110" s="37">
        <v>0.20943300000000001</v>
      </c>
      <c r="S110" s="37">
        <v>0.20494000000000001</v>
      </c>
      <c r="T110" s="37">
        <v>0.200434</v>
      </c>
      <c r="U110" s="37">
        <v>0.196406</v>
      </c>
      <c r="V110" s="37">
        <v>0.19278899999999999</v>
      </c>
      <c r="W110" s="37">
        <v>0.189775</v>
      </c>
      <c r="X110" s="37">
        <v>0.18689</v>
      </c>
      <c r="Y110" s="37">
        <v>0.18443599999999999</v>
      </c>
      <c r="Z110" s="37">
        <v>0.182334</v>
      </c>
      <c r="AA110" s="37">
        <v>0.17981900000000001</v>
      </c>
      <c r="AB110" s="37">
        <v>0.17780699999999999</v>
      </c>
      <c r="AC110" s="37">
        <v>0.17621899999999999</v>
      </c>
      <c r="AD110" s="37">
        <v>0.17477599999999999</v>
      </c>
      <c r="AE110" s="37">
        <v>0.173677</v>
      </c>
      <c r="AF110" s="38">
        <v>-1.3285999999999999E-2</v>
      </c>
      <c r="AG110" s="27"/>
      <c r="AH110" s="20"/>
    </row>
    <row r="111" spans="1:34" ht="15" customHeight="1" x14ac:dyDescent="0.25">
      <c r="A111" s="26" t="s">
        <v>170</v>
      </c>
      <c r="B111" s="36" t="s">
        <v>324</v>
      </c>
      <c r="C111" s="37">
        <v>5.2054660000000004</v>
      </c>
      <c r="D111" s="37">
        <v>5.2792649999999997</v>
      </c>
      <c r="E111" s="37">
        <v>5.3680680000000001</v>
      </c>
      <c r="F111" s="37">
        <v>5.4667950000000003</v>
      </c>
      <c r="G111" s="37">
        <v>5.5393330000000001</v>
      </c>
      <c r="H111" s="37">
        <v>5.6196859999999997</v>
      </c>
      <c r="I111" s="37">
        <v>5.6796139999999999</v>
      </c>
      <c r="J111" s="37">
        <v>5.7321720000000003</v>
      </c>
      <c r="K111" s="37">
        <v>5.7932949999999996</v>
      </c>
      <c r="L111" s="37">
        <v>5.8741300000000001</v>
      </c>
      <c r="M111" s="37">
        <v>5.9726720000000002</v>
      </c>
      <c r="N111" s="37">
        <v>6.0554870000000003</v>
      </c>
      <c r="O111" s="37">
        <v>6.1483489999999996</v>
      </c>
      <c r="P111" s="37">
        <v>6.2413259999999999</v>
      </c>
      <c r="Q111" s="37">
        <v>6.3396559999999997</v>
      </c>
      <c r="R111" s="37">
        <v>6.4296220000000002</v>
      </c>
      <c r="S111" s="37">
        <v>6.5040570000000004</v>
      </c>
      <c r="T111" s="37">
        <v>6.5783399999999999</v>
      </c>
      <c r="U111" s="37">
        <v>6.6683149999999998</v>
      </c>
      <c r="V111" s="37">
        <v>6.7671700000000001</v>
      </c>
      <c r="W111" s="37">
        <v>6.8881180000000004</v>
      </c>
      <c r="X111" s="37">
        <v>7.0062930000000003</v>
      </c>
      <c r="Y111" s="37">
        <v>7.1321969999999997</v>
      </c>
      <c r="Z111" s="37">
        <v>7.2672169999999996</v>
      </c>
      <c r="AA111" s="37">
        <v>7.3884829999999999</v>
      </c>
      <c r="AB111" s="37">
        <v>7.5214470000000002</v>
      </c>
      <c r="AC111" s="37">
        <v>7.6591680000000002</v>
      </c>
      <c r="AD111" s="37">
        <v>7.7947930000000003</v>
      </c>
      <c r="AE111" s="37">
        <v>7.9456879999999996</v>
      </c>
      <c r="AF111" s="38">
        <v>1.5219E-2</v>
      </c>
      <c r="AG111" s="27"/>
      <c r="AH111" s="20"/>
    </row>
    <row r="112" spans="1:34" ht="15" customHeight="1" x14ac:dyDescent="0.2">
      <c r="A112" s="26" t="s">
        <v>169</v>
      </c>
      <c r="B112" s="35" t="s">
        <v>323</v>
      </c>
      <c r="C112" s="47">
        <v>21.508896</v>
      </c>
      <c r="D112" s="47">
        <v>21.121822000000002</v>
      </c>
      <c r="E112" s="47">
        <v>20.988358000000002</v>
      </c>
      <c r="F112" s="47">
        <v>21.127586000000001</v>
      </c>
      <c r="G112" s="47">
        <v>21.191535999999999</v>
      </c>
      <c r="H112" s="47">
        <v>21.249516</v>
      </c>
      <c r="I112" s="47">
        <v>21.267403000000002</v>
      </c>
      <c r="J112" s="47">
        <v>21.267963000000002</v>
      </c>
      <c r="K112" s="47">
        <v>21.269732999999999</v>
      </c>
      <c r="L112" s="47">
        <v>21.316433</v>
      </c>
      <c r="M112" s="47">
        <v>21.412941</v>
      </c>
      <c r="N112" s="47">
        <v>21.481677999999999</v>
      </c>
      <c r="O112" s="47">
        <v>21.587553</v>
      </c>
      <c r="P112" s="47">
        <v>21.698273</v>
      </c>
      <c r="Q112" s="47">
        <v>21.825367</v>
      </c>
      <c r="R112" s="47">
        <v>21.926689</v>
      </c>
      <c r="S112" s="47">
        <v>21.989027</v>
      </c>
      <c r="T112" s="47">
        <v>22.053360000000001</v>
      </c>
      <c r="U112" s="47">
        <v>22.145949999999999</v>
      </c>
      <c r="V112" s="47">
        <v>22.265259</v>
      </c>
      <c r="W112" s="47">
        <v>22.438521999999999</v>
      </c>
      <c r="X112" s="47">
        <v>22.608433000000002</v>
      </c>
      <c r="Y112" s="47">
        <v>22.800034</v>
      </c>
      <c r="Z112" s="47">
        <v>23.011658000000001</v>
      </c>
      <c r="AA112" s="47">
        <v>23.186775000000001</v>
      </c>
      <c r="AB112" s="47">
        <v>23.391161</v>
      </c>
      <c r="AC112" s="47">
        <v>23.609210999999998</v>
      </c>
      <c r="AD112" s="47">
        <v>23.818702999999999</v>
      </c>
      <c r="AE112" s="47">
        <v>24.056145000000001</v>
      </c>
      <c r="AF112" s="48">
        <v>4.0049999999999999E-3</v>
      </c>
      <c r="AG112" s="27"/>
      <c r="AH112" s="19"/>
    </row>
    <row r="113" spans="1:34" ht="15" customHeight="1" x14ac:dyDescent="0.25">
      <c r="A113" s="26" t="s">
        <v>322</v>
      </c>
      <c r="B113" s="36" t="s">
        <v>321</v>
      </c>
      <c r="C113" s="37">
        <v>0.112023</v>
      </c>
      <c r="D113" s="37">
        <v>0.123458</v>
      </c>
      <c r="E113" s="37">
        <v>0.13652900000000001</v>
      </c>
      <c r="F113" s="37">
        <v>0.14977699999999999</v>
      </c>
      <c r="G113" s="37">
        <v>0.16300899999999999</v>
      </c>
      <c r="H113" s="37">
        <v>0.17658499999999999</v>
      </c>
      <c r="I113" s="37">
        <v>0.19053</v>
      </c>
      <c r="J113" s="37">
        <v>0.20494499999999999</v>
      </c>
      <c r="K113" s="37">
        <v>0.21981999999999999</v>
      </c>
      <c r="L113" s="37">
        <v>0.23524600000000001</v>
      </c>
      <c r="M113" s="37">
        <v>0.25148999999999999</v>
      </c>
      <c r="N113" s="37">
        <v>0.26793699999999998</v>
      </c>
      <c r="O113" s="37">
        <v>0.28465000000000001</v>
      </c>
      <c r="P113" s="37">
        <v>0.29947400000000002</v>
      </c>
      <c r="Q113" s="37">
        <v>0.31491799999999998</v>
      </c>
      <c r="R113" s="37">
        <v>0.33096799999999998</v>
      </c>
      <c r="S113" s="37">
        <v>0.34801199999999999</v>
      </c>
      <c r="T113" s="37">
        <v>0.36618699999999998</v>
      </c>
      <c r="U113" s="37">
        <v>0.38540000000000002</v>
      </c>
      <c r="V113" s="37">
        <v>0.40570899999999999</v>
      </c>
      <c r="W113" s="37">
        <v>0.427124</v>
      </c>
      <c r="X113" s="37">
        <v>0.44966</v>
      </c>
      <c r="Y113" s="37">
        <v>0.47307100000000002</v>
      </c>
      <c r="Z113" s="37">
        <v>0.49757400000000002</v>
      </c>
      <c r="AA113" s="37">
        <v>0.52299700000000005</v>
      </c>
      <c r="AB113" s="37">
        <v>0.54935500000000004</v>
      </c>
      <c r="AC113" s="37">
        <v>0.57694599999999996</v>
      </c>
      <c r="AD113" s="37">
        <v>0.60526800000000003</v>
      </c>
      <c r="AE113" s="37">
        <v>0.63452399999999998</v>
      </c>
      <c r="AF113" s="38">
        <v>6.3893000000000005E-2</v>
      </c>
      <c r="AG113" s="27"/>
      <c r="AH113" s="20"/>
    </row>
    <row r="114" spans="1:34" ht="15" customHeight="1" x14ac:dyDescent="0.2">
      <c r="A114" s="26" t="s">
        <v>320</v>
      </c>
      <c r="B114" s="35" t="s">
        <v>319</v>
      </c>
      <c r="C114" s="39">
        <v>21.396872999999999</v>
      </c>
      <c r="D114" s="39">
        <v>20.998363000000001</v>
      </c>
      <c r="E114" s="39">
        <v>20.851828000000001</v>
      </c>
      <c r="F114" s="39">
        <v>20.977810000000002</v>
      </c>
      <c r="G114" s="39">
        <v>21.028528000000001</v>
      </c>
      <c r="H114" s="39">
        <v>21.072931000000001</v>
      </c>
      <c r="I114" s="39">
        <v>21.076872000000002</v>
      </c>
      <c r="J114" s="39">
        <v>21.063019000000001</v>
      </c>
      <c r="K114" s="39">
        <v>21.049913</v>
      </c>
      <c r="L114" s="39">
        <v>21.081185999999999</v>
      </c>
      <c r="M114" s="39">
        <v>21.161451</v>
      </c>
      <c r="N114" s="39">
        <v>21.213740999999999</v>
      </c>
      <c r="O114" s="39">
        <v>21.302902</v>
      </c>
      <c r="P114" s="39">
        <v>21.398797999999999</v>
      </c>
      <c r="Q114" s="39">
        <v>21.510448</v>
      </c>
      <c r="R114" s="39">
        <v>21.59572</v>
      </c>
      <c r="S114" s="39">
        <v>21.641013999999998</v>
      </c>
      <c r="T114" s="39">
        <v>21.687172</v>
      </c>
      <c r="U114" s="39">
        <v>21.760549999999999</v>
      </c>
      <c r="V114" s="39">
        <v>21.859549000000001</v>
      </c>
      <c r="W114" s="39">
        <v>22.011398</v>
      </c>
      <c r="X114" s="39">
        <v>22.158773</v>
      </c>
      <c r="Y114" s="39">
        <v>22.326962999999999</v>
      </c>
      <c r="Z114" s="39">
        <v>22.514084</v>
      </c>
      <c r="AA114" s="39">
        <v>22.663778000000001</v>
      </c>
      <c r="AB114" s="39">
        <v>22.841805999999998</v>
      </c>
      <c r="AC114" s="39">
        <v>23.032264999999999</v>
      </c>
      <c r="AD114" s="39">
        <v>23.213433999999999</v>
      </c>
      <c r="AE114" s="39">
        <v>23.421619</v>
      </c>
      <c r="AF114" s="40">
        <v>3.2339999999999999E-3</v>
      </c>
      <c r="AG114" s="27"/>
      <c r="AH114" s="19"/>
    </row>
    <row r="115" spans="1:34" ht="15" customHeight="1" x14ac:dyDescent="0.2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</row>
    <row r="116" spans="1:34" ht="15" customHeight="1" x14ac:dyDescent="0.2">
      <c r="B116" s="35" t="s">
        <v>318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</row>
    <row r="117" spans="1:34" ht="15" customHeight="1" x14ac:dyDescent="0.25">
      <c r="A117" s="26" t="s">
        <v>168</v>
      </c>
      <c r="B117" s="36" t="s">
        <v>167</v>
      </c>
      <c r="C117" s="37">
        <v>1.4845000000000001E-2</v>
      </c>
      <c r="D117" s="37">
        <v>1.5337E-2</v>
      </c>
      <c r="E117" s="37">
        <v>1.7392999999999999E-2</v>
      </c>
      <c r="F117" s="37">
        <v>1.9101E-2</v>
      </c>
      <c r="G117" s="37">
        <v>2.0705000000000001E-2</v>
      </c>
      <c r="H117" s="37">
        <v>2.2252999999999998E-2</v>
      </c>
      <c r="I117" s="37">
        <v>2.3747000000000001E-2</v>
      </c>
      <c r="J117" s="37">
        <v>2.5304E-2</v>
      </c>
      <c r="K117" s="37">
        <v>2.6698E-2</v>
      </c>
      <c r="L117" s="37">
        <v>2.8160000000000001E-2</v>
      </c>
      <c r="M117" s="37">
        <v>2.9547E-2</v>
      </c>
      <c r="N117" s="37">
        <v>3.0886E-2</v>
      </c>
      <c r="O117" s="37">
        <v>3.2044999999999997E-2</v>
      </c>
      <c r="P117" s="37">
        <v>3.2747999999999999E-2</v>
      </c>
      <c r="Q117" s="37">
        <v>3.3270000000000001E-2</v>
      </c>
      <c r="R117" s="37">
        <v>3.3674000000000003E-2</v>
      </c>
      <c r="S117" s="37">
        <v>3.3866E-2</v>
      </c>
      <c r="T117" s="37">
        <v>3.424E-2</v>
      </c>
      <c r="U117" s="37">
        <v>3.4597999999999997E-2</v>
      </c>
      <c r="V117" s="37">
        <v>3.5140999999999999E-2</v>
      </c>
      <c r="W117" s="37">
        <v>3.5660999999999998E-2</v>
      </c>
      <c r="X117" s="37">
        <v>3.6152999999999998E-2</v>
      </c>
      <c r="Y117" s="37">
        <v>3.6614000000000001E-2</v>
      </c>
      <c r="Z117" s="37">
        <v>3.7157999999999997E-2</v>
      </c>
      <c r="AA117" s="37">
        <v>3.7769999999999998E-2</v>
      </c>
      <c r="AB117" s="37">
        <v>3.8505999999999999E-2</v>
      </c>
      <c r="AC117" s="37">
        <v>3.9142999999999997E-2</v>
      </c>
      <c r="AD117" s="37">
        <v>3.9898999999999997E-2</v>
      </c>
      <c r="AE117" s="37">
        <v>4.0578000000000003E-2</v>
      </c>
      <c r="AF117" s="38">
        <v>3.6565E-2</v>
      </c>
      <c r="AG117" s="27"/>
      <c r="AH117" s="20"/>
    </row>
    <row r="118" spans="1:34" ht="15" customHeight="1" x14ac:dyDescent="0.25">
      <c r="A118" s="26" t="s">
        <v>166</v>
      </c>
      <c r="B118" s="36" t="s">
        <v>165</v>
      </c>
      <c r="C118" s="37">
        <v>5.7070999999999997E-2</v>
      </c>
      <c r="D118" s="37">
        <v>6.5246999999999999E-2</v>
      </c>
      <c r="E118" s="37">
        <v>7.4490000000000001E-2</v>
      </c>
      <c r="F118" s="37">
        <v>8.2332000000000002E-2</v>
      </c>
      <c r="G118" s="37">
        <v>8.9647000000000004E-2</v>
      </c>
      <c r="H118" s="37">
        <v>9.6698999999999993E-2</v>
      </c>
      <c r="I118" s="37">
        <v>0.103424</v>
      </c>
      <c r="J118" s="37">
        <v>0.110056</v>
      </c>
      <c r="K118" s="37">
        <v>0.11708300000000001</v>
      </c>
      <c r="L118" s="37">
        <v>0.1244</v>
      </c>
      <c r="M118" s="37">
        <v>0.13175400000000001</v>
      </c>
      <c r="N118" s="37">
        <v>0.136737</v>
      </c>
      <c r="O118" s="37">
        <v>0.13999400000000001</v>
      </c>
      <c r="P118" s="37">
        <v>0.13961699999999999</v>
      </c>
      <c r="Q118" s="37">
        <v>0.13946500000000001</v>
      </c>
      <c r="R118" s="37">
        <v>0.13922100000000001</v>
      </c>
      <c r="S118" s="37">
        <v>0.13922000000000001</v>
      </c>
      <c r="T118" s="37">
        <v>0.139213</v>
      </c>
      <c r="U118" s="37">
        <v>0.139127</v>
      </c>
      <c r="V118" s="37">
        <v>0.139539</v>
      </c>
      <c r="W118" s="37">
        <v>0.13955999999999999</v>
      </c>
      <c r="X118" s="37">
        <v>0.13979800000000001</v>
      </c>
      <c r="Y118" s="37">
        <v>0.139983</v>
      </c>
      <c r="Z118" s="37">
        <v>0.14035800000000001</v>
      </c>
      <c r="AA118" s="37">
        <v>0.140489</v>
      </c>
      <c r="AB118" s="37">
        <v>0.140678</v>
      </c>
      <c r="AC118" s="37">
        <v>0.140518</v>
      </c>
      <c r="AD118" s="37">
        <v>0.14077500000000001</v>
      </c>
      <c r="AE118" s="37">
        <v>0.140678</v>
      </c>
      <c r="AF118" s="38">
        <v>3.2745000000000003E-2</v>
      </c>
      <c r="AG118" s="27"/>
      <c r="AH118" s="20"/>
    </row>
    <row r="119" spans="1:34" ht="15" customHeight="1" x14ac:dyDescent="0.25">
      <c r="A119" s="26" t="s">
        <v>164</v>
      </c>
      <c r="B119" s="36" t="s">
        <v>57</v>
      </c>
      <c r="C119" s="37">
        <v>0.32074200000000003</v>
      </c>
      <c r="D119" s="37">
        <v>0.35317799999999999</v>
      </c>
      <c r="E119" s="37">
        <v>0.39725199999999999</v>
      </c>
      <c r="F119" s="37">
        <v>0.43442599999999998</v>
      </c>
      <c r="G119" s="37">
        <v>0.47073300000000001</v>
      </c>
      <c r="H119" s="37">
        <v>0.50977799999999995</v>
      </c>
      <c r="I119" s="37">
        <v>0.54817300000000002</v>
      </c>
      <c r="J119" s="37">
        <v>0.58955800000000003</v>
      </c>
      <c r="K119" s="37">
        <v>0.63500900000000005</v>
      </c>
      <c r="L119" s="37">
        <v>0.682952</v>
      </c>
      <c r="M119" s="37">
        <v>0.73329999999999995</v>
      </c>
      <c r="N119" s="37">
        <v>0.78193000000000001</v>
      </c>
      <c r="O119" s="37">
        <v>0.83591400000000005</v>
      </c>
      <c r="P119" s="37">
        <v>0.88302199999999997</v>
      </c>
      <c r="Q119" s="37">
        <v>0.92925899999999995</v>
      </c>
      <c r="R119" s="37">
        <v>0.97457099999999997</v>
      </c>
      <c r="S119" s="37">
        <v>1.022575</v>
      </c>
      <c r="T119" s="37">
        <v>1.0770759999999999</v>
      </c>
      <c r="U119" s="37">
        <v>1.132468</v>
      </c>
      <c r="V119" s="37">
        <v>1.1976089999999999</v>
      </c>
      <c r="W119" s="37">
        <v>1.2617700000000001</v>
      </c>
      <c r="X119" s="37">
        <v>1.3309089999999999</v>
      </c>
      <c r="Y119" s="37">
        <v>1.4054310000000001</v>
      </c>
      <c r="Z119" s="37">
        <v>1.4835309999999999</v>
      </c>
      <c r="AA119" s="37">
        <v>1.559299</v>
      </c>
      <c r="AB119" s="37">
        <v>1.639516</v>
      </c>
      <c r="AC119" s="37">
        <v>1.7206680000000001</v>
      </c>
      <c r="AD119" s="37">
        <v>1.8081609999999999</v>
      </c>
      <c r="AE119" s="37">
        <v>1.890247</v>
      </c>
      <c r="AF119" s="38">
        <v>6.5401000000000001E-2</v>
      </c>
      <c r="AG119" s="27"/>
      <c r="AH119" s="20"/>
    </row>
    <row r="120" spans="1:34" ht="15" customHeight="1" x14ac:dyDescent="0.25">
      <c r="A120" s="26" t="s">
        <v>163</v>
      </c>
      <c r="B120" s="36" t="s">
        <v>55</v>
      </c>
      <c r="C120" s="37">
        <v>5.6099999999999998E-4</v>
      </c>
      <c r="D120" s="37">
        <v>6.0300000000000002E-4</v>
      </c>
      <c r="E120" s="37">
        <v>6.5899999999999997E-4</v>
      </c>
      <c r="F120" s="37">
        <v>7.0500000000000001E-4</v>
      </c>
      <c r="G120" s="37">
        <v>7.4799999999999997E-4</v>
      </c>
      <c r="H120" s="37">
        <v>8.0099999999999995E-4</v>
      </c>
      <c r="I120" s="37">
        <v>8.5400000000000005E-4</v>
      </c>
      <c r="J120" s="37">
        <v>9.0700000000000004E-4</v>
      </c>
      <c r="K120" s="37">
        <v>9.6000000000000002E-4</v>
      </c>
      <c r="L120" s="37">
        <v>1.0169999999999999E-3</v>
      </c>
      <c r="M120" s="37">
        <v>1.072E-3</v>
      </c>
      <c r="N120" s="37">
        <v>1.122E-3</v>
      </c>
      <c r="O120" s="37">
        <v>1.122E-3</v>
      </c>
      <c r="P120" s="37">
        <v>1.127E-3</v>
      </c>
      <c r="Q120" s="37">
        <v>1.126E-3</v>
      </c>
      <c r="R120" s="37">
        <v>1.1280000000000001E-3</v>
      </c>
      <c r="S120" s="37">
        <v>1.1280000000000001E-3</v>
      </c>
      <c r="T120" s="37">
        <v>1.1299999999999999E-3</v>
      </c>
      <c r="U120" s="37">
        <v>1.1349999999999999E-3</v>
      </c>
      <c r="V120" s="37">
        <v>1.1440000000000001E-3</v>
      </c>
      <c r="W120" s="37">
        <v>1.1460000000000001E-3</v>
      </c>
      <c r="X120" s="37">
        <v>1.1540000000000001E-3</v>
      </c>
      <c r="Y120" s="37">
        <v>1.1620000000000001E-3</v>
      </c>
      <c r="Z120" s="37">
        <v>1.17E-3</v>
      </c>
      <c r="AA120" s="37">
        <v>1.1770000000000001E-3</v>
      </c>
      <c r="AB120" s="37">
        <v>1.183E-3</v>
      </c>
      <c r="AC120" s="37">
        <v>1.1869999999999999E-3</v>
      </c>
      <c r="AD120" s="37">
        <v>1.194E-3</v>
      </c>
      <c r="AE120" s="37">
        <v>1.1919999999999999E-3</v>
      </c>
      <c r="AF120" s="38">
        <v>2.7265000000000001E-2</v>
      </c>
      <c r="AG120" s="27"/>
      <c r="AH120" s="20"/>
    </row>
    <row r="121" spans="1:34" ht="15" customHeight="1" x14ac:dyDescent="0.2">
      <c r="A121" s="26" t="s">
        <v>162</v>
      </c>
      <c r="B121" s="35" t="s">
        <v>53</v>
      </c>
      <c r="C121" s="39">
        <v>0.39321899999999999</v>
      </c>
      <c r="D121" s="39">
        <v>0.43436599999999997</v>
      </c>
      <c r="E121" s="39">
        <v>0.48979299999999998</v>
      </c>
      <c r="F121" s="39">
        <v>0.53656400000000004</v>
      </c>
      <c r="G121" s="39">
        <v>0.58183300000000004</v>
      </c>
      <c r="H121" s="39">
        <v>0.62953099999999995</v>
      </c>
      <c r="I121" s="39">
        <v>0.67619799999999997</v>
      </c>
      <c r="J121" s="39">
        <v>0.72582400000000002</v>
      </c>
      <c r="K121" s="39">
        <v>0.77975099999999997</v>
      </c>
      <c r="L121" s="39">
        <v>0.83652899999999997</v>
      </c>
      <c r="M121" s="39">
        <v>0.89567300000000005</v>
      </c>
      <c r="N121" s="39">
        <v>0.95067500000000005</v>
      </c>
      <c r="O121" s="39">
        <v>1.0090749999999999</v>
      </c>
      <c r="P121" s="39">
        <v>1.056513</v>
      </c>
      <c r="Q121" s="39">
        <v>1.103119</v>
      </c>
      <c r="R121" s="39">
        <v>1.148593</v>
      </c>
      <c r="S121" s="39">
        <v>1.1967890000000001</v>
      </c>
      <c r="T121" s="39">
        <v>1.2516590000000001</v>
      </c>
      <c r="U121" s="39">
        <v>1.307328</v>
      </c>
      <c r="V121" s="39">
        <v>1.3734329999999999</v>
      </c>
      <c r="W121" s="39">
        <v>1.438137</v>
      </c>
      <c r="X121" s="39">
        <v>1.508014</v>
      </c>
      <c r="Y121" s="39">
        <v>1.5831900000000001</v>
      </c>
      <c r="Z121" s="39">
        <v>1.662218</v>
      </c>
      <c r="AA121" s="39">
        <v>1.7387349999999999</v>
      </c>
      <c r="AB121" s="39">
        <v>1.8198840000000001</v>
      </c>
      <c r="AC121" s="39">
        <v>1.9015150000000001</v>
      </c>
      <c r="AD121" s="39">
        <v>1.990029</v>
      </c>
      <c r="AE121" s="39">
        <v>2.072695</v>
      </c>
      <c r="AF121" s="40">
        <v>6.1163000000000002E-2</v>
      </c>
      <c r="AG121" s="27"/>
      <c r="AH121" s="19"/>
    </row>
    <row r="122" spans="1:34" ht="15" customHeight="1" x14ac:dyDescent="0.2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</row>
    <row r="123" spans="1:34" ht="15" customHeight="1" x14ac:dyDescent="0.2">
      <c r="B123" s="35" t="s">
        <v>52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</row>
    <row r="124" spans="1:34" ht="15" customHeight="1" x14ac:dyDescent="0.25">
      <c r="A124" s="26" t="s">
        <v>161</v>
      </c>
      <c r="B124" s="36" t="s">
        <v>39</v>
      </c>
      <c r="C124" s="41">
        <v>6198</v>
      </c>
      <c r="D124" s="41">
        <v>6420</v>
      </c>
      <c r="E124" s="41">
        <v>5972</v>
      </c>
      <c r="F124" s="41">
        <v>5949</v>
      </c>
      <c r="G124" s="41">
        <v>5925</v>
      </c>
      <c r="H124" s="41">
        <v>5902</v>
      </c>
      <c r="I124" s="41">
        <v>5878</v>
      </c>
      <c r="J124" s="41">
        <v>5854</v>
      </c>
      <c r="K124" s="41">
        <v>5830</v>
      </c>
      <c r="L124" s="41">
        <v>5807</v>
      </c>
      <c r="M124" s="41">
        <v>5783</v>
      </c>
      <c r="N124" s="41">
        <v>5759</v>
      </c>
      <c r="O124" s="41">
        <v>5735</v>
      </c>
      <c r="P124" s="41">
        <v>5711</v>
      </c>
      <c r="Q124" s="41">
        <v>5687</v>
      </c>
      <c r="R124" s="41">
        <v>5663</v>
      </c>
      <c r="S124" s="41">
        <v>5639</v>
      </c>
      <c r="T124" s="41">
        <v>5615</v>
      </c>
      <c r="U124" s="41">
        <v>5591</v>
      </c>
      <c r="V124" s="41">
        <v>5567</v>
      </c>
      <c r="W124" s="41">
        <v>5543</v>
      </c>
      <c r="X124" s="41">
        <v>5519</v>
      </c>
      <c r="Y124" s="41">
        <v>5495</v>
      </c>
      <c r="Z124" s="41">
        <v>5471</v>
      </c>
      <c r="AA124" s="41">
        <v>5447</v>
      </c>
      <c r="AB124" s="41">
        <v>5423</v>
      </c>
      <c r="AC124" s="41">
        <v>5399</v>
      </c>
      <c r="AD124" s="41">
        <v>5374</v>
      </c>
      <c r="AE124" s="41">
        <v>5350</v>
      </c>
      <c r="AF124" s="38">
        <v>-5.241E-3</v>
      </c>
      <c r="AG124" s="27"/>
      <c r="AH124" s="20"/>
    </row>
    <row r="125" spans="1:34" ht="15" customHeight="1" x14ac:dyDescent="0.25">
      <c r="A125" s="26" t="s">
        <v>160</v>
      </c>
      <c r="B125" s="36" t="s">
        <v>37</v>
      </c>
      <c r="C125" s="41">
        <v>5742</v>
      </c>
      <c r="D125" s="41">
        <v>5779</v>
      </c>
      <c r="E125" s="41">
        <v>5348</v>
      </c>
      <c r="F125" s="41">
        <v>5325</v>
      </c>
      <c r="G125" s="41">
        <v>5303</v>
      </c>
      <c r="H125" s="41">
        <v>5281</v>
      </c>
      <c r="I125" s="41">
        <v>5259</v>
      </c>
      <c r="J125" s="41">
        <v>5236</v>
      </c>
      <c r="K125" s="41">
        <v>5214</v>
      </c>
      <c r="L125" s="41">
        <v>5192</v>
      </c>
      <c r="M125" s="41">
        <v>5169</v>
      </c>
      <c r="N125" s="41">
        <v>5147</v>
      </c>
      <c r="O125" s="41">
        <v>5125</v>
      </c>
      <c r="P125" s="41">
        <v>5102</v>
      </c>
      <c r="Q125" s="41">
        <v>5080</v>
      </c>
      <c r="R125" s="41">
        <v>5058</v>
      </c>
      <c r="S125" s="41">
        <v>5036</v>
      </c>
      <c r="T125" s="41">
        <v>5013</v>
      </c>
      <c r="U125" s="41">
        <v>4991</v>
      </c>
      <c r="V125" s="41">
        <v>4969</v>
      </c>
      <c r="W125" s="41">
        <v>4947</v>
      </c>
      <c r="X125" s="41">
        <v>4924</v>
      </c>
      <c r="Y125" s="41">
        <v>4902</v>
      </c>
      <c r="Z125" s="41">
        <v>4880</v>
      </c>
      <c r="AA125" s="41">
        <v>4858</v>
      </c>
      <c r="AB125" s="41">
        <v>4835</v>
      </c>
      <c r="AC125" s="41">
        <v>4813</v>
      </c>
      <c r="AD125" s="41">
        <v>4791</v>
      </c>
      <c r="AE125" s="41">
        <v>4769</v>
      </c>
      <c r="AF125" s="38">
        <v>-6.6090000000000003E-3</v>
      </c>
      <c r="AG125" s="27"/>
      <c r="AH125" s="20"/>
    </row>
    <row r="126" spans="1:34" ht="15" customHeight="1" x14ac:dyDescent="0.25">
      <c r="A126" s="26" t="s">
        <v>159</v>
      </c>
      <c r="B126" s="36" t="s">
        <v>35</v>
      </c>
      <c r="C126" s="41">
        <v>6427</v>
      </c>
      <c r="D126" s="41">
        <v>6306</v>
      </c>
      <c r="E126" s="41">
        <v>5982</v>
      </c>
      <c r="F126" s="41">
        <v>5967</v>
      </c>
      <c r="G126" s="41">
        <v>5953</v>
      </c>
      <c r="H126" s="41">
        <v>5938</v>
      </c>
      <c r="I126" s="41">
        <v>5923</v>
      </c>
      <c r="J126" s="41">
        <v>5908</v>
      </c>
      <c r="K126" s="41">
        <v>5893</v>
      </c>
      <c r="L126" s="41">
        <v>5879</v>
      </c>
      <c r="M126" s="41">
        <v>5864</v>
      </c>
      <c r="N126" s="41">
        <v>5849</v>
      </c>
      <c r="O126" s="41">
        <v>5834</v>
      </c>
      <c r="P126" s="41">
        <v>5819</v>
      </c>
      <c r="Q126" s="41">
        <v>5804</v>
      </c>
      <c r="R126" s="41">
        <v>5790</v>
      </c>
      <c r="S126" s="41">
        <v>5775</v>
      </c>
      <c r="T126" s="41">
        <v>5760</v>
      </c>
      <c r="U126" s="41">
        <v>5745</v>
      </c>
      <c r="V126" s="41">
        <v>5730</v>
      </c>
      <c r="W126" s="41">
        <v>5715</v>
      </c>
      <c r="X126" s="41">
        <v>5701</v>
      </c>
      <c r="Y126" s="41">
        <v>5686</v>
      </c>
      <c r="Z126" s="41">
        <v>5671</v>
      </c>
      <c r="AA126" s="41">
        <v>5656</v>
      </c>
      <c r="AB126" s="41">
        <v>5641</v>
      </c>
      <c r="AC126" s="41">
        <v>5626</v>
      </c>
      <c r="AD126" s="41">
        <v>5611</v>
      </c>
      <c r="AE126" s="41">
        <v>5597</v>
      </c>
      <c r="AF126" s="38">
        <v>-4.9259999999999998E-3</v>
      </c>
      <c r="AG126" s="27"/>
      <c r="AH126" s="20"/>
    </row>
    <row r="127" spans="1:34" ht="15" customHeight="1" x14ac:dyDescent="0.25">
      <c r="A127" s="26" t="s">
        <v>158</v>
      </c>
      <c r="B127" s="36" t="s">
        <v>33</v>
      </c>
      <c r="C127" s="41">
        <v>6845</v>
      </c>
      <c r="D127" s="41">
        <v>6601</v>
      </c>
      <c r="E127" s="41">
        <v>6349</v>
      </c>
      <c r="F127" s="41">
        <v>6340</v>
      </c>
      <c r="G127" s="41">
        <v>6330</v>
      </c>
      <c r="H127" s="41">
        <v>6321</v>
      </c>
      <c r="I127" s="41">
        <v>6311</v>
      </c>
      <c r="J127" s="41">
        <v>6301</v>
      </c>
      <c r="K127" s="41">
        <v>6291</v>
      </c>
      <c r="L127" s="41">
        <v>6281</v>
      </c>
      <c r="M127" s="41">
        <v>6271</v>
      </c>
      <c r="N127" s="41">
        <v>6261</v>
      </c>
      <c r="O127" s="41">
        <v>6250</v>
      </c>
      <c r="P127" s="41">
        <v>6240</v>
      </c>
      <c r="Q127" s="41">
        <v>6230</v>
      </c>
      <c r="R127" s="41">
        <v>6219</v>
      </c>
      <c r="S127" s="41">
        <v>6209</v>
      </c>
      <c r="T127" s="41">
        <v>6198</v>
      </c>
      <c r="U127" s="41">
        <v>6188</v>
      </c>
      <c r="V127" s="41">
        <v>6177</v>
      </c>
      <c r="W127" s="41">
        <v>6167</v>
      </c>
      <c r="X127" s="41">
        <v>6156</v>
      </c>
      <c r="Y127" s="41">
        <v>6145</v>
      </c>
      <c r="Z127" s="41">
        <v>6135</v>
      </c>
      <c r="AA127" s="41">
        <v>6124</v>
      </c>
      <c r="AB127" s="41">
        <v>6113</v>
      </c>
      <c r="AC127" s="41">
        <v>6103</v>
      </c>
      <c r="AD127" s="41">
        <v>6092</v>
      </c>
      <c r="AE127" s="41">
        <v>6081</v>
      </c>
      <c r="AF127" s="38">
        <v>-4.2180000000000004E-3</v>
      </c>
      <c r="AG127" s="27"/>
      <c r="AH127" s="20"/>
    </row>
    <row r="128" spans="1:34" ht="15" customHeight="1" x14ac:dyDescent="0.25">
      <c r="A128" s="26" t="s">
        <v>157</v>
      </c>
      <c r="B128" s="36" t="s">
        <v>31</v>
      </c>
      <c r="C128" s="41">
        <v>2566</v>
      </c>
      <c r="D128" s="41">
        <v>2600</v>
      </c>
      <c r="E128" s="41">
        <v>2375</v>
      </c>
      <c r="F128" s="41">
        <v>2358</v>
      </c>
      <c r="G128" s="41">
        <v>2342</v>
      </c>
      <c r="H128" s="41">
        <v>2326</v>
      </c>
      <c r="I128" s="41">
        <v>2310</v>
      </c>
      <c r="J128" s="41">
        <v>2294</v>
      </c>
      <c r="K128" s="41">
        <v>2277</v>
      </c>
      <c r="L128" s="41">
        <v>2261</v>
      </c>
      <c r="M128" s="41">
        <v>2245</v>
      </c>
      <c r="N128" s="41">
        <v>2229</v>
      </c>
      <c r="O128" s="41">
        <v>2213</v>
      </c>
      <c r="P128" s="41">
        <v>2197</v>
      </c>
      <c r="Q128" s="41">
        <v>2180</v>
      </c>
      <c r="R128" s="41">
        <v>2164</v>
      </c>
      <c r="S128" s="41">
        <v>2148</v>
      </c>
      <c r="T128" s="41">
        <v>2132</v>
      </c>
      <c r="U128" s="41">
        <v>2116</v>
      </c>
      <c r="V128" s="41">
        <v>2100</v>
      </c>
      <c r="W128" s="41">
        <v>2084</v>
      </c>
      <c r="X128" s="41">
        <v>2068</v>
      </c>
      <c r="Y128" s="41">
        <v>2052</v>
      </c>
      <c r="Z128" s="41">
        <v>2036</v>
      </c>
      <c r="AA128" s="41">
        <v>2020</v>
      </c>
      <c r="AB128" s="41">
        <v>2005</v>
      </c>
      <c r="AC128" s="41">
        <v>1989</v>
      </c>
      <c r="AD128" s="41">
        <v>1973</v>
      </c>
      <c r="AE128" s="41">
        <v>1957</v>
      </c>
      <c r="AF128" s="38">
        <v>-9.6299999999999997E-3</v>
      </c>
      <c r="AG128" s="27"/>
      <c r="AH128" s="20"/>
    </row>
    <row r="129" spans="1:34" ht="15" customHeight="1" x14ac:dyDescent="0.25">
      <c r="A129" s="26" t="s">
        <v>156</v>
      </c>
      <c r="B129" s="36" t="s">
        <v>29</v>
      </c>
      <c r="C129" s="41">
        <v>3487</v>
      </c>
      <c r="D129" s="41">
        <v>3442</v>
      </c>
      <c r="E129" s="41">
        <v>3180</v>
      </c>
      <c r="F129" s="41">
        <v>3168</v>
      </c>
      <c r="G129" s="41">
        <v>3156</v>
      </c>
      <c r="H129" s="41">
        <v>3144</v>
      </c>
      <c r="I129" s="41">
        <v>3131</v>
      </c>
      <c r="J129" s="41">
        <v>3119</v>
      </c>
      <c r="K129" s="41">
        <v>3106</v>
      </c>
      <c r="L129" s="41">
        <v>3094</v>
      </c>
      <c r="M129" s="41">
        <v>3081</v>
      </c>
      <c r="N129" s="41">
        <v>3069</v>
      </c>
      <c r="O129" s="41">
        <v>3056</v>
      </c>
      <c r="P129" s="41">
        <v>3043</v>
      </c>
      <c r="Q129" s="41">
        <v>3031</v>
      </c>
      <c r="R129" s="41">
        <v>3018</v>
      </c>
      <c r="S129" s="41">
        <v>3005</v>
      </c>
      <c r="T129" s="41">
        <v>2992</v>
      </c>
      <c r="U129" s="41">
        <v>2980</v>
      </c>
      <c r="V129" s="41">
        <v>2967</v>
      </c>
      <c r="W129" s="41">
        <v>2954</v>
      </c>
      <c r="X129" s="41">
        <v>2941</v>
      </c>
      <c r="Y129" s="41">
        <v>2929</v>
      </c>
      <c r="Z129" s="41">
        <v>2916</v>
      </c>
      <c r="AA129" s="41">
        <v>2903</v>
      </c>
      <c r="AB129" s="41">
        <v>2890</v>
      </c>
      <c r="AC129" s="41">
        <v>2877</v>
      </c>
      <c r="AD129" s="41">
        <v>2865</v>
      </c>
      <c r="AE129" s="41">
        <v>2852</v>
      </c>
      <c r="AF129" s="38">
        <v>-7.1539999999999998E-3</v>
      </c>
      <c r="AG129" s="27"/>
      <c r="AH129" s="20"/>
    </row>
    <row r="130" spans="1:34" ht="15" customHeight="1" x14ac:dyDescent="0.25">
      <c r="A130" s="26" t="s">
        <v>155</v>
      </c>
      <c r="B130" s="36" t="s">
        <v>27</v>
      </c>
      <c r="C130" s="41">
        <v>2195</v>
      </c>
      <c r="D130" s="41">
        <v>2056</v>
      </c>
      <c r="E130" s="41">
        <v>1942</v>
      </c>
      <c r="F130" s="41">
        <v>1934</v>
      </c>
      <c r="G130" s="41">
        <v>1925</v>
      </c>
      <c r="H130" s="41">
        <v>1916</v>
      </c>
      <c r="I130" s="41">
        <v>1908</v>
      </c>
      <c r="J130" s="41">
        <v>1899</v>
      </c>
      <c r="K130" s="41">
        <v>1891</v>
      </c>
      <c r="L130" s="41">
        <v>1882</v>
      </c>
      <c r="M130" s="41">
        <v>1874</v>
      </c>
      <c r="N130" s="41">
        <v>1865</v>
      </c>
      <c r="O130" s="41">
        <v>1857</v>
      </c>
      <c r="P130" s="41">
        <v>1849</v>
      </c>
      <c r="Q130" s="41">
        <v>1840</v>
      </c>
      <c r="R130" s="41">
        <v>1832</v>
      </c>
      <c r="S130" s="41">
        <v>1824</v>
      </c>
      <c r="T130" s="41">
        <v>1815</v>
      </c>
      <c r="U130" s="41">
        <v>1807</v>
      </c>
      <c r="V130" s="41">
        <v>1799</v>
      </c>
      <c r="W130" s="41">
        <v>1791</v>
      </c>
      <c r="X130" s="41">
        <v>1783</v>
      </c>
      <c r="Y130" s="41">
        <v>1774</v>
      </c>
      <c r="Z130" s="41">
        <v>1766</v>
      </c>
      <c r="AA130" s="41">
        <v>1758</v>
      </c>
      <c r="AB130" s="41">
        <v>1750</v>
      </c>
      <c r="AC130" s="41">
        <v>1742</v>
      </c>
      <c r="AD130" s="41">
        <v>1734</v>
      </c>
      <c r="AE130" s="41">
        <v>1726</v>
      </c>
      <c r="AF130" s="38">
        <v>-8.548E-3</v>
      </c>
      <c r="AG130" s="27"/>
      <c r="AH130" s="20"/>
    </row>
    <row r="131" spans="1:34" ht="15" customHeight="1" x14ac:dyDescent="0.25">
      <c r="A131" s="26" t="s">
        <v>154</v>
      </c>
      <c r="B131" s="36" t="s">
        <v>25</v>
      </c>
      <c r="C131" s="41">
        <v>4970</v>
      </c>
      <c r="D131" s="41">
        <v>4978</v>
      </c>
      <c r="E131" s="41">
        <v>4789</v>
      </c>
      <c r="F131" s="41">
        <v>4776</v>
      </c>
      <c r="G131" s="41">
        <v>4763</v>
      </c>
      <c r="H131" s="41">
        <v>4751</v>
      </c>
      <c r="I131" s="41">
        <v>4738</v>
      </c>
      <c r="J131" s="41">
        <v>4725</v>
      </c>
      <c r="K131" s="41">
        <v>4712</v>
      </c>
      <c r="L131" s="41">
        <v>4698</v>
      </c>
      <c r="M131" s="41">
        <v>4685</v>
      </c>
      <c r="N131" s="41">
        <v>4672</v>
      </c>
      <c r="O131" s="41">
        <v>4658</v>
      </c>
      <c r="P131" s="41">
        <v>4645</v>
      </c>
      <c r="Q131" s="41">
        <v>4632</v>
      </c>
      <c r="R131" s="41">
        <v>4619</v>
      </c>
      <c r="S131" s="41">
        <v>4606</v>
      </c>
      <c r="T131" s="41">
        <v>4593</v>
      </c>
      <c r="U131" s="41">
        <v>4580</v>
      </c>
      <c r="V131" s="41">
        <v>4568</v>
      </c>
      <c r="W131" s="41">
        <v>4555</v>
      </c>
      <c r="X131" s="41">
        <v>4542</v>
      </c>
      <c r="Y131" s="41">
        <v>4530</v>
      </c>
      <c r="Z131" s="41">
        <v>4517</v>
      </c>
      <c r="AA131" s="41">
        <v>4504</v>
      </c>
      <c r="AB131" s="41">
        <v>4492</v>
      </c>
      <c r="AC131" s="41">
        <v>4479</v>
      </c>
      <c r="AD131" s="41">
        <v>4467</v>
      </c>
      <c r="AE131" s="41">
        <v>4454</v>
      </c>
      <c r="AF131" s="38">
        <v>-3.9069999999999999E-3</v>
      </c>
      <c r="AG131" s="27"/>
      <c r="AH131" s="20"/>
    </row>
    <row r="132" spans="1:34" ht="15" customHeight="1" x14ac:dyDescent="0.25">
      <c r="A132" s="26" t="s">
        <v>153</v>
      </c>
      <c r="B132" s="36" t="s">
        <v>23</v>
      </c>
      <c r="C132" s="41">
        <v>3212</v>
      </c>
      <c r="D132" s="41">
        <v>3503</v>
      </c>
      <c r="E132" s="41">
        <v>3250</v>
      </c>
      <c r="F132" s="41">
        <v>3241</v>
      </c>
      <c r="G132" s="41">
        <v>3232</v>
      </c>
      <c r="H132" s="41">
        <v>3223</v>
      </c>
      <c r="I132" s="41">
        <v>3213</v>
      </c>
      <c r="J132" s="41">
        <v>3204</v>
      </c>
      <c r="K132" s="41">
        <v>3195</v>
      </c>
      <c r="L132" s="41">
        <v>3185</v>
      </c>
      <c r="M132" s="41">
        <v>3176</v>
      </c>
      <c r="N132" s="41">
        <v>3166</v>
      </c>
      <c r="O132" s="41">
        <v>3157</v>
      </c>
      <c r="P132" s="41">
        <v>3147</v>
      </c>
      <c r="Q132" s="41">
        <v>3137</v>
      </c>
      <c r="R132" s="41">
        <v>3128</v>
      </c>
      <c r="S132" s="41">
        <v>3118</v>
      </c>
      <c r="T132" s="41">
        <v>3108</v>
      </c>
      <c r="U132" s="41">
        <v>3098</v>
      </c>
      <c r="V132" s="41">
        <v>3089</v>
      </c>
      <c r="W132" s="41">
        <v>3079</v>
      </c>
      <c r="X132" s="41">
        <v>3069</v>
      </c>
      <c r="Y132" s="41">
        <v>3059</v>
      </c>
      <c r="Z132" s="41">
        <v>3049</v>
      </c>
      <c r="AA132" s="41">
        <v>3040</v>
      </c>
      <c r="AB132" s="41">
        <v>3030</v>
      </c>
      <c r="AC132" s="41">
        <v>3020</v>
      </c>
      <c r="AD132" s="41">
        <v>3010</v>
      </c>
      <c r="AE132" s="41">
        <v>3000</v>
      </c>
      <c r="AF132" s="38">
        <v>-2.4359999999999998E-3</v>
      </c>
      <c r="AG132" s="27"/>
      <c r="AH132" s="20"/>
    </row>
    <row r="133" spans="1:34" ht="15" customHeight="1" x14ac:dyDescent="0.2">
      <c r="A133" s="26" t="s">
        <v>152</v>
      </c>
      <c r="B133" s="35" t="s">
        <v>21</v>
      </c>
      <c r="C133" s="43">
        <v>4234.6137699999999</v>
      </c>
      <c r="D133" s="43">
        <v>4246.6186520000001</v>
      </c>
      <c r="E133" s="43">
        <v>3976.1059570000002</v>
      </c>
      <c r="F133" s="43">
        <v>3957.180664</v>
      </c>
      <c r="G133" s="43">
        <v>3938.5415039999998</v>
      </c>
      <c r="H133" s="43">
        <v>3920.0117190000001</v>
      </c>
      <c r="I133" s="43">
        <v>3901.2561040000001</v>
      </c>
      <c r="J133" s="43">
        <v>3882.5219729999999</v>
      </c>
      <c r="K133" s="43">
        <v>3863.8103030000002</v>
      </c>
      <c r="L133" s="43">
        <v>3845.1889649999998</v>
      </c>
      <c r="M133" s="43">
        <v>3826.626221</v>
      </c>
      <c r="N133" s="43">
        <v>3807.9733890000002</v>
      </c>
      <c r="O133" s="43">
        <v>3789.4521479999999</v>
      </c>
      <c r="P133" s="43">
        <v>3770.821289</v>
      </c>
      <c r="Q133" s="43">
        <v>3752.0329590000001</v>
      </c>
      <c r="R133" s="43">
        <v>3733.780029</v>
      </c>
      <c r="S133" s="43">
        <v>3715.305664</v>
      </c>
      <c r="T133" s="43">
        <v>3696.5273440000001</v>
      </c>
      <c r="U133" s="43">
        <v>3678.117432</v>
      </c>
      <c r="V133" s="43">
        <v>3659.850586</v>
      </c>
      <c r="W133" s="43">
        <v>3641.3955080000001</v>
      </c>
      <c r="X133" s="43">
        <v>3622.8991700000001</v>
      </c>
      <c r="Y133" s="43">
        <v>3604.398682</v>
      </c>
      <c r="Z133" s="43">
        <v>3585.969482</v>
      </c>
      <c r="AA133" s="43">
        <v>3567.7004390000002</v>
      </c>
      <c r="AB133" s="43">
        <v>3549.5581050000001</v>
      </c>
      <c r="AC133" s="43">
        <v>3531.4091800000001</v>
      </c>
      <c r="AD133" s="43">
        <v>3513.482422</v>
      </c>
      <c r="AE133" s="43">
        <v>3495.6748050000001</v>
      </c>
      <c r="AF133" s="40">
        <v>-6.8250000000000003E-3</v>
      </c>
      <c r="AG133" s="27"/>
      <c r="AH133" s="19"/>
    </row>
    <row r="134" spans="1:34" ht="15" customHeight="1" x14ac:dyDescent="0.2"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 spans="1:34" ht="15" customHeight="1" x14ac:dyDescent="0.2">
      <c r="B135" s="35" t="s">
        <v>41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 spans="1:34" ht="15" customHeight="1" x14ac:dyDescent="0.25">
      <c r="A136" s="26" t="s">
        <v>151</v>
      </c>
      <c r="B136" s="36" t="s">
        <v>39</v>
      </c>
      <c r="C136" s="41">
        <v>639</v>
      </c>
      <c r="D136" s="41">
        <v>500</v>
      </c>
      <c r="E136" s="41">
        <v>614</v>
      </c>
      <c r="F136" s="41">
        <v>621</v>
      </c>
      <c r="G136" s="41">
        <v>629</v>
      </c>
      <c r="H136" s="41">
        <v>636</v>
      </c>
      <c r="I136" s="41">
        <v>643</v>
      </c>
      <c r="J136" s="41">
        <v>651</v>
      </c>
      <c r="K136" s="41">
        <v>658</v>
      </c>
      <c r="L136" s="41">
        <v>665</v>
      </c>
      <c r="M136" s="41">
        <v>673</v>
      </c>
      <c r="N136" s="41">
        <v>680</v>
      </c>
      <c r="O136" s="41">
        <v>687</v>
      </c>
      <c r="P136" s="41">
        <v>695</v>
      </c>
      <c r="Q136" s="41">
        <v>702</v>
      </c>
      <c r="R136" s="41">
        <v>710</v>
      </c>
      <c r="S136" s="41">
        <v>717</v>
      </c>
      <c r="T136" s="41">
        <v>724</v>
      </c>
      <c r="U136" s="41">
        <v>732</v>
      </c>
      <c r="V136" s="41">
        <v>739</v>
      </c>
      <c r="W136" s="41">
        <v>747</v>
      </c>
      <c r="X136" s="41">
        <v>754</v>
      </c>
      <c r="Y136" s="41">
        <v>761</v>
      </c>
      <c r="Z136" s="41">
        <v>769</v>
      </c>
      <c r="AA136" s="41">
        <v>776</v>
      </c>
      <c r="AB136" s="41">
        <v>784</v>
      </c>
      <c r="AC136" s="41">
        <v>791</v>
      </c>
      <c r="AD136" s="41">
        <v>799</v>
      </c>
      <c r="AE136" s="41">
        <v>806</v>
      </c>
      <c r="AF136" s="38">
        <v>8.3269999999999993E-3</v>
      </c>
      <c r="AG136" s="27"/>
      <c r="AH136" s="20"/>
    </row>
    <row r="137" spans="1:34" ht="15" customHeight="1" x14ac:dyDescent="0.25">
      <c r="A137" s="26" t="s">
        <v>150</v>
      </c>
      <c r="B137" s="36" t="s">
        <v>37</v>
      </c>
      <c r="C137" s="41">
        <v>835</v>
      </c>
      <c r="D137" s="41">
        <v>692</v>
      </c>
      <c r="E137" s="41">
        <v>864</v>
      </c>
      <c r="F137" s="41">
        <v>874</v>
      </c>
      <c r="G137" s="41">
        <v>883</v>
      </c>
      <c r="H137" s="41">
        <v>893</v>
      </c>
      <c r="I137" s="41">
        <v>902</v>
      </c>
      <c r="J137" s="41">
        <v>912</v>
      </c>
      <c r="K137" s="41">
        <v>922</v>
      </c>
      <c r="L137" s="41">
        <v>931</v>
      </c>
      <c r="M137" s="41">
        <v>941</v>
      </c>
      <c r="N137" s="41">
        <v>950</v>
      </c>
      <c r="O137" s="41">
        <v>960</v>
      </c>
      <c r="P137" s="41">
        <v>970</v>
      </c>
      <c r="Q137" s="41">
        <v>979</v>
      </c>
      <c r="R137" s="41">
        <v>989</v>
      </c>
      <c r="S137" s="41">
        <v>999</v>
      </c>
      <c r="T137" s="41">
        <v>1008</v>
      </c>
      <c r="U137" s="41">
        <v>1018</v>
      </c>
      <c r="V137" s="41">
        <v>1027</v>
      </c>
      <c r="W137" s="41">
        <v>1037</v>
      </c>
      <c r="X137" s="41">
        <v>1047</v>
      </c>
      <c r="Y137" s="41">
        <v>1056</v>
      </c>
      <c r="Z137" s="41">
        <v>1066</v>
      </c>
      <c r="AA137" s="41">
        <v>1076</v>
      </c>
      <c r="AB137" s="41">
        <v>1085</v>
      </c>
      <c r="AC137" s="41">
        <v>1095</v>
      </c>
      <c r="AD137" s="41">
        <v>1104</v>
      </c>
      <c r="AE137" s="41">
        <v>1114</v>
      </c>
      <c r="AF137" s="38">
        <v>1.0349000000000001E-2</v>
      </c>
      <c r="AG137" s="27"/>
      <c r="AH137" s="20"/>
    </row>
    <row r="138" spans="1:34" ht="15" customHeight="1" x14ac:dyDescent="0.25">
      <c r="A138" s="26" t="s">
        <v>149</v>
      </c>
      <c r="B138" s="36" t="s">
        <v>35</v>
      </c>
      <c r="C138" s="41">
        <v>813</v>
      </c>
      <c r="D138" s="41">
        <v>752</v>
      </c>
      <c r="E138" s="41">
        <v>892</v>
      </c>
      <c r="F138" s="41">
        <v>900</v>
      </c>
      <c r="G138" s="41">
        <v>908</v>
      </c>
      <c r="H138" s="41">
        <v>916</v>
      </c>
      <c r="I138" s="41">
        <v>924</v>
      </c>
      <c r="J138" s="41">
        <v>932</v>
      </c>
      <c r="K138" s="41">
        <v>939</v>
      </c>
      <c r="L138" s="41">
        <v>947</v>
      </c>
      <c r="M138" s="41">
        <v>955</v>
      </c>
      <c r="N138" s="41">
        <v>963</v>
      </c>
      <c r="O138" s="41">
        <v>971</v>
      </c>
      <c r="P138" s="41">
        <v>979</v>
      </c>
      <c r="Q138" s="41">
        <v>987</v>
      </c>
      <c r="R138" s="41">
        <v>994</v>
      </c>
      <c r="S138" s="41">
        <v>1002</v>
      </c>
      <c r="T138" s="41">
        <v>1010</v>
      </c>
      <c r="U138" s="41">
        <v>1018</v>
      </c>
      <c r="V138" s="41">
        <v>1026</v>
      </c>
      <c r="W138" s="41">
        <v>1034</v>
      </c>
      <c r="X138" s="41">
        <v>1042</v>
      </c>
      <c r="Y138" s="41">
        <v>1050</v>
      </c>
      <c r="Z138" s="41">
        <v>1058</v>
      </c>
      <c r="AA138" s="41">
        <v>1066</v>
      </c>
      <c r="AB138" s="41">
        <v>1073</v>
      </c>
      <c r="AC138" s="41">
        <v>1081</v>
      </c>
      <c r="AD138" s="41">
        <v>1089</v>
      </c>
      <c r="AE138" s="41">
        <v>1097</v>
      </c>
      <c r="AF138" s="38">
        <v>1.0758E-2</v>
      </c>
      <c r="AG138" s="27"/>
      <c r="AH138" s="20"/>
    </row>
    <row r="139" spans="1:34" ht="15" customHeight="1" x14ac:dyDescent="0.25">
      <c r="A139" s="26" t="s">
        <v>148</v>
      </c>
      <c r="B139" s="36" t="s">
        <v>33</v>
      </c>
      <c r="C139" s="41">
        <v>1050</v>
      </c>
      <c r="D139" s="41">
        <v>944</v>
      </c>
      <c r="E139" s="41">
        <v>1069</v>
      </c>
      <c r="F139" s="41">
        <v>1077</v>
      </c>
      <c r="G139" s="41">
        <v>1084</v>
      </c>
      <c r="H139" s="41">
        <v>1091</v>
      </c>
      <c r="I139" s="41">
        <v>1099</v>
      </c>
      <c r="J139" s="41">
        <v>1106</v>
      </c>
      <c r="K139" s="41">
        <v>1114</v>
      </c>
      <c r="L139" s="41">
        <v>1121</v>
      </c>
      <c r="M139" s="41">
        <v>1129</v>
      </c>
      <c r="N139" s="41">
        <v>1136</v>
      </c>
      <c r="O139" s="41">
        <v>1144</v>
      </c>
      <c r="P139" s="41">
        <v>1151</v>
      </c>
      <c r="Q139" s="41">
        <v>1159</v>
      </c>
      <c r="R139" s="41">
        <v>1166</v>
      </c>
      <c r="S139" s="41">
        <v>1174</v>
      </c>
      <c r="T139" s="41">
        <v>1182</v>
      </c>
      <c r="U139" s="41">
        <v>1189</v>
      </c>
      <c r="V139" s="41">
        <v>1197</v>
      </c>
      <c r="W139" s="41">
        <v>1204</v>
      </c>
      <c r="X139" s="41">
        <v>1212</v>
      </c>
      <c r="Y139" s="41">
        <v>1220</v>
      </c>
      <c r="Z139" s="41">
        <v>1227</v>
      </c>
      <c r="AA139" s="41">
        <v>1235</v>
      </c>
      <c r="AB139" s="41">
        <v>1243</v>
      </c>
      <c r="AC139" s="41">
        <v>1250</v>
      </c>
      <c r="AD139" s="41">
        <v>1258</v>
      </c>
      <c r="AE139" s="41">
        <v>1266</v>
      </c>
      <c r="AF139" s="38">
        <v>6.7029999999999998E-3</v>
      </c>
      <c r="AG139" s="27"/>
      <c r="AH139" s="20"/>
    </row>
    <row r="140" spans="1:34" ht="15" customHeight="1" x14ac:dyDescent="0.25">
      <c r="A140" s="26" t="s">
        <v>147</v>
      </c>
      <c r="B140" s="36" t="s">
        <v>31</v>
      </c>
      <c r="C140" s="41">
        <v>2264</v>
      </c>
      <c r="D140" s="41">
        <v>2150</v>
      </c>
      <c r="E140" s="41">
        <v>2408</v>
      </c>
      <c r="F140" s="41">
        <v>2426</v>
      </c>
      <c r="G140" s="41">
        <v>2442</v>
      </c>
      <c r="H140" s="41">
        <v>2459</v>
      </c>
      <c r="I140" s="41">
        <v>2476</v>
      </c>
      <c r="J140" s="41">
        <v>2494</v>
      </c>
      <c r="K140" s="41">
        <v>2511</v>
      </c>
      <c r="L140" s="41">
        <v>2528</v>
      </c>
      <c r="M140" s="41">
        <v>2545</v>
      </c>
      <c r="N140" s="41">
        <v>2562</v>
      </c>
      <c r="O140" s="41">
        <v>2579</v>
      </c>
      <c r="P140" s="41">
        <v>2597</v>
      </c>
      <c r="Q140" s="41">
        <v>2614</v>
      </c>
      <c r="R140" s="41">
        <v>2632</v>
      </c>
      <c r="S140" s="41">
        <v>2649</v>
      </c>
      <c r="T140" s="41">
        <v>2666</v>
      </c>
      <c r="U140" s="41">
        <v>2684</v>
      </c>
      <c r="V140" s="41">
        <v>2701</v>
      </c>
      <c r="W140" s="41">
        <v>2719</v>
      </c>
      <c r="X140" s="41">
        <v>2736</v>
      </c>
      <c r="Y140" s="41">
        <v>2754</v>
      </c>
      <c r="Z140" s="41">
        <v>2771</v>
      </c>
      <c r="AA140" s="41">
        <v>2789</v>
      </c>
      <c r="AB140" s="41">
        <v>2806</v>
      </c>
      <c r="AC140" s="41">
        <v>2824</v>
      </c>
      <c r="AD140" s="41">
        <v>2842</v>
      </c>
      <c r="AE140" s="41">
        <v>2859</v>
      </c>
      <c r="AF140" s="38">
        <v>8.3680000000000004E-3</v>
      </c>
      <c r="AG140" s="27"/>
      <c r="AH140" s="20"/>
    </row>
    <row r="141" spans="1:34" ht="15" customHeight="1" x14ac:dyDescent="0.25">
      <c r="A141" s="26" t="s">
        <v>146</v>
      </c>
      <c r="B141" s="36" t="s">
        <v>29</v>
      </c>
      <c r="C141" s="41">
        <v>1730</v>
      </c>
      <c r="D141" s="41">
        <v>1637</v>
      </c>
      <c r="E141" s="41">
        <v>1805</v>
      </c>
      <c r="F141" s="41">
        <v>1814</v>
      </c>
      <c r="G141" s="41">
        <v>1824</v>
      </c>
      <c r="H141" s="41">
        <v>1834</v>
      </c>
      <c r="I141" s="41">
        <v>1844</v>
      </c>
      <c r="J141" s="41">
        <v>1854</v>
      </c>
      <c r="K141" s="41">
        <v>1864</v>
      </c>
      <c r="L141" s="41">
        <v>1874</v>
      </c>
      <c r="M141" s="41">
        <v>1884</v>
      </c>
      <c r="N141" s="41">
        <v>1894</v>
      </c>
      <c r="O141" s="41">
        <v>1904</v>
      </c>
      <c r="P141" s="41">
        <v>1914</v>
      </c>
      <c r="Q141" s="41">
        <v>1924</v>
      </c>
      <c r="R141" s="41">
        <v>1934</v>
      </c>
      <c r="S141" s="41">
        <v>1944</v>
      </c>
      <c r="T141" s="41">
        <v>1954</v>
      </c>
      <c r="U141" s="41">
        <v>1964</v>
      </c>
      <c r="V141" s="41">
        <v>1974</v>
      </c>
      <c r="W141" s="41">
        <v>1984</v>
      </c>
      <c r="X141" s="41">
        <v>1994</v>
      </c>
      <c r="Y141" s="41">
        <v>2004</v>
      </c>
      <c r="Z141" s="41">
        <v>2014</v>
      </c>
      <c r="AA141" s="41">
        <v>2024</v>
      </c>
      <c r="AB141" s="41">
        <v>2034</v>
      </c>
      <c r="AC141" s="41">
        <v>2044</v>
      </c>
      <c r="AD141" s="41">
        <v>2054</v>
      </c>
      <c r="AE141" s="41">
        <v>2064</v>
      </c>
      <c r="AF141" s="38">
        <v>6.3239999999999998E-3</v>
      </c>
      <c r="AG141" s="27"/>
      <c r="AH141" s="20"/>
    </row>
    <row r="142" spans="1:34" ht="15" customHeight="1" x14ac:dyDescent="0.25">
      <c r="A142" s="26" t="s">
        <v>145</v>
      </c>
      <c r="B142" s="36" t="s">
        <v>27</v>
      </c>
      <c r="C142" s="41">
        <v>3000</v>
      </c>
      <c r="D142" s="41">
        <v>2658</v>
      </c>
      <c r="E142" s="41">
        <v>2860</v>
      </c>
      <c r="F142" s="41">
        <v>2874</v>
      </c>
      <c r="G142" s="41">
        <v>2887</v>
      </c>
      <c r="H142" s="41">
        <v>2901</v>
      </c>
      <c r="I142" s="41">
        <v>2915</v>
      </c>
      <c r="J142" s="41">
        <v>2928</v>
      </c>
      <c r="K142" s="41">
        <v>2942</v>
      </c>
      <c r="L142" s="41">
        <v>2955</v>
      </c>
      <c r="M142" s="41">
        <v>2969</v>
      </c>
      <c r="N142" s="41">
        <v>2982</v>
      </c>
      <c r="O142" s="41">
        <v>2996</v>
      </c>
      <c r="P142" s="41">
        <v>3009</v>
      </c>
      <c r="Q142" s="41">
        <v>3023</v>
      </c>
      <c r="R142" s="41">
        <v>3036</v>
      </c>
      <c r="S142" s="41">
        <v>3050</v>
      </c>
      <c r="T142" s="41">
        <v>3063</v>
      </c>
      <c r="U142" s="41">
        <v>3076</v>
      </c>
      <c r="V142" s="41">
        <v>3090</v>
      </c>
      <c r="W142" s="41">
        <v>3103</v>
      </c>
      <c r="X142" s="41">
        <v>3117</v>
      </c>
      <c r="Y142" s="41">
        <v>3130</v>
      </c>
      <c r="Z142" s="41">
        <v>3144</v>
      </c>
      <c r="AA142" s="41">
        <v>3157</v>
      </c>
      <c r="AB142" s="41">
        <v>3170</v>
      </c>
      <c r="AC142" s="41">
        <v>3184</v>
      </c>
      <c r="AD142" s="41">
        <v>3197</v>
      </c>
      <c r="AE142" s="41">
        <v>3210</v>
      </c>
      <c r="AF142" s="38">
        <v>2.4190000000000001E-3</v>
      </c>
      <c r="AG142" s="27"/>
      <c r="AH142" s="20"/>
    </row>
    <row r="143" spans="1:34" ht="15" customHeight="1" x14ac:dyDescent="0.25">
      <c r="A143" s="26" t="s">
        <v>144</v>
      </c>
      <c r="B143" s="36" t="s">
        <v>25</v>
      </c>
      <c r="C143" s="41">
        <v>1578</v>
      </c>
      <c r="D143" s="41">
        <v>1415</v>
      </c>
      <c r="E143" s="41">
        <v>1580</v>
      </c>
      <c r="F143" s="41">
        <v>1589</v>
      </c>
      <c r="G143" s="41">
        <v>1599</v>
      </c>
      <c r="H143" s="41">
        <v>1608</v>
      </c>
      <c r="I143" s="41">
        <v>1618</v>
      </c>
      <c r="J143" s="41">
        <v>1628</v>
      </c>
      <c r="K143" s="41">
        <v>1638</v>
      </c>
      <c r="L143" s="41">
        <v>1647</v>
      </c>
      <c r="M143" s="41">
        <v>1657</v>
      </c>
      <c r="N143" s="41">
        <v>1667</v>
      </c>
      <c r="O143" s="41">
        <v>1677</v>
      </c>
      <c r="P143" s="41">
        <v>1687</v>
      </c>
      <c r="Q143" s="41">
        <v>1697</v>
      </c>
      <c r="R143" s="41">
        <v>1706</v>
      </c>
      <c r="S143" s="41">
        <v>1716</v>
      </c>
      <c r="T143" s="41">
        <v>1726</v>
      </c>
      <c r="U143" s="41">
        <v>1735</v>
      </c>
      <c r="V143" s="41">
        <v>1745</v>
      </c>
      <c r="W143" s="41">
        <v>1755</v>
      </c>
      <c r="X143" s="41">
        <v>1764</v>
      </c>
      <c r="Y143" s="41">
        <v>1774</v>
      </c>
      <c r="Z143" s="41">
        <v>1783</v>
      </c>
      <c r="AA143" s="41">
        <v>1793</v>
      </c>
      <c r="AB143" s="41">
        <v>1802</v>
      </c>
      <c r="AC143" s="41">
        <v>1812</v>
      </c>
      <c r="AD143" s="41">
        <v>1822</v>
      </c>
      <c r="AE143" s="41">
        <v>1831</v>
      </c>
      <c r="AF143" s="38">
        <v>5.3249999999999999E-3</v>
      </c>
      <c r="AG143" s="27"/>
      <c r="AH143" s="20"/>
    </row>
    <row r="144" spans="1:34" ht="15" customHeight="1" x14ac:dyDescent="0.25">
      <c r="A144" s="26" t="s">
        <v>143</v>
      </c>
      <c r="B144" s="36" t="s">
        <v>23</v>
      </c>
      <c r="C144" s="41">
        <v>1098</v>
      </c>
      <c r="D144" s="41">
        <v>825</v>
      </c>
      <c r="E144" s="41">
        <v>1006</v>
      </c>
      <c r="F144" s="41">
        <v>1013</v>
      </c>
      <c r="G144" s="41">
        <v>1020</v>
      </c>
      <c r="H144" s="41">
        <v>1028</v>
      </c>
      <c r="I144" s="41">
        <v>1035</v>
      </c>
      <c r="J144" s="41">
        <v>1043</v>
      </c>
      <c r="K144" s="41">
        <v>1050</v>
      </c>
      <c r="L144" s="41">
        <v>1058</v>
      </c>
      <c r="M144" s="41">
        <v>1066</v>
      </c>
      <c r="N144" s="41">
        <v>1073</v>
      </c>
      <c r="O144" s="41">
        <v>1081</v>
      </c>
      <c r="P144" s="41">
        <v>1088</v>
      </c>
      <c r="Q144" s="41">
        <v>1096</v>
      </c>
      <c r="R144" s="41">
        <v>1104</v>
      </c>
      <c r="S144" s="41">
        <v>1111</v>
      </c>
      <c r="T144" s="41">
        <v>1119</v>
      </c>
      <c r="U144" s="41">
        <v>1127</v>
      </c>
      <c r="V144" s="41">
        <v>1134</v>
      </c>
      <c r="W144" s="41">
        <v>1142</v>
      </c>
      <c r="X144" s="41">
        <v>1150</v>
      </c>
      <c r="Y144" s="41">
        <v>1157</v>
      </c>
      <c r="Z144" s="41">
        <v>1165</v>
      </c>
      <c r="AA144" s="41">
        <v>1173</v>
      </c>
      <c r="AB144" s="41">
        <v>1181</v>
      </c>
      <c r="AC144" s="41">
        <v>1188</v>
      </c>
      <c r="AD144" s="41">
        <v>1196</v>
      </c>
      <c r="AE144" s="41">
        <v>1204</v>
      </c>
      <c r="AF144" s="38">
        <v>3.297E-3</v>
      </c>
      <c r="AG144" s="27"/>
      <c r="AH144" s="20"/>
    </row>
    <row r="145" spans="1:34" ht="15" customHeight="1" x14ac:dyDescent="0.2">
      <c r="A145" s="26" t="s">
        <v>142</v>
      </c>
      <c r="B145" s="35" t="s">
        <v>21</v>
      </c>
      <c r="C145" s="43">
        <v>1549.955811</v>
      </c>
      <c r="D145" s="43">
        <v>1383.8479</v>
      </c>
      <c r="E145" s="43">
        <v>1570.0424800000001</v>
      </c>
      <c r="F145" s="43">
        <v>1583.3448490000001</v>
      </c>
      <c r="G145" s="43">
        <v>1596.1142580000001</v>
      </c>
      <c r="H145" s="43">
        <v>1609.38501</v>
      </c>
      <c r="I145" s="43">
        <v>1622.5207519999999</v>
      </c>
      <c r="J145" s="43">
        <v>1636.0070800000001</v>
      </c>
      <c r="K145" s="43">
        <v>1649.149048</v>
      </c>
      <c r="L145" s="43">
        <v>1662.2188719999999</v>
      </c>
      <c r="M145" s="43">
        <v>1675.7426760000001</v>
      </c>
      <c r="N145" s="43">
        <v>1688.762207</v>
      </c>
      <c r="O145" s="43">
        <v>1702.278198</v>
      </c>
      <c r="P145" s="43">
        <v>1715.7017820000001</v>
      </c>
      <c r="Q145" s="43">
        <v>1729.1450199999999</v>
      </c>
      <c r="R145" s="43">
        <v>1742.5604249999999</v>
      </c>
      <c r="S145" s="43">
        <v>1755.9835210000001</v>
      </c>
      <c r="T145" s="43">
        <v>1769.3446039999999</v>
      </c>
      <c r="U145" s="43">
        <v>1782.940063</v>
      </c>
      <c r="V145" s="43">
        <v>1796.302124</v>
      </c>
      <c r="W145" s="43">
        <v>1810.015259</v>
      </c>
      <c r="X145" s="43">
        <v>1823.60437</v>
      </c>
      <c r="Y145" s="43">
        <v>1837.094971</v>
      </c>
      <c r="Z145" s="43">
        <v>1850.6906739999999</v>
      </c>
      <c r="AA145" s="43">
        <v>1864.471436</v>
      </c>
      <c r="AB145" s="43">
        <v>1877.7441409999999</v>
      </c>
      <c r="AC145" s="43">
        <v>1891.3885499999999</v>
      </c>
      <c r="AD145" s="43">
        <v>1904.9642329999999</v>
      </c>
      <c r="AE145" s="43">
        <v>1918.225586</v>
      </c>
      <c r="AF145" s="40">
        <v>7.6420000000000004E-3</v>
      </c>
      <c r="AG145" s="27"/>
    </row>
    <row r="146" spans="1:34" ht="15" customHeight="1" thickBot="1" x14ac:dyDescent="0.25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</row>
    <row r="147" spans="1:34" ht="15" customHeight="1" x14ac:dyDescent="0.2">
      <c r="B147" s="46" t="s">
        <v>317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</row>
    <row r="148" spans="1:34" ht="15" customHeight="1" x14ac:dyDescent="0.2">
      <c r="B148" s="27" t="s">
        <v>390</v>
      </c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</row>
    <row r="149" spans="1:34" ht="15" customHeight="1" x14ac:dyDescent="0.2">
      <c r="B149" s="27" t="s">
        <v>316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</row>
    <row r="150" spans="1:34" ht="15" customHeight="1" x14ac:dyDescent="0.2">
      <c r="B150" s="27" t="s">
        <v>391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</row>
    <row r="151" spans="1:34" ht="15" customHeight="1" x14ac:dyDescent="0.2">
      <c r="B151" s="27" t="s">
        <v>315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</row>
    <row r="152" spans="1:34" ht="15" customHeight="1" x14ac:dyDescent="0.2">
      <c r="B152" s="27" t="s">
        <v>392</v>
      </c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</row>
    <row r="153" spans="1:34" ht="15" customHeight="1" x14ac:dyDescent="0.2">
      <c r="B153" s="27" t="s">
        <v>393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</row>
    <row r="154" spans="1:34" ht="15" customHeight="1" x14ac:dyDescent="0.2">
      <c r="B154" s="27" t="s">
        <v>394</v>
      </c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</row>
    <row r="155" spans="1:34" ht="15" customHeight="1" x14ac:dyDescent="0.2">
      <c r="B155" s="27" t="s">
        <v>395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</row>
    <row r="156" spans="1:34" ht="15" customHeight="1" x14ac:dyDescent="0.2">
      <c r="B156" s="27" t="s">
        <v>314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</row>
    <row r="157" spans="1:34" ht="15" customHeight="1" x14ac:dyDescent="0.2">
      <c r="B157" s="27" t="s">
        <v>313</v>
      </c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</row>
    <row r="158" spans="1:34" ht="15" customHeight="1" x14ac:dyDescent="0.2">
      <c r="B158" s="27" t="s">
        <v>312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</row>
    <row r="159" spans="1:34" ht="15" customHeight="1" x14ac:dyDescent="0.2">
      <c r="B159" s="27" t="s">
        <v>311</v>
      </c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</row>
    <row r="160" spans="1:34" ht="15" customHeight="1" x14ac:dyDescent="0.2">
      <c r="B160" s="27" t="s">
        <v>310</v>
      </c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</row>
    <row r="161" spans="2:33" ht="15" customHeight="1" x14ac:dyDescent="0.2">
      <c r="B161" s="27" t="s">
        <v>309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</row>
    <row r="162" spans="2:33" ht="15" customHeight="1" x14ac:dyDescent="0.2">
      <c r="B162" s="27" t="s">
        <v>396</v>
      </c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</row>
    <row r="163" spans="2:33" ht="15" customHeight="1" x14ac:dyDescent="0.2">
      <c r="B163" s="27" t="s">
        <v>397</v>
      </c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</row>
    <row r="164" spans="2:33" ht="15" customHeight="1" x14ac:dyDescent="0.2">
      <c r="B164" s="27" t="s">
        <v>398</v>
      </c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</row>
    <row r="165" spans="2:33" ht="15" customHeight="1" x14ac:dyDescent="0.2">
      <c r="B165" s="27" t="s">
        <v>399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</row>
    <row r="166" spans="2:33" ht="15" customHeight="1" x14ac:dyDescent="0.2">
      <c r="B166" s="27" t="s">
        <v>308</v>
      </c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 spans="2:33" ht="15" customHeight="1" x14ac:dyDescent="0.2">
      <c r="B167" s="27" t="s">
        <v>307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</row>
    <row r="168" spans="2:33" ht="15" customHeight="1" x14ac:dyDescent="0.2">
      <c r="B168" s="27" t="s">
        <v>306</v>
      </c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</row>
    <row r="169" spans="2:33" ht="15" customHeight="1" x14ac:dyDescent="0.2">
      <c r="B169" s="27" t="s">
        <v>305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spans="2:33" ht="15" customHeight="1" x14ac:dyDescent="0.2">
      <c r="B170" s="27" t="s">
        <v>400</v>
      </c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  <row r="171" spans="2:33" ht="15" customHeight="1" x14ac:dyDescent="0.2">
      <c r="B171" s="27" t="s">
        <v>401</v>
      </c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</row>
    <row r="172" spans="2:33" ht="15" customHeight="1" x14ac:dyDescent="0.2"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</row>
    <row r="173" spans="2:33" ht="15" customHeight="1" x14ac:dyDescent="0.2"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</row>
    <row r="174" spans="2:33" ht="15" customHeight="1" x14ac:dyDescent="0.2"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</row>
    <row r="175" spans="2:33" ht="15" customHeight="1" x14ac:dyDescent="0.2"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</row>
    <row r="176" spans="2:33" ht="15" customHeight="1" x14ac:dyDescent="0.2"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</row>
    <row r="177" spans="2:33" ht="15" customHeight="1" x14ac:dyDescent="0.2"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</row>
    <row r="178" spans="2:33" ht="15" customHeight="1" x14ac:dyDescent="0.2"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</row>
    <row r="179" spans="2:33" ht="15" customHeight="1" x14ac:dyDescent="0.2"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</row>
    <row r="180" spans="2:33" ht="15" customHeight="1" x14ac:dyDescent="0.2"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</row>
    <row r="181" spans="2:33" ht="15" customHeight="1" x14ac:dyDescent="0.2"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</row>
    <row r="182" spans="2:33" ht="15" customHeight="1" x14ac:dyDescent="0.2"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</row>
    <row r="183" spans="2:33" ht="15" customHeight="1" x14ac:dyDescent="0.2"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</row>
    <row r="184" spans="2:33" ht="15" customHeight="1" x14ac:dyDescent="0.2"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</row>
    <row r="185" spans="2:33" ht="15" customHeight="1" x14ac:dyDescent="0.2"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</row>
    <row r="186" spans="2:33" ht="15" customHeight="1" x14ac:dyDescent="0.2"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</row>
    <row r="187" spans="2:33" ht="15" customHeight="1" x14ac:dyDescent="0.2"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</row>
    <row r="188" spans="2:33" ht="15" customHeight="1" x14ac:dyDescent="0.2"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</row>
    <row r="189" spans="2:33" ht="15" customHeight="1" x14ac:dyDescent="0.2"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</row>
    <row r="190" spans="2:33" ht="15" customHeight="1" x14ac:dyDescent="0.2"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</row>
    <row r="191" spans="2:33" ht="15" customHeight="1" x14ac:dyDescent="0.2"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</row>
    <row r="192" spans="2:33" ht="15" customHeight="1" x14ac:dyDescent="0.2"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</row>
    <row r="193" spans="2:33" ht="15" customHeight="1" x14ac:dyDescent="0.2"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</row>
    <row r="194" spans="2:33" ht="15" customHeight="1" x14ac:dyDescent="0.2"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</row>
    <row r="195" spans="2:33" ht="15" customHeight="1" x14ac:dyDescent="0.2"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</row>
    <row r="196" spans="2:33" ht="15" customHeight="1" x14ac:dyDescent="0.2"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</row>
    <row r="197" spans="2:33" ht="15" customHeight="1" x14ac:dyDescent="0.2"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</row>
    <row r="198" spans="2:33" ht="15" customHeight="1" x14ac:dyDescent="0.2"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</row>
    <row r="199" spans="2:33" ht="15" customHeight="1" x14ac:dyDescent="0.2"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</row>
    <row r="200" spans="2:33" ht="15" customHeight="1" x14ac:dyDescent="0.2"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</row>
    <row r="201" spans="2:33" ht="15" customHeight="1" x14ac:dyDescent="0.2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</row>
    <row r="202" spans="2:33" ht="15" customHeight="1" x14ac:dyDescent="0.2"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</row>
    <row r="203" spans="2:33" ht="15" customHeight="1" x14ac:dyDescent="0.2"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</row>
    <row r="204" spans="2:33" ht="15" customHeight="1" x14ac:dyDescent="0.2"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</row>
    <row r="205" spans="2:33" ht="15" customHeight="1" x14ac:dyDescent="0.2"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</row>
    <row r="206" spans="2:33" ht="15" customHeight="1" x14ac:dyDescent="0.2"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</row>
    <row r="207" spans="2:33" ht="15" customHeight="1" x14ac:dyDescent="0.2"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</row>
    <row r="208" spans="2:33" ht="15" customHeight="1" x14ac:dyDescent="0.2"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</row>
    <row r="307" spans="2:32" ht="15" customHeight="1" x14ac:dyDescent="0.2"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</row>
    <row r="510" spans="2:32" ht="15" customHeight="1" x14ac:dyDescent="0.2"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</row>
    <row r="711" spans="2:32" ht="15" customHeight="1" x14ac:dyDescent="0.2"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</row>
    <row r="886" spans="2:32" ht="15" customHeight="1" x14ac:dyDescent="0.2"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</row>
    <row r="1100" spans="2:32" ht="15" customHeight="1" x14ac:dyDescent="0.2">
      <c r="B1100" s="67"/>
      <c r="C1100" s="67"/>
      <c r="D1100" s="67"/>
      <c r="E1100" s="67"/>
      <c r="F1100" s="67"/>
      <c r="G1100" s="67"/>
      <c r="H1100" s="67"/>
      <c r="I1100" s="67"/>
      <c r="J1100" s="67"/>
      <c r="K1100" s="67"/>
      <c r="L1100" s="67"/>
      <c r="M1100" s="67"/>
      <c r="N1100" s="67"/>
      <c r="O1100" s="67"/>
      <c r="P1100" s="67"/>
      <c r="Q1100" s="67"/>
      <c r="R1100" s="67"/>
      <c r="S1100" s="67"/>
      <c r="T1100" s="67"/>
      <c r="U1100" s="67"/>
      <c r="V1100" s="67"/>
      <c r="W1100" s="67"/>
      <c r="X1100" s="67"/>
      <c r="Y1100" s="67"/>
      <c r="Z1100" s="67"/>
      <c r="AA1100" s="67"/>
      <c r="AB1100" s="67"/>
      <c r="AC1100" s="67"/>
      <c r="AD1100" s="67"/>
      <c r="AE1100" s="67"/>
      <c r="AF1100" s="67"/>
    </row>
    <row r="1228" spans="2:32" ht="15" customHeight="1" x14ac:dyDescent="0.2">
      <c r="B1228" s="67"/>
      <c r="C1228" s="67"/>
      <c r="D1228" s="67"/>
      <c r="E1228" s="67"/>
      <c r="F1228" s="67"/>
      <c r="G1228" s="67"/>
      <c r="H1228" s="67"/>
      <c r="I1228" s="67"/>
      <c r="J1228" s="67"/>
      <c r="K1228" s="67"/>
      <c r="L1228" s="67"/>
      <c r="M1228" s="67"/>
      <c r="N1228" s="67"/>
      <c r="O1228" s="67"/>
      <c r="P1228" s="67"/>
      <c r="Q1228" s="67"/>
      <c r="R1228" s="67"/>
      <c r="S1228" s="67"/>
      <c r="T1228" s="67"/>
      <c r="U1228" s="67"/>
      <c r="V1228" s="67"/>
      <c r="W1228" s="67"/>
      <c r="X1228" s="67"/>
      <c r="Y1228" s="67"/>
      <c r="Z1228" s="67"/>
      <c r="AA1228" s="67"/>
      <c r="AB1228" s="67"/>
      <c r="AC1228" s="67"/>
      <c r="AD1228" s="67"/>
      <c r="AE1228" s="67"/>
      <c r="AF1228" s="67"/>
    </row>
    <row r="1389" spans="2:32" ht="15" customHeight="1" x14ac:dyDescent="0.2">
      <c r="B1389" s="67"/>
      <c r="C1389" s="67"/>
      <c r="D1389" s="67"/>
      <c r="E1389" s="67"/>
      <c r="F1389" s="67"/>
      <c r="G1389" s="67"/>
      <c r="H1389" s="67"/>
      <c r="I1389" s="67"/>
      <c r="J1389" s="67"/>
      <c r="K1389" s="67"/>
      <c r="L1389" s="67"/>
      <c r="M1389" s="67"/>
      <c r="N1389" s="67"/>
      <c r="O1389" s="67"/>
      <c r="P1389" s="67"/>
      <c r="Q1389" s="67"/>
      <c r="R1389" s="67"/>
      <c r="S1389" s="67"/>
      <c r="T1389" s="67"/>
      <c r="U1389" s="67"/>
      <c r="V1389" s="67"/>
      <c r="W1389" s="67"/>
      <c r="X1389" s="67"/>
      <c r="Y1389" s="67"/>
      <c r="Z1389" s="67"/>
      <c r="AA1389" s="67"/>
      <c r="AB1389" s="67"/>
      <c r="AC1389" s="67"/>
      <c r="AD1389" s="67"/>
      <c r="AE1389" s="67"/>
      <c r="AF1389" s="67"/>
    </row>
    <row r="1501" spans="2:32" ht="15" customHeight="1" x14ac:dyDescent="0.2">
      <c r="B1501" s="67"/>
      <c r="C1501" s="67"/>
      <c r="D1501" s="67"/>
      <c r="E1501" s="67"/>
      <c r="F1501" s="67"/>
      <c r="G1501" s="67"/>
      <c r="H1501" s="67"/>
      <c r="I1501" s="67"/>
      <c r="J1501" s="67"/>
      <c r="K1501" s="67"/>
      <c r="L1501" s="67"/>
      <c r="M1501" s="67"/>
      <c r="N1501" s="67"/>
      <c r="O1501" s="67"/>
      <c r="P1501" s="67"/>
      <c r="Q1501" s="67"/>
      <c r="R1501" s="67"/>
      <c r="S1501" s="67"/>
      <c r="T1501" s="67"/>
      <c r="U1501" s="67"/>
      <c r="V1501" s="67"/>
      <c r="W1501" s="67"/>
      <c r="X1501" s="67"/>
      <c r="Y1501" s="67"/>
      <c r="Z1501" s="67"/>
      <c r="AA1501" s="67"/>
      <c r="AB1501" s="67"/>
      <c r="AC1501" s="67"/>
      <c r="AD1501" s="67"/>
      <c r="AE1501" s="67"/>
      <c r="AF1501" s="67"/>
    </row>
    <row r="1603" spans="2:32" ht="15" customHeight="1" x14ac:dyDescent="0.2">
      <c r="B1603" s="67"/>
      <c r="C1603" s="67"/>
      <c r="D1603" s="67"/>
      <c r="E1603" s="67"/>
      <c r="F1603" s="67"/>
      <c r="G1603" s="67"/>
      <c r="H1603" s="67"/>
      <c r="I1603" s="67"/>
      <c r="J1603" s="67"/>
      <c r="K1603" s="67"/>
      <c r="L1603" s="67"/>
      <c r="M1603" s="67"/>
      <c r="N1603" s="67"/>
      <c r="O1603" s="67"/>
      <c r="P1603" s="67"/>
      <c r="Q1603" s="67"/>
      <c r="R1603" s="67"/>
      <c r="S1603" s="67"/>
      <c r="T1603" s="67"/>
      <c r="U1603" s="67"/>
      <c r="V1603" s="67"/>
      <c r="W1603" s="67"/>
      <c r="X1603" s="67"/>
      <c r="Y1603" s="67"/>
      <c r="Z1603" s="67"/>
      <c r="AA1603" s="67"/>
      <c r="AB1603" s="67"/>
      <c r="AC1603" s="67"/>
      <c r="AD1603" s="67"/>
      <c r="AE1603" s="67"/>
      <c r="AF1603" s="67"/>
    </row>
    <row r="1698" spans="2:32" ht="15" customHeight="1" x14ac:dyDescent="0.2">
      <c r="B1698" s="67"/>
      <c r="C1698" s="67"/>
      <c r="D1698" s="67"/>
      <c r="E1698" s="67"/>
      <c r="F1698" s="67"/>
      <c r="G1698" s="67"/>
      <c r="H1698" s="67"/>
      <c r="I1698" s="67"/>
      <c r="J1698" s="67"/>
      <c r="K1698" s="67"/>
      <c r="L1698" s="67"/>
      <c r="M1698" s="67"/>
      <c r="N1698" s="67"/>
      <c r="O1698" s="67"/>
      <c r="P1698" s="67"/>
      <c r="Q1698" s="67"/>
      <c r="R1698" s="67"/>
      <c r="S1698" s="67"/>
      <c r="T1698" s="67"/>
      <c r="U1698" s="67"/>
      <c r="V1698" s="67"/>
      <c r="W1698" s="67"/>
      <c r="X1698" s="67"/>
      <c r="Y1698" s="67"/>
      <c r="Z1698" s="67"/>
      <c r="AA1698" s="67"/>
      <c r="AB1698" s="67"/>
      <c r="AC1698" s="67"/>
      <c r="AD1698" s="67"/>
      <c r="AE1698" s="67"/>
      <c r="AF1698" s="67"/>
    </row>
    <row r="1944" spans="2:32" ht="15" customHeight="1" x14ac:dyDescent="0.2">
      <c r="B1944" s="67"/>
      <c r="C1944" s="67"/>
      <c r="D1944" s="67"/>
      <c r="E1944" s="67"/>
      <c r="F1944" s="67"/>
      <c r="G1944" s="67"/>
      <c r="H1944" s="67"/>
      <c r="I1944" s="67"/>
      <c r="J1944" s="67"/>
      <c r="K1944" s="67"/>
      <c r="L1944" s="67"/>
      <c r="M1944" s="67"/>
      <c r="N1944" s="67"/>
      <c r="O1944" s="67"/>
      <c r="P1944" s="67"/>
      <c r="Q1944" s="67"/>
      <c r="R1944" s="67"/>
      <c r="S1944" s="67"/>
      <c r="T1944" s="67"/>
      <c r="U1944" s="67"/>
      <c r="V1944" s="67"/>
      <c r="W1944" s="67"/>
      <c r="X1944" s="67"/>
      <c r="Y1944" s="67"/>
      <c r="Z1944" s="67"/>
      <c r="AA1944" s="67"/>
      <c r="AB1944" s="67"/>
      <c r="AC1944" s="67"/>
      <c r="AD1944" s="67"/>
      <c r="AE1944" s="67"/>
      <c r="AF1944" s="67"/>
    </row>
    <row r="2030" spans="2:32" ht="15" customHeight="1" x14ac:dyDescent="0.2">
      <c r="B2030" s="67"/>
      <c r="C2030" s="67"/>
      <c r="D2030" s="67"/>
      <c r="E2030" s="67"/>
      <c r="F2030" s="67"/>
      <c r="G2030" s="67"/>
      <c r="H2030" s="67"/>
      <c r="I2030" s="67"/>
      <c r="J2030" s="67"/>
      <c r="K2030" s="67"/>
      <c r="L2030" s="67"/>
      <c r="M2030" s="67"/>
      <c r="N2030" s="67"/>
      <c r="O2030" s="67"/>
      <c r="P2030" s="67"/>
      <c r="Q2030" s="67"/>
      <c r="R2030" s="67"/>
      <c r="S2030" s="67"/>
      <c r="T2030" s="67"/>
      <c r="U2030" s="67"/>
      <c r="V2030" s="67"/>
      <c r="W2030" s="67"/>
      <c r="X2030" s="67"/>
      <c r="Y2030" s="67"/>
      <c r="Z2030" s="67"/>
      <c r="AA2030" s="67"/>
      <c r="AB2030" s="67"/>
      <c r="AC2030" s="67"/>
      <c r="AD2030" s="67"/>
      <c r="AE2030" s="67"/>
      <c r="AF2030" s="67"/>
    </row>
    <row r="2152" spans="2:32" ht="15" customHeight="1" x14ac:dyDescent="0.2">
      <c r="B2152" s="67"/>
      <c r="C2152" s="67"/>
      <c r="D2152" s="67"/>
      <c r="E2152" s="67"/>
      <c r="F2152" s="67"/>
      <c r="G2152" s="67"/>
      <c r="H2152" s="67"/>
      <c r="I2152" s="67"/>
      <c r="J2152" s="67"/>
      <c r="K2152" s="67"/>
      <c r="L2152" s="67"/>
      <c r="M2152" s="67"/>
      <c r="N2152" s="67"/>
      <c r="O2152" s="67"/>
      <c r="P2152" s="67"/>
      <c r="Q2152" s="67"/>
      <c r="R2152" s="67"/>
      <c r="S2152" s="67"/>
      <c r="T2152" s="67"/>
      <c r="U2152" s="67"/>
      <c r="V2152" s="67"/>
      <c r="W2152" s="67"/>
      <c r="X2152" s="67"/>
      <c r="Y2152" s="67"/>
      <c r="Z2152" s="67"/>
      <c r="AA2152" s="67"/>
      <c r="AB2152" s="67"/>
      <c r="AC2152" s="67"/>
      <c r="AD2152" s="67"/>
      <c r="AE2152" s="67"/>
      <c r="AF2152" s="67"/>
    </row>
    <row r="2316" spans="2:32" ht="15" customHeight="1" x14ac:dyDescent="0.2">
      <c r="B2316" s="67"/>
      <c r="C2316" s="67"/>
      <c r="D2316" s="67"/>
      <c r="E2316" s="67"/>
      <c r="F2316" s="67"/>
      <c r="G2316" s="67"/>
      <c r="H2316" s="67"/>
      <c r="I2316" s="67"/>
      <c r="J2316" s="67"/>
      <c r="K2316" s="67"/>
      <c r="L2316" s="67"/>
      <c r="M2316" s="67"/>
      <c r="N2316" s="67"/>
      <c r="O2316" s="67"/>
      <c r="P2316" s="67"/>
      <c r="Q2316" s="67"/>
      <c r="R2316" s="67"/>
      <c r="S2316" s="67"/>
      <c r="T2316" s="67"/>
      <c r="U2316" s="67"/>
      <c r="V2316" s="67"/>
      <c r="W2316" s="67"/>
      <c r="X2316" s="67"/>
      <c r="Y2316" s="67"/>
      <c r="Z2316" s="67"/>
      <c r="AA2316" s="67"/>
      <c r="AB2316" s="67"/>
      <c r="AC2316" s="67"/>
      <c r="AD2316" s="67"/>
      <c r="AE2316" s="67"/>
      <c r="AF2316" s="67"/>
    </row>
    <row r="2418" spans="2:32" ht="15" customHeight="1" x14ac:dyDescent="0.2">
      <c r="B2418" s="67"/>
      <c r="C2418" s="67"/>
      <c r="D2418" s="67"/>
      <c r="E2418" s="67"/>
      <c r="F2418" s="67"/>
      <c r="G2418" s="67"/>
      <c r="H2418" s="67"/>
      <c r="I2418" s="67"/>
      <c r="J2418" s="67"/>
      <c r="K2418" s="67"/>
      <c r="L2418" s="67"/>
      <c r="M2418" s="67"/>
      <c r="N2418" s="67"/>
      <c r="O2418" s="67"/>
      <c r="P2418" s="67"/>
      <c r="Q2418" s="67"/>
      <c r="R2418" s="67"/>
      <c r="S2418" s="67"/>
      <c r="T2418" s="67"/>
      <c r="U2418" s="67"/>
      <c r="V2418" s="67"/>
      <c r="W2418" s="67"/>
      <c r="X2418" s="67"/>
      <c r="Y2418" s="67"/>
      <c r="Z2418" s="67"/>
      <c r="AA2418" s="67"/>
      <c r="AB2418" s="67"/>
      <c r="AC2418" s="67"/>
      <c r="AD2418" s="67"/>
      <c r="AE2418" s="67"/>
      <c r="AF2418" s="67"/>
    </row>
    <row r="2508" spans="2:32" ht="15" customHeight="1" x14ac:dyDescent="0.2">
      <c r="B2508" s="67"/>
      <c r="C2508" s="67"/>
      <c r="D2508" s="67"/>
      <c r="E2508" s="67"/>
      <c r="F2508" s="67"/>
      <c r="G2508" s="67"/>
      <c r="H2508" s="67"/>
      <c r="I2508" s="67"/>
      <c r="J2508" s="67"/>
      <c r="K2508" s="67"/>
      <c r="L2508" s="67"/>
      <c r="M2508" s="67"/>
      <c r="N2508" s="67"/>
      <c r="O2508" s="67"/>
      <c r="P2508" s="67"/>
      <c r="Q2508" s="67"/>
      <c r="R2508" s="67"/>
      <c r="S2508" s="67"/>
      <c r="T2508" s="67"/>
      <c r="U2508" s="67"/>
      <c r="V2508" s="67"/>
      <c r="W2508" s="67"/>
      <c r="X2508" s="67"/>
      <c r="Y2508" s="67"/>
      <c r="Z2508" s="67"/>
      <c r="AA2508" s="67"/>
      <c r="AB2508" s="67"/>
      <c r="AC2508" s="67"/>
      <c r="AD2508" s="67"/>
      <c r="AE2508" s="67"/>
      <c r="AF2508" s="67"/>
    </row>
    <row r="2597" spans="2:32" ht="15" customHeight="1" x14ac:dyDescent="0.2">
      <c r="B2597" s="67"/>
      <c r="C2597" s="67"/>
      <c r="D2597" s="67"/>
      <c r="E2597" s="67"/>
      <c r="F2597" s="67"/>
      <c r="G2597" s="67"/>
      <c r="H2597" s="67"/>
      <c r="I2597" s="67"/>
      <c r="J2597" s="67"/>
      <c r="K2597" s="67"/>
      <c r="L2597" s="67"/>
      <c r="M2597" s="67"/>
      <c r="N2597" s="67"/>
      <c r="O2597" s="67"/>
      <c r="P2597" s="67"/>
      <c r="Q2597" s="67"/>
      <c r="R2597" s="67"/>
      <c r="S2597" s="67"/>
      <c r="T2597" s="67"/>
      <c r="U2597" s="67"/>
      <c r="V2597" s="67"/>
      <c r="W2597" s="67"/>
      <c r="X2597" s="67"/>
      <c r="Y2597" s="67"/>
      <c r="Z2597" s="67"/>
      <c r="AA2597" s="67"/>
      <c r="AB2597" s="67"/>
      <c r="AC2597" s="67"/>
      <c r="AD2597" s="67"/>
      <c r="AE2597" s="67"/>
      <c r="AF2597" s="67"/>
    </row>
    <row r="2718" spans="2:32" ht="15" customHeight="1" x14ac:dyDescent="0.2">
      <c r="B2718" s="67"/>
      <c r="C2718" s="67"/>
      <c r="D2718" s="67"/>
      <c r="E2718" s="67"/>
      <c r="F2718" s="67"/>
      <c r="G2718" s="67"/>
      <c r="H2718" s="67"/>
      <c r="I2718" s="67"/>
      <c r="J2718" s="67"/>
      <c r="K2718" s="67"/>
      <c r="L2718" s="67"/>
      <c r="M2718" s="67"/>
      <c r="N2718" s="67"/>
      <c r="O2718" s="67"/>
      <c r="P2718" s="67"/>
      <c r="Q2718" s="67"/>
      <c r="R2718" s="67"/>
      <c r="S2718" s="67"/>
      <c r="T2718" s="67"/>
      <c r="U2718" s="67"/>
      <c r="V2718" s="67"/>
      <c r="W2718" s="67"/>
      <c r="X2718" s="67"/>
      <c r="Y2718" s="67"/>
      <c r="Z2718" s="67"/>
      <c r="AA2718" s="67"/>
      <c r="AB2718" s="67"/>
      <c r="AC2718" s="67"/>
      <c r="AD2718" s="67"/>
      <c r="AE2718" s="67"/>
      <c r="AF2718" s="67"/>
    </row>
    <row r="2836" spans="2:32" ht="15" customHeight="1" x14ac:dyDescent="0.2">
      <c r="B2836" s="67"/>
      <c r="C2836" s="67"/>
      <c r="D2836" s="67"/>
      <c r="E2836" s="67"/>
      <c r="F2836" s="67"/>
      <c r="G2836" s="67"/>
      <c r="H2836" s="67"/>
      <c r="I2836" s="67"/>
      <c r="J2836" s="67"/>
      <c r="K2836" s="67"/>
      <c r="L2836" s="67"/>
      <c r="M2836" s="67"/>
      <c r="N2836" s="67"/>
      <c r="O2836" s="67"/>
      <c r="P2836" s="67"/>
      <c r="Q2836" s="67"/>
      <c r="R2836" s="67"/>
      <c r="S2836" s="67"/>
      <c r="T2836" s="67"/>
      <c r="U2836" s="67"/>
      <c r="V2836" s="67"/>
      <c r="W2836" s="67"/>
      <c r="X2836" s="67"/>
      <c r="Y2836" s="67"/>
      <c r="Z2836" s="67"/>
      <c r="AA2836" s="67"/>
      <c r="AB2836" s="67"/>
      <c r="AC2836" s="67"/>
      <c r="AD2836" s="67"/>
      <c r="AE2836" s="67"/>
      <c r="AF2836" s="67"/>
    </row>
  </sheetData>
  <mergeCells count="19">
    <mergeCell ref="B2718:AF2718"/>
    <mergeCell ref="B2836:AF2836"/>
    <mergeCell ref="B2030:AF2030"/>
    <mergeCell ref="B2152:AF2152"/>
    <mergeCell ref="B2316:AF2316"/>
    <mergeCell ref="B2418:AF2418"/>
    <mergeCell ref="B2508:AF2508"/>
    <mergeCell ref="B2597:AF2597"/>
    <mergeCell ref="B1944:AF1944"/>
    <mergeCell ref="B307:AF307"/>
    <mergeCell ref="B510:AF510"/>
    <mergeCell ref="B711:AF711"/>
    <mergeCell ref="B886:AF886"/>
    <mergeCell ref="B1100:AF1100"/>
    <mergeCell ref="B1228:AF1228"/>
    <mergeCell ref="B1389:AF1389"/>
    <mergeCell ref="B1501:AF1501"/>
    <mergeCell ref="B1603:AF1603"/>
    <mergeCell ref="B1698:AF16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589E-4F39-4C22-A371-8E91F87552F3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ColWidth="8.7109375" defaultRowHeight="15" customHeight="1" x14ac:dyDescent="0.2"/>
  <cols>
    <col min="1" max="1" width="15.7109375" style="6" customWidth="1"/>
    <col min="2" max="2" width="46.7109375" style="6" customWidth="1"/>
    <col min="3" max="33" width="8.7109375" style="6"/>
    <col min="34" max="34" width="8.7109375" style="6" bestFit="1" customWidth="1"/>
    <col min="35" max="16384" width="8.7109375" style="6"/>
  </cols>
  <sheetData>
    <row r="1" spans="1:34" ht="15" customHeight="1" thickBot="1" x14ac:dyDescent="0.25">
      <c r="B1" s="49" t="s">
        <v>380</v>
      </c>
      <c r="C1" s="50">
        <v>2022</v>
      </c>
      <c r="D1" s="50">
        <v>2023</v>
      </c>
      <c r="E1" s="50">
        <v>2024</v>
      </c>
      <c r="F1" s="50">
        <v>2025</v>
      </c>
      <c r="G1" s="50">
        <v>2026</v>
      </c>
      <c r="H1" s="50">
        <v>2027</v>
      </c>
      <c r="I1" s="50">
        <v>2028</v>
      </c>
      <c r="J1" s="50">
        <v>2029</v>
      </c>
      <c r="K1" s="50">
        <v>2030</v>
      </c>
      <c r="L1" s="50">
        <v>2031</v>
      </c>
      <c r="M1" s="50">
        <v>2032</v>
      </c>
      <c r="N1" s="50">
        <v>2033</v>
      </c>
      <c r="O1" s="50">
        <v>2034</v>
      </c>
      <c r="P1" s="50">
        <v>2035</v>
      </c>
      <c r="Q1" s="50">
        <v>2036</v>
      </c>
      <c r="R1" s="50">
        <v>2037</v>
      </c>
      <c r="S1" s="50">
        <v>2038</v>
      </c>
      <c r="T1" s="50">
        <v>2039</v>
      </c>
      <c r="U1" s="50">
        <v>2040</v>
      </c>
      <c r="V1" s="50">
        <v>2041</v>
      </c>
      <c r="W1" s="50">
        <v>2042</v>
      </c>
      <c r="X1" s="50">
        <v>2043</v>
      </c>
      <c r="Y1" s="50">
        <v>2044</v>
      </c>
      <c r="Z1" s="50">
        <v>2045</v>
      </c>
      <c r="AA1" s="50">
        <v>2046</v>
      </c>
      <c r="AB1" s="50">
        <v>2047</v>
      </c>
      <c r="AC1" s="50">
        <v>2048</v>
      </c>
      <c r="AD1" s="50">
        <v>2049</v>
      </c>
      <c r="AE1" s="50">
        <v>2050</v>
      </c>
    </row>
    <row r="2" spans="1:34" ht="15" customHeight="1" thickTop="1" x14ac:dyDescent="0.2"/>
    <row r="3" spans="1:34" ht="15" customHeight="1" x14ac:dyDescent="0.2">
      <c r="C3" s="44" t="s">
        <v>138</v>
      </c>
      <c r="D3" s="44" t="s">
        <v>378</v>
      </c>
      <c r="E3" s="28"/>
      <c r="F3" s="28"/>
      <c r="G3" s="28"/>
    </row>
    <row r="4" spans="1:34" ht="15" customHeight="1" x14ac:dyDescent="0.2">
      <c r="C4" s="44" t="s">
        <v>137</v>
      </c>
      <c r="D4" s="44" t="s">
        <v>381</v>
      </c>
      <c r="E4" s="28"/>
      <c r="F4" s="28"/>
      <c r="G4" s="44" t="s">
        <v>382</v>
      </c>
    </row>
    <row r="5" spans="1:34" ht="15" customHeight="1" x14ac:dyDescent="0.2">
      <c r="C5" s="44" t="s">
        <v>136</v>
      </c>
      <c r="D5" s="44" t="s">
        <v>383</v>
      </c>
      <c r="E5" s="28"/>
      <c r="F5" s="28"/>
      <c r="G5" s="28"/>
    </row>
    <row r="6" spans="1:34" ht="15" customHeight="1" x14ac:dyDescent="0.2">
      <c r="C6" s="44" t="s">
        <v>135</v>
      </c>
      <c r="D6" s="28"/>
      <c r="E6" s="44" t="s">
        <v>384</v>
      </c>
      <c r="F6" s="28"/>
      <c r="G6" s="28"/>
    </row>
    <row r="9" spans="1:34" ht="15" customHeight="1" x14ac:dyDescent="0.2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spans="1:34" ht="15" customHeight="1" x14ac:dyDescent="0.25">
      <c r="A10" s="26" t="s">
        <v>134</v>
      </c>
      <c r="B10" s="51" t="s">
        <v>133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30" t="s">
        <v>140</v>
      </c>
      <c r="AG10" s="27"/>
      <c r="AH10" s="22"/>
    </row>
    <row r="11" spans="1:34" ht="15" customHeight="1" x14ac:dyDescent="0.2">
      <c r="B11" s="52" t="s">
        <v>132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0" t="s">
        <v>385</v>
      </c>
      <c r="AG11" s="27"/>
      <c r="AH11" s="22"/>
    </row>
    <row r="12" spans="1:34" ht="15" customHeight="1" x14ac:dyDescent="0.2">
      <c r="B12" s="5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0" t="s">
        <v>386</v>
      </c>
      <c r="AG12" s="27"/>
      <c r="AH12" s="22"/>
    </row>
    <row r="13" spans="1:34" ht="15" customHeight="1" thickBot="1" x14ac:dyDescent="0.25">
      <c r="B13" s="53" t="s">
        <v>131</v>
      </c>
      <c r="C13" s="53">
        <v>2022</v>
      </c>
      <c r="D13" s="53">
        <v>2023</v>
      </c>
      <c r="E13" s="53">
        <v>2024</v>
      </c>
      <c r="F13" s="53">
        <v>2025</v>
      </c>
      <c r="G13" s="53">
        <v>2026</v>
      </c>
      <c r="H13" s="53">
        <v>2027</v>
      </c>
      <c r="I13" s="53">
        <v>2028</v>
      </c>
      <c r="J13" s="53">
        <v>2029</v>
      </c>
      <c r="K13" s="53">
        <v>2030</v>
      </c>
      <c r="L13" s="53">
        <v>2031</v>
      </c>
      <c r="M13" s="53">
        <v>2032</v>
      </c>
      <c r="N13" s="53">
        <v>2033</v>
      </c>
      <c r="O13" s="53">
        <v>2034</v>
      </c>
      <c r="P13" s="53">
        <v>2035</v>
      </c>
      <c r="Q13" s="53">
        <v>2036</v>
      </c>
      <c r="R13" s="53">
        <v>2037</v>
      </c>
      <c r="S13" s="53">
        <v>2038</v>
      </c>
      <c r="T13" s="53">
        <v>2039</v>
      </c>
      <c r="U13" s="53">
        <v>2040</v>
      </c>
      <c r="V13" s="53">
        <v>2041</v>
      </c>
      <c r="W13" s="53">
        <v>2042</v>
      </c>
      <c r="X13" s="53">
        <v>2043</v>
      </c>
      <c r="Y13" s="53">
        <v>2044</v>
      </c>
      <c r="Z13" s="53">
        <v>2045</v>
      </c>
      <c r="AA13" s="53">
        <v>2046</v>
      </c>
      <c r="AB13" s="53">
        <v>2047</v>
      </c>
      <c r="AC13" s="53">
        <v>2048</v>
      </c>
      <c r="AD13" s="53">
        <v>2049</v>
      </c>
      <c r="AE13" s="53">
        <v>2050</v>
      </c>
      <c r="AF13" s="54" t="s">
        <v>387</v>
      </c>
      <c r="AG13" s="27"/>
      <c r="AH13" s="21"/>
    </row>
    <row r="14" spans="1:34" ht="15" customHeight="1" thickTop="1" x14ac:dyDescent="0.2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4" ht="15" customHeight="1" x14ac:dyDescent="0.2">
      <c r="B15" s="55" t="s">
        <v>130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spans="1:34" ht="15" customHeight="1" x14ac:dyDescent="0.2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4" ht="15" customHeight="1" x14ac:dyDescent="0.2">
      <c r="B17" s="55" t="s">
        <v>129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spans="1:34" ht="15" customHeight="1" x14ac:dyDescent="0.25">
      <c r="A18" s="26" t="s">
        <v>128</v>
      </c>
      <c r="B18" s="56" t="s">
        <v>127</v>
      </c>
      <c r="C18" s="62">
        <v>93.44426</v>
      </c>
      <c r="D18" s="62">
        <v>94.366943000000006</v>
      </c>
      <c r="E18" s="62">
        <v>95.261948000000004</v>
      </c>
      <c r="F18" s="62">
        <v>96.233695999999995</v>
      </c>
      <c r="G18" s="62">
        <v>97.372681</v>
      </c>
      <c r="H18" s="62">
        <v>98.426238999999995</v>
      </c>
      <c r="I18" s="62">
        <v>99.435837000000006</v>
      </c>
      <c r="J18" s="62">
        <v>100.540588</v>
      </c>
      <c r="K18" s="62">
        <v>101.747238</v>
      </c>
      <c r="L18" s="62">
        <v>103.031937</v>
      </c>
      <c r="M18" s="62">
        <v>104.36438800000001</v>
      </c>
      <c r="N18" s="62">
        <v>105.67115800000001</v>
      </c>
      <c r="O18" s="62">
        <v>106.90464</v>
      </c>
      <c r="P18" s="62">
        <v>108.064949</v>
      </c>
      <c r="Q18" s="62">
        <v>109.148827</v>
      </c>
      <c r="R18" s="62">
        <v>110.16222399999999</v>
      </c>
      <c r="S18" s="62">
        <v>111.118996</v>
      </c>
      <c r="T18" s="62">
        <v>112.02248400000001</v>
      </c>
      <c r="U18" s="62">
        <v>112.878952</v>
      </c>
      <c r="V18" s="62">
        <v>113.69973</v>
      </c>
      <c r="W18" s="62">
        <v>114.495079</v>
      </c>
      <c r="X18" s="62">
        <v>115.27697000000001</v>
      </c>
      <c r="Y18" s="62">
        <v>116.05735</v>
      </c>
      <c r="Z18" s="62">
        <v>116.844925</v>
      </c>
      <c r="AA18" s="62">
        <v>117.64614899999999</v>
      </c>
      <c r="AB18" s="62">
        <v>118.46553</v>
      </c>
      <c r="AC18" s="62">
        <v>119.305115</v>
      </c>
      <c r="AD18" s="62">
        <v>120.165375</v>
      </c>
      <c r="AE18" s="62">
        <v>121.045486</v>
      </c>
      <c r="AF18" s="58">
        <v>9.2860000000000009E-3</v>
      </c>
      <c r="AG18" s="27"/>
      <c r="AH18" s="20"/>
    </row>
    <row r="19" spans="1:34" ht="15" customHeight="1" x14ac:dyDescent="0.25">
      <c r="A19" s="26" t="s">
        <v>126</v>
      </c>
      <c r="B19" s="56" t="s">
        <v>125</v>
      </c>
      <c r="C19" s="62">
        <v>2.0272770000000002</v>
      </c>
      <c r="D19" s="62">
        <v>2.0085120000000001</v>
      </c>
      <c r="E19" s="62">
        <v>2.0945999999999998</v>
      </c>
      <c r="F19" s="62">
        <v>2.2721680000000002</v>
      </c>
      <c r="G19" s="62">
        <v>2.1971470000000002</v>
      </c>
      <c r="H19" s="62">
        <v>2.1634509999999998</v>
      </c>
      <c r="I19" s="62">
        <v>2.269371</v>
      </c>
      <c r="J19" s="62">
        <v>2.382768</v>
      </c>
      <c r="K19" s="62">
        <v>2.473055</v>
      </c>
      <c r="L19" s="62">
        <v>2.5336780000000001</v>
      </c>
      <c r="M19" s="62">
        <v>2.5211169999999998</v>
      </c>
      <c r="N19" s="62">
        <v>2.4608279999999998</v>
      </c>
      <c r="O19" s="62">
        <v>2.4002910000000002</v>
      </c>
      <c r="P19" s="62">
        <v>2.3361079999999999</v>
      </c>
      <c r="Q19" s="62">
        <v>2.2773340000000002</v>
      </c>
      <c r="R19" s="62">
        <v>2.2319089999999999</v>
      </c>
      <c r="S19" s="62">
        <v>2.1893440000000002</v>
      </c>
      <c r="T19" s="62">
        <v>2.1525660000000002</v>
      </c>
      <c r="U19" s="62">
        <v>2.1266379999999998</v>
      </c>
      <c r="V19" s="62">
        <v>2.1106319999999998</v>
      </c>
      <c r="W19" s="62">
        <v>2.106252</v>
      </c>
      <c r="X19" s="62">
        <v>2.1136330000000001</v>
      </c>
      <c r="Y19" s="62">
        <v>2.129588</v>
      </c>
      <c r="Z19" s="62">
        <v>2.1519349999999999</v>
      </c>
      <c r="AA19" s="62">
        <v>2.1788129999999999</v>
      </c>
      <c r="AB19" s="62">
        <v>2.2077830000000001</v>
      </c>
      <c r="AC19" s="62">
        <v>2.2373090000000002</v>
      </c>
      <c r="AD19" s="62">
        <v>2.2661419999999999</v>
      </c>
      <c r="AE19" s="62">
        <v>2.2929360000000001</v>
      </c>
      <c r="AF19" s="58">
        <v>4.4079999999999996E-3</v>
      </c>
      <c r="AG19" s="27"/>
      <c r="AH19" s="20"/>
    </row>
    <row r="20" spans="1:34" ht="15" customHeight="1" x14ac:dyDescent="0.2">
      <c r="A20" s="26" t="s">
        <v>124</v>
      </c>
      <c r="B20" s="55" t="s">
        <v>61</v>
      </c>
      <c r="C20" s="64">
        <v>95.471535000000003</v>
      </c>
      <c r="D20" s="64">
        <v>96.375457999999995</v>
      </c>
      <c r="E20" s="64">
        <v>97.356544</v>
      </c>
      <c r="F20" s="64">
        <v>98.505866999999995</v>
      </c>
      <c r="G20" s="64">
        <v>99.569823999999997</v>
      </c>
      <c r="H20" s="64">
        <v>100.589691</v>
      </c>
      <c r="I20" s="64">
        <v>101.705208</v>
      </c>
      <c r="J20" s="64">
        <v>102.923355</v>
      </c>
      <c r="K20" s="64">
        <v>104.220291</v>
      </c>
      <c r="L20" s="64">
        <v>105.565613</v>
      </c>
      <c r="M20" s="64">
        <v>106.88550600000001</v>
      </c>
      <c r="N20" s="64">
        <v>108.131989</v>
      </c>
      <c r="O20" s="64">
        <v>109.30493199999999</v>
      </c>
      <c r="P20" s="64">
        <v>110.401054</v>
      </c>
      <c r="Q20" s="64">
        <v>111.426163</v>
      </c>
      <c r="R20" s="64">
        <v>112.39413500000001</v>
      </c>
      <c r="S20" s="64">
        <v>113.308342</v>
      </c>
      <c r="T20" s="64">
        <v>114.175049</v>
      </c>
      <c r="U20" s="64">
        <v>115.00559199999999</v>
      </c>
      <c r="V20" s="64">
        <v>115.81036400000001</v>
      </c>
      <c r="W20" s="64">
        <v>116.60133399999999</v>
      </c>
      <c r="X20" s="64">
        <v>117.390602</v>
      </c>
      <c r="Y20" s="64">
        <v>118.18693500000001</v>
      </c>
      <c r="Z20" s="64">
        <v>118.99685700000001</v>
      </c>
      <c r="AA20" s="64">
        <v>119.82495900000001</v>
      </c>
      <c r="AB20" s="64">
        <v>120.673317</v>
      </c>
      <c r="AC20" s="64">
        <v>121.542419</v>
      </c>
      <c r="AD20" s="64">
        <v>122.43151899999999</v>
      </c>
      <c r="AE20" s="64">
        <v>123.338425</v>
      </c>
      <c r="AF20" s="60">
        <v>9.1889999999999993E-3</v>
      </c>
      <c r="AG20" s="27"/>
      <c r="AH20" s="19"/>
    </row>
    <row r="21" spans="1:34" ht="15" customHeight="1" x14ac:dyDescent="0.2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4" ht="15" customHeight="1" x14ac:dyDescent="0.2">
      <c r="B22" s="55" t="s">
        <v>123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4" ht="15" customHeight="1" x14ac:dyDescent="0.2">
      <c r="B23" s="55" t="s">
        <v>122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spans="1:34" ht="15" customHeight="1" x14ac:dyDescent="0.25">
      <c r="A24" s="26" t="s">
        <v>121</v>
      </c>
      <c r="B24" s="56" t="s">
        <v>349</v>
      </c>
      <c r="C24" s="62">
        <v>97.783371000000002</v>
      </c>
      <c r="D24" s="62">
        <v>96.373679999999993</v>
      </c>
      <c r="E24" s="62">
        <v>94.586517000000001</v>
      </c>
      <c r="F24" s="62">
        <v>93.941353000000007</v>
      </c>
      <c r="G24" s="62">
        <v>93.461242999999996</v>
      </c>
      <c r="H24" s="62">
        <v>92.806595000000002</v>
      </c>
      <c r="I24" s="62">
        <v>92.461997999999994</v>
      </c>
      <c r="J24" s="62">
        <v>91.902512000000002</v>
      </c>
      <c r="K24" s="62">
        <v>91.177718999999996</v>
      </c>
      <c r="L24" s="62">
        <v>90.426102</v>
      </c>
      <c r="M24" s="62">
        <v>89.704482999999996</v>
      </c>
      <c r="N24" s="62">
        <v>88.942779999999999</v>
      </c>
      <c r="O24" s="62">
        <v>88.203415000000007</v>
      </c>
      <c r="P24" s="62">
        <v>87.533478000000002</v>
      </c>
      <c r="Q24" s="62">
        <v>86.942824999999999</v>
      </c>
      <c r="R24" s="62">
        <v>86.362342999999996</v>
      </c>
      <c r="S24" s="62">
        <v>85.767792</v>
      </c>
      <c r="T24" s="62">
        <v>85.219443999999996</v>
      </c>
      <c r="U24" s="62">
        <v>84.720359999999999</v>
      </c>
      <c r="V24" s="62">
        <v>84.269615000000002</v>
      </c>
      <c r="W24" s="62">
        <v>83.864127999999994</v>
      </c>
      <c r="X24" s="62">
        <v>83.519119000000003</v>
      </c>
      <c r="Y24" s="62">
        <v>83.214995999999999</v>
      </c>
      <c r="Z24" s="62">
        <v>82.896759000000003</v>
      </c>
      <c r="AA24" s="62">
        <v>82.531181000000004</v>
      </c>
      <c r="AB24" s="62">
        <v>82.224677999999997</v>
      </c>
      <c r="AC24" s="62">
        <v>81.96669</v>
      </c>
      <c r="AD24" s="62">
        <v>81.719336999999996</v>
      </c>
      <c r="AE24" s="62">
        <v>81.461876000000004</v>
      </c>
      <c r="AF24" s="58">
        <v>-6.5009999999999998E-3</v>
      </c>
      <c r="AG24" s="27"/>
      <c r="AH24" s="20"/>
    </row>
    <row r="25" spans="1:34" ht="15" customHeight="1" x14ac:dyDescent="0.25">
      <c r="A25" s="26" t="s">
        <v>119</v>
      </c>
      <c r="B25" s="56" t="s">
        <v>120</v>
      </c>
      <c r="C25" s="62">
        <v>96.520187000000007</v>
      </c>
      <c r="D25" s="62">
        <v>94.907600000000002</v>
      </c>
      <c r="E25" s="62">
        <v>92.965705999999997</v>
      </c>
      <c r="F25" s="62">
        <v>92.204841999999999</v>
      </c>
      <c r="G25" s="62">
        <v>91.668807999999999</v>
      </c>
      <c r="H25" s="62">
        <v>90.945740000000001</v>
      </c>
      <c r="I25" s="62">
        <v>90.547614999999993</v>
      </c>
      <c r="J25" s="62">
        <v>89.897819999999996</v>
      </c>
      <c r="K25" s="62">
        <v>89.117981</v>
      </c>
      <c r="L25" s="62">
        <v>88.313621999999995</v>
      </c>
      <c r="M25" s="62">
        <v>87.548271</v>
      </c>
      <c r="N25" s="62">
        <v>86.710746999999998</v>
      </c>
      <c r="O25" s="62">
        <v>85.890129000000002</v>
      </c>
      <c r="P25" s="62">
        <v>85.181640999999999</v>
      </c>
      <c r="Q25" s="62">
        <v>84.502601999999996</v>
      </c>
      <c r="R25" s="62">
        <v>83.877906999999993</v>
      </c>
      <c r="S25" s="62">
        <v>83.211494000000002</v>
      </c>
      <c r="T25" s="62">
        <v>82.597617999999997</v>
      </c>
      <c r="U25" s="62">
        <v>82.042580000000001</v>
      </c>
      <c r="V25" s="62">
        <v>81.545753000000005</v>
      </c>
      <c r="W25" s="62">
        <v>81.104857999999993</v>
      </c>
      <c r="X25" s="62">
        <v>80.731537000000003</v>
      </c>
      <c r="Y25" s="62">
        <v>80.403251999999995</v>
      </c>
      <c r="Z25" s="62">
        <v>80.062279000000004</v>
      </c>
      <c r="AA25" s="62">
        <v>79.645531000000005</v>
      </c>
      <c r="AB25" s="62">
        <v>79.335136000000006</v>
      </c>
      <c r="AC25" s="62">
        <v>79.057586999999998</v>
      </c>
      <c r="AD25" s="62">
        <v>78.810997</v>
      </c>
      <c r="AE25" s="62">
        <v>78.560989000000006</v>
      </c>
      <c r="AF25" s="58">
        <v>-7.326E-3</v>
      </c>
      <c r="AG25" s="27"/>
      <c r="AH25" s="20"/>
    </row>
    <row r="26" spans="1:34" ht="15" customHeight="1" x14ac:dyDescent="0.2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spans="1:34" ht="15" customHeight="1" x14ac:dyDescent="0.2">
      <c r="B27" s="55" t="s">
        <v>348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 spans="1:34" ht="15" customHeight="1" x14ac:dyDescent="0.2">
      <c r="B28" s="55" t="s">
        <v>347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 spans="1:34" ht="15" customHeight="1" x14ac:dyDescent="0.25">
      <c r="A29" s="26" t="s">
        <v>118</v>
      </c>
      <c r="B29" s="56" t="s">
        <v>368</v>
      </c>
      <c r="C29" s="57">
        <v>0.119273</v>
      </c>
      <c r="D29" s="57">
        <v>0.11836099999999999</v>
      </c>
      <c r="E29" s="57">
        <v>0.110862</v>
      </c>
      <c r="F29" s="57">
        <v>0.111099</v>
      </c>
      <c r="G29" s="57">
        <v>0.111147</v>
      </c>
      <c r="H29" s="57">
        <v>0.11085399999999999</v>
      </c>
      <c r="I29" s="57">
        <v>0.110384</v>
      </c>
      <c r="J29" s="57">
        <v>0.109759</v>
      </c>
      <c r="K29" s="57">
        <v>0.108987</v>
      </c>
      <c r="L29" s="57">
        <v>0.10828500000000001</v>
      </c>
      <c r="M29" s="57">
        <v>0.10747900000000001</v>
      </c>
      <c r="N29" s="57">
        <v>0.106449</v>
      </c>
      <c r="O29" s="57">
        <v>0.10527499999999999</v>
      </c>
      <c r="P29" s="57">
        <v>0.104142</v>
      </c>
      <c r="Q29" s="57">
        <v>0.10298300000000001</v>
      </c>
      <c r="R29" s="57">
        <v>0.10173699999999999</v>
      </c>
      <c r="S29" s="57">
        <v>0.10034700000000001</v>
      </c>
      <c r="T29" s="57">
        <v>9.8874000000000004E-2</v>
      </c>
      <c r="U29" s="57">
        <v>9.7414000000000001E-2</v>
      </c>
      <c r="V29" s="57">
        <v>9.6060000000000006E-2</v>
      </c>
      <c r="W29" s="57">
        <v>9.4757999999999995E-2</v>
      </c>
      <c r="X29" s="57">
        <v>9.3488000000000002E-2</v>
      </c>
      <c r="Y29" s="57">
        <v>9.2216000000000006E-2</v>
      </c>
      <c r="Z29" s="57">
        <v>9.0939000000000006E-2</v>
      </c>
      <c r="AA29" s="57">
        <v>8.9707999999999996E-2</v>
      </c>
      <c r="AB29" s="57">
        <v>8.8523000000000004E-2</v>
      </c>
      <c r="AC29" s="57">
        <v>8.7315000000000004E-2</v>
      </c>
      <c r="AD29" s="57">
        <v>8.6134000000000002E-2</v>
      </c>
      <c r="AE29" s="57">
        <v>8.4989999999999996E-2</v>
      </c>
      <c r="AF29" s="58">
        <v>-1.2030000000000001E-2</v>
      </c>
      <c r="AG29" s="27"/>
      <c r="AH29" s="20"/>
    </row>
    <row r="30" spans="1:34" ht="15" customHeight="1" x14ac:dyDescent="0.25">
      <c r="A30" s="26" t="s">
        <v>117</v>
      </c>
      <c r="B30" s="56" t="s">
        <v>367</v>
      </c>
      <c r="C30" s="57">
        <v>0.54288000000000003</v>
      </c>
      <c r="D30" s="57">
        <v>0.477379</v>
      </c>
      <c r="E30" s="57">
        <v>0.55079100000000003</v>
      </c>
      <c r="F30" s="57">
        <v>0.56004500000000002</v>
      </c>
      <c r="G30" s="57">
        <v>0.56774999999999998</v>
      </c>
      <c r="H30" s="57">
        <v>0.57508499999999996</v>
      </c>
      <c r="I30" s="57">
        <v>0.58246200000000004</v>
      </c>
      <c r="J30" s="57">
        <v>0.58957300000000001</v>
      </c>
      <c r="K30" s="57">
        <v>0.59539600000000004</v>
      </c>
      <c r="L30" s="57">
        <v>0.601495</v>
      </c>
      <c r="M30" s="57">
        <v>0.60778500000000002</v>
      </c>
      <c r="N30" s="57">
        <v>0.61240499999999998</v>
      </c>
      <c r="O30" s="57">
        <v>0.61662799999999995</v>
      </c>
      <c r="P30" s="57">
        <v>0.62129199999999996</v>
      </c>
      <c r="Q30" s="57">
        <v>0.62604599999999999</v>
      </c>
      <c r="R30" s="57">
        <v>0.63073500000000005</v>
      </c>
      <c r="S30" s="57">
        <v>0.63493599999999994</v>
      </c>
      <c r="T30" s="57">
        <v>0.63913600000000004</v>
      </c>
      <c r="U30" s="57">
        <v>0.64287499999999997</v>
      </c>
      <c r="V30" s="57">
        <v>0.647011</v>
      </c>
      <c r="W30" s="57">
        <v>0.65148700000000004</v>
      </c>
      <c r="X30" s="57">
        <v>0.65618699999999996</v>
      </c>
      <c r="Y30" s="57">
        <v>0.66127499999999995</v>
      </c>
      <c r="Z30" s="57">
        <v>0.66691500000000004</v>
      </c>
      <c r="AA30" s="57">
        <v>0.67370399999999997</v>
      </c>
      <c r="AB30" s="57">
        <v>0.68126399999999998</v>
      </c>
      <c r="AC30" s="57">
        <v>0.68905400000000006</v>
      </c>
      <c r="AD30" s="57">
        <v>0.696994</v>
      </c>
      <c r="AE30" s="57">
        <v>0.70569899999999997</v>
      </c>
      <c r="AF30" s="58">
        <v>9.4120000000000002E-3</v>
      </c>
      <c r="AG30" s="27"/>
      <c r="AH30" s="20"/>
    </row>
    <row r="31" spans="1:34" ht="15" customHeight="1" x14ac:dyDescent="0.25">
      <c r="A31" s="26" t="s">
        <v>116</v>
      </c>
      <c r="B31" s="56" t="s">
        <v>366</v>
      </c>
      <c r="C31" s="57">
        <v>2.4215E-2</v>
      </c>
      <c r="D31" s="57">
        <v>2.3555E-2</v>
      </c>
      <c r="E31" s="57">
        <v>2.3130000000000001E-2</v>
      </c>
      <c r="F31" s="57">
        <v>2.2870000000000001E-2</v>
      </c>
      <c r="G31" s="57">
        <v>2.2631999999999999E-2</v>
      </c>
      <c r="H31" s="57">
        <v>2.2556E-2</v>
      </c>
      <c r="I31" s="57">
        <v>2.2463E-2</v>
      </c>
      <c r="J31" s="57">
        <v>2.2349999999999998E-2</v>
      </c>
      <c r="K31" s="57">
        <v>2.2206E-2</v>
      </c>
      <c r="L31" s="57">
        <v>2.2058999999999999E-2</v>
      </c>
      <c r="M31" s="57">
        <v>2.1898999999999998E-2</v>
      </c>
      <c r="N31" s="57">
        <v>2.1687999999999999E-2</v>
      </c>
      <c r="O31" s="57">
        <v>2.1453E-2</v>
      </c>
      <c r="P31" s="57">
        <v>2.1236000000000001E-2</v>
      </c>
      <c r="Q31" s="57">
        <v>2.1016E-2</v>
      </c>
      <c r="R31" s="57">
        <v>2.0782999999999999E-2</v>
      </c>
      <c r="S31" s="57">
        <v>2.0525999999999999E-2</v>
      </c>
      <c r="T31" s="57">
        <v>2.0267E-2</v>
      </c>
      <c r="U31" s="57">
        <v>2.001E-2</v>
      </c>
      <c r="V31" s="57">
        <v>1.9778E-2</v>
      </c>
      <c r="W31" s="57">
        <v>1.9556E-2</v>
      </c>
      <c r="X31" s="57">
        <v>1.9342000000000002E-2</v>
      </c>
      <c r="Y31" s="57">
        <v>1.9133000000000001E-2</v>
      </c>
      <c r="Z31" s="57">
        <v>1.8929999999999999E-2</v>
      </c>
      <c r="AA31" s="57">
        <v>1.8741000000000001E-2</v>
      </c>
      <c r="AB31" s="57">
        <v>1.857E-2</v>
      </c>
      <c r="AC31" s="57">
        <v>1.84E-2</v>
      </c>
      <c r="AD31" s="57">
        <v>1.8238999999999998E-2</v>
      </c>
      <c r="AE31" s="57">
        <v>1.8093999999999999E-2</v>
      </c>
      <c r="AF31" s="58">
        <v>-1.0354E-2</v>
      </c>
      <c r="AG31" s="27"/>
      <c r="AH31" s="20"/>
    </row>
    <row r="32" spans="1:34" ht="15" customHeight="1" x14ac:dyDescent="0.25">
      <c r="A32" s="26" t="s">
        <v>115</v>
      </c>
      <c r="B32" s="56" t="s">
        <v>73</v>
      </c>
      <c r="C32" s="57">
        <v>0.41879300000000003</v>
      </c>
      <c r="D32" s="57">
        <v>0.407891</v>
      </c>
      <c r="E32" s="57">
        <v>0.40001900000000001</v>
      </c>
      <c r="F32" s="57">
        <v>0.394285</v>
      </c>
      <c r="G32" s="57">
        <v>0.38813999999999999</v>
      </c>
      <c r="H32" s="57">
        <v>0.38119500000000001</v>
      </c>
      <c r="I32" s="57">
        <v>0.37394899999999998</v>
      </c>
      <c r="J32" s="57">
        <v>0.36649399999999999</v>
      </c>
      <c r="K32" s="57">
        <v>0.35841099999999998</v>
      </c>
      <c r="L32" s="57">
        <v>0.35066599999999998</v>
      </c>
      <c r="M32" s="57">
        <v>0.34295799999999999</v>
      </c>
      <c r="N32" s="57">
        <v>0.33487299999999998</v>
      </c>
      <c r="O32" s="57">
        <v>0.32677299999999998</v>
      </c>
      <c r="P32" s="57">
        <v>0.31914799999999999</v>
      </c>
      <c r="Q32" s="57">
        <v>0.311811</v>
      </c>
      <c r="R32" s="57">
        <v>0.30456</v>
      </c>
      <c r="S32" s="57">
        <v>0.29719499999999999</v>
      </c>
      <c r="T32" s="57">
        <v>0.28995700000000002</v>
      </c>
      <c r="U32" s="57">
        <v>0.28303099999999998</v>
      </c>
      <c r="V32" s="57">
        <v>0.276615</v>
      </c>
      <c r="W32" s="57">
        <v>0.270569</v>
      </c>
      <c r="X32" s="57">
        <v>0.26481399999999999</v>
      </c>
      <c r="Y32" s="57">
        <v>0.25929200000000002</v>
      </c>
      <c r="Z32" s="57">
        <v>0.25397799999999998</v>
      </c>
      <c r="AA32" s="57">
        <v>0.24892300000000001</v>
      </c>
      <c r="AB32" s="57">
        <v>0.24418300000000001</v>
      </c>
      <c r="AC32" s="57">
        <v>0.239593</v>
      </c>
      <c r="AD32" s="57">
        <v>0.23527899999999999</v>
      </c>
      <c r="AE32" s="57">
        <v>0.23125899999999999</v>
      </c>
      <c r="AF32" s="58">
        <v>-2.0985E-2</v>
      </c>
      <c r="AG32" s="27"/>
      <c r="AH32" s="20"/>
    </row>
    <row r="33" spans="1:34" ht="15" customHeight="1" x14ac:dyDescent="0.25">
      <c r="A33" s="26" t="s">
        <v>114</v>
      </c>
      <c r="B33" s="56" t="s">
        <v>71</v>
      </c>
      <c r="C33" s="57">
        <v>8.2377000000000006E-2</v>
      </c>
      <c r="D33" s="57">
        <v>8.1711000000000006E-2</v>
      </c>
      <c r="E33" s="57">
        <v>8.1786999999999999E-2</v>
      </c>
      <c r="F33" s="57">
        <v>8.2300999999999999E-2</v>
      </c>
      <c r="G33" s="57">
        <v>8.2629999999999995E-2</v>
      </c>
      <c r="H33" s="57">
        <v>8.2722000000000004E-2</v>
      </c>
      <c r="I33" s="57">
        <v>8.2723000000000005E-2</v>
      </c>
      <c r="J33" s="57">
        <v>8.2640000000000005E-2</v>
      </c>
      <c r="K33" s="57">
        <v>8.2437999999999997E-2</v>
      </c>
      <c r="L33" s="57">
        <v>8.2239999999999994E-2</v>
      </c>
      <c r="M33" s="57">
        <v>8.1999000000000002E-2</v>
      </c>
      <c r="N33" s="57">
        <v>8.1576999999999997E-2</v>
      </c>
      <c r="O33" s="57">
        <v>8.1060999999999994E-2</v>
      </c>
      <c r="P33" s="57">
        <v>8.0576999999999996E-2</v>
      </c>
      <c r="Q33" s="57">
        <v>8.0064999999999997E-2</v>
      </c>
      <c r="R33" s="57">
        <v>7.9491000000000006E-2</v>
      </c>
      <c r="S33" s="57">
        <v>7.8826999999999994E-2</v>
      </c>
      <c r="T33" s="57">
        <v>7.8130000000000005E-2</v>
      </c>
      <c r="U33" s="57">
        <v>7.7412999999999996E-2</v>
      </c>
      <c r="V33" s="57">
        <v>7.6771000000000006E-2</v>
      </c>
      <c r="W33" s="57">
        <v>7.6152999999999998E-2</v>
      </c>
      <c r="X33" s="57">
        <v>7.5556999999999999E-2</v>
      </c>
      <c r="Y33" s="57">
        <v>7.4978000000000003E-2</v>
      </c>
      <c r="Z33" s="57">
        <v>7.4414999999999995E-2</v>
      </c>
      <c r="AA33" s="57">
        <v>7.3903999999999997E-2</v>
      </c>
      <c r="AB33" s="57">
        <v>7.3455999999999994E-2</v>
      </c>
      <c r="AC33" s="57">
        <v>7.2993000000000002E-2</v>
      </c>
      <c r="AD33" s="57">
        <v>7.2537000000000004E-2</v>
      </c>
      <c r="AE33" s="57">
        <v>7.2122000000000006E-2</v>
      </c>
      <c r="AF33" s="58">
        <v>-4.7369999999999999E-3</v>
      </c>
      <c r="AG33" s="27"/>
      <c r="AH33" s="20"/>
    </row>
    <row r="34" spans="1:34" ht="15" customHeight="1" x14ac:dyDescent="0.25">
      <c r="A34" s="26" t="s">
        <v>113</v>
      </c>
      <c r="B34" s="56" t="s">
        <v>69</v>
      </c>
      <c r="C34" s="57">
        <v>0.49728099999999997</v>
      </c>
      <c r="D34" s="57">
        <v>0.48855999999999999</v>
      </c>
      <c r="E34" s="57">
        <v>0.48579499999999998</v>
      </c>
      <c r="F34" s="57">
        <v>0.48757200000000001</v>
      </c>
      <c r="G34" s="57">
        <v>0.48936600000000002</v>
      </c>
      <c r="H34" s="57">
        <v>0.490566</v>
      </c>
      <c r="I34" s="57">
        <v>0.49202499999999999</v>
      </c>
      <c r="J34" s="57">
        <v>0.49368899999999999</v>
      </c>
      <c r="K34" s="57">
        <v>0.49101899999999998</v>
      </c>
      <c r="L34" s="57">
        <v>0.48896099999999998</v>
      </c>
      <c r="M34" s="57">
        <v>0.48697299999999999</v>
      </c>
      <c r="N34" s="57">
        <v>0.48422700000000002</v>
      </c>
      <c r="O34" s="57">
        <v>0.48097899999999999</v>
      </c>
      <c r="P34" s="57">
        <v>0.47800999999999999</v>
      </c>
      <c r="Q34" s="57">
        <v>0.474966</v>
      </c>
      <c r="R34" s="57">
        <v>0.47095500000000001</v>
      </c>
      <c r="S34" s="57">
        <v>0.46600999999999998</v>
      </c>
      <c r="T34" s="57">
        <v>0.45994200000000002</v>
      </c>
      <c r="U34" s="57">
        <v>0.45792899999999997</v>
      </c>
      <c r="V34" s="57">
        <v>0.45681100000000002</v>
      </c>
      <c r="W34" s="57">
        <v>0.45597100000000002</v>
      </c>
      <c r="X34" s="57">
        <v>0.45552999999999999</v>
      </c>
      <c r="Y34" s="57">
        <v>0.455459</v>
      </c>
      <c r="Z34" s="57">
        <v>0.45567999999999997</v>
      </c>
      <c r="AA34" s="57">
        <v>0.45632899999999998</v>
      </c>
      <c r="AB34" s="57">
        <v>0.45772200000000002</v>
      </c>
      <c r="AC34" s="57">
        <v>0.45915800000000001</v>
      </c>
      <c r="AD34" s="57">
        <v>0.460843</v>
      </c>
      <c r="AE34" s="57">
        <v>0.46300400000000003</v>
      </c>
      <c r="AF34" s="58">
        <v>-2.5469999999999998E-3</v>
      </c>
      <c r="AG34" s="27"/>
      <c r="AH34" s="20"/>
    </row>
    <row r="35" spans="1:34" ht="15" customHeight="1" x14ac:dyDescent="0.25">
      <c r="A35" s="26" t="s">
        <v>112</v>
      </c>
      <c r="B35" s="56" t="s">
        <v>67</v>
      </c>
      <c r="C35" s="57">
        <v>0.603352</v>
      </c>
      <c r="D35" s="57">
        <v>0.60135499999999997</v>
      </c>
      <c r="E35" s="57">
        <v>0.60267999999999999</v>
      </c>
      <c r="F35" s="57">
        <v>0.60644600000000004</v>
      </c>
      <c r="G35" s="57">
        <v>0.60968599999999995</v>
      </c>
      <c r="H35" s="57">
        <v>0.61227900000000002</v>
      </c>
      <c r="I35" s="57">
        <v>0.61520399999999997</v>
      </c>
      <c r="J35" s="57">
        <v>0.61849299999999996</v>
      </c>
      <c r="K35" s="57">
        <v>0.62074799999999997</v>
      </c>
      <c r="L35" s="57">
        <v>0.62390000000000001</v>
      </c>
      <c r="M35" s="57">
        <v>0.62699000000000005</v>
      </c>
      <c r="N35" s="57">
        <v>0.62938700000000003</v>
      </c>
      <c r="O35" s="57">
        <v>0.63132500000000003</v>
      </c>
      <c r="P35" s="57">
        <v>0.63321400000000005</v>
      </c>
      <c r="Q35" s="57">
        <v>0.63485499999999995</v>
      </c>
      <c r="R35" s="57">
        <v>0.63615500000000003</v>
      </c>
      <c r="S35" s="57">
        <v>0.636938</v>
      </c>
      <c r="T35" s="57">
        <v>0.63747399999999999</v>
      </c>
      <c r="U35" s="57">
        <v>0.63791900000000001</v>
      </c>
      <c r="V35" s="57">
        <v>0.63905800000000001</v>
      </c>
      <c r="W35" s="57">
        <v>0.64029400000000003</v>
      </c>
      <c r="X35" s="57">
        <v>0.64160899999999998</v>
      </c>
      <c r="Y35" s="57">
        <v>0.642984</v>
      </c>
      <c r="Z35" s="57">
        <v>0.64441700000000002</v>
      </c>
      <c r="AA35" s="57">
        <v>0.64599600000000001</v>
      </c>
      <c r="AB35" s="57">
        <v>0.64779299999999995</v>
      </c>
      <c r="AC35" s="57">
        <v>0.64965700000000004</v>
      </c>
      <c r="AD35" s="57">
        <v>0.65169699999999997</v>
      </c>
      <c r="AE35" s="57">
        <v>0.65393400000000002</v>
      </c>
      <c r="AF35" s="58">
        <v>2.879E-3</v>
      </c>
      <c r="AG35" s="27"/>
      <c r="AH35" s="20"/>
    </row>
    <row r="36" spans="1:34" ht="15" customHeight="1" x14ac:dyDescent="0.25">
      <c r="A36" s="26" t="s">
        <v>111</v>
      </c>
      <c r="B36" s="56" t="s">
        <v>365</v>
      </c>
      <c r="C36" s="57">
        <v>0.43073600000000001</v>
      </c>
      <c r="D36" s="57">
        <v>0.434585</v>
      </c>
      <c r="E36" s="57">
        <v>0.43993500000000002</v>
      </c>
      <c r="F36" s="57">
        <v>0.447378</v>
      </c>
      <c r="G36" s="57">
        <v>0.45436900000000002</v>
      </c>
      <c r="H36" s="57">
        <v>0.46098600000000001</v>
      </c>
      <c r="I36" s="57">
        <v>0.46887200000000001</v>
      </c>
      <c r="J36" s="57">
        <v>0.477159</v>
      </c>
      <c r="K36" s="57">
        <v>0.48619699999999999</v>
      </c>
      <c r="L36" s="57">
        <v>0.49543300000000001</v>
      </c>
      <c r="M36" s="57">
        <v>0.50508200000000003</v>
      </c>
      <c r="N36" s="57">
        <v>0.51431199999999999</v>
      </c>
      <c r="O36" s="57">
        <v>0.52371100000000004</v>
      </c>
      <c r="P36" s="57">
        <v>0.53291500000000003</v>
      </c>
      <c r="Q36" s="57">
        <v>0.54290400000000005</v>
      </c>
      <c r="R36" s="57">
        <v>0.55216500000000002</v>
      </c>
      <c r="S36" s="57">
        <v>0.56217499999999998</v>
      </c>
      <c r="T36" s="57">
        <v>0.57200700000000004</v>
      </c>
      <c r="U36" s="57">
        <v>0.58174599999999999</v>
      </c>
      <c r="V36" s="57">
        <v>0.59145400000000004</v>
      </c>
      <c r="W36" s="57">
        <v>0.60173699999999997</v>
      </c>
      <c r="X36" s="57">
        <v>0.61264799999999997</v>
      </c>
      <c r="Y36" s="57">
        <v>0.62317100000000003</v>
      </c>
      <c r="Z36" s="57">
        <v>0.63440600000000003</v>
      </c>
      <c r="AA36" s="57">
        <v>0.64643499999999998</v>
      </c>
      <c r="AB36" s="57">
        <v>0.65822099999999995</v>
      </c>
      <c r="AC36" s="57">
        <v>0.67073700000000003</v>
      </c>
      <c r="AD36" s="57">
        <v>0.68349800000000005</v>
      </c>
      <c r="AE36" s="57">
        <v>0.69654000000000005</v>
      </c>
      <c r="AF36" s="58">
        <v>1.7312999999999999E-2</v>
      </c>
      <c r="AG36" s="27"/>
      <c r="AH36" s="20"/>
    </row>
    <row r="37" spans="1:34" ht="15" customHeight="1" x14ac:dyDescent="0.25">
      <c r="A37" s="26" t="s">
        <v>110</v>
      </c>
      <c r="B37" s="56" t="s">
        <v>364</v>
      </c>
      <c r="C37" s="57">
        <v>0.174708</v>
      </c>
      <c r="D37" s="57">
        <v>0.173262</v>
      </c>
      <c r="E37" s="57">
        <v>0.17277699999999999</v>
      </c>
      <c r="F37" s="57">
        <v>0.17319300000000001</v>
      </c>
      <c r="G37" s="57">
        <v>0.17386399999999999</v>
      </c>
      <c r="H37" s="57">
        <v>0.174594</v>
      </c>
      <c r="I37" s="57">
        <v>0.17566599999999999</v>
      </c>
      <c r="J37" s="57">
        <v>0.17710699999999999</v>
      </c>
      <c r="K37" s="57">
        <v>0.17887400000000001</v>
      </c>
      <c r="L37" s="57">
        <v>0.180673</v>
      </c>
      <c r="M37" s="57">
        <v>0.18267900000000001</v>
      </c>
      <c r="N37" s="57">
        <v>0.184498</v>
      </c>
      <c r="O37" s="57">
        <v>0.185888</v>
      </c>
      <c r="P37" s="57">
        <v>0.18745700000000001</v>
      </c>
      <c r="Q37" s="57">
        <v>0.18862699999999999</v>
      </c>
      <c r="R37" s="57">
        <v>0.18968199999999999</v>
      </c>
      <c r="S37" s="57">
        <v>0.190608</v>
      </c>
      <c r="T37" s="57">
        <v>0.190859</v>
      </c>
      <c r="U37" s="57">
        <v>0.19103999999999999</v>
      </c>
      <c r="V37" s="57">
        <v>0.19087699999999999</v>
      </c>
      <c r="W37" s="57">
        <v>0.19009000000000001</v>
      </c>
      <c r="X37" s="57">
        <v>0.18897900000000001</v>
      </c>
      <c r="Y37" s="57">
        <v>0.18754999999999999</v>
      </c>
      <c r="Z37" s="57">
        <v>0.1855</v>
      </c>
      <c r="AA37" s="57">
        <v>0.183143</v>
      </c>
      <c r="AB37" s="57">
        <v>0.180174</v>
      </c>
      <c r="AC37" s="57">
        <v>0.176542</v>
      </c>
      <c r="AD37" s="57">
        <v>0.17224400000000001</v>
      </c>
      <c r="AE37" s="57">
        <v>0.16695299999999999</v>
      </c>
      <c r="AF37" s="58">
        <v>-1.6199999999999999E-3</v>
      </c>
      <c r="AG37" s="27"/>
      <c r="AH37" s="20"/>
    </row>
    <row r="38" spans="1:34" ht="15" customHeight="1" x14ac:dyDescent="0.25">
      <c r="A38" s="26" t="s">
        <v>109</v>
      </c>
      <c r="B38" s="56" t="s">
        <v>102</v>
      </c>
      <c r="C38" s="57">
        <v>1.8214999999999999</v>
      </c>
      <c r="D38" s="57">
        <v>1.853537</v>
      </c>
      <c r="E38" s="57">
        <v>1.8354539999999999</v>
      </c>
      <c r="F38" s="57">
        <v>1.821644</v>
      </c>
      <c r="G38" s="57">
        <v>1.820174</v>
      </c>
      <c r="H38" s="57">
        <v>1.8173820000000001</v>
      </c>
      <c r="I38" s="57">
        <v>1.8377559999999999</v>
      </c>
      <c r="J38" s="57">
        <v>1.8595930000000001</v>
      </c>
      <c r="K38" s="57">
        <v>1.882188</v>
      </c>
      <c r="L38" s="57">
        <v>1.9058200000000001</v>
      </c>
      <c r="M38" s="57">
        <v>1.9294819999999999</v>
      </c>
      <c r="N38" s="57">
        <v>1.951943</v>
      </c>
      <c r="O38" s="57">
        <v>1.9733750000000001</v>
      </c>
      <c r="P38" s="57">
        <v>1.994686</v>
      </c>
      <c r="Q38" s="57">
        <v>2.0159479999999999</v>
      </c>
      <c r="R38" s="57">
        <v>2.0364469999999999</v>
      </c>
      <c r="S38" s="57">
        <v>2.0566209999999998</v>
      </c>
      <c r="T38" s="57">
        <v>2.0767880000000001</v>
      </c>
      <c r="U38" s="57">
        <v>2.096851</v>
      </c>
      <c r="V38" s="57">
        <v>2.1177489999999999</v>
      </c>
      <c r="W38" s="57">
        <v>2.1392600000000002</v>
      </c>
      <c r="X38" s="57">
        <v>2.1619060000000001</v>
      </c>
      <c r="Y38" s="57">
        <v>2.1855560000000001</v>
      </c>
      <c r="Z38" s="57">
        <v>2.21069</v>
      </c>
      <c r="AA38" s="57">
        <v>2.236834</v>
      </c>
      <c r="AB38" s="57">
        <v>2.2647439999999999</v>
      </c>
      <c r="AC38" s="57">
        <v>2.2939790000000002</v>
      </c>
      <c r="AD38" s="57">
        <v>2.3243649999999998</v>
      </c>
      <c r="AE38" s="57">
        <v>2.3563890000000001</v>
      </c>
      <c r="AF38" s="58">
        <v>9.2379999999999997E-3</v>
      </c>
      <c r="AG38" s="27"/>
      <c r="AH38" s="20"/>
    </row>
    <row r="39" spans="1:34" ht="15" customHeight="1" x14ac:dyDescent="0.2">
      <c r="A39" s="26" t="s">
        <v>375</v>
      </c>
      <c r="B39" s="55" t="s">
        <v>342</v>
      </c>
      <c r="C39" s="59">
        <v>4.7151149999999999</v>
      </c>
      <c r="D39" s="59">
        <v>4.660196</v>
      </c>
      <c r="E39" s="59">
        <v>4.7032290000000003</v>
      </c>
      <c r="F39" s="59">
        <v>4.7068329999999996</v>
      </c>
      <c r="G39" s="59">
        <v>4.7197579999999997</v>
      </c>
      <c r="H39" s="59">
        <v>4.7282190000000002</v>
      </c>
      <c r="I39" s="59">
        <v>4.7615030000000003</v>
      </c>
      <c r="J39" s="59">
        <v>4.796856</v>
      </c>
      <c r="K39" s="59">
        <v>4.8264649999999998</v>
      </c>
      <c r="L39" s="59">
        <v>4.8595329999999999</v>
      </c>
      <c r="M39" s="59">
        <v>4.8933260000000001</v>
      </c>
      <c r="N39" s="59">
        <v>4.92136</v>
      </c>
      <c r="O39" s="59">
        <v>4.9464670000000002</v>
      </c>
      <c r="P39" s="59">
        <v>4.9726759999999999</v>
      </c>
      <c r="Q39" s="59">
        <v>4.9992200000000002</v>
      </c>
      <c r="R39" s="59">
        <v>5.0227110000000001</v>
      </c>
      <c r="S39" s="59">
        <v>5.0441830000000003</v>
      </c>
      <c r="T39" s="59">
        <v>5.063434</v>
      </c>
      <c r="U39" s="59">
        <v>5.0862280000000002</v>
      </c>
      <c r="V39" s="59">
        <v>5.1121850000000002</v>
      </c>
      <c r="W39" s="59">
        <v>5.139875</v>
      </c>
      <c r="X39" s="59">
        <v>5.1700590000000002</v>
      </c>
      <c r="Y39" s="59">
        <v>5.201613</v>
      </c>
      <c r="Z39" s="59">
        <v>5.2358710000000004</v>
      </c>
      <c r="AA39" s="59">
        <v>5.2737179999999997</v>
      </c>
      <c r="AB39" s="59">
        <v>5.3146490000000002</v>
      </c>
      <c r="AC39" s="59">
        <v>5.3574289999999998</v>
      </c>
      <c r="AD39" s="59">
        <v>5.4018309999999996</v>
      </c>
      <c r="AE39" s="59">
        <v>5.448982</v>
      </c>
      <c r="AF39" s="60">
        <v>5.1799999999999997E-3</v>
      </c>
      <c r="AG39" s="27"/>
      <c r="AH39" s="19"/>
    </row>
    <row r="40" spans="1:34" ht="15" customHeight="1" x14ac:dyDescent="0.25">
      <c r="A40" s="26" t="s">
        <v>374</v>
      </c>
      <c r="B40" s="56" t="s">
        <v>388</v>
      </c>
      <c r="C40" s="57">
        <v>0.120598</v>
      </c>
      <c r="D40" s="57">
        <v>0.141293</v>
      </c>
      <c r="E40" s="57">
        <v>0.15779599999999999</v>
      </c>
      <c r="F40" s="57">
        <v>0.17105699999999999</v>
      </c>
      <c r="G40" s="57">
        <v>0.17847299999999999</v>
      </c>
      <c r="H40" s="57">
        <v>0.18718199999999999</v>
      </c>
      <c r="I40" s="57">
        <v>0.19470299999999999</v>
      </c>
      <c r="J40" s="57">
        <v>0.20632900000000001</v>
      </c>
      <c r="K40" s="57">
        <v>0.214666</v>
      </c>
      <c r="L40" s="57">
        <v>0.22300600000000001</v>
      </c>
      <c r="M40" s="57">
        <v>0.23046800000000001</v>
      </c>
      <c r="N40" s="57">
        <v>0.24135400000000001</v>
      </c>
      <c r="O40" s="57">
        <v>0.25285299999999999</v>
      </c>
      <c r="P40" s="57">
        <v>0.25964599999999999</v>
      </c>
      <c r="Q40" s="57">
        <v>0.27190500000000001</v>
      </c>
      <c r="R40" s="57">
        <v>0.27923599999999998</v>
      </c>
      <c r="S40" s="57">
        <v>0.28964899999999999</v>
      </c>
      <c r="T40" s="57">
        <v>0.299346</v>
      </c>
      <c r="U40" s="57">
        <v>0.30795899999999998</v>
      </c>
      <c r="V40" s="57">
        <v>0.31545000000000001</v>
      </c>
      <c r="W40" s="57">
        <v>0.32173499999999999</v>
      </c>
      <c r="X40" s="57">
        <v>0.32723600000000003</v>
      </c>
      <c r="Y40" s="57">
        <v>0.33231100000000002</v>
      </c>
      <c r="Z40" s="57">
        <v>0.33729500000000001</v>
      </c>
      <c r="AA40" s="57">
        <v>0.34577400000000003</v>
      </c>
      <c r="AB40" s="57">
        <v>0.34869</v>
      </c>
      <c r="AC40" s="57">
        <v>0.35358000000000001</v>
      </c>
      <c r="AD40" s="57">
        <v>0.35607299999999997</v>
      </c>
      <c r="AE40" s="57">
        <v>0.35779100000000003</v>
      </c>
      <c r="AF40" s="58">
        <v>3.9602999999999999E-2</v>
      </c>
      <c r="AG40" s="27"/>
      <c r="AH40" s="20"/>
    </row>
    <row r="41" spans="1:34" ht="15" customHeight="1" x14ac:dyDescent="0.2">
      <c r="A41" s="26" t="s">
        <v>373</v>
      </c>
      <c r="B41" s="55" t="s">
        <v>339</v>
      </c>
      <c r="C41" s="59">
        <v>4.5945159999999996</v>
      </c>
      <c r="D41" s="59">
        <v>4.5189029999999999</v>
      </c>
      <c r="E41" s="59">
        <v>4.5454340000000002</v>
      </c>
      <c r="F41" s="59">
        <v>4.5357770000000004</v>
      </c>
      <c r="G41" s="59">
        <v>4.5412850000000002</v>
      </c>
      <c r="H41" s="59">
        <v>4.5410360000000001</v>
      </c>
      <c r="I41" s="59">
        <v>4.5667999999999997</v>
      </c>
      <c r="J41" s="59">
        <v>4.5905269999999998</v>
      </c>
      <c r="K41" s="59">
        <v>4.6117980000000003</v>
      </c>
      <c r="L41" s="59">
        <v>4.6365270000000001</v>
      </c>
      <c r="M41" s="59">
        <v>4.6628579999999999</v>
      </c>
      <c r="N41" s="59">
        <v>4.6800059999999997</v>
      </c>
      <c r="O41" s="59">
        <v>4.6936140000000002</v>
      </c>
      <c r="P41" s="59">
        <v>4.7130299999999998</v>
      </c>
      <c r="Q41" s="59">
        <v>4.7273149999999999</v>
      </c>
      <c r="R41" s="59">
        <v>4.7434750000000001</v>
      </c>
      <c r="S41" s="59">
        <v>4.7545330000000003</v>
      </c>
      <c r="T41" s="59">
        <v>4.7640880000000001</v>
      </c>
      <c r="U41" s="59">
        <v>4.77827</v>
      </c>
      <c r="V41" s="59">
        <v>4.796735</v>
      </c>
      <c r="W41" s="59">
        <v>4.8181409999999998</v>
      </c>
      <c r="X41" s="59">
        <v>4.8428240000000002</v>
      </c>
      <c r="Y41" s="59">
        <v>4.8693020000000002</v>
      </c>
      <c r="Z41" s="59">
        <v>4.8985760000000003</v>
      </c>
      <c r="AA41" s="59">
        <v>4.9279440000000001</v>
      </c>
      <c r="AB41" s="59">
        <v>4.9659589999999998</v>
      </c>
      <c r="AC41" s="59">
        <v>5.0038489999999998</v>
      </c>
      <c r="AD41" s="59">
        <v>5.045757</v>
      </c>
      <c r="AE41" s="59">
        <v>5.0911910000000002</v>
      </c>
      <c r="AF41" s="60">
        <v>3.673E-3</v>
      </c>
      <c r="AG41" s="27"/>
      <c r="AH41" s="19"/>
    </row>
    <row r="42" spans="1:34" ht="15" customHeight="1" x14ac:dyDescent="0.2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 spans="1:34" ht="15" customHeight="1" x14ac:dyDescent="0.2">
      <c r="B43" s="55" t="s">
        <v>108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 spans="1:34" ht="15" customHeight="1" x14ac:dyDescent="0.25">
      <c r="A44" s="26" t="s">
        <v>107</v>
      </c>
      <c r="B44" s="56" t="s">
        <v>368</v>
      </c>
      <c r="C44" s="57">
        <v>1.8254539999999999</v>
      </c>
      <c r="D44" s="57">
        <v>1.7947</v>
      </c>
      <c r="E44" s="57">
        <v>1.7061729999999999</v>
      </c>
      <c r="F44" s="57">
        <v>1.7385660000000001</v>
      </c>
      <c r="G44" s="57">
        <v>1.7639400000000001</v>
      </c>
      <c r="H44" s="57">
        <v>1.779544</v>
      </c>
      <c r="I44" s="57">
        <v>1.788921</v>
      </c>
      <c r="J44" s="57">
        <v>1.79061</v>
      </c>
      <c r="K44" s="57">
        <v>1.7890999999999999</v>
      </c>
      <c r="L44" s="57">
        <v>1.787161</v>
      </c>
      <c r="M44" s="57">
        <v>1.7835300000000001</v>
      </c>
      <c r="N44" s="57">
        <v>1.776289</v>
      </c>
      <c r="O44" s="57">
        <v>1.7674780000000001</v>
      </c>
      <c r="P44" s="57">
        <v>1.757646</v>
      </c>
      <c r="Q44" s="57">
        <v>1.748321</v>
      </c>
      <c r="R44" s="57">
        <v>1.738137</v>
      </c>
      <c r="S44" s="57">
        <v>1.7250220000000001</v>
      </c>
      <c r="T44" s="57">
        <v>1.7127330000000001</v>
      </c>
      <c r="U44" s="57">
        <v>1.699783</v>
      </c>
      <c r="V44" s="57">
        <v>1.686558</v>
      </c>
      <c r="W44" s="57">
        <v>1.6739850000000001</v>
      </c>
      <c r="X44" s="57">
        <v>1.6631689999999999</v>
      </c>
      <c r="Y44" s="57">
        <v>1.6539790000000001</v>
      </c>
      <c r="Z44" s="57">
        <v>1.642917</v>
      </c>
      <c r="AA44" s="57">
        <v>1.629286</v>
      </c>
      <c r="AB44" s="57">
        <v>1.6173420000000001</v>
      </c>
      <c r="AC44" s="57">
        <v>1.6073139999999999</v>
      </c>
      <c r="AD44" s="57">
        <v>1.5970869999999999</v>
      </c>
      <c r="AE44" s="57">
        <v>1.5851690000000001</v>
      </c>
      <c r="AF44" s="58">
        <v>-5.0280000000000004E-3</v>
      </c>
      <c r="AG44" s="27"/>
      <c r="AH44" s="20"/>
    </row>
    <row r="45" spans="1:34" ht="15" customHeight="1" x14ac:dyDescent="0.25">
      <c r="A45" s="26" t="s">
        <v>106</v>
      </c>
      <c r="B45" s="56" t="s">
        <v>367</v>
      </c>
      <c r="C45" s="57">
        <v>2.4829E-2</v>
      </c>
      <c r="D45" s="57">
        <v>1.9927E-2</v>
      </c>
      <c r="E45" s="57">
        <v>2.5627E-2</v>
      </c>
      <c r="F45" s="57">
        <v>2.5995000000000001E-2</v>
      </c>
      <c r="G45" s="57">
        <v>2.6231999999999998E-2</v>
      </c>
      <c r="H45" s="57">
        <v>2.6372E-2</v>
      </c>
      <c r="I45" s="57">
        <v>2.6435E-2</v>
      </c>
      <c r="J45" s="57">
        <v>2.6429000000000001E-2</v>
      </c>
      <c r="K45" s="57">
        <v>2.6391000000000001E-2</v>
      </c>
      <c r="L45" s="57">
        <v>2.6353000000000001E-2</v>
      </c>
      <c r="M45" s="57">
        <v>2.6314000000000001E-2</v>
      </c>
      <c r="N45" s="57">
        <v>2.6221000000000001E-2</v>
      </c>
      <c r="O45" s="57">
        <v>2.6134999999999999E-2</v>
      </c>
      <c r="P45" s="57">
        <v>2.6053E-2</v>
      </c>
      <c r="Q45" s="57">
        <v>2.5982000000000002E-2</v>
      </c>
      <c r="R45" s="57">
        <v>2.5909000000000001E-2</v>
      </c>
      <c r="S45" s="57">
        <v>2.5794000000000001E-2</v>
      </c>
      <c r="T45" s="57">
        <v>2.5696E-2</v>
      </c>
      <c r="U45" s="57">
        <v>2.5607000000000001E-2</v>
      </c>
      <c r="V45" s="57">
        <v>2.5509E-2</v>
      </c>
      <c r="W45" s="57">
        <v>2.5444000000000001E-2</v>
      </c>
      <c r="X45" s="57">
        <v>2.5413000000000002E-2</v>
      </c>
      <c r="Y45" s="57">
        <v>2.5411E-2</v>
      </c>
      <c r="Z45" s="57">
        <v>2.5387E-2</v>
      </c>
      <c r="AA45" s="57">
        <v>2.5342E-2</v>
      </c>
      <c r="AB45" s="57">
        <v>2.5319000000000001E-2</v>
      </c>
      <c r="AC45" s="57">
        <v>2.5354999999999999E-2</v>
      </c>
      <c r="AD45" s="57">
        <v>2.5378999999999999E-2</v>
      </c>
      <c r="AE45" s="57">
        <v>2.5378000000000001E-2</v>
      </c>
      <c r="AF45" s="58">
        <v>7.8100000000000001E-4</v>
      </c>
      <c r="AG45" s="27"/>
      <c r="AH45" s="20"/>
    </row>
    <row r="46" spans="1:34" ht="15" customHeight="1" x14ac:dyDescent="0.25">
      <c r="A46" s="26" t="s">
        <v>105</v>
      </c>
      <c r="B46" s="56" t="s">
        <v>366</v>
      </c>
      <c r="C46" s="57">
        <v>0.59203799999999995</v>
      </c>
      <c r="D46" s="57">
        <v>0.58703300000000003</v>
      </c>
      <c r="E46" s="57">
        <v>0.59738000000000002</v>
      </c>
      <c r="F46" s="57">
        <v>0.61275100000000005</v>
      </c>
      <c r="G46" s="57">
        <v>0.62566299999999997</v>
      </c>
      <c r="H46" s="57">
        <v>0.63552900000000001</v>
      </c>
      <c r="I46" s="57">
        <v>0.64377899999999999</v>
      </c>
      <c r="J46" s="57">
        <v>0.65003599999999995</v>
      </c>
      <c r="K46" s="57">
        <v>0.65564</v>
      </c>
      <c r="L46" s="57">
        <v>0.66110400000000002</v>
      </c>
      <c r="M46" s="57">
        <v>0.666126</v>
      </c>
      <c r="N46" s="57">
        <v>0.66992099999999999</v>
      </c>
      <c r="O46" s="57">
        <v>0.67317300000000002</v>
      </c>
      <c r="P46" s="57">
        <v>0.67610800000000004</v>
      </c>
      <c r="Q46" s="57">
        <v>0.67931799999999998</v>
      </c>
      <c r="R46" s="57">
        <v>0.68217899999999998</v>
      </c>
      <c r="S46" s="57">
        <v>0.68396299999999999</v>
      </c>
      <c r="T46" s="57">
        <v>0.68618299999999999</v>
      </c>
      <c r="U46" s="57">
        <v>0.68806199999999995</v>
      </c>
      <c r="V46" s="57">
        <v>0.68995600000000001</v>
      </c>
      <c r="W46" s="57">
        <v>0.69216299999999997</v>
      </c>
      <c r="X46" s="57">
        <v>0.69516</v>
      </c>
      <c r="Y46" s="57">
        <v>0.69893400000000006</v>
      </c>
      <c r="Z46" s="57">
        <v>0.70184299999999999</v>
      </c>
      <c r="AA46" s="57">
        <v>0.70256200000000002</v>
      </c>
      <c r="AB46" s="57">
        <v>0.70452400000000004</v>
      </c>
      <c r="AC46" s="57">
        <v>0.70795699999999995</v>
      </c>
      <c r="AD46" s="57">
        <v>0.71178200000000003</v>
      </c>
      <c r="AE46" s="57">
        <v>0.71499199999999996</v>
      </c>
      <c r="AF46" s="58">
        <v>6.7619999999999998E-3</v>
      </c>
      <c r="AG46" s="27"/>
      <c r="AH46" s="20"/>
    </row>
    <row r="47" spans="1:34" ht="15" customHeight="1" x14ac:dyDescent="0.25">
      <c r="A47" s="26" t="s">
        <v>104</v>
      </c>
      <c r="B47" s="56" t="s">
        <v>71</v>
      </c>
      <c r="C47" s="57">
        <v>0.33065699999999998</v>
      </c>
      <c r="D47" s="57">
        <v>0.330951</v>
      </c>
      <c r="E47" s="57">
        <v>0.33943200000000001</v>
      </c>
      <c r="F47" s="57">
        <v>0.35031800000000002</v>
      </c>
      <c r="G47" s="57">
        <v>0.359456</v>
      </c>
      <c r="H47" s="57">
        <v>0.366753</v>
      </c>
      <c r="I47" s="57">
        <v>0.37310100000000002</v>
      </c>
      <c r="J47" s="57">
        <v>0.37848399999999999</v>
      </c>
      <c r="K47" s="57">
        <v>0.38350299999999998</v>
      </c>
      <c r="L47" s="57">
        <v>0.38850400000000002</v>
      </c>
      <c r="M47" s="57">
        <v>0.39315099999999997</v>
      </c>
      <c r="N47" s="57">
        <v>0.39700400000000002</v>
      </c>
      <c r="O47" s="57">
        <v>0.40042499999999998</v>
      </c>
      <c r="P47" s="57">
        <v>0.403553</v>
      </c>
      <c r="Q47" s="57">
        <v>0.406752</v>
      </c>
      <c r="R47" s="57">
        <v>0.40969699999999998</v>
      </c>
      <c r="S47" s="57">
        <v>0.41197600000000001</v>
      </c>
      <c r="T47" s="57">
        <v>0.41444500000000001</v>
      </c>
      <c r="U47" s="57">
        <v>0.41658800000000001</v>
      </c>
      <c r="V47" s="57">
        <v>0.41879499999999997</v>
      </c>
      <c r="W47" s="57">
        <v>0.42112500000000003</v>
      </c>
      <c r="X47" s="57">
        <v>0.42386699999999999</v>
      </c>
      <c r="Y47" s="57">
        <v>0.426979</v>
      </c>
      <c r="Z47" s="57">
        <v>0.42966399999999999</v>
      </c>
      <c r="AA47" s="57">
        <v>0.43059999999999998</v>
      </c>
      <c r="AB47" s="57">
        <v>0.43231700000000001</v>
      </c>
      <c r="AC47" s="57">
        <v>0.43499399999999999</v>
      </c>
      <c r="AD47" s="57">
        <v>0.43802200000000002</v>
      </c>
      <c r="AE47" s="57">
        <v>0.44072099999999997</v>
      </c>
      <c r="AF47" s="58">
        <v>1.0315E-2</v>
      </c>
      <c r="AG47" s="27"/>
      <c r="AH47" s="20"/>
    </row>
    <row r="48" spans="1:34" ht="15" customHeight="1" x14ac:dyDescent="0.25">
      <c r="A48" s="26" t="s">
        <v>103</v>
      </c>
      <c r="B48" s="56" t="s">
        <v>96</v>
      </c>
      <c r="C48" s="57">
        <v>0.82970500000000003</v>
      </c>
      <c r="D48" s="57">
        <v>0.87751900000000005</v>
      </c>
      <c r="E48" s="57">
        <v>0.83412200000000003</v>
      </c>
      <c r="F48" s="57">
        <v>0.81346600000000002</v>
      </c>
      <c r="G48" s="57">
        <v>0.80361899999999997</v>
      </c>
      <c r="H48" s="57">
        <v>0.790551</v>
      </c>
      <c r="I48" s="57">
        <v>0.79605400000000004</v>
      </c>
      <c r="J48" s="57">
        <v>0.79901800000000001</v>
      </c>
      <c r="K48" s="57">
        <v>0.80105199999999999</v>
      </c>
      <c r="L48" s="57">
        <v>0.80231799999999998</v>
      </c>
      <c r="M48" s="57">
        <v>0.80347900000000005</v>
      </c>
      <c r="N48" s="57">
        <v>0.80382399999999998</v>
      </c>
      <c r="O48" s="57">
        <v>0.80393400000000004</v>
      </c>
      <c r="P48" s="57">
        <v>0.80400700000000003</v>
      </c>
      <c r="Q48" s="57">
        <v>0.80449499999999996</v>
      </c>
      <c r="R48" s="57">
        <v>0.80487200000000003</v>
      </c>
      <c r="S48" s="57">
        <v>0.80477799999999999</v>
      </c>
      <c r="T48" s="57">
        <v>0.80544700000000002</v>
      </c>
      <c r="U48" s="57">
        <v>0.80568399999999996</v>
      </c>
      <c r="V48" s="57">
        <v>0.80564000000000002</v>
      </c>
      <c r="W48" s="57">
        <v>0.80598599999999998</v>
      </c>
      <c r="X48" s="57">
        <v>0.80713400000000002</v>
      </c>
      <c r="Y48" s="57">
        <v>0.80882299999999996</v>
      </c>
      <c r="Z48" s="57">
        <v>0.80998599999999998</v>
      </c>
      <c r="AA48" s="57">
        <v>0.81049899999999997</v>
      </c>
      <c r="AB48" s="57">
        <v>0.81148799999999999</v>
      </c>
      <c r="AC48" s="57">
        <v>0.81317700000000004</v>
      </c>
      <c r="AD48" s="57">
        <v>0.814774</v>
      </c>
      <c r="AE48" s="57">
        <v>0.81596199999999997</v>
      </c>
      <c r="AF48" s="58">
        <v>-5.9599999999999996E-4</v>
      </c>
      <c r="AG48" s="27"/>
      <c r="AH48" s="20"/>
    </row>
    <row r="49" spans="1:34" ht="15" customHeight="1" x14ac:dyDescent="0.2">
      <c r="A49" s="26" t="s">
        <v>101</v>
      </c>
      <c r="B49" s="55" t="s">
        <v>80</v>
      </c>
      <c r="C49" s="59">
        <v>3.602684</v>
      </c>
      <c r="D49" s="59">
        <v>3.610131</v>
      </c>
      <c r="E49" s="59">
        <v>3.5027339999999998</v>
      </c>
      <c r="F49" s="59">
        <v>3.5410949999999999</v>
      </c>
      <c r="G49" s="59">
        <v>3.5789089999999999</v>
      </c>
      <c r="H49" s="59">
        <v>3.5987490000000002</v>
      </c>
      <c r="I49" s="59">
        <v>3.6282909999999999</v>
      </c>
      <c r="J49" s="59">
        <v>3.6445759999999998</v>
      </c>
      <c r="K49" s="59">
        <v>3.6556850000000001</v>
      </c>
      <c r="L49" s="59">
        <v>3.6654399999999998</v>
      </c>
      <c r="M49" s="59">
        <v>3.6726009999999998</v>
      </c>
      <c r="N49" s="59">
        <v>3.6732589999999998</v>
      </c>
      <c r="O49" s="59">
        <v>3.6711459999999998</v>
      </c>
      <c r="P49" s="59">
        <v>3.667367</v>
      </c>
      <c r="Q49" s="59">
        <v>3.6648679999999998</v>
      </c>
      <c r="R49" s="59">
        <v>3.6607940000000001</v>
      </c>
      <c r="S49" s="59">
        <v>3.6515330000000001</v>
      </c>
      <c r="T49" s="59">
        <v>3.644504</v>
      </c>
      <c r="U49" s="59">
        <v>3.6357249999999999</v>
      </c>
      <c r="V49" s="59">
        <v>3.626458</v>
      </c>
      <c r="W49" s="59">
        <v>3.6187040000000001</v>
      </c>
      <c r="X49" s="59">
        <v>3.6147429999999998</v>
      </c>
      <c r="Y49" s="59">
        <v>3.6141260000000002</v>
      </c>
      <c r="Z49" s="59">
        <v>3.6097969999999999</v>
      </c>
      <c r="AA49" s="59">
        <v>3.5982889999999998</v>
      </c>
      <c r="AB49" s="59">
        <v>3.5909900000000001</v>
      </c>
      <c r="AC49" s="59">
        <v>3.588797</v>
      </c>
      <c r="AD49" s="59">
        <v>3.5870440000000001</v>
      </c>
      <c r="AE49" s="59">
        <v>3.5822229999999999</v>
      </c>
      <c r="AF49" s="60">
        <v>-2.03E-4</v>
      </c>
      <c r="AG49" s="27"/>
      <c r="AH49" s="19"/>
    </row>
    <row r="50" spans="1:34" ht="15" customHeight="1" x14ac:dyDescent="0.2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</row>
    <row r="51" spans="1:34" ht="15" customHeight="1" x14ac:dyDescent="0.2">
      <c r="B51" s="55" t="s">
        <v>100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</row>
    <row r="52" spans="1:34" ht="15" customHeight="1" x14ac:dyDescent="0.25">
      <c r="A52" s="26" t="s">
        <v>99</v>
      </c>
      <c r="B52" s="56" t="s">
        <v>368</v>
      </c>
      <c r="C52" s="57">
        <v>0.21207100000000001</v>
      </c>
      <c r="D52" s="57">
        <v>0.20616000000000001</v>
      </c>
      <c r="E52" s="57">
        <v>0.189944</v>
      </c>
      <c r="F52" s="57">
        <v>0.191777</v>
      </c>
      <c r="G52" s="57">
        <v>0.193137</v>
      </c>
      <c r="H52" s="57">
        <v>0.194076</v>
      </c>
      <c r="I52" s="57">
        <v>0.19486300000000001</v>
      </c>
      <c r="J52" s="57">
        <v>0.19411800000000001</v>
      </c>
      <c r="K52" s="57">
        <v>0.19242799999999999</v>
      </c>
      <c r="L52" s="57">
        <v>0.19037799999999999</v>
      </c>
      <c r="M52" s="57">
        <v>0.18828600000000001</v>
      </c>
      <c r="N52" s="57">
        <v>0.18609100000000001</v>
      </c>
      <c r="O52" s="57">
        <v>0.18387200000000001</v>
      </c>
      <c r="P52" s="57">
        <v>0.18149599999999999</v>
      </c>
      <c r="Q52" s="57">
        <v>0.17910799999999999</v>
      </c>
      <c r="R52" s="57">
        <v>0.176649</v>
      </c>
      <c r="S52" s="57">
        <v>0.17415</v>
      </c>
      <c r="T52" s="57">
        <v>0.17161699999999999</v>
      </c>
      <c r="U52" s="57">
        <v>0.16906099999999999</v>
      </c>
      <c r="V52" s="57">
        <v>0.16651299999999999</v>
      </c>
      <c r="W52" s="57">
        <v>0.16403699999999999</v>
      </c>
      <c r="X52" s="57">
        <v>0.161519</v>
      </c>
      <c r="Y52" s="57">
        <v>0.159163</v>
      </c>
      <c r="Z52" s="57">
        <v>0.15679599999999999</v>
      </c>
      <c r="AA52" s="57">
        <v>0.154307</v>
      </c>
      <c r="AB52" s="57">
        <v>0.15187</v>
      </c>
      <c r="AC52" s="57">
        <v>0.149531</v>
      </c>
      <c r="AD52" s="57">
        <v>0.1472</v>
      </c>
      <c r="AE52" s="57">
        <v>0.14493500000000001</v>
      </c>
      <c r="AF52" s="58">
        <v>-1.3502E-2</v>
      </c>
      <c r="AG52" s="27"/>
      <c r="AH52" s="20"/>
    </row>
    <row r="53" spans="1:34" ht="15" customHeight="1" x14ac:dyDescent="0.25">
      <c r="A53" s="26" t="s">
        <v>98</v>
      </c>
      <c r="B53" s="56" t="s">
        <v>366</v>
      </c>
      <c r="C53" s="57">
        <v>6.1390000000000004E-3</v>
      </c>
      <c r="D53" s="57">
        <v>5.8989999999999997E-3</v>
      </c>
      <c r="E53" s="57">
        <v>5.8729999999999997E-3</v>
      </c>
      <c r="F53" s="57">
        <v>5.9800000000000001E-3</v>
      </c>
      <c r="G53" s="57">
        <v>6.0720000000000001E-3</v>
      </c>
      <c r="H53" s="57">
        <v>6.1510000000000002E-3</v>
      </c>
      <c r="I53" s="57">
        <v>6.2319999999999997E-3</v>
      </c>
      <c r="J53" s="57">
        <v>6.2690000000000003E-3</v>
      </c>
      <c r="K53" s="57">
        <v>6.2769999999999996E-3</v>
      </c>
      <c r="L53" s="57">
        <v>6.2700000000000004E-3</v>
      </c>
      <c r="M53" s="57">
        <v>6.2620000000000002E-3</v>
      </c>
      <c r="N53" s="57">
        <v>6.2490000000000002E-3</v>
      </c>
      <c r="O53" s="57">
        <v>6.2350000000000001E-3</v>
      </c>
      <c r="P53" s="57">
        <v>6.215E-3</v>
      </c>
      <c r="Q53" s="57">
        <v>6.1929999999999997E-3</v>
      </c>
      <c r="R53" s="57">
        <v>6.1669999999999997E-3</v>
      </c>
      <c r="S53" s="57">
        <v>6.1390000000000004E-3</v>
      </c>
      <c r="T53" s="57">
        <v>6.1089999999999998E-3</v>
      </c>
      <c r="U53" s="57">
        <v>6.0800000000000003E-3</v>
      </c>
      <c r="V53" s="57">
        <v>6.0480000000000004E-3</v>
      </c>
      <c r="W53" s="57">
        <v>6.0179999999999999E-3</v>
      </c>
      <c r="X53" s="57">
        <v>5.986E-3</v>
      </c>
      <c r="Y53" s="57">
        <v>5.96E-3</v>
      </c>
      <c r="Z53" s="57">
        <v>5.9329999999999999E-3</v>
      </c>
      <c r="AA53" s="57">
        <v>5.901E-3</v>
      </c>
      <c r="AB53" s="57">
        <v>5.8710000000000004E-3</v>
      </c>
      <c r="AC53" s="57">
        <v>5.8389999999999996E-3</v>
      </c>
      <c r="AD53" s="57">
        <v>5.8089999999999999E-3</v>
      </c>
      <c r="AE53" s="57">
        <v>5.7800000000000004E-3</v>
      </c>
      <c r="AF53" s="58">
        <v>-2.1540000000000001E-3</v>
      </c>
      <c r="AG53" s="27"/>
      <c r="AH53" s="20"/>
    </row>
    <row r="54" spans="1:34" ht="15" customHeight="1" x14ac:dyDescent="0.25">
      <c r="A54" s="26" t="s">
        <v>97</v>
      </c>
      <c r="B54" s="56" t="s">
        <v>223</v>
      </c>
      <c r="C54" s="57">
        <v>7.9482999999999998E-2</v>
      </c>
      <c r="D54" s="57">
        <v>8.0017000000000005E-2</v>
      </c>
      <c r="E54" s="57">
        <v>8.1899E-2</v>
      </c>
      <c r="F54" s="57">
        <v>8.2917000000000005E-2</v>
      </c>
      <c r="G54" s="57">
        <v>8.3774000000000001E-2</v>
      </c>
      <c r="H54" s="57">
        <v>8.4482000000000002E-2</v>
      </c>
      <c r="I54" s="57">
        <v>8.6216000000000001E-2</v>
      </c>
      <c r="J54" s="57">
        <v>8.7276000000000006E-2</v>
      </c>
      <c r="K54" s="57">
        <v>8.7908E-2</v>
      </c>
      <c r="L54" s="57">
        <v>8.8286000000000003E-2</v>
      </c>
      <c r="M54" s="57">
        <v>8.8641999999999999E-2</v>
      </c>
      <c r="N54" s="57">
        <v>8.8950000000000001E-2</v>
      </c>
      <c r="O54" s="57">
        <v>8.9274000000000006E-2</v>
      </c>
      <c r="P54" s="57">
        <v>8.9539999999999995E-2</v>
      </c>
      <c r="Q54" s="57">
        <v>8.9810000000000001E-2</v>
      </c>
      <c r="R54" s="57">
        <v>9.0051999999999993E-2</v>
      </c>
      <c r="S54" s="57">
        <v>9.0277999999999997E-2</v>
      </c>
      <c r="T54" s="57">
        <v>9.0495999999999993E-2</v>
      </c>
      <c r="U54" s="57">
        <v>9.0717000000000006E-2</v>
      </c>
      <c r="V54" s="57">
        <v>9.0885999999999995E-2</v>
      </c>
      <c r="W54" s="57">
        <v>9.1095999999999996E-2</v>
      </c>
      <c r="X54" s="57">
        <v>9.1273999999999994E-2</v>
      </c>
      <c r="Y54" s="57">
        <v>9.1533000000000003E-2</v>
      </c>
      <c r="Z54" s="57">
        <v>9.1760999999999995E-2</v>
      </c>
      <c r="AA54" s="57">
        <v>9.1551999999999994E-2</v>
      </c>
      <c r="AB54" s="57">
        <v>9.1488E-2</v>
      </c>
      <c r="AC54" s="57">
        <v>9.1622999999999996E-2</v>
      </c>
      <c r="AD54" s="57">
        <v>9.1867000000000004E-2</v>
      </c>
      <c r="AE54" s="57">
        <v>9.2141000000000001E-2</v>
      </c>
      <c r="AF54" s="58">
        <v>5.2919999999999998E-3</v>
      </c>
      <c r="AG54" s="27"/>
      <c r="AH54" s="20"/>
    </row>
    <row r="55" spans="1:34" ht="15" customHeight="1" x14ac:dyDescent="0.2">
      <c r="A55" s="26" t="s">
        <v>95</v>
      </c>
      <c r="B55" s="55" t="s">
        <v>80</v>
      </c>
      <c r="C55" s="59">
        <v>0.29769400000000001</v>
      </c>
      <c r="D55" s="59">
        <v>0.292076</v>
      </c>
      <c r="E55" s="59">
        <v>0.27771600000000002</v>
      </c>
      <c r="F55" s="59">
        <v>0.28067399999999998</v>
      </c>
      <c r="G55" s="59">
        <v>0.28298299999999998</v>
      </c>
      <c r="H55" s="59">
        <v>0.28470800000000002</v>
      </c>
      <c r="I55" s="59">
        <v>0.28731099999999998</v>
      </c>
      <c r="J55" s="59">
        <v>0.287663</v>
      </c>
      <c r="K55" s="59">
        <v>0.28661300000000001</v>
      </c>
      <c r="L55" s="59">
        <v>0.28493400000000002</v>
      </c>
      <c r="M55" s="59">
        <v>0.28319</v>
      </c>
      <c r="N55" s="59">
        <v>0.28128999999999998</v>
      </c>
      <c r="O55" s="59">
        <v>0.27938000000000002</v>
      </c>
      <c r="P55" s="59">
        <v>0.27725100000000003</v>
      </c>
      <c r="Q55" s="59">
        <v>0.27511099999999999</v>
      </c>
      <c r="R55" s="59">
        <v>0.272868</v>
      </c>
      <c r="S55" s="59">
        <v>0.27056799999999998</v>
      </c>
      <c r="T55" s="59">
        <v>0.26822299999999999</v>
      </c>
      <c r="U55" s="59">
        <v>0.26585700000000001</v>
      </c>
      <c r="V55" s="59">
        <v>0.26344699999999999</v>
      </c>
      <c r="W55" s="59">
        <v>0.26114999999999999</v>
      </c>
      <c r="X55" s="59">
        <v>0.25877899999999998</v>
      </c>
      <c r="Y55" s="59">
        <v>0.25665500000000002</v>
      </c>
      <c r="Z55" s="59">
        <v>0.25448999999999999</v>
      </c>
      <c r="AA55" s="59">
        <v>0.25175900000000001</v>
      </c>
      <c r="AB55" s="59">
        <v>0.24922900000000001</v>
      </c>
      <c r="AC55" s="59">
        <v>0.24699299999999999</v>
      </c>
      <c r="AD55" s="59">
        <v>0.24487600000000001</v>
      </c>
      <c r="AE55" s="59">
        <v>0.24285599999999999</v>
      </c>
      <c r="AF55" s="60">
        <v>-7.2449999999999997E-3</v>
      </c>
      <c r="AG55" s="27"/>
      <c r="AH55" s="19"/>
    </row>
    <row r="56" spans="1:34" ht="15" customHeight="1" x14ac:dyDescent="0.2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</row>
    <row r="57" spans="1:34" ht="15" customHeight="1" x14ac:dyDescent="0.25">
      <c r="A57" s="26" t="s">
        <v>94</v>
      </c>
      <c r="B57" s="56" t="s">
        <v>93</v>
      </c>
      <c r="C57" s="57">
        <v>0.120805</v>
      </c>
      <c r="D57" s="57">
        <v>0.120805</v>
      </c>
      <c r="E57" s="57">
        <v>0.120805</v>
      </c>
      <c r="F57" s="57">
        <v>0.120805</v>
      </c>
      <c r="G57" s="57">
        <v>0.120805</v>
      </c>
      <c r="H57" s="57">
        <v>0.120805</v>
      </c>
      <c r="I57" s="57">
        <v>0.120805</v>
      </c>
      <c r="J57" s="57">
        <v>0.120805</v>
      </c>
      <c r="K57" s="57">
        <v>0.120805</v>
      </c>
      <c r="L57" s="57">
        <v>0.120805</v>
      </c>
      <c r="M57" s="57">
        <v>0.120805</v>
      </c>
      <c r="N57" s="57">
        <v>0.120805</v>
      </c>
      <c r="O57" s="57">
        <v>0.120805</v>
      </c>
      <c r="P57" s="57">
        <v>0.120805</v>
      </c>
      <c r="Q57" s="57">
        <v>0.120805</v>
      </c>
      <c r="R57" s="57">
        <v>0.120805</v>
      </c>
      <c r="S57" s="57">
        <v>0.120805</v>
      </c>
      <c r="T57" s="57">
        <v>0.120805</v>
      </c>
      <c r="U57" s="57">
        <v>0.120805</v>
      </c>
      <c r="V57" s="57">
        <v>0.120805</v>
      </c>
      <c r="W57" s="57">
        <v>0.120805</v>
      </c>
      <c r="X57" s="57">
        <v>0.120805</v>
      </c>
      <c r="Y57" s="57">
        <v>0.120805</v>
      </c>
      <c r="Z57" s="57">
        <v>0.120805</v>
      </c>
      <c r="AA57" s="57">
        <v>0.120805</v>
      </c>
      <c r="AB57" s="57">
        <v>0.120805</v>
      </c>
      <c r="AC57" s="57">
        <v>0.120805</v>
      </c>
      <c r="AD57" s="57">
        <v>0.120805</v>
      </c>
      <c r="AE57" s="57">
        <v>0.120805</v>
      </c>
      <c r="AF57" s="58">
        <v>0</v>
      </c>
      <c r="AG57" s="27"/>
      <c r="AH57" s="20"/>
    </row>
    <row r="58" spans="1:34" ht="15" customHeight="1" x14ac:dyDescent="0.25">
      <c r="A58" s="26" t="s">
        <v>92</v>
      </c>
      <c r="B58" s="56" t="s">
        <v>372</v>
      </c>
      <c r="C58" s="57">
        <v>0.59923199999999999</v>
      </c>
      <c r="D58" s="57">
        <v>0.60484899999999997</v>
      </c>
      <c r="E58" s="57">
        <v>0.60413099999999997</v>
      </c>
      <c r="F58" s="57">
        <v>0.60436699999999999</v>
      </c>
      <c r="G58" s="57">
        <v>0.60346599999999995</v>
      </c>
      <c r="H58" s="57">
        <v>0.60290500000000002</v>
      </c>
      <c r="I58" s="57">
        <v>0.60595600000000005</v>
      </c>
      <c r="J58" s="57">
        <v>0.60901499999999997</v>
      </c>
      <c r="K58" s="57">
        <v>0.61300100000000002</v>
      </c>
      <c r="L58" s="57">
        <v>0.61517599999999995</v>
      </c>
      <c r="M58" s="57">
        <v>0.61818700000000004</v>
      </c>
      <c r="N58" s="57">
        <v>0.62084499999999998</v>
      </c>
      <c r="O58" s="57">
        <v>0.62326899999999996</v>
      </c>
      <c r="P58" s="57">
        <v>0.62568900000000005</v>
      </c>
      <c r="Q58" s="57">
        <v>0.62770099999999995</v>
      </c>
      <c r="R58" s="57">
        <v>0.62944199999999995</v>
      </c>
      <c r="S58" s="57">
        <v>0.63111700000000004</v>
      </c>
      <c r="T58" s="57">
        <v>0.63296799999999998</v>
      </c>
      <c r="U58" s="57">
        <v>0.63469799999999998</v>
      </c>
      <c r="V58" s="57">
        <v>0.63639999999999997</v>
      </c>
      <c r="W58" s="57">
        <v>0.63813500000000001</v>
      </c>
      <c r="X58" s="57">
        <v>0.63997199999999999</v>
      </c>
      <c r="Y58" s="57">
        <v>0.64172499999999999</v>
      </c>
      <c r="Z58" s="57">
        <v>0.64349199999999995</v>
      </c>
      <c r="AA58" s="57">
        <v>0.64472399999999996</v>
      </c>
      <c r="AB58" s="57">
        <v>0.64665099999999998</v>
      </c>
      <c r="AC58" s="57">
        <v>0.64840600000000004</v>
      </c>
      <c r="AD58" s="57">
        <v>0.65046800000000005</v>
      </c>
      <c r="AE58" s="57">
        <v>0.65251300000000001</v>
      </c>
      <c r="AF58" s="58">
        <v>3.0469999999999998E-3</v>
      </c>
      <c r="AG58" s="27"/>
      <c r="AH58" s="20"/>
    </row>
    <row r="59" spans="1:34" ht="15" customHeight="1" x14ac:dyDescent="0.2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</row>
    <row r="60" spans="1:34" ht="15" customHeight="1" x14ac:dyDescent="0.2">
      <c r="B60" s="55" t="s">
        <v>334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</row>
    <row r="61" spans="1:34" ht="15" customHeight="1" x14ac:dyDescent="0.25">
      <c r="A61" s="26" t="s">
        <v>91</v>
      </c>
      <c r="B61" s="56" t="s">
        <v>368</v>
      </c>
      <c r="C61" s="57">
        <v>2.1567989999999999</v>
      </c>
      <c r="D61" s="57">
        <v>2.119221</v>
      </c>
      <c r="E61" s="57">
        <v>2.0069789999999998</v>
      </c>
      <c r="F61" s="57">
        <v>2.0414409999999998</v>
      </c>
      <c r="G61" s="57">
        <v>2.0682239999999998</v>
      </c>
      <c r="H61" s="57">
        <v>2.0844740000000002</v>
      </c>
      <c r="I61" s="57">
        <v>2.0941689999999999</v>
      </c>
      <c r="J61" s="57">
        <v>2.0944859999999998</v>
      </c>
      <c r="K61" s="57">
        <v>2.0905140000000002</v>
      </c>
      <c r="L61" s="57">
        <v>2.0858240000000001</v>
      </c>
      <c r="M61" s="57">
        <v>2.0792950000000001</v>
      </c>
      <c r="N61" s="57">
        <v>2.0688300000000002</v>
      </c>
      <c r="O61" s="57">
        <v>2.0566239999999998</v>
      </c>
      <c r="P61" s="57">
        <v>2.0432839999999999</v>
      </c>
      <c r="Q61" s="57">
        <v>2.0304120000000001</v>
      </c>
      <c r="R61" s="57">
        <v>2.0165229999999998</v>
      </c>
      <c r="S61" s="57">
        <v>1.999519</v>
      </c>
      <c r="T61" s="57">
        <v>1.9832240000000001</v>
      </c>
      <c r="U61" s="57">
        <v>1.9662580000000001</v>
      </c>
      <c r="V61" s="57">
        <v>1.9491309999999999</v>
      </c>
      <c r="W61" s="57">
        <v>1.9327799999999999</v>
      </c>
      <c r="X61" s="57">
        <v>1.9181760000000001</v>
      </c>
      <c r="Y61" s="57">
        <v>1.905357</v>
      </c>
      <c r="Z61" s="57">
        <v>1.8906529999999999</v>
      </c>
      <c r="AA61" s="57">
        <v>1.8733</v>
      </c>
      <c r="AB61" s="57">
        <v>1.8577349999999999</v>
      </c>
      <c r="AC61" s="57">
        <v>1.84416</v>
      </c>
      <c r="AD61" s="57">
        <v>1.8304210000000001</v>
      </c>
      <c r="AE61" s="57">
        <v>1.815094</v>
      </c>
      <c r="AF61" s="58">
        <v>-6.1409999999999998E-3</v>
      </c>
      <c r="AG61" s="27"/>
      <c r="AH61" s="20"/>
    </row>
    <row r="62" spans="1:34" ht="15" customHeight="1" x14ac:dyDescent="0.25">
      <c r="A62" s="26" t="s">
        <v>90</v>
      </c>
      <c r="B62" s="56" t="s">
        <v>367</v>
      </c>
      <c r="C62" s="57">
        <v>0.56770900000000002</v>
      </c>
      <c r="D62" s="57">
        <v>0.497307</v>
      </c>
      <c r="E62" s="57">
        <v>0.57641799999999999</v>
      </c>
      <c r="F62" s="57">
        <v>0.58604000000000001</v>
      </c>
      <c r="G62" s="57">
        <v>0.59398200000000001</v>
      </c>
      <c r="H62" s="57">
        <v>0.60145700000000002</v>
      </c>
      <c r="I62" s="57">
        <v>0.60889700000000002</v>
      </c>
      <c r="J62" s="57">
        <v>0.61600200000000005</v>
      </c>
      <c r="K62" s="57">
        <v>0.62178699999999998</v>
      </c>
      <c r="L62" s="57">
        <v>0.62784799999999996</v>
      </c>
      <c r="M62" s="57">
        <v>0.63409899999999997</v>
      </c>
      <c r="N62" s="57">
        <v>0.63862600000000003</v>
      </c>
      <c r="O62" s="57">
        <v>0.64276299999999997</v>
      </c>
      <c r="P62" s="57">
        <v>0.64734499999999995</v>
      </c>
      <c r="Q62" s="57">
        <v>0.65202800000000005</v>
      </c>
      <c r="R62" s="57">
        <v>0.65664400000000001</v>
      </c>
      <c r="S62" s="57">
        <v>0.66073000000000004</v>
      </c>
      <c r="T62" s="57">
        <v>0.66483199999999998</v>
      </c>
      <c r="U62" s="57">
        <v>0.66848200000000002</v>
      </c>
      <c r="V62" s="57">
        <v>0.67252000000000001</v>
      </c>
      <c r="W62" s="57">
        <v>0.67693099999999995</v>
      </c>
      <c r="X62" s="57">
        <v>0.68160100000000001</v>
      </c>
      <c r="Y62" s="57">
        <v>0.68668499999999999</v>
      </c>
      <c r="Z62" s="57">
        <v>0.69230199999999997</v>
      </c>
      <c r="AA62" s="57">
        <v>0.69904699999999997</v>
      </c>
      <c r="AB62" s="57">
        <v>0.70658299999999996</v>
      </c>
      <c r="AC62" s="57">
        <v>0.71440800000000004</v>
      </c>
      <c r="AD62" s="57">
        <v>0.72237300000000004</v>
      </c>
      <c r="AE62" s="57">
        <v>0.73107699999999998</v>
      </c>
      <c r="AF62" s="58">
        <v>9.0729999999999995E-3</v>
      </c>
      <c r="AG62" s="27"/>
      <c r="AH62" s="20"/>
    </row>
    <row r="63" spans="1:34" ht="15" customHeight="1" x14ac:dyDescent="0.25">
      <c r="A63" s="26" t="s">
        <v>89</v>
      </c>
      <c r="B63" s="56" t="s">
        <v>366</v>
      </c>
      <c r="C63" s="57">
        <v>0.62239199999999995</v>
      </c>
      <c r="D63" s="57">
        <v>0.61648700000000001</v>
      </c>
      <c r="E63" s="57">
        <v>0.62638199999999999</v>
      </c>
      <c r="F63" s="57">
        <v>0.64160099999999998</v>
      </c>
      <c r="G63" s="57">
        <v>0.65436700000000003</v>
      </c>
      <c r="H63" s="57">
        <v>0.66423600000000005</v>
      </c>
      <c r="I63" s="57">
        <v>0.67247500000000004</v>
      </c>
      <c r="J63" s="57">
        <v>0.67865399999999998</v>
      </c>
      <c r="K63" s="57">
        <v>0.68412200000000001</v>
      </c>
      <c r="L63" s="57">
        <v>0.68943200000000004</v>
      </c>
      <c r="M63" s="57">
        <v>0.69428699999999999</v>
      </c>
      <c r="N63" s="57">
        <v>0.69785900000000001</v>
      </c>
      <c r="O63" s="57">
        <v>0.70086000000000004</v>
      </c>
      <c r="P63" s="57">
        <v>0.70355900000000005</v>
      </c>
      <c r="Q63" s="57">
        <v>0.70652700000000002</v>
      </c>
      <c r="R63" s="57">
        <v>0.70912900000000001</v>
      </c>
      <c r="S63" s="57">
        <v>0.71062800000000004</v>
      </c>
      <c r="T63" s="57">
        <v>0.71255900000000005</v>
      </c>
      <c r="U63" s="57">
        <v>0.71415200000000001</v>
      </c>
      <c r="V63" s="57">
        <v>0.71578200000000003</v>
      </c>
      <c r="W63" s="57">
        <v>0.71773699999999996</v>
      </c>
      <c r="X63" s="57">
        <v>0.72048800000000002</v>
      </c>
      <c r="Y63" s="57">
        <v>0.72402699999999998</v>
      </c>
      <c r="Z63" s="57">
        <v>0.72670500000000005</v>
      </c>
      <c r="AA63" s="57">
        <v>0.72720399999999996</v>
      </c>
      <c r="AB63" s="57">
        <v>0.72896399999999995</v>
      </c>
      <c r="AC63" s="57">
        <v>0.73219699999999999</v>
      </c>
      <c r="AD63" s="57">
        <v>0.73582999999999998</v>
      </c>
      <c r="AE63" s="57">
        <v>0.73886499999999999</v>
      </c>
      <c r="AF63" s="58">
        <v>6.1450000000000003E-3</v>
      </c>
      <c r="AG63" s="27"/>
      <c r="AH63" s="20"/>
    </row>
    <row r="64" spans="1:34" ht="15" customHeight="1" x14ac:dyDescent="0.25">
      <c r="A64" s="26" t="s">
        <v>88</v>
      </c>
      <c r="B64" s="56" t="s">
        <v>73</v>
      </c>
      <c r="C64" s="57">
        <v>0.41879300000000003</v>
      </c>
      <c r="D64" s="57">
        <v>0.407891</v>
      </c>
      <c r="E64" s="57">
        <v>0.40001900000000001</v>
      </c>
      <c r="F64" s="57">
        <v>0.394285</v>
      </c>
      <c r="G64" s="57">
        <v>0.38813999999999999</v>
      </c>
      <c r="H64" s="57">
        <v>0.38119500000000001</v>
      </c>
      <c r="I64" s="57">
        <v>0.37394899999999998</v>
      </c>
      <c r="J64" s="57">
        <v>0.36649399999999999</v>
      </c>
      <c r="K64" s="57">
        <v>0.35841099999999998</v>
      </c>
      <c r="L64" s="57">
        <v>0.35066599999999998</v>
      </c>
      <c r="M64" s="57">
        <v>0.34295799999999999</v>
      </c>
      <c r="N64" s="57">
        <v>0.33487299999999998</v>
      </c>
      <c r="O64" s="57">
        <v>0.32677299999999998</v>
      </c>
      <c r="P64" s="57">
        <v>0.31914799999999999</v>
      </c>
      <c r="Q64" s="57">
        <v>0.311811</v>
      </c>
      <c r="R64" s="57">
        <v>0.30456</v>
      </c>
      <c r="S64" s="57">
        <v>0.29719499999999999</v>
      </c>
      <c r="T64" s="57">
        <v>0.28995700000000002</v>
      </c>
      <c r="U64" s="57">
        <v>0.28303099999999998</v>
      </c>
      <c r="V64" s="57">
        <v>0.276615</v>
      </c>
      <c r="W64" s="57">
        <v>0.270569</v>
      </c>
      <c r="X64" s="57">
        <v>0.26481399999999999</v>
      </c>
      <c r="Y64" s="57">
        <v>0.25929200000000002</v>
      </c>
      <c r="Z64" s="57">
        <v>0.25397799999999998</v>
      </c>
      <c r="AA64" s="57">
        <v>0.24892300000000001</v>
      </c>
      <c r="AB64" s="57">
        <v>0.24418300000000001</v>
      </c>
      <c r="AC64" s="57">
        <v>0.239593</v>
      </c>
      <c r="AD64" s="57">
        <v>0.23527899999999999</v>
      </c>
      <c r="AE64" s="57">
        <v>0.23125899999999999</v>
      </c>
      <c r="AF64" s="58">
        <v>-2.0985E-2</v>
      </c>
      <c r="AG64" s="27"/>
      <c r="AH64" s="20"/>
    </row>
    <row r="65" spans="1:34" ht="15" customHeight="1" x14ac:dyDescent="0.25">
      <c r="A65" s="26" t="s">
        <v>87</v>
      </c>
      <c r="B65" s="56" t="s">
        <v>71</v>
      </c>
      <c r="C65" s="57">
        <v>0.41303499999999999</v>
      </c>
      <c r="D65" s="57">
        <v>0.41266199999999997</v>
      </c>
      <c r="E65" s="57">
        <v>0.42121900000000001</v>
      </c>
      <c r="F65" s="57">
        <v>0.43261899999999998</v>
      </c>
      <c r="G65" s="57">
        <v>0.44208500000000001</v>
      </c>
      <c r="H65" s="57">
        <v>0.44947500000000001</v>
      </c>
      <c r="I65" s="57">
        <v>0.45582400000000001</v>
      </c>
      <c r="J65" s="57">
        <v>0.46112399999999998</v>
      </c>
      <c r="K65" s="57">
        <v>0.46594099999999999</v>
      </c>
      <c r="L65" s="57">
        <v>0.470744</v>
      </c>
      <c r="M65" s="57">
        <v>0.47515000000000002</v>
      </c>
      <c r="N65" s="57">
        <v>0.47858099999999998</v>
      </c>
      <c r="O65" s="57">
        <v>0.48148600000000003</v>
      </c>
      <c r="P65" s="57">
        <v>0.48413</v>
      </c>
      <c r="Q65" s="57">
        <v>0.486817</v>
      </c>
      <c r="R65" s="57">
        <v>0.48918800000000001</v>
      </c>
      <c r="S65" s="57">
        <v>0.49080400000000002</v>
      </c>
      <c r="T65" s="57">
        <v>0.49257499999999999</v>
      </c>
      <c r="U65" s="57">
        <v>0.49400100000000002</v>
      </c>
      <c r="V65" s="57">
        <v>0.49556600000000001</v>
      </c>
      <c r="W65" s="57">
        <v>0.497278</v>
      </c>
      <c r="X65" s="57">
        <v>0.49942399999999998</v>
      </c>
      <c r="Y65" s="57">
        <v>0.50195699999999999</v>
      </c>
      <c r="Z65" s="57">
        <v>0.50407800000000003</v>
      </c>
      <c r="AA65" s="57">
        <v>0.50450399999999995</v>
      </c>
      <c r="AB65" s="57">
        <v>0.50577300000000003</v>
      </c>
      <c r="AC65" s="57">
        <v>0.50798699999999997</v>
      </c>
      <c r="AD65" s="57">
        <v>0.51055899999999999</v>
      </c>
      <c r="AE65" s="57">
        <v>0.51284300000000005</v>
      </c>
      <c r="AF65" s="58">
        <v>7.7600000000000004E-3</v>
      </c>
      <c r="AG65" s="27"/>
      <c r="AH65" s="20"/>
    </row>
    <row r="66" spans="1:34" ht="15" customHeight="1" x14ac:dyDescent="0.25">
      <c r="A66" s="26" t="s">
        <v>86</v>
      </c>
      <c r="B66" s="56" t="s">
        <v>69</v>
      </c>
      <c r="C66" s="57">
        <v>0.49728099999999997</v>
      </c>
      <c r="D66" s="57">
        <v>0.48855999999999999</v>
      </c>
      <c r="E66" s="57">
        <v>0.48579499999999998</v>
      </c>
      <c r="F66" s="57">
        <v>0.48757200000000001</v>
      </c>
      <c r="G66" s="57">
        <v>0.48936600000000002</v>
      </c>
      <c r="H66" s="57">
        <v>0.490566</v>
      </c>
      <c r="I66" s="57">
        <v>0.49202499999999999</v>
      </c>
      <c r="J66" s="57">
        <v>0.49368899999999999</v>
      </c>
      <c r="K66" s="57">
        <v>0.49101899999999998</v>
      </c>
      <c r="L66" s="57">
        <v>0.48896099999999998</v>
      </c>
      <c r="M66" s="57">
        <v>0.48697299999999999</v>
      </c>
      <c r="N66" s="57">
        <v>0.48422700000000002</v>
      </c>
      <c r="O66" s="57">
        <v>0.48097899999999999</v>
      </c>
      <c r="P66" s="57">
        <v>0.47800999999999999</v>
      </c>
      <c r="Q66" s="57">
        <v>0.474966</v>
      </c>
      <c r="R66" s="57">
        <v>0.47095500000000001</v>
      </c>
      <c r="S66" s="57">
        <v>0.46600999999999998</v>
      </c>
      <c r="T66" s="57">
        <v>0.45994200000000002</v>
      </c>
      <c r="U66" s="57">
        <v>0.45792899999999997</v>
      </c>
      <c r="V66" s="57">
        <v>0.45681100000000002</v>
      </c>
      <c r="W66" s="57">
        <v>0.45597100000000002</v>
      </c>
      <c r="X66" s="57">
        <v>0.45552999999999999</v>
      </c>
      <c r="Y66" s="57">
        <v>0.455459</v>
      </c>
      <c r="Z66" s="57">
        <v>0.45567999999999997</v>
      </c>
      <c r="AA66" s="57">
        <v>0.45632899999999998</v>
      </c>
      <c r="AB66" s="57">
        <v>0.45772200000000002</v>
      </c>
      <c r="AC66" s="57">
        <v>0.45915800000000001</v>
      </c>
      <c r="AD66" s="57">
        <v>0.460843</v>
      </c>
      <c r="AE66" s="57">
        <v>0.46300400000000003</v>
      </c>
      <c r="AF66" s="58">
        <v>-2.5469999999999998E-3</v>
      </c>
      <c r="AG66" s="27"/>
      <c r="AH66" s="20"/>
    </row>
    <row r="67" spans="1:34" ht="15" customHeight="1" x14ac:dyDescent="0.25">
      <c r="A67" s="26" t="s">
        <v>85</v>
      </c>
      <c r="B67" s="56" t="s">
        <v>67</v>
      </c>
      <c r="C67" s="57">
        <v>0.603352</v>
      </c>
      <c r="D67" s="57">
        <v>0.60135499999999997</v>
      </c>
      <c r="E67" s="57">
        <v>0.60267999999999999</v>
      </c>
      <c r="F67" s="57">
        <v>0.60644600000000004</v>
      </c>
      <c r="G67" s="57">
        <v>0.60968599999999995</v>
      </c>
      <c r="H67" s="57">
        <v>0.61227900000000002</v>
      </c>
      <c r="I67" s="57">
        <v>0.61520399999999997</v>
      </c>
      <c r="J67" s="57">
        <v>0.61849299999999996</v>
      </c>
      <c r="K67" s="57">
        <v>0.62074799999999997</v>
      </c>
      <c r="L67" s="57">
        <v>0.62390000000000001</v>
      </c>
      <c r="M67" s="57">
        <v>0.62699000000000005</v>
      </c>
      <c r="N67" s="57">
        <v>0.62938700000000003</v>
      </c>
      <c r="O67" s="57">
        <v>0.63132500000000003</v>
      </c>
      <c r="P67" s="57">
        <v>0.63321400000000005</v>
      </c>
      <c r="Q67" s="57">
        <v>0.63485499999999995</v>
      </c>
      <c r="R67" s="57">
        <v>0.63615500000000003</v>
      </c>
      <c r="S67" s="57">
        <v>0.636938</v>
      </c>
      <c r="T67" s="57">
        <v>0.63747399999999999</v>
      </c>
      <c r="U67" s="57">
        <v>0.63791900000000001</v>
      </c>
      <c r="V67" s="57">
        <v>0.63905800000000001</v>
      </c>
      <c r="W67" s="57">
        <v>0.64029400000000003</v>
      </c>
      <c r="X67" s="57">
        <v>0.64160899999999998</v>
      </c>
      <c r="Y67" s="57">
        <v>0.642984</v>
      </c>
      <c r="Z67" s="57">
        <v>0.64441700000000002</v>
      </c>
      <c r="AA67" s="57">
        <v>0.64599600000000001</v>
      </c>
      <c r="AB67" s="57">
        <v>0.64779299999999995</v>
      </c>
      <c r="AC67" s="57">
        <v>0.64965700000000004</v>
      </c>
      <c r="AD67" s="57">
        <v>0.65169699999999997</v>
      </c>
      <c r="AE67" s="57">
        <v>0.65393400000000002</v>
      </c>
      <c r="AF67" s="58">
        <v>2.879E-3</v>
      </c>
      <c r="AG67" s="27"/>
      <c r="AH67" s="20"/>
    </row>
    <row r="68" spans="1:34" ht="15" customHeight="1" x14ac:dyDescent="0.25">
      <c r="A68" s="26" t="s">
        <v>84</v>
      </c>
      <c r="B68" s="56" t="s">
        <v>365</v>
      </c>
      <c r="C68" s="57">
        <v>0.43073600000000001</v>
      </c>
      <c r="D68" s="57">
        <v>0.434585</v>
      </c>
      <c r="E68" s="57">
        <v>0.43993500000000002</v>
      </c>
      <c r="F68" s="57">
        <v>0.447378</v>
      </c>
      <c r="G68" s="57">
        <v>0.45436900000000002</v>
      </c>
      <c r="H68" s="57">
        <v>0.46098600000000001</v>
      </c>
      <c r="I68" s="57">
        <v>0.46887200000000001</v>
      </c>
      <c r="J68" s="57">
        <v>0.477159</v>
      </c>
      <c r="K68" s="57">
        <v>0.48619699999999999</v>
      </c>
      <c r="L68" s="57">
        <v>0.49543300000000001</v>
      </c>
      <c r="M68" s="57">
        <v>0.50508200000000003</v>
      </c>
      <c r="N68" s="57">
        <v>0.51431199999999999</v>
      </c>
      <c r="O68" s="57">
        <v>0.52371100000000004</v>
      </c>
      <c r="P68" s="57">
        <v>0.53291500000000003</v>
      </c>
      <c r="Q68" s="57">
        <v>0.54290400000000005</v>
      </c>
      <c r="R68" s="57">
        <v>0.55216500000000002</v>
      </c>
      <c r="S68" s="57">
        <v>0.56217499999999998</v>
      </c>
      <c r="T68" s="57">
        <v>0.57200700000000004</v>
      </c>
      <c r="U68" s="57">
        <v>0.58174599999999999</v>
      </c>
      <c r="V68" s="57">
        <v>0.59145400000000004</v>
      </c>
      <c r="W68" s="57">
        <v>0.60173699999999997</v>
      </c>
      <c r="X68" s="57">
        <v>0.61264799999999997</v>
      </c>
      <c r="Y68" s="57">
        <v>0.62317100000000003</v>
      </c>
      <c r="Z68" s="57">
        <v>0.63440600000000003</v>
      </c>
      <c r="AA68" s="57">
        <v>0.64643499999999998</v>
      </c>
      <c r="AB68" s="57">
        <v>0.65822099999999995</v>
      </c>
      <c r="AC68" s="57">
        <v>0.67073700000000003</v>
      </c>
      <c r="AD68" s="57">
        <v>0.68349800000000005</v>
      </c>
      <c r="AE68" s="57">
        <v>0.69654000000000005</v>
      </c>
      <c r="AF68" s="58">
        <v>1.7312999999999999E-2</v>
      </c>
      <c r="AG68" s="27"/>
      <c r="AH68" s="20"/>
    </row>
    <row r="69" spans="1:34" ht="15" customHeight="1" x14ac:dyDescent="0.25">
      <c r="A69" s="26" t="s">
        <v>83</v>
      </c>
      <c r="B69" s="56" t="s">
        <v>364</v>
      </c>
      <c r="C69" s="57">
        <v>0.174708</v>
      </c>
      <c r="D69" s="57">
        <v>0.173262</v>
      </c>
      <c r="E69" s="57">
        <v>0.17277699999999999</v>
      </c>
      <c r="F69" s="57">
        <v>0.17319300000000001</v>
      </c>
      <c r="G69" s="57">
        <v>0.17386399999999999</v>
      </c>
      <c r="H69" s="57">
        <v>0.174594</v>
      </c>
      <c r="I69" s="57">
        <v>0.17566599999999999</v>
      </c>
      <c r="J69" s="57">
        <v>0.17710699999999999</v>
      </c>
      <c r="K69" s="57">
        <v>0.17887400000000001</v>
      </c>
      <c r="L69" s="57">
        <v>0.180673</v>
      </c>
      <c r="M69" s="57">
        <v>0.18267900000000001</v>
      </c>
      <c r="N69" s="57">
        <v>0.184498</v>
      </c>
      <c r="O69" s="57">
        <v>0.185888</v>
      </c>
      <c r="P69" s="57">
        <v>0.18745700000000001</v>
      </c>
      <c r="Q69" s="57">
        <v>0.18862699999999999</v>
      </c>
      <c r="R69" s="57">
        <v>0.18968199999999999</v>
      </c>
      <c r="S69" s="57">
        <v>0.190608</v>
      </c>
      <c r="T69" s="57">
        <v>0.190859</v>
      </c>
      <c r="U69" s="57">
        <v>0.19103999999999999</v>
      </c>
      <c r="V69" s="57">
        <v>0.19087699999999999</v>
      </c>
      <c r="W69" s="57">
        <v>0.19009000000000001</v>
      </c>
      <c r="X69" s="57">
        <v>0.18897900000000001</v>
      </c>
      <c r="Y69" s="57">
        <v>0.18754999999999999</v>
      </c>
      <c r="Z69" s="57">
        <v>0.1855</v>
      </c>
      <c r="AA69" s="57">
        <v>0.183143</v>
      </c>
      <c r="AB69" s="57">
        <v>0.180174</v>
      </c>
      <c r="AC69" s="57">
        <v>0.176542</v>
      </c>
      <c r="AD69" s="57">
        <v>0.17224400000000001</v>
      </c>
      <c r="AE69" s="57">
        <v>0.16695299999999999</v>
      </c>
      <c r="AF69" s="58">
        <v>-1.6199999999999999E-3</v>
      </c>
      <c r="AG69" s="27"/>
      <c r="AH69" s="20"/>
    </row>
    <row r="70" spans="1:34" ht="15" customHeight="1" x14ac:dyDescent="0.25">
      <c r="A70" s="26" t="s">
        <v>82</v>
      </c>
      <c r="B70" s="56" t="s">
        <v>363</v>
      </c>
      <c r="C70" s="57">
        <v>3.4507249999999998</v>
      </c>
      <c r="D70" s="57">
        <v>3.536727</v>
      </c>
      <c r="E70" s="57">
        <v>3.4764119999999998</v>
      </c>
      <c r="F70" s="57">
        <v>3.4431989999999999</v>
      </c>
      <c r="G70" s="57">
        <v>3.4318369999999998</v>
      </c>
      <c r="H70" s="57">
        <v>3.4161250000000001</v>
      </c>
      <c r="I70" s="57">
        <v>3.446787</v>
      </c>
      <c r="J70" s="57">
        <v>3.4757069999999999</v>
      </c>
      <c r="K70" s="57">
        <v>3.5049540000000001</v>
      </c>
      <c r="L70" s="57">
        <v>3.5324049999999998</v>
      </c>
      <c r="M70" s="57">
        <v>3.5605950000000002</v>
      </c>
      <c r="N70" s="57">
        <v>3.5863670000000001</v>
      </c>
      <c r="O70" s="57">
        <v>3.6106569999999998</v>
      </c>
      <c r="P70" s="57">
        <v>3.6347269999999998</v>
      </c>
      <c r="Q70" s="57">
        <v>3.658757</v>
      </c>
      <c r="R70" s="57">
        <v>3.6816170000000001</v>
      </c>
      <c r="S70" s="57">
        <v>3.7035990000000001</v>
      </c>
      <c r="T70" s="57">
        <v>3.7265060000000001</v>
      </c>
      <c r="U70" s="57">
        <v>3.7487550000000001</v>
      </c>
      <c r="V70" s="57">
        <v>3.7714799999999999</v>
      </c>
      <c r="W70" s="57">
        <v>3.7952819999999998</v>
      </c>
      <c r="X70" s="57">
        <v>3.821091</v>
      </c>
      <c r="Y70" s="57">
        <v>3.8484419999999999</v>
      </c>
      <c r="Z70" s="57">
        <v>3.876735</v>
      </c>
      <c r="AA70" s="57">
        <v>3.9044140000000001</v>
      </c>
      <c r="AB70" s="57">
        <v>3.9351759999999998</v>
      </c>
      <c r="AC70" s="57">
        <v>3.967991</v>
      </c>
      <c r="AD70" s="57">
        <v>4.0022770000000003</v>
      </c>
      <c r="AE70" s="57">
        <v>4.0378090000000002</v>
      </c>
      <c r="AF70" s="58">
        <v>5.6270000000000001E-3</v>
      </c>
      <c r="AG70" s="27"/>
      <c r="AH70" s="20"/>
    </row>
    <row r="71" spans="1:34" ht="15" customHeight="1" x14ac:dyDescent="0.2">
      <c r="A71" s="26" t="s">
        <v>371</v>
      </c>
      <c r="B71" s="55" t="s">
        <v>370</v>
      </c>
      <c r="C71" s="59">
        <v>9.335528</v>
      </c>
      <c r="D71" s="59">
        <v>9.2880570000000002</v>
      </c>
      <c r="E71" s="59">
        <v>9.2086159999999992</v>
      </c>
      <c r="F71" s="59">
        <v>9.2537749999999992</v>
      </c>
      <c r="G71" s="59">
        <v>9.3059200000000004</v>
      </c>
      <c r="H71" s="59">
        <v>9.3353859999999997</v>
      </c>
      <c r="I71" s="59">
        <v>9.403867</v>
      </c>
      <c r="J71" s="59">
        <v>9.4589149999999993</v>
      </c>
      <c r="K71" s="59">
        <v>9.5025680000000001</v>
      </c>
      <c r="L71" s="59">
        <v>9.5458870000000005</v>
      </c>
      <c r="M71" s="59">
        <v>9.5881089999999993</v>
      </c>
      <c r="N71" s="59">
        <v>9.617559</v>
      </c>
      <c r="O71" s="59">
        <v>9.6410680000000006</v>
      </c>
      <c r="P71" s="59">
        <v>9.6637880000000003</v>
      </c>
      <c r="Q71" s="59">
        <v>9.6877049999999993</v>
      </c>
      <c r="R71" s="59">
        <v>9.7066199999999991</v>
      </c>
      <c r="S71" s="59">
        <v>9.7182060000000003</v>
      </c>
      <c r="T71" s="59">
        <v>9.7299340000000001</v>
      </c>
      <c r="U71" s="59">
        <v>9.7433150000000008</v>
      </c>
      <c r="V71" s="59">
        <v>9.7592949999999998</v>
      </c>
      <c r="W71" s="59">
        <v>9.7786690000000007</v>
      </c>
      <c r="X71" s="59">
        <v>9.8043589999999998</v>
      </c>
      <c r="Y71" s="59">
        <v>9.8349259999999994</v>
      </c>
      <c r="Z71" s="59">
        <v>9.8644540000000003</v>
      </c>
      <c r="AA71" s="59">
        <v>9.8892959999999999</v>
      </c>
      <c r="AB71" s="59">
        <v>9.9223239999999997</v>
      </c>
      <c r="AC71" s="59">
        <v>9.9624299999999995</v>
      </c>
      <c r="AD71" s="59">
        <v>10.005023</v>
      </c>
      <c r="AE71" s="59">
        <v>10.047378999999999</v>
      </c>
      <c r="AF71" s="60">
        <v>2.6280000000000001E-3</v>
      </c>
      <c r="AG71" s="27"/>
      <c r="AH71" s="19"/>
    </row>
    <row r="72" spans="1:34" ht="15" customHeight="1" x14ac:dyDescent="0.25">
      <c r="A72" s="26" t="s">
        <v>369</v>
      </c>
      <c r="B72" s="56" t="s">
        <v>389</v>
      </c>
      <c r="C72" s="57">
        <v>0.120598</v>
      </c>
      <c r="D72" s="57">
        <v>0.141293</v>
      </c>
      <c r="E72" s="57">
        <v>0.15779599999999999</v>
      </c>
      <c r="F72" s="57">
        <v>0.17105699999999999</v>
      </c>
      <c r="G72" s="57">
        <v>0.17847299999999999</v>
      </c>
      <c r="H72" s="57">
        <v>0.18718199999999999</v>
      </c>
      <c r="I72" s="57">
        <v>0.19470299999999999</v>
      </c>
      <c r="J72" s="57">
        <v>0.20632900000000001</v>
      </c>
      <c r="K72" s="57">
        <v>0.214666</v>
      </c>
      <c r="L72" s="57">
        <v>0.22300600000000001</v>
      </c>
      <c r="M72" s="57">
        <v>0.23046800000000001</v>
      </c>
      <c r="N72" s="57">
        <v>0.24135400000000001</v>
      </c>
      <c r="O72" s="57">
        <v>0.25285299999999999</v>
      </c>
      <c r="P72" s="57">
        <v>0.25964599999999999</v>
      </c>
      <c r="Q72" s="57">
        <v>0.27190500000000001</v>
      </c>
      <c r="R72" s="57">
        <v>0.27923599999999998</v>
      </c>
      <c r="S72" s="57">
        <v>0.28964899999999999</v>
      </c>
      <c r="T72" s="57">
        <v>0.299346</v>
      </c>
      <c r="U72" s="57">
        <v>0.30795899999999998</v>
      </c>
      <c r="V72" s="57">
        <v>0.31545000000000001</v>
      </c>
      <c r="W72" s="57">
        <v>0.32173499999999999</v>
      </c>
      <c r="X72" s="57">
        <v>0.32723600000000003</v>
      </c>
      <c r="Y72" s="57">
        <v>0.33231100000000002</v>
      </c>
      <c r="Z72" s="57">
        <v>0.33729500000000001</v>
      </c>
      <c r="AA72" s="57">
        <v>0.34577400000000003</v>
      </c>
      <c r="AB72" s="57">
        <v>0.34869</v>
      </c>
      <c r="AC72" s="57">
        <v>0.35358000000000001</v>
      </c>
      <c r="AD72" s="57">
        <v>0.35607299999999997</v>
      </c>
      <c r="AE72" s="57">
        <v>0.35779100000000003</v>
      </c>
      <c r="AF72" s="58">
        <v>3.9602999999999999E-2</v>
      </c>
      <c r="AG72" s="27"/>
      <c r="AH72" s="20"/>
    </row>
    <row r="73" spans="1:34" ht="15" customHeight="1" x14ac:dyDescent="0.2">
      <c r="A73" s="26" t="s">
        <v>81</v>
      </c>
      <c r="B73" s="55" t="s">
        <v>80</v>
      </c>
      <c r="C73" s="59">
        <v>9.214931</v>
      </c>
      <c r="D73" s="59">
        <v>9.1467639999999992</v>
      </c>
      <c r="E73" s="59">
        <v>9.0508199999999999</v>
      </c>
      <c r="F73" s="59">
        <v>9.0827179999999998</v>
      </c>
      <c r="G73" s="59">
        <v>9.1274470000000001</v>
      </c>
      <c r="H73" s="59">
        <v>9.1482039999999998</v>
      </c>
      <c r="I73" s="59">
        <v>9.2091639999999995</v>
      </c>
      <c r="J73" s="59">
        <v>9.2525849999999998</v>
      </c>
      <c r="K73" s="59">
        <v>9.2879020000000008</v>
      </c>
      <c r="L73" s="59">
        <v>9.3228819999999999</v>
      </c>
      <c r="M73" s="59">
        <v>9.3576409999999992</v>
      </c>
      <c r="N73" s="59">
        <v>9.3762050000000006</v>
      </c>
      <c r="O73" s="59">
        <v>9.3882150000000006</v>
      </c>
      <c r="P73" s="59">
        <v>9.4041420000000002</v>
      </c>
      <c r="Q73" s="59">
        <v>9.4158000000000008</v>
      </c>
      <c r="R73" s="59">
        <v>9.427384</v>
      </c>
      <c r="S73" s="59">
        <v>9.4285560000000004</v>
      </c>
      <c r="T73" s="59">
        <v>9.4305880000000002</v>
      </c>
      <c r="U73" s="59">
        <v>9.4353560000000005</v>
      </c>
      <c r="V73" s="59">
        <v>9.4438440000000003</v>
      </c>
      <c r="W73" s="59">
        <v>9.4569349999999996</v>
      </c>
      <c r="X73" s="59">
        <v>9.4771230000000006</v>
      </c>
      <c r="Y73" s="59">
        <v>9.5026139999999995</v>
      </c>
      <c r="Z73" s="59">
        <v>9.5271600000000003</v>
      </c>
      <c r="AA73" s="59">
        <v>9.5435219999999994</v>
      </c>
      <c r="AB73" s="59">
        <v>9.5736340000000002</v>
      </c>
      <c r="AC73" s="59">
        <v>9.6088500000000003</v>
      </c>
      <c r="AD73" s="59">
        <v>9.6489499999999992</v>
      </c>
      <c r="AE73" s="59">
        <v>9.6895889999999998</v>
      </c>
      <c r="AF73" s="60">
        <v>1.7949999999999999E-3</v>
      </c>
      <c r="AG73" s="27"/>
      <c r="AH73" s="19"/>
    </row>
    <row r="74" spans="1:34" ht="15" customHeight="1" x14ac:dyDescent="0.2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</row>
    <row r="75" spans="1:34" ht="15" customHeight="1" x14ac:dyDescent="0.2">
      <c r="A75" s="26" t="s">
        <v>79</v>
      </c>
      <c r="B75" s="55" t="s">
        <v>78</v>
      </c>
      <c r="C75" s="59">
        <v>8.418628</v>
      </c>
      <c r="D75" s="59">
        <v>8.1140220000000003</v>
      </c>
      <c r="E75" s="59">
        <v>8.1917259999999992</v>
      </c>
      <c r="F75" s="59">
        <v>8.1594289999999994</v>
      </c>
      <c r="G75" s="59">
        <v>8.0919919999999994</v>
      </c>
      <c r="H75" s="59">
        <v>8.0060850000000006</v>
      </c>
      <c r="I75" s="59">
        <v>7.955819</v>
      </c>
      <c r="J75" s="59">
        <v>7.9158020000000002</v>
      </c>
      <c r="K75" s="59">
        <v>7.8963580000000002</v>
      </c>
      <c r="L75" s="59">
        <v>7.9300129999999998</v>
      </c>
      <c r="M75" s="59">
        <v>8.0035220000000002</v>
      </c>
      <c r="N75" s="59">
        <v>8.0267309999999998</v>
      </c>
      <c r="O75" s="59">
        <v>8.0801970000000001</v>
      </c>
      <c r="P75" s="59">
        <v>8.1208340000000003</v>
      </c>
      <c r="Q75" s="59">
        <v>8.1497419999999998</v>
      </c>
      <c r="R75" s="59">
        <v>8.1508179999999992</v>
      </c>
      <c r="S75" s="59">
        <v>8.1182960000000008</v>
      </c>
      <c r="T75" s="59">
        <v>8.0792339999999996</v>
      </c>
      <c r="U75" s="59">
        <v>8.0688680000000002</v>
      </c>
      <c r="V75" s="59">
        <v>8.0798349999999992</v>
      </c>
      <c r="W75" s="59">
        <v>8.1258210000000002</v>
      </c>
      <c r="X75" s="59">
        <v>8.1633040000000001</v>
      </c>
      <c r="Y75" s="59">
        <v>8.2102930000000001</v>
      </c>
      <c r="Z75" s="59">
        <v>8.2706389999999992</v>
      </c>
      <c r="AA75" s="59">
        <v>8.2967460000000006</v>
      </c>
      <c r="AB75" s="59">
        <v>8.3478860000000008</v>
      </c>
      <c r="AC75" s="59">
        <v>8.401999</v>
      </c>
      <c r="AD75" s="59">
        <v>8.4501869999999997</v>
      </c>
      <c r="AE75" s="59">
        <v>8.5127570000000006</v>
      </c>
      <c r="AF75" s="60">
        <v>3.97E-4</v>
      </c>
      <c r="AG75" s="27"/>
      <c r="AH75" s="19"/>
    </row>
    <row r="76" spans="1:34" ht="15" customHeight="1" x14ac:dyDescent="0.2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 spans="1:34" ht="15" customHeight="1" x14ac:dyDescent="0.2">
      <c r="B77" s="55" t="s">
        <v>329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 spans="1:34" ht="15" customHeight="1" x14ac:dyDescent="0.25">
      <c r="A78" s="26" t="s">
        <v>77</v>
      </c>
      <c r="B78" s="56" t="s">
        <v>368</v>
      </c>
      <c r="C78" s="57">
        <v>2.3697560000000002</v>
      </c>
      <c r="D78" s="57">
        <v>2.3253029999999999</v>
      </c>
      <c r="E78" s="57">
        <v>2.2000709999999999</v>
      </c>
      <c r="F78" s="57">
        <v>2.2340339999999999</v>
      </c>
      <c r="G78" s="57">
        <v>2.258785</v>
      </c>
      <c r="H78" s="57">
        <v>2.2721779999999998</v>
      </c>
      <c r="I78" s="57">
        <v>2.2786050000000002</v>
      </c>
      <c r="J78" s="57">
        <v>2.2756099999999999</v>
      </c>
      <c r="K78" s="57">
        <v>2.2688220000000001</v>
      </c>
      <c r="L78" s="57">
        <v>2.2625299999999999</v>
      </c>
      <c r="M78" s="57">
        <v>2.2550870000000001</v>
      </c>
      <c r="N78" s="57">
        <v>2.242448</v>
      </c>
      <c r="O78" s="57">
        <v>2.2285940000000002</v>
      </c>
      <c r="P78" s="57">
        <v>2.2133579999999999</v>
      </c>
      <c r="Q78" s="57">
        <v>2.1982949999999999</v>
      </c>
      <c r="R78" s="57">
        <v>2.181622</v>
      </c>
      <c r="S78" s="57">
        <v>2.1610209999999999</v>
      </c>
      <c r="T78" s="57">
        <v>2.140987</v>
      </c>
      <c r="U78" s="57">
        <v>2.120797</v>
      </c>
      <c r="V78" s="57">
        <v>2.1009540000000002</v>
      </c>
      <c r="W78" s="57">
        <v>2.0825870000000002</v>
      </c>
      <c r="X78" s="57">
        <v>2.0657890000000001</v>
      </c>
      <c r="Y78" s="57">
        <v>2.0509119999999998</v>
      </c>
      <c r="Z78" s="57">
        <v>2.0343010000000001</v>
      </c>
      <c r="AA78" s="57">
        <v>2.0144310000000001</v>
      </c>
      <c r="AB78" s="57">
        <v>1.9967809999999999</v>
      </c>
      <c r="AC78" s="57">
        <v>1.981096</v>
      </c>
      <c r="AD78" s="57">
        <v>1.9651620000000001</v>
      </c>
      <c r="AE78" s="57">
        <v>1.94787</v>
      </c>
      <c r="AF78" s="58">
        <v>-6.9769999999999997E-3</v>
      </c>
      <c r="AG78" s="27"/>
      <c r="AH78" s="20"/>
    </row>
    <row r="79" spans="1:34" ht="15" customHeight="1" x14ac:dyDescent="0.25">
      <c r="A79" s="26" t="s">
        <v>76</v>
      </c>
      <c r="B79" s="56" t="s">
        <v>367</v>
      </c>
      <c r="C79" s="57">
        <v>1.5369969999999999</v>
      </c>
      <c r="D79" s="57">
        <v>1.328487</v>
      </c>
      <c r="E79" s="57">
        <v>1.535744</v>
      </c>
      <c r="F79" s="57">
        <v>1.556894</v>
      </c>
      <c r="G79" s="57">
        <v>1.567385</v>
      </c>
      <c r="H79" s="57">
        <v>1.575223</v>
      </c>
      <c r="I79" s="57">
        <v>1.582111</v>
      </c>
      <c r="J79" s="57">
        <v>1.588919</v>
      </c>
      <c r="K79" s="57">
        <v>1.5958870000000001</v>
      </c>
      <c r="L79" s="57">
        <v>1.609396</v>
      </c>
      <c r="M79" s="57">
        <v>1.6281920000000001</v>
      </c>
      <c r="N79" s="57">
        <v>1.6374580000000001</v>
      </c>
      <c r="O79" s="57">
        <v>1.650042</v>
      </c>
      <c r="P79" s="57">
        <v>1.6619710000000001</v>
      </c>
      <c r="Q79" s="57">
        <v>1.672609</v>
      </c>
      <c r="R79" s="57">
        <v>1.680196</v>
      </c>
      <c r="S79" s="57">
        <v>1.6826190000000001</v>
      </c>
      <c r="T79" s="57">
        <v>1.684639</v>
      </c>
      <c r="U79" s="57">
        <v>1.6883490000000001</v>
      </c>
      <c r="V79" s="57">
        <v>1.695125</v>
      </c>
      <c r="W79" s="57">
        <v>1.7068909999999999</v>
      </c>
      <c r="X79" s="57">
        <v>1.717692</v>
      </c>
      <c r="Y79" s="57">
        <v>1.73045</v>
      </c>
      <c r="Z79" s="57">
        <v>1.7457689999999999</v>
      </c>
      <c r="AA79" s="57">
        <v>1.7589360000000001</v>
      </c>
      <c r="AB79" s="57">
        <v>1.7766649999999999</v>
      </c>
      <c r="AC79" s="57">
        <v>1.7950440000000001</v>
      </c>
      <c r="AD79" s="57">
        <v>1.812694</v>
      </c>
      <c r="AE79" s="57">
        <v>1.833566</v>
      </c>
      <c r="AF79" s="58">
        <v>6.3210000000000002E-3</v>
      </c>
      <c r="AG79" s="27"/>
      <c r="AH79" s="20"/>
    </row>
    <row r="80" spans="1:34" ht="15" customHeight="1" x14ac:dyDescent="0.25">
      <c r="A80" s="26" t="s">
        <v>75</v>
      </c>
      <c r="B80" s="56" t="s">
        <v>366</v>
      </c>
      <c r="C80" s="57">
        <v>0.66562699999999997</v>
      </c>
      <c r="D80" s="57">
        <v>0.65749899999999994</v>
      </c>
      <c r="E80" s="57">
        <v>0.66666899999999996</v>
      </c>
      <c r="F80" s="57">
        <v>0.68124700000000005</v>
      </c>
      <c r="G80" s="57">
        <v>0.69316900000000004</v>
      </c>
      <c r="H80" s="57">
        <v>0.70242899999999997</v>
      </c>
      <c r="I80" s="57">
        <v>0.71000700000000005</v>
      </c>
      <c r="J80" s="57">
        <v>0.71553599999999995</v>
      </c>
      <c r="K80" s="57">
        <v>0.72045199999999998</v>
      </c>
      <c r="L80" s="57">
        <v>0.72542899999999999</v>
      </c>
      <c r="M80" s="57">
        <v>0.730105</v>
      </c>
      <c r="N80" s="57">
        <v>0.73323199999999999</v>
      </c>
      <c r="O80" s="57">
        <v>0.735904</v>
      </c>
      <c r="P80" s="57">
        <v>0.73823899999999998</v>
      </c>
      <c r="Q80" s="57">
        <v>0.740788</v>
      </c>
      <c r="R80" s="57">
        <v>0.74285599999999996</v>
      </c>
      <c r="S80" s="57">
        <v>0.74366299999999996</v>
      </c>
      <c r="T80" s="57">
        <v>0.74489700000000003</v>
      </c>
      <c r="U80" s="57">
        <v>0.74589700000000003</v>
      </c>
      <c r="V80" s="57">
        <v>0.74704199999999998</v>
      </c>
      <c r="W80" s="57">
        <v>0.74865400000000004</v>
      </c>
      <c r="X80" s="57">
        <v>0.75102800000000003</v>
      </c>
      <c r="Y80" s="57">
        <v>0.75422599999999995</v>
      </c>
      <c r="Z80" s="57">
        <v>0.756606</v>
      </c>
      <c r="AA80" s="57">
        <v>0.75668800000000003</v>
      </c>
      <c r="AB80" s="57">
        <v>0.75813200000000003</v>
      </c>
      <c r="AC80" s="57">
        <v>0.76105400000000001</v>
      </c>
      <c r="AD80" s="57">
        <v>0.76436300000000001</v>
      </c>
      <c r="AE80" s="57">
        <v>0.76713299999999995</v>
      </c>
      <c r="AF80" s="58">
        <v>5.0819999999999997E-3</v>
      </c>
      <c r="AG80" s="27"/>
      <c r="AH80" s="20"/>
    </row>
    <row r="81" spans="1:34" ht="15" customHeight="1" x14ac:dyDescent="0.25">
      <c r="A81" s="26" t="s">
        <v>74</v>
      </c>
      <c r="B81" s="56" t="s">
        <v>73</v>
      </c>
      <c r="C81" s="57">
        <v>1.1665289999999999</v>
      </c>
      <c r="D81" s="57">
        <v>1.1180840000000001</v>
      </c>
      <c r="E81" s="57">
        <v>1.0967420000000001</v>
      </c>
      <c r="F81" s="57">
        <v>1.0777890000000001</v>
      </c>
      <c r="G81" s="57">
        <v>1.053604</v>
      </c>
      <c r="H81" s="57">
        <v>1.026656</v>
      </c>
      <c r="I81" s="57">
        <v>0.99876600000000004</v>
      </c>
      <c r="J81" s="57">
        <v>0.97128400000000004</v>
      </c>
      <c r="K81" s="57">
        <v>0.94479100000000005</v>
      </c>
      <c r="L81" s="57">
        <v>0.92290000000000005</v>
      </c>
      <c r="M81" s="57">
        <v>0.90390099999999995</v>
      </c>
      <c r="N81" s="57">
        <v>0.88105</v>
      </c>
      <c r="O81" s="57">
        <v>0.86056600000000005</v>
      </c>
      <c r="P81" s="57">
        <v>0.84034600000000004</v>
      </c>
      <c r="Q81" s="57">
        <v>0.82012499999999999</v>
      </c>
      <c r="R81" s="57">
        <v>0.79879900000000004</v>
      </c>
      <c r="S81" s="57">
        <v>0.77551099999999995</v>
      </c>
      <c r="T81" s="57">
        <v>0.75261400000000001</v>
      </c>
      <c r="U81" s="57">
        <v>0.73203600000000002</v>
      </c>
      <c r="V81" s="57">
        <v>0.71380699999999997</v>
      </c>
      <c r="W81" s="57">
        <v>0.69832300000000003</v>
      </c>
      <c r="X81" s="57">
        <v>0.68294299999999997</v>
      </c>
      <c r="Y81" s="57">
        <v>0.66856300000000002</v>
      </c>
      <c r="Z81" s="57">
        <v>0.65516399999999997</v>
      </c>
      <c r="AA81" s="57">
        <v>0.64053499999999997</v>
      </c>
      <c r="AB81" s="57">
        <v>0.62772799999999995</v>
      </c>
      <c r="AC81" s="57">
        <v>0.61534299999999997</v>
      </c>
      <c r="AD81" s="57">
        <v>0.60333199999999998</v>
      </c>
      <c r="AE81" s="57">
        <v>0.59254700000000005</v>
      </c>
      <c r="AF81" s="58">
        <v>-2.3900999999999999E-2</v>
      </c>
      <c r="AG81" s="27"/>
      <c r="AH81" s="20"/>
    </row>
    <row r="82" spans="1:34" ht="15" customHeight="1" x14ac:dyDescent="0.25">
      <c r="A82" s="26" t="s">
        <v>72</v>
      </c>
      <c r="B82" s="56" t="s">
        <v>71</v>
      </c>
      <c r="C82" s="57">
        <v>0.56011500000000003</v>
      </c>
      <c r="D82" s="57">
        <v>0.55493300000000001</v>
      </c>
      <c r="E82" s="57">
        <v>0.56366799999999995</v>
      </c>
      <c r="F82" s="57">
        <v>0.57528999999999997</v>
      </c>
      <c r="G82" s="57">
        <v>0.583754</v>
      </c>
      <c r="H82" s="57">
        <v>0.58954399999999996</v>
      </c>
      <c r="I82" s="57">
        <v>0.59404199999999996</v>
      </c>
      <c r="J82" s="57">
        <v>0.59749699999999994</v>
      </c>
      <c r="K82" s="57">
        <v>0.60081499999999999</v>
      </c>
      <c r="L82" s="57">
        <v>0.60494700000000001</v>
      </c>
      <c r="M82" s="57">
        <v>0.60926800000000003</v>
      </c>
      <c r="N82" s="57">
        <v>0.61163299999999998</v>
      </c>
      <c r="O82" s="57">
        <v>0.61390199999999995</v>
      </c>
      <c r="P82" s="57">
        <v>0.61572099999999996</v>
      </c>
      <c r="Q82" s="57">
        <v>0.61733800000000005</v>
      </c>
      <c r="R82" s="57">
        <v>0.61818600000000001</v>
      </c>
      <c r="S82" s="57">
        <v>0.617672</v>
      </c>
      <c r="T82" s="57">
        <v>0.61723899999999998</v>
      </c>
      <c r="U82" s="57">
        <v>0.61680999999999997</v>
      </c>
      <c r="V82" s="57">
        <v>0.61690299999999998</v>
      </c>
      <c r="W82" s="57">
        <v>0.61767099999999997</v>
      </c>
      <c r="X82" s="57">
        <v>0.618726</v>
      </c>
      <c r="Y82" s="57">
        <v>0.62030300000000005</v>
      </c>
      <c r="Z82" s="57">
        <v>0.62162399999999995</v>
      </c>
      <c r="AA82" s="57">
        <v>0.62077099999999996</v>
      </c>
      <c r="AB82" s="57">
        <v>0.62115200000000004</v>
      </c>
      <c r="AC82" s="57">
        <v>0.62246100000000004</v>
      </c>
      <c r="AD82" s="57">
        <v>0.62402999999999997</v>
      </c>
      <c r="AE82" s="57">
        <v>0.62551599999999996</v>
      </c>
      <c r="AF82" s="58">
        <v>3.9519999999999998E-3</v>
      </c>
      <c r="AG82" s="27"/>
      <c r="AH82" s="20"/>
    </row>
    <row r="83" spans="1:34" ht="15" customHeight="1" x14ac:dyDescent="0.25">
      <c r="A83" s="26" t="s">
        <v>70</v>
      </c>
      <c r="B83" s="56" t="s">
        <v>69</v>
      </c>
      <c r="C83" s="57">
        <v>1.3851530000000001</v>
      </c>
      <c r="D83" s="57">
        <v>1.339207</v>
      </c>
      <c r="E83" s="57">
        <v>1.331915</v>
      </c>
      <c r="F83" s="57">
        <v>1.332792</v>
      </c>
      <c r="G83" s="57">
        <v>1.3283799999999999</v>
      </c>
      <c r="H83" s="57">
        <v>1.3212189999999999</v>
      </c>
      <c r="I83" s="57">
        <v>1.3141320000000001</v>
      </c>
      <c r="J83" s="57">
        <v>1.308378</v>
      </c>
      <c r="K83" s="57">
        <v>1.2943530000000001</v>
      </c>
      <c r="L83" s="57">
        <v>1.2868710000000001</v>
      </c>
      <c r="M83" s="57">
        <v>1.2834669999999999</v>
      </c>
      <c r="N83" s="57">
        <v>1.2740020000000001</v>
      </c>
      <c r="O83" s="57">
        <v>1.2666729999999999</v>
      </c>
      <c r="P83" s="57">
        <v>1.258643</v>
      </c>
      <c r="Q83" s="57">
        <v>1.249258</v>
      </c>
      <c r="R83" s="57">
        <v>1.235217</v>
      </c>
      <c r="S83" s="57">
        <v>1.2160230000000001</v>
      </c>
      <c r="T83" s="57">
        <v>1.1938260000000001</v>
      </c>
      <c r="U83" s="57">
        <v>1.1843950000000001</v>
      </c>
      <c r="V83" s="57">
        <v>1.178803</v>
      </c>
      <c r="W83" s="57">
        <v>1.176833</v>
      </c>
      <c r="X83" s="57">
        <v>1.1747920000000001</v>
      </c>
      <c r="Y83" s="57">
        <v>1.1743619999999999</v>
      </c>
      <c r="Z83" s="57">
        <v>1.175478</v>
      </c>
      <c r="AA83" s="57">
        <v>1.174237</v>
      </c>
      <c r="AB83" s="57">
        <v>1.1766799999999999</v>
      </c>
      <c r="AC83" s="57">
        <v>1.179251</v>
      </c>
      <c r="AD83" s="57">
        <v>1.181748</v>
      </c>
      <c r="AE83" s="57">
        <v>1.186339</v>
      </c>
      <c r="AF83" s="58">
        <v>-5.5180000000000003E-3</v>
      </c>
      <c r="AG83" s="27"/>
      <c r="AH83" s="20"/>
    </row>
    <row r="84" spans="1:34" ht="15" customHeight="1" x14ac:dyDescent="0.25">
      <c r="A84" s="26" t="s">
        <v>68</v>
      </c>
      <c r="B84" s="56" t="s">
        <v>67</v>
      </c>
      <c r="C84" s="57">
        <v>1.680609</v>
      </c>
      <c r="D84" s="57">
        <v>1.6483950000000001</v>
      </c>
      <c r="E84" s="57">
        <v>1.652382</v>
      </c>
      <c r="F84" s="57">
        <v>1.6577379999999999</v>
      </c>
      <c r="G84" s="57">
        <v>1.6549879999999999</v>
      </c>
      <c r="H84" s="57">
        <v>1.6490229999999999</v>
      </c>
      <c r="I84" s="57">
        <v>1.643127</v>
      </c>
      <c r="J84" s="57">
        <v>1.6391340000000001</v>
      </c>
      <c r="K84" s="57">
        <v>1.6363259999999999</v>
      </c>
      <c r="L84" s="57">
        <v>1.6420090000000001</v>
      </c>
      <c r="M84" s="57">
        <v>1.652495</v>
      </c>
      <c r="N84" s="57">
        <v>1.6559159999999999</v>
      </c>
      <c r="O84" s="57">
        <v>1.6626129999999999</v>
      </c>
      <c r="P84" s="57">
        <v>1.6673100000000001</v>
      </c>
      <c r="Q84" s="57">
        <v>1.6697979999999999</v>
      </c>
      <c r="R84" s="57">
        <v>1.6685019999999999</v>
      </c>
      <c r="S84" s="57">
        <v>1.66205</v>
      </c>
      <c r="T84" s="57">
        <v>1.654631</v>
      </c>
      <c r="U84" s="57">
        <v>1.6499239999999999</v>
      </c>
      <c r="V84" s="57">
        <v>1.649092</v>
      </c>
      <c r="W84" s="57">
        <v>1.65256</v>
      </c>
      <c r="X84" s="57">
        <v>1.6546829999999999</v>
      </c>
      <c r="Y84" s="57">
        <v>1.657877</v>
      </c>
      <c r="Z84" s="57">
        <v>1.662347</v>
      </c>
      <c r="AA84" s="57">
        <v>1.6622939999999999</v>
      </c>
      <c r="AB84" s="57">
        <v>1.6653009999999999</v>
      </c>
      <c r="AC84" s="57">
        <v>1.668507</v>
      </c>
      <c r="AD84" s="57">
        <v>1.6711590000000001</v>
      </c>
      <c r="AE84" s="57">
        <v>1.6755519999999999</v>
      </c>
      <c r="AF84" s="58">
        <v>-1.08E-4</v>
      </c>
      <c r="AG84" s="27"/>
      <c r="AH84" s="20"/>
    </row>
    <row r="85" spans="1:34" ht="15" customHeight="1" x14ac:dyDescent="0.25">
      <c r="A85" s="26" t="s">
        <v>66</v>
      </c>
      <c r="B85" s="56" t="s">
        <v>365</v>
      </c>
      <c r="C85" s="57">
        <v>1.199797</v>
      </c>
      <c r="D85" s="57">
        <v>1.191255</v>
      </c>
      <c r="E85" s="57">
        <v>1.2061809999999999</v>
      </c>
      <c r="F85" s="57">
        <v>1.22292</v>
      </c>
      <c r="G85" s="57">
        <v>1.2333810000000001</v>
      </c>
      <c r="H85" s="57">
        <v>1.241554</v>
      </c>
      <c r="I85" s="57">
        <v>1.252292</v>
      </c>
      <c r="J85" s="57">
        <v>1.26457</v>
      </c>
      <c r="K85" s="57">
        <v>1.2816419999999999</v>
      </c>
      <c r="L85" s="57">
        <v>1.303904</v>
      </c>
      <c r="M85" s="57">
        <v>1.3311930000000001</v>
      </c>
      <c r="N85" s="57">
        <v>1.353154</v>
      </c>
      <c r="O85" s="57">
        <v>1.3792089999999999</v>
      </c>
      <c r="P85" s="57">
        <v>1.403213</v>
      </c>
      <c r="Q85" s="57">
        <v>1.427948</v>
      </c>
      <c r="R85" s="57">
        <v>1.4482139999999999</v>
      </c>
      <c r="S85" s="57">
        <v>1.466961</v>
      </c>
      <c r="T85" s="57">
        <v>1.4847030000000001</v>
      </c>
      <c r="U85" s="57">
        <v>1.5046360000000001</v>
      </c>
      <c r="V85" s="57">
        <v>1.526249</v>
      </c>
      <c r="W85" s="57">
        <v>1.553045</v>
      </c>
      <c r="X85" s="57">
        <v>1.579993</v>
      </c>
      <c r="Y85" s="57">
        <v>1.606792</v>
      </c>
      <c r="Z85" s="57">
        <v>1.6365209999999999</v>
      </c>
      <c r="AA85" s="57">
        <v>1.663424</v>
      </c>
      <c r="AB85" s="57">
        <v>1.69211</v>
      </c>
      <c r="AC85" s="57">
        <v>1.722647</v>
      </c>
      <c r="AD85" s="57">
        <v>1.7527060000000001</v>
      </c>
      <c r="AE85" s="57">
        <v>1.784721</v>
      </c>
      <c r="AF85" s="58">
        <v>1.4284E-2</v>
      </c>
      <c r="AG85" s="27"/>
      <c r="AH85" s="20"/>
    </row>
    <row r="86" spans="1:34" ht="15" customHeight="1" x14ac:dyDescent="0.25">
      <c r="A86" s="26" t="s">
        <v>65</v>
      </c>
      <c r="B86" s="56" t="s">
        <v>364</v>
      </c>
      <c r="C86" s="57">
        <v>0.48664099999999999</v>
      </c>
      <c r="D86" s="57">
        <v>0.47493299999999999</v>
      </c>
      <c r="E86" s="57">
        <v>0.47370600000000002</v>
      </c>
      <c r="F86" s="57">
        <v>0.47342800000000002</v>
      </c>
      <c r="G86" s="57">
        <v>0.47195300000000001</v>
      </c>
      <c r="H86" s="57">
        <v>0.47022799999999998</v>
      </c>
      <c r="I86" s="57">
        <v>0.46917999999999999</v>
      </c>
      <c r="J86" s="57">
        <v>0.46936899999999998</v>
      </c>
      <c r="K86" s="57">
        <v>0.47152100000000002</v>
      </c>
      <c r="L86" s="57">
        <v>0.47550500000000001</v>
      </c>
      <c r="M86" s="57">
        <v>0.48146899999999998</v>
      </c>
      <c r="N86" s="57">
        <v>0.48541499999999999</v>
      </c>
      <c r="O86" s="57">
        <v>0.489541</v>
      </c>
      <c r="P86" s="57">
        <v>0.49359199999999998</v>
      </c>
      <c r="Q86" s="57">
        <v>0.49612699999999998</v>
      </c>
      <c r="R86" s="57">
        <v>0.49749599999999999</v>
      </c>
      <c r="S86" s="57">
        <v>0.49737999999999999</v>
      </c>
      <c r="T86" s="57">
        <v>0.49539499999999997</v>
      </c>
      <c r="U86" s="57">
        <v>0.49410900000000002</v>
      </c>
      <c r="V86" s="57">
        <v>0.49255900000000002</v>
      </c>
      <c r="W86" s="57">
        <v>0.49060900000000002</v>
      </c>
      <c r="X86" s="57">
        <v>0.48736800000000002</v>
      </c>
      <c r="Y86" s="57">
        <v>0.48358099999999998</v>
      </c>
      <c r="Z86" s="57">
        <v>0.47851700000000003</v>
      </c>
      <c r="AA86" s="57">
        <v>0.47126899999999999</v>
      </c>
      <c r="AB86" s="57">
        <v>0.46317900000000001</v>
      </c>
      <c r="AC86" s="57">
        <v>0.45341199999999998</v>
      </c>
      <c r="AD86" s="57">
        <v>0.44169000000000003</v>
      </c>
      <c r="AE86" s="57">
        <v>0.42777799999999999</v>
      </c>
      <c r="AF86" s="58">
        <v>-4.594E-3</v>
      </c>
      <c r="AG86" s="27"/>
      <c r="AH86" s="20"/>
    </row>
    <row r="87" spans="1:34" ht="15" customHeight="1" x14ac:dyDescent="0.25">
      <c r="A87" s="26" t="s">
        <v>64</v>
      </c>
      <c r="B87" s="56" t="s">
        <v>363</v>
      </c>
      <c r="C87" s="57">
        <v>6.7029329999999998</v>
      </c>
      <c r="D87" s="57">
        <v>6.7639820000000004</v>
      </c>
      <c r="E87" s="57">
        <v>6.6732649999999998</v>
      </c>
      <c r="F87" s="57">
        <v>6.6010710000000001</v>
      </c>
      <c r="G87" s="57">
        <v>6.5525130000000003</v>
      </c>
      <c r="H87" s="57">
        <v>6.4934190000000003</v>
      </c>
      <c r="I87" s="57">
        <v>6.5174250000000002</v>
      </c>
      <c r="J87" s="57">
        <v>6.5444190000000004</v>
      </c>
      <c r="K87" s="57">
        <v>6.5843160000000003</v>
      </c>
      <c r="L87" s="57">
        <v>6.6424099999999999</v>
      </c>
      <c r="M87" s="57">
        <v>6.7164539999999997</v>
      </c>
      <c r="N87" s="57">
        <v>6.7699829999999999</v>
      </c>
      <c r="O87" s="57">
        <v>6.8342210000000003</v>
      </c>
      <c r="P87" s="57">
        <v>6.8922309999999998</v>
      </c>
      <c r="Q87" s="57">
        <v>6.9451619999999998</v>
      </c>
      <c r="R87" s="57">
        <v>6.9863479999999996</v>
      </c>
      <c r="S87" s="57">
        <v>7.0136019999999997</v>
      </c>
      <c r="T87" s="57">
        <v>7.0402370000000003</v>
      </c>
      <c r="U87" s="57">
        <v>7.0752300000000004</v>
      </c>
      <c r="V87" s="57">
        <v>7.1185939999999999</v>
      </c>
      <c r="W87" s="57">
        <v>7.1773170000000004</v>
      </c>
      <c r="X87" s="57">
        <v>7.2346490000000001</v>
      </c>
      <c r="Y87" s="57">
        <v>7.2981509999999998</v>
      </c>
      <c r="Z87" s="57">
        <v>7.3687659999999999</v>
      </c>
      <c r="AA87" s="57">
        <v>7.423457</v>
      </c>
      <c r="AB87" s="57">
        <v>7.4924809999999997</v>
      </c>
      <c r="AC87" s="57">
        <v>7.5656140000000001</v>
      </c>
      <c r="AD87" s="57">
        <v>7.6383260000000002</v>
      </c>
      <c r="AE87" s="57">
        <v>7.7191140000000003</v>
      </c>
      <c r="AF87" s="58">
        <v>5.0540000000000003E-3</v>
      </c>
      <c r="AG87" s="27"/>
      <c r="AH87" s="20"/>
    </row>
    <row r="88" spans="1:34" ht="15" customHeight="1" x14ac:dyDescent="0.2">
      <c r="A88" s="26" t="s">
        <v>62</v>
      </c>
      <c r="B88" s="55" t="s">
        <v>362</v>
      </c>
      <c r="C88" s="59">
        <v>17.754155999999998</v>
      </c>
      <c r="D88" s="59">
        <v>17.402080999999999</v>
      </c>
      <c r="E88" s="59">
        <v>17.400341000000001</v>
      </c>
      <c r="F88" s="59">
        <v>17.413204</v>
      </c>
      <c r="G88" s="59">
        <v>17.397911000000001</v>
      </c>
      <c r="H88" s="59">
        <v>17.341473000000001</v>
      </c>
      <c r="I88" s="59">
        <v>17.359686</v>
      </c>
      <c r="J88" s="59">
        <v>17.374718000000001</v>
      </c>
      <c r="K88" s="59">
        <v>17.398925999999999</v>
      </c>
      <c r="L88" s="59">
        <v>17.475898999999998</v>
      </c>
      <c r="M88" s="59">
        <v>17.591631</v>
      </c>
      <c r="N88" s="59">
        <v>17.644290999999999</v>
      </c>
      <c r="O88" s="59">
        <v>17.721266</v>
      </c>
      <c r="P88" s="59">
        <v>17.784621999999999</v>
      </c>
      <c r="Q88" s="59">
        <v>17.837447999999998</v>
      </c>
      <c r="R88" s="59">
        <v>17.857437000000001</v>
      </c>
      <c r="S88" s="59">
        <v>17.836501999999999</v>
      </c>
      <c r="T88" s="59">
        <v>17.809168</v>
      </c>
      <c r="U88" s="59">
        <v>17.812183000000001</v>
      </c>
      <c r="V88" s="59">
        <v>17.839130000000001</v>
      </c>
      <c r="W88" s="59">
        <v>17.904491</v>
      </c>
      <c r="X88" s="59">
        <v>17.967663000000002</v>
      </c>
      <c r="Y88" s="59">
        <v>18.045218999999999</v>
      </c>
      <c r="Z88" s="59">
        <v>18.135093999999999</v>
      </c>
      <c r="AA88" s="59">
        <v>18.186043000000002</v>
      </c>
      <c r="AB88" s="59">
        <v>18.270209999999999</v>
      </c>
      <c r="AC88" s="59">
        <v>18.364429000000001</v>
      </c>
      <c r="AD88" s="59">
        <v>18.455210000000001</v>
      </c>
      <c r="AE88" s="59">
        <v>18.560137000000001</v>
      </c>
      <c r="AF88" s="60">
        <v>1.5870000000000001E-3</v>
      </c>
      <c r="AG88" s="27"/>
      <c r="AH88" s="19"/>
    </row>
    <row r="89" spans="1:34" ht="15" customHeight="1" x14ac:dyDescent="0.25">
      <c r="A89" s="26" t="s">
        <v>361</v>
      </c>
      <c r="B89" s="56" t="s">
        <v>389</v>
      </c>
      <c r="C89" s="57">
        <v>0.120598</v>
      </c>
      <c r="D89" s="57">
        <v>0.141293</v>
      </c>
      <c r="E89" s="57">
        <v>0.15779599999999999</v>
      </c>
      <c r="F89" s="57">
        <v>0.17105699999999999</v>
      </c>
      <c r="G89" s="57">
        <v>0.17847299999999999</v>
      </c>
      <c r="H89" s="57">
        <v>0.18718199999999999</v>
      </c>
      <c r="I89" s="57">
        <v>0.19470299999999999</v>
      </c>
      <c r="J89" s="57">
        <v>0.20632900000000001</v>
      </c>
      <c r="K89" s="57">
        <v>0.214666</v>
      </c>
      <c r="L89" s="57">
        <v>0.22300600000000001</v>
      </c>
      <c r="M89" s="57">
        <v>0.23046800000000001</v>
      </c>
      <c r="N89" s="57">
        <v>0.24135400000000001</v>
      </c>
      <c r="O89" s="57">
        <v>0.25285299999999999</v>
      </c>
      <c r="P89" s="57">
        <v>0.25964599999999999</v>
      </c>
      <c r="Q89" s="57">
        <v>0.27190500000000001</v>
      </c>
      <c r="R89" s="57">
        <v>0.27923599999999998</v>
      </c>
      <c r="S89" s="57">
        <v>0.28964899999999999</v>
      </c>
      <c r="T89" s="57">
        <v>0.299346</v>
      </c>
      <c r="U89" s="57">
        <v>0.30795899999999998</v>
      </c>
      <c r="V89" s="57">
        <v>0.31545000000000001</v>
      </c>
      <c r="W89" s="57">
        <v>0.32173499999999999</v>
      </c>
      <c r="X89" s="57">
        <v>0.32723600000000003</v>
      </c>
      <c r="Y89" s="57">
        <v>0.33231100000000002</v>
      </c>
      <c r="Z89" s="57">
        <v>0.33729500000000001</v>
      </c>
      <c r="AA89" s="57">
        <v>0.34577400000000003</v>
      </c>
      <c r="AB89" s="57">
        <v>0.34869</v>
      </c>
      <c r="AC89" s="57">
        <v>0.35358000000000001</v>
      </c>
      <c r="AD89" s="57">
        <v>0.35607299999999997</v>
      </c>
      <c r="AE89" s="57">
        <v>0.35779100000000003</v>
      </c>
      <c r="AF89" s="58">
        <v>3.9602999999999999E-2</v>
      </c>
      <c r="AG89" s="27"/>
      <c r="AH89" s="20"/>
    </row>
    <row r="90" spans="1:34" ht="15" customHeight="1" x14ac:dyDescent="0.2">
      <c r="A90" s="26" t="s">
        <v>360</v>
      </c>
      <c r="B90" s="55" t="s">
        <v>319</v>
      </c>
      <c r="C90" s="59">
        <v>17.633558000000001</v>
      </c>
      <c r="D90" s="59">
        <v>17.260786</v>
      </c>
      <c r="E90" s="59">
        <v>17.242546000000001</v>
      </c>
      <c r="F90" s="59">
        <v>17.242146000000002</v>
      </c>
      <c r="G90" s="59">
        <v>17.219439999999999</v>
      </c>
      <c r="H90" s="59">
        <v>17.154288999999999</v>
      </c>
      <c r="I90" s="59">
        <v>17.164981999999998</v>
      </c>
      <c r="J90" s="59">
        <v>17.168388</v>
      </c>
      <c r="K90" s="59">
        <v>17.184260999999999</v>
      </c>
      <c r="L90" s="59">
        <v>17.252894999999999</v>
      </c>
      <c r="M90" s="59">
        <v>17.361163999999999</v>
      </c>
      <c r="N90" s="59">
        <v>17.402934999999999</v>
      </c>
      <c r="O90" s="59">
        <v>17.468412000000001</v>
      </c>
      <c r="P90" s="59">
        <v>17.524977</v>
      </c>
      <c r="Q90" s="59">
        <v>17.565542000000001</v>
      </c>
      <c r="R90" s="59">
        <v>17.578201</v>
      </c>
      <c r="S90" s="59">
        <v>17.546852000000001</v>
      </c>
      <c r="T90" s="59">
        <v>17.509823000000001</v>
      </c>
      <c r="U90" s="59">
        <v>17.504223</v>
      </c>
      <c r="V90" s="59">
        <v>17.523678</v>
      </c>
      <c r="W90" s="59">
        <v>17.582756</v>
      </c>
      <c r="X90" s="59">
        <v>17.640426999999999</v>
      </c>
      <c r="Y90" s="59">
        <v>17.712906</v>
      </c>
      <c r="Z90" s="59">
        <v>17.797798</v>
      </c>
      <c r="AA90" s="59">
        <v>17.840267000000001</v>
      </c>
      <c r="AB90" s="59">
        <v>17.921520000000001</v>
      </c>
      <c r="AC90" s="59">
        <v>18.010849</v>
      </c>
      <c r="AD90" s="59">
        <v>18.099136000000001</v>
      </c>
      <c r="AE90" s="59">
        <v>18.202347</v>
      </c>
      <c r="AF90" s="60">
        <v>1.134E-3</v>
      </c>
      <c r="AG90" s="27"/>
      <c r="AH90" s="19"/>
    </row>
    <row r="91" spans="1:34" ht="15" customHeight="1" x14ac:dyDescent="0.2"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</row>
    <row r="92" spans="1:34" ht="15" customHeight="1" x14ac:dyDescent="0.2">
      <c r="B92" s="55" t="s">
        <v>359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</row>
    <row r="93" spans="1:34" ht="15" customHeight="1" x14ac:dyDescent="0.25">
      <c r="A93" s="26" t="s">
        <v>60</v>
      </c>
      <c r="B93" s="56" t="s">
        <v>59</v>
      </c>
      <c r="C93" s="57">
        <v>7.3909000000000002E-2</v>
      </c>
      <c r="D93" s="57">
        <v>7.4150999999999995E-2</v>
      </c>
      <c r="E93" s="57">
        <v>7.5856999999999994E-2</v>
      </c>
      <c r="F93" s="57">
        <v>7.6402999999999999E-2</v>
      </c>
      <c r="G93" s="57">
        <v>7.6691999999999996E-2</v>
      </c>
      <c r="H93" s="57">
        <v>7.6408000000000004E-2</v>
      </c>
      <c r="I93" s="57">
        <v>7.5979000000000005E-2</v>
      </c>
      <c r="J93" s="57">
        <v>7.5915999999999997E-2</v>
      </c>
      <c r="K93" s="57">
        <v>7.5720999999999997E-2</v>
      </c>
      <c r="L93" s="57">
        <v>7.5837000000000002E-2</v>
      </c>
      <c r="M93" s="57">
        <v>7.5840000000000005E-2</v>
      </c>
      <c r="N93" s="57">
        <v>7.5718999999999995E-2</v>
      </c>
      <c r="O93" s="57">
        <v>7.5756000000000004E-2</v>
      </c>
      <c r="P93" s="57">
        <v>7.5952000000000006E-2</v>
      </c>
      <c r="Q93" s="57">
        <v>7.5837000000000002E-2</v>
      </c>
      <c r="R93" s="57">
        <v>7.5588000000000002E-2</v>
      </c>
      <c r="S93" s="57">
        <v>7.4880000000000002E-2</v>
      </c>
      <c r="T93" s="57">
        <v>7.4638999999999997E-2</v>
      </c>
      <c r="U93" s="57">
        <v>7.4340000000000003E-2</v>
      </c>
      <c r="V93" s="57">
        <v>7.4428999999999995E-2</v>
      </c>
      <c r="W93" s="57">
        <v>7.4297000000000002E-2</v>
      </c>
      <c r="X93" s="57">
        <v>7.4152999999999997E-2</v>
      </c>
      <c r="Y93" s="57">
        <v>7.4107000000000006E-2</v>
      </c>
      <c r="Z93" s="57">
        <v>7.4011999999999994E-2</v>
      </c>
      <c r="AA93" s="57">
        <v>7.3801000000000005E-2</v>
      </c>
      <c r="AB93" s="57">
        <v>7.3764999999999997E-2</v>
      </c>
      <c r="AC93" s="57">
        <v>7.3537000000000005E-2</v>
      </c>
      <c r="AD93" s="57">
        <v>7.3493000000000003E-2</v>
      </c>
      <c r="AE93" s="57">
        <v>7.3126999999999998E-2</v>
      </c>
      <c r="AF93" s="58">
        <v>-3.8000000000000002E-4</v>
      </c>
      <c r="AG93" s="27"/>
      <c r="AH93" s="20"/>
    </row>
    <row r="94" spans="1:34" ht="15" customHeight="1" x14ac:dyDescent="0.25">
      <c r="A94" s="26" t="s">
        <v>58</v>
      </c>
      <c r="B94" s="56" t="s">
        <v>57</v>
      </c>
      <c r="C94" s="57">
        <v>0.26181500000000002</v>
      </c>
      <c r="D94" s="57">
        <v>0.30804399999999998</v>
      </c>
      <c r="E94" s="57">
        <v>0.34912500000000002</v>
      </c>
      <c r="F94" s="57">
        <v>0.37846299999999999</v>
      </c>
      <c r="G94" s="57">
        <v>0.39390900000000001</v>
      </c>
      <c r="H94" s="57">
        <v>0.41461999999999999</v>
      </c>
      <c r="I94" s="57">
        <v>0.43187599999999998</v>
      </c>
      <c r="J94" s="57">
        <v>0.46030500000000002</v>
      </c>
      <c r="K94" s="57">
        <v>0.480624</v>
      </c>
      <c r="L94" s="57">
        <v>0.50182800000000005</v>
      </c>
      <c r="M94" s="57">
        <v>0.51975400000000005</v>
      </c>
      <c r="N94" s="57">
        <v>0.54557999999999995</v>
      </c>
      <c r="O94" s="57">
        <v>0.57357999999999998</v>
      </c>
      <c r="P94" s="57">
        <v>0.59170900000000004</v>
      </c>
      <c r="Q94" s="57">
        <v>0.62073800000000001</v>
      </c>
      <c r="R94" s="57">
        <v>0.63733600000000001</v>
      </c>
      <c r="S94" s="57">
        <v>0.65883999999999998</v>
      </c>
      <c r="T94" s="57">
        <v>0.68191400000000002</v>
      </c>
      <c r="U94" s="57">
        <v>0.70109399999999999</v>
      </c>
      <c r="V94" s="57">
        <v>0.72085200000000005</v>
      </c>
      <c r="W94" s="57">
        <v>0.73541500000000004</v>
      </c>
      <c r="X94" s="57">
        <v>0.74840499999999999</v>
      </c>
      <c r="Y94" s="57">
        <v>0.76118200000000003</v>
      </c>
      <c r="Z94" s="57">
        <v>0.77283400000000002</v>
      </c>
      <c r="AA94" s="57">
        <v>0.79308599999999996</v>
      </c>
      <c r="AB94" s="57">
        <v>0.80096900000000004</v>
      </c>
      <c r="AC94" s="57">
        <v>0.81140100000000004</v>
      </c>
      <c r="AD94" s="57">
        <v>0.818581</v>
      </c>
      <c r="AE94" s="57">
        <v>0.81918100000000005</v>
      </c>
      <c r="AF94" s="58">
        <v>4.1578999999999998E-2</v>
      </c>
      <c r="AG94" s="27"/>
      <c r="AH94" s="20"/>
    </row>
    <row r="95" spans="1:34" ht="15" customHeight="1" x14ac:dyDescent="0.25">
      <c r="A95" s="26" t="s">
        <v>56</v>
      </c>
      <c r="B95" s="56" t="s">
        <v>55</v>
      </c>
      <c r="C95" s="57">
        <v>6.7920000000000003E-3</v>
      </c>
      <c r="D95" s="57">
        <v>6.7889999999999999E-3</v>
      </c>
      <c r="E95" s="57">
        <v>6.8490000000000001E-3</v>
      </c>
      <c r="F95" s="57">
        <v>6.7939999999999997E-3</v>
      </c>
      <c r="G95" s="57">
        <v>6.7299999999999999E-3</v>
      </c>
      <c r="H95" s="57">
        <v>6.7140000000000003E-3</v>
      </c>
      <c r="I95" s="57">
        <v>6.7320000000000001E-3</v>
      </c>
      <c r="J95" s="57">
        <v>6.796E-3</v>
      </c>
      <c r="K95" s="57">
        <v>6.7819999999999998E-3</v>
      </c>
      <c r="L95" s="57">
        <v>6.8199999999999997E-3</v>
      </c>
      <c r="M95" s="57">
        <v>6.8349999999999999E-3</v>
      </c>
      <c r="N95" s="57">
        <v>6.8360000000000001E-3</v>
      </c>
      <c r="O95" s="57">
        <v>6.8570000000000002E-3</v>
      </c>
      <c r="P95" s="57">
        <v>6.9030000000000003E-3</v>
      </c>
      <c r="Q95" s="57">
        <v>6.914E-3</v>
      </c>
      <c r="R95" s="57">
        <v>6.8830000000000002E-3</v>
      </c>
      <c r="S95" s="57">
        <v>6.7999999999999996E-3</v>
      </c>
      <c r="T95" s="57">
        <v>6.8079999999999998E-3</v>
      </c>
      <c r="U95" s="57">
        <v>6.7809999999999997E-3</v>
      </c>
      <c r="V95" s="57">
        <v>6.8040000000000002E-3</v>
      </c>
      <c r="W95" s="57">
        <v>6.803E-3</v>
      </c>
      <c r="X95" s="57">
        <v>6.7920000000000003E-3</v>
      </c>
      <c r="Y95" s="57">
        <v>6.783E-3</v>
      </c>
      <c r="Z95" s="57">
        <v>6.7689999999999998E-3</v>
      </c>
      <c r="AA95" s="57">
        <v>6.7650000000000002E-3</v>
      </c>
      <c r="AB95" s="57">
        <v>6.7669999999999996E-3</v>
      </c>
      <c r="AC95" s="57">
        <v>6.7600000000000004E-3</v>
      </c>
      <c r="AD95" s="57">
        <v>6.7539999999999996E-3</v>
      </c>
      <c r="AE95" s="57">
        <v>6.7429999999999999E-3</v>
      </c>
      <c r="AF95" s="58">
        <v>-2.5700000000000001E-4</v>
      </c>
      <c r="AG95" s="27"/>
      <c r="AH95" s="20"/>
    </row>
    <row r="96" spans="1:34" ht="15" customHeight="1" x14ac:dyDescent="0.2">
      <c r="A96" s="26" t="s">
        <v>54</v>
      </c>
      <c r="B96" s="55" t="s">
        <v>53</v>
      </c>
      <c r="C96" s="59">
        <v>0.34251599999999999</v>
      </c>
      <c r="D96" s="59">
        <v>0.388984</v>
      </c>
      <c r="E96" s="59">
        <v>0.43183100000000002</v>
      </c>
      <c r="F96" s="59">
        <v>0.46165899999999999</v>
      </c>
      <c r="G96" s="59">
        <v>0.47733100000000001</v>
      </c>
      <c r="H96" s="59">
        <v>0.49774299999999999</v>
      </c>
      <c r="I96" s="59">
        <v>0.51458599999999999</v>
      </c>
      <c r="J96" s="59">
        <v>0.54301699999999997</v>
      </c>
      <c r="K96" s="59">
        <v>0.56312700000000004</v>
      </c>
      <c r="L96" s="59">
        <v>0.584484</v>
      </c>
      <c r="M96" s="59">
        <v>0.60242899999999999</v>
      </c>
      <c r="N96" s="59">
        <v>0.628135</v>
      </c>
      <c r="O96" s="59">
        <v>0.65619300000000003</v>
      </c>
      <c r="P96" s="59">
        <v>0.67456300000000002</v>
      </c>
      <c r="Q96" s="59">
        <v>0.70348900000000003</v>
      </c>
      <c r="R96" s="59">
        <v>0.71980699999999997</v>
      </c>
      <c r="S96" s="59">
        <v>0.74051999999999996</v>
      </c>
      <c r="T96" s="59">
        <v>0.76336199999999999</v>
      </c>
      <c r="U96" s="59">
        <v>0.78221499999999999</v>
      </c>
      <c r="V96" s="59">
        <v>0.80208500000000005</v>
      </c>
      <c r="W96" s="59">
        <v>0.81651499999999999</v>
      </c>
      <c r="X96" s="59">
        <v>0.829349</v>
      </c>
      <c r="Y96" s="59">
        <v>0.84207200000000004</v>
      </c>
      <c r="Z96" s="59">
        <v>0.85361600000000004</v>
      </c>
      <c r="AA96" s="59">
        <v>0.87365199999999998</v>
      </c>
      <c r="AB96" s="59">
        <v>0.88150099999999998</v>
      </c>
      <c r="AC96" s="59">
        <v>0.89169900000000002</v>
      </c>
      <c r="AD96" s="59">
        <v>0.89882799999999996</v>
      </c>
      <c r="AE96" s="59">
        <v>0.89905100000000004</v>
      </c>
      <c r="AF96" s="60">
        <v>3.5066E-2</v>
      </c>
      <c r="AG96" s="27"/>
      <c r="AH96" s="19"/>
    </row>
    <row r="97" spans="1:34" ht="15" customHeight="1" x14ac:dyDescent="0.2"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</row>
    <row r="98" spans="1:34" ht="15" customHeight="1" x14ac:dyDescent="0.2">
      <c r="B98" s="55" t="s">
        <v>52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</row>
    <row r="99" spans="1:34" ht="15" customHeight="1" x14ac:dyDescent="0.25">
      <c r="A99" s="26" t="s">
        <v>51</v>
      </c>
      <c r="B99" s="56" t="s">
        <v>39</v>
      </c>
      <c r="C99" s="61">
        <v>6198</v>
      </c>
      <c r="D99" s="61">
        <v>6420</v>
      </c>
      <c r="E99" s="61">
        <v>5972</v>
      </c>
      <c r="F99" s="61">
        <v>5949</v>
      </c>
      <c r="G99" s="61">
        <v>5925</v>
      </c>
      <c r="H99" s="61">
        <v>5902</v>
      </c>
      <c r="I99" s="61">
        <v>5878</v>
      </c>
      <c r="J99" s="61">
        <v>5854</v>
      </c>
      <c r="K99" s="61">
        <v>5830</v>
      </c>
      <c r="L99" s="61">
        <v>5807</v>
      </c>
      <c r="M99" s="61">
        <v>5783</v>
      </c>
      <c r="N99" s="61">
        <v>5759</v>
      </c>
      <c r="O99" s="61">
        <v>5735</v>
      </c>
      <c r="P99" s="61">
        <v>5711</v>
      </c>
      <c r="Q99" s="61">
        <v>5687</v>
      </c>
      <c r="R99" s="61">
        <v>5663</v>
      </c>
      <c r="S99" s="61">
        <v>5639</v>
      </c>
      <c r="T99" s="61">
        <v>5615</v>
      </c>
      <c r="U99" s="61">
        <v>5591</v>
      </c>
      <c r="V99" s="61">
        <v>5567</v>
      </c>
      <c r="W99" s="61">
        <v>5543</v>
      </c>
      <c r="X99" s="61">
        <v>5519</v>
      </c>
      <c r="Y99" s="61">
        <v>5495</v>
      </c>
      <c r="Z99" s="61">
        <v>5471</v>
      </c>
      <c r="AA99" s="61">
        <v>5447</v>
      </c>
      <c r="AB99" s="61">
        <v>5423</v>
      </c>
      <c r="AC99" s="61">
        <v>5399</v>
      </c>
      <c r="AD99" s="61">
        <v>5374</v>
      </c>
      <c r="AE99" s="61">
        <v>5350</v>
      </c>
      <c r="AF99" s="58">
        <v>-5.241E-3</v>
      </c>
      <c r="AG99" s="27"/>
      <c r="AH99" s="20"/>
    </row>
    <row r="100" spans="1:34" ht="15" customHeight="1" x14ac:dyDescent="0.25">
      <c r="A100" s="26" t="s">
        <v>50</v>
      </c>
      <c r="B100" s="56" t="s">
        <v>37</v>
      </c>
      <c r="C100" s="61">
        <v>5742</v>
      </c>
      <c r="D100" s="61">
        <v>5779</v>
      </c>
      <c r="E100" s="61">
        <v>5348</v>
      </c>
      <c r="F100" s="61">
        <v>5325</v>
      </c>
      <c r="G100" s="61">
        <v>5303</v>
      </c>
      <c r="H100" s="61">
        <v>5281</v>
      </c>
      <c r="I100" s="61">
        <v>5259</v>
      </c>
      <c r="J100" s="61">
        <v>5236</v>
      </c>
      <c r="K100" s="61">
        <v>5214</v>
      </c>
      <c r="L100" s="61">
        <v>5192</v>
      </c>
      <c r="M100" s="61">
        <v>5169</v>
      </c>
      <c r="N100" s="61">
        <v>5147</v>
      </c>
      <c r="O100" s="61">
        <v>5125</v>
      </c>
      <c r="P100" s="61">
        <v>5102</v>
      </c>
      <c r="Q100" s="61">
        <v>5080</v>
      </c>
      <c r="R100" s="61">
        <v>5058</v>
      </c>
      <c r="S100" s="61">
        <v>5036</v>
      </c>
      <c r="T100" s="61">
        <v>5013</v>
      </c>
      <c r="U100" s="61">
        <v>4991</v>
      </c>
      <c r="V100" s="61">
        <v>4969</v>
      </c>
      <c r="W100" s="61">
        <v>4947</v>
      </c>
      <c r="X100" s="61">
        <v>4924</v>
      </c>
      <c r="Y100" s="61">
        <v>4902</v>
      </c>
      <c r="Z100" s="61">
        <v>4880</v>
      </c>
      <c r="AA100" s="61">
        <v>4858</v>
      </c>
      <c r="AB100" s="61">
        <v>4835</v>
      </c>
      <c r="AC100" s="61">
        <v>4813</v>
      </c>
      <c r="AD100" s="61">
        <v>4791</v>
      </c>
      <c r="AE100" s="61">
        <v>4769</v>
      </c>
      <c r="AF100" s="58">
        <v>-6.6090000000000003E-3</v>
      </c>
      <c r="AG100" s="27"/>
      <c r="AH100" s="20"/>
    </row>
    <row r="101" spans="1:34" ht="15" customHeight="1" x14ac:dyDescent="0.25">
      <c r="A101" s="26" t="s">
        <v>49</v>
      </c>
      <c r="B101" s="56" t="s">
        <v>35</v>
      </c>
      <c r="C101" s="61">
        <v>6427</v>
      </c>
      <c r="D101" s="61">
        <v>6306</v>
      </c>
      <c r="E101" s="61">
        <v>5982</v>
      </c>
      <c r="F101" s="61">
        <v>5967</v>
      </c>
      <c r="G101" s="61">
        <v>5953</v>
      </c>
      <c r="H101" s="61">
        <v>5938</v>
      </c>
      <c r="I101" s="61">
        <v>5923</v>
      </c>
      <c r="J101" s="61">
        <v>5908</v>
      </c>
      <c r="K101" s="61">
        <v>5893</v>
      </c>
      <c r="L101" s="61">
        <v>5879</v>
      </c>
      <c r="M101" s="61">
        <v>5864</v>
      </c>
      <c r="N101" s="61">
        <v>5849</v>
      </c>
      <c r="O101" s="61">
        <v>5834</v>
      </c>
      <c r="P101" s="61">
        <v>5819</v>
      </c>
      <c r="Q101" s="61">
        <v>5804</v>
      </c>
      <c r="R101" s="61">
        <v>5790</v>
      </c>
      <c r="S101" s="61">
        <v>5775</v>
      </c>
      <c r="T101" s="61">
        <v>5760</v>
      </c>
      <c r="U101" s="61">
        <v>5745</v>
      </c>
      <c r="V101" s="61">
        <v>5730</v>
      </c>
      <c r="W101" s="61">
        <v>5715</v>
      </c>
      <c r="X101" s="61">
        <v>5701</v>
      </c>
      <c r="Y101" s="61">
        <v>5686</v>
      </c>
      <c r="Z101" s="61">
        <v>5671</v>
      </c>
      <c r="AA101" s="61">
        <v>5656</v>
      </c>
      <c r="AB101" s="61">
        <v>5641</v>
      </c>
      <c r="AC101" s="61">
        <v>5626</v>
      </c>
      <c r="AD101" s="61">
        <v>5611</v>
      </c>
      <c r="AE101" s="61">
        <v>5597</v>
      </c>
      <c r="AF101" s="58">
        <v>-4.9259999999999998E-3</v>
      </c>
      <c r="AG101" s="27"/>
      <c r="AH101" s="20"/>
    </row>
    <row r="102" spans="1:34" ht="15" customHeight="1" x14ac:dyDescent="0.25">
      <c r="A102" s="26" t="s">
        <v>48</v>
      </c>
      <c r="B102" s="56" t="s">
        <v>33</v>
      </c>
      <c r="C102" s="61">
        <v>6845</v>
      </c>
      <c r="D102" s="61">
        <v>6601</v>
      </c>
      <c r="E102" s="61">
        <v>6349</v>
      </c>
      <c r="F102" s="61">
        <v>6340</v>
      </c>
      <c r="G102" s="61">
        <v>6330</v>
      </c>
      <c r="H102" s="61">
        <v>6321</v>
      </c>
      <c r="I102" s="61">
        <v>6311</v>
      </c>
      <c r="J102" s="61">
        <v>6301</v>
      </c>
      <c r="K102" s="61">
        <v>6291</v>
      </c>
      <c r="L102" s="61">
        <v>6281</v>
      </c>
      <c r="M102" s="61">
        <v>6271</v>
      </c>
      <c r="N102" s="61">
        <v>6261</v>
      </c>
      <c r="O102" s="61">
        <v>6250</v>
      </c>
      <c r="P102" s="61">
        <v>6240</v>
      </c>
      <c r="Q102" s="61">
        <v>6230</v>
      </c>
      <c r="R102" s="61">
        <v>6219</v>
      </c>
      <c r="S102" s="61">
        <v>6209</v>
      </c>
      <c r="T102" s="61">
        <v>6198</v>
      </c>
      <c r="U102" s="61">
        <v>6188</v>
      </c>
      <c r="V102" s="61">
        <v>6177</v>
      </c>
      <c r="W102" s="61">
        <v>6167</v>
      </c>
      <c r="X102" s="61">
        <v>6156</v>
      </c>
      <c r="Y102" s="61">
        <v>6145</v>
      </c>
      <c r="Z102" s="61">
        <v>6135</v>
      </c>
      <c r="AA102" s="61">
        <v>6124</v>
      </c>
      <c r="AB102" s="61">
        <v>6113</v>
      </c>
      <c r="AC102" s="61">
        <v>6103</v>
      </c>
      <c r="AD102" s="61">
        <v>6092</v>
      </c>
      <c r="AE102" s="61">
        <v>6081</v>
      </c>
      <c r="AF102" s="58">
        <v>-4.2180000000000004E-3</v>
      </c>
      <c r="AG102" s="27"/>
      <c r="AH102" s="20"/>
    </row>
    <row r="103" spans="1:34" ht="15" customHeight="1" x14ac:dyDescent="0.25">
      <c r="A103" s="26" t="s">
        <v>47</v>
      </c>
      <c r="B103" s="56" t="s">
        <v>31</v>
      </c>
      <c r="C103" s="61">
        <v>2566</v>
      </c>
      <c r="D103" s="61">
        <v>2600</v>
      </c>
      <c r="E103" s="61">
        <v>2375</v>
      </c>
      <c r="F103" s="61">
        <v>2358</v>
      </c>
      <c r="G103" s="61">
        <v>2342</v>
      </c>
      <c r="H103" s="61">
        <v>2326</v>
      </c>
      <c r="I103" s="61">
        <v>2310</v>
      </c>
      <c r="J103" s="61">
        <v>2294</v>
      </c>
      <c r="K103" s="61">
        <v>2277</v>
      </c>
      <c r="L103" s="61">
        <v>2261</v>
      </c>
      <c r="M103" s="61">
        <v>2245</v>
      </c>
      <c r="N103" s="61">
        <v>2229</v>
      </c>
      <c r="O103" s="61">
        <v>2213</v>
      </c>
      <c r="P103" s="61">
        <v>2197</v>
      </c>
      <c r="Q103" s="61">
        <v>2180</v>
      </c>
      <c r="R103" s="61">
        <v>2164</v>
      </c>
      <c r="S103" s="61">
        <v>2148</v>
      </c>
      <c r="T103" s="61">
        <v>2132</v>
      </c>
      <c r="U103" s="61">
        <v>2116</v>
      </c>
      <c r="V103" s="61">
        <v>2100</v>
      </c>
      <c r="W103" s="61">
        <v>2084</v>
      </c>
      <c r="X103" s="61">
        <v>2068</v>
      </c>
      <c r="Y103" s="61">
        <v>2052</v>
      </c>
      <c r="Z103" s="61">
        <v>2036</v>
      </c>
      <c r="AA103" s="61">
        <v>2020</v>
      </c>
      <c r="AB103" s="61">
        <v>2005</v>
      </c>
      <c r="AC103" s="61">
        <v>1989</v>
      </c>
      <c r="AD103" s="61">
        <v>1973</v>
      </c>
      <c r="AE103" s="61">
        <v>1957</v>
      </c>
      <c r="AF103" s="58">
        <v>-9.6299999999999997E-3</v>
      </c>
      <c r="AG103" s="27"/>
      <c r="AH103" s="20"/>
    </row>
    <row r="104" spans="1:34" ht="15" customHeight="1" x14ac:dyDescent="0.25">
      <c r="A104" s="26" t="s">
        <v>46</v>
      </c>
      <c r="B104" s="56" t="s">
        <v>29</v>
      </c>
      <c r="C104" s="61">
        <v>3487</v>
      </c>
      <c r="D104" s="61">
        <v>3442</v>
      </c>
      <c r="E104" s="61">
        <v>3180</v>
      </c>
      <c r="F104" s="61">
        <v>3168</v>
      </c>
      <c r="G104" s="61">
        <v>3156</v>
      </c>
      <c r="H104" s="61">
        <v>3144</v>
      </c>
      <c r="I104" s="61">
        <v>3131</v>
      </c>
      <c r="J104" s="61">
        <v>3119</v>
      </c>
      <c r="K104" s="61">
        <v>3106</v>
      </c>
      <c r="L104" s="61">
        <v>3094</v>
      </c>
      <c r="M104" s="61">
        <v>3081</v>
      </c>
      <c r="N104" s="61">
        <v>3069</v>
      </c>
      <c r="O104" s="61">
        <v>3056</v>
      </c>
      <c r="P104" s="61">
        <v>3043</v>
      </c>
      <c r="Q104" s="61">
        <v>3031</v>
      </c>
      <c r="R104" s="61">
        <v>3018</v>
      </c>
      <c r="S104" s="61">
        <v>3005</v>
      </c>
      <c r="T104" s="61">
        <v>2992</v>
      </c>
      <c r="U104" s="61">
        <v>2980</v>
      </c>
      <c r="V104" s="61">
        <v>2967</v>
      </c>
      <c r="W104" s="61">
        <v>2954</v>
      </c>
      <c r="X104" s="61">
        <v>2941</v>
      </c>
      <c r="Y104" s="61">
        <v>2929</v>
      </c>
      <c r="Z104" s="61">
        <v>2916</v>
      </c>
      <c r="AA104" s="61">
        <v>2903</v>
      </c>
      <c r="AB104" s="61">
        <v>2890</v>
      </c>
      <c r="AC104" s="61">
        <v>2877</v>
      </c>
      <c r="AD104" s="61">
        <v>2865</v>
      </c>
      <c r="AE104" s="61">
        <v>2852</v>
      </c>
      <c r="AF104" s="58">
        <v>-7.1539999999999998E-3</v>
      </c>
      <c r="AG104" s="27"/>
      <c r="AH104" s="20"/>
    </row>
    <row r="105" spans="1:34" ht="15" customHeight="1" x14ac:dyDescent="0.25">
      <c r="A105" s="26" t="s">
        <v>45</v>
      </c>
      <c r="B105" s="56" t="s">
        <v>27</v>
      </c>
      <c r="C105" s="61">
        <v>2195</v>
      </c>
      <c r="D105" s="61">
        <v>2056</v>
      </c>
      <c r="E105" s="61">
        <v>1942</v>
      </c>
      <c r="F105" s="61">
        <v>1934</v>
      </c>
      <c r="G105" s="61">
        <v>1925</v>
      </c>
      <c r="H105" s="61">
        <v>1916</v>
      </c>
      <c r="I105" s="61">
        <v>1908</v>
      </c>
      <c r="J105" s="61">
        <v>1899</v>
      </c>
      <c r="K105" s="61">
        <v>1891</v>
      </c>
      <c r="L105" s="61">
        <v>1882</v>
      </c>
      <c r="M105" s="61">
        <v>1874</v>
      </c>
      <c r="N105" s="61">
        <v>1865</v>
      </c>
      <c r="O105" s="61">
        <v>1857</v>
      </c>
      <c r="P105" s="61">
        <v>1849</v>
      </c>
      <c r="Q105" s="61">
        <v>1840</v>
      </c>
      <c r="R105" s="61">
        <v>1832</v>
      </c>
      <c r="S105" s="61">
        <v>1824</v>
      </c>
      <c r="T105" s="61">
        <v>1815</v>
      </c>
      <c r="U105" s="61">
        <v>1807</v>
      </c>
      <c r="V105" s="61">
        <v>1799</v>
      </c>
      <c r="W105" s="61">
        <v>1791</v>
      </c>
      <c r="X105" s="61">
        <v>1783</v>
      </c>
      <c r="Y105" s="61">
        <v>1774</v>
      </c>
      <c r="Z105" s="61">
        <v>1766</v>
      </c>
      <c r="AA105" s="61">
        <v>1758</v>
      </c>
      <c r="AB105" s="61">
        <v>1750</v>
      </c>
      <c r="AC105" s="61">
        <v>1742</v>
      </c>
      <c r="AD105" s="61">
        <v>1734</v>
      </c>
      <c r="AE105" s="61">
        <v>1726</v>
      </c>
      <c r="AF105" s="58">
        <v>-8.548E-3</v>
      </c>
      <c r="AG105" s="27"/>
      <c r="AH105" s="20"/>
    </row>
    <row r="106" spans="1:34" ht="15" customHeight="1" x14ac:dyDescent="0.25">
      <c r="A106" s="26" t="s">
        <v>44</v>
      </c>
      <c r="B106" s="56" t="s">
        <v>25</v>
      </c>
      <c r="C106" s="61">
        <v>4970</v>
      </c>
      <c r="D106" s="61">
        <v>4978</v>
      </c>
      <c r="E106" s="61">
        <v>4789</v>
      </c>
      <c r="F106" s="61">
        <v>4776</v>
      </c>
      <c r="G106" s="61">
        <v>4763</v>
      </c>
      <c r="H106" s="61">
        <v>4751</v>
      </c>
      <c r="I106" s="61">
        <v>4738</v>
      </c>
      <c r="J106" s="61">
        <v>4725</v>
      </c>
      <c r="K106" s="61">
        <v>4712</v>
      </c>
      <c r="L106" s="61">
        <v>4698</v>
      </c>
      <c r="M106" s="61">
        <v>4685</v>
      </c>
      <c r="N106" s="61">
        <v>4672</v>
      </c>
      <c r="O106" s="61">
        <v>4658</v>
      </c>
      <c r="P106" s="61">
        <v>4645</v>
      </c>
      <c r="Q106" s="61">
        <v>4632</v>
      </c>
      <c r="R106" s="61">
        <v>4619</v>
      </c>
      <c r="S106" s="61">
        <v>4606</v>
      </c>
      <c r="T106" s="61">
        <v>4593</v>
      </c>
      <c r="U106" s="61">
        <v>4580</v>
      </c>
      <c r="V106" s="61">
        <v>4568</v>
      </c>
      <c r="W106" s="61">
        <v>4555</v>
      </c>
      <c r="X106" s="61">
        <v>4542</v>
      </c>
      <c r="Y106" s="61">
        <v>4530</v>
      </c>
      <c r="Z106" s="61">
        <v>4517</v>
      </c>
      <c r="AA106" s="61">
        <v>4504</v>
      </c>
      <c r="AB106" s="61">
        <v>4492</v>
      </c>
      <c r="AC106" s="61">
        <v>4479</v>
      </c>
      <c r="AD106" s="61">
        <v>4467</v>
      </c>
      <c r="AE106" s="61">
        <v>4454</v>
      </c>
      <c r="AF106" s="58">
        <v>-3.9069999999999999E-3</v>
      </c>
      <c r="AG106" s="27"/>
      <c r="AH106" s="20"/>
    </row>
    <row r="107" spans="1:34" ht="15" customHeight="1" x14ac:dyDescent="0.25">
      <c r="A107" s="26" t="s">
        <v>43</v>
      </c>
      <c r="B107" s="56" t="s">
        <v>23</v>
      </c>
      <c r="C107" s="61">
        <v>3212</v>
      </c>
      <c r="D107" s="61">
        <v>3503</v>
      </c>
      <c r="E107" s="61">
        <v>3250</v>
      </c>
      <c r="F107" s="61">
        <v>3241</v>
      </c>
      <c r="G107" s="61">
        <v>3232</v>
      </c>
      <c r="H107" s="61">
        <v>3223</v>
      </c>
      <c r="I107" s="61">
        <v>3213</v>
      </c>
      <c r="J107" s="61">
        <v>3204</v>
      </c>
      <c r="K107" s="61">
        <v>3195</v>
      </c>
      <c r="L107" s="61">
        <v>3185</v>
      </c>
      <c r="M107" s="61">
        <v>3176</v>
      </c>
      <c r="N107" s="61">
        <v>3166</v>
      </c>
      <c r="O107" s="61">
        <v>3157</v>
      </c>
      <c r="P107" s="61">
        <v>3147</v>
      </c>
      <c r="Q107" s="61">
        <v>3137</v>
      </c>
      <c r="R107" s="61">
        <v>3128</v>
      </c>
      <c r="S107" s="61">
        <v>3118</v>
      </c>
      <c r="T107" s="61">
        <v>3108</v>
      </c>
      <c r="U107" s="61">
        <v>3098</v>
      </c>
      <c r="V107" s="61">
        <v>3089</v>
      </c>
      <c r="W107" s="61">
        <v>3079</v>
      </c>
      <c r="X107" s="61">
        <v>3069</v>
      </c>
      <c r="Y107" s="61">
        <v>3059</v>
      </c>
      <c r="Z107" s="61">
        <v>3049</v>
      </c>
      <c r="AA107" s="61">
        <v>3040</v>
      </c>
      <c r="AB107" s="61">
        <v>3030</v>
      </c>
      <c r="AC107" s="61">
        <v>3020</v>
      </c>
      <c r="AD107" s="61">
        <v>3010</v>
      </c>
      <c r="AE107" s="61">
        <v>3000</v>
      </c>
      <c r="AF107" s="58">
        <v>-2.4359999999999998E-3</v>
      </c>
      <c r="AG107" s="27"/>
      <c r="AH107" s="20"/>
    </row>
    <row r="108" spans="1:34" ht="15" customHeight="1" x14ac:dyDescent="0.2">
      <c r="A108" s="26" t="s">
        <v>42</v>
      </c>
      <c r="B108" s="55" t="s">
        <v>21</v>
      </c>
      <c r="C108" s="63">
        <v>4234.6137699999999</v>
      </c>
      <c r="D108" s="63">
        <v>4246.6186520000001</v>
      </c>
      <c r="E108" s="63">
        <v>3976.1059570000002</v>
      </c>
      <c r="F108" s="63">
        <v>3957.180664</v>
      </c>
      <c r="G108" s="63">
        <v>3938.5415039999998</v>
      </c>
      <c r="H108" s="63">
        <v>3920.0117190000001</v>
      </c>
      <c r="I108" s="63">
        <v>3901.2561040000001</v>
      </c>
      <c r="J108" s="63">
        <v>3882.5219729999999</v>
      </c>
      <c r="K108" s="63">
        <v>3863.8103030000002</v>
      </c>
      <c r="L108" s="63">
        <v>3845.1889649999998</v>
      </c>
      <c r="M108" s="63">
        <v>3826.626221</v>
      </c>
      <c r="N108" s="63">
        <v>3807.9733890000002</v>
      </c>
      <c r="O108" s="63">
        <v>3789.4521479999999</v>
      </c>
      <c r="P108" s="63">
        <v>3770.821289</v>
      </c>
      <c r="Q108" s="63">
        <v>3752.0329590000001</v>
      </c>
      <c r="R108" s="63">
        <v>3733.780029</v>
      </c>
      <c r="S108" s="63">
        <v>3715.305664</v>
      </c>
      <c r="T108" s="63">
        <v>3696.5273440000001</v>
      </c>
      <c r="U108" s="63">
        <v>3678.117432</v>
      </c>
      <c r="V108" s="63">
        <v>3659.850586</v>
      </c>
      <c r="W108" s="63">
        <v>3641.3955080000001</v>
      </c>
      <c r="X108" s="63">
        <v>3622.8991700000001</v>
      </c>
      <c r="Y108" s="63">
        <v>3604.398682</v>
      </c>
      <c r="Z108" s="63">
        <v>3585.969482</v>
      </c>
      <c r="AA108" s="63">
        <v>3567.7004390000002</v>
      </c>
      <c r="AB108" s="63">
        <v>3549.5581050000001</v>
      </c>
      <c r="AC108" s="63">
        <v>3531.4091800000001</v>
      </c>
      <c r="AD108" s="63">
        <v>3513.482422</v>
      </c>
      <c r="AE108" s="63">
        <v>3495.6748050000001</v>
      </c>
      <c r="AF108" s="60">
        <v>-6.8250000000000003E-3</v>
      </c>
      <c r="AG108" s="27"/>
      <c r="AH108" s="19"/>
    </row>
    <row r="109" spans="1:34" ht="15" customHeight="1" x14ac:dyDescent="0.2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</row>
    <row r="110" spans="1:34" ht="15" customHeight="1" x14ac:dyDescent="0.2">
      <c r="B110" s="55" t="s">
        <v>41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</row>
    <row r="111" spans="1:34" ht="15" customHeight="1" x14ac:dyDescent="0.25">
      <c r="A111" s="26" t="s">
        <v>40</v>
      </c>
      <c r="B111" s="56" t="s">
        <v>39</v>
      </c>
      <c r="C111" s="61">
        <v>639</v>
      </c>
      <c r="D111" s="61">
        <v>500</v>
      </c>
      <c r="E111" s="61">
        <v>614</v>
      </c>
      <c r="F111" s="61">
        <v>621</v>
      </c>
      <c r="G111" s="61">
        <v>629</v>
      </c>
      <c r="H111" s="61">
        <v>636</v>
      </c>
      <c r="I111" s="61">
        <v>643</v>
      </c>
      <c r="J111" s="61">
        <v>651</v>
      </c>
      <c r="K111" s="61">
        <v>658</v>
      </c>
      <c r="L111" s="61">
        <v>665</v>
      </c>
      <c r="M111" s="61">
        <v>673</v>
      </c>
      <c r="N111" s="61">
        <v>680</v>
      </c>
      <c r="O111" s="61">
        <v>687</v>
      </c>
      <c r="P111" s="61">
        <v>695</v>
      </c>
      <c r="Q111" s="61">
        <v>702</v>
      </c>
      <c r="R111" s="61">
        <v>710</v>
      </c>
      <c r="S111" s="61">
        <v>717</v>
      </c>
      <c r="T111" s="61">
        <v>724</v>
      </c>
      <c r="U111" s="61">
        <v>732</v>
      </c>
      <c r="V111" s="61">
        <v>739</v>
      </c>
      <c r="W111" s="61">
        <v>747</v>
      </c>
      <c r="X111" s="61">
        <v>754</v>
      </c>
      <c r="Y111" s="61">
        <v>761</v>
      </c>
      <c r="Z111" s="61">
        <v>769</v>
      </c>
      <c r="AA111" s="61">
        <v>776</v>
      </c>
      <c r="AB111" s="61">
        <v>784</v>
      </c>
      <c r="AC111" s="61">
        <v>791</v>
      </c>
      <c r="AD111" s="61">
        <v>799</v>
      </c>
      <c r="AE111" s="61">
        <v>806</v>
      </c>
      <c r="AF111" s="58">
        <v>8.3269999999999993E-3</v>
      </c>
      <c r="AG111" s="27"/>
      <c r="AH111" s="20"/>
    </row>
    <row r="112" spans="1:34" ht="15" customHeight="1" x14ac:dyDescent="0.25">
      <c r="A112" s="26" t="s">
        <v>38</v>
      </c>
      <c r="B112" s="56" t="s">
        <v>37</v>
      </c>
      <c r="C112" s="65">
        <v>835</v>
      </c>
      <c r="D112" s="65">
        <v>692</v>
      </c>
      <c r="E112" s="65">
        <v>864</v>
      </c>
      <c r="F112" s="65">
        <v>874</v>
      </c>
      <c r="G112" s="65">
        <v>883</v>
      </c>
      <c r="H112" s="65">
        <v>893</v>
      </c>
      <c r="I112" s="65">
        <v>902</v>
      </c>
      <c r="J112" s="65">
        <v>912</v>
      </c>
      <c r="K112" s="65">
        <v>922</v>
      </c>
      <c r="L112" s="65">
        <v>931</v>
      </c>
      <c r="M112" s="65">
        <v>941</v>
      </c>
      <c r="N112" s="65">
        <v>950</v>
      </c>
      <c r="O112" s="65">
        <v>960</v>
      </c>
      <c r="P112" s="65">
        <v>970</v>
      </c>
      <c r="Q112" s="65">
        <v>979</v>
      </c>
      <c r="R112" s="65">
        <v>989</v>
      </c>
      <c r="S112" s="65">
        <v>999</v>
      </c>
      <c r="T112" s="65">
        <v>1008</v>
      </c>
      <c r="U112" s="65">
        <v>1018</v>
      </c>
      <c r="V112" s="65">
        <v>1027</v>
      </c>
      <c r="W112" s="65">
        <v>1037</v>
      </c>
      <c r="X112" s="65">
        <v>1047</v>
      </c>
      <c r="Y112" s="65">
        <v>1056</v>
      </c>
      <c r="Z112" s="65">
        <v>1066</v>
      </c>
      <c r="AA112" s="65">
        <v>1076</v>
      </c>
      <c r="AB112" s="65">
        <v>1085</v>
      </c>
      <c r="AC112" s="65">
        <v>1095</v>
      </c>
      <c r="AD112" s="65">
        <v>1104</v>
      </c>
      <c r="AE112" s="65">
        <v>1114</v>
      </c>
      <c r="AF112" s="66">
        <v>1.0349000000000001E-2</v>
      </c>
      <c r="AG112" s="27"/>
      <c r="AH112" s="20"/>
    </row>
    <row r="113" spans="1:34" ht="15" customHeight="1" x14ac:dyDescent="0.2">
      <c r="A113" s="26" t="s">
        <v>36</v>
      </c>
      <c r="B113" s="56" t="s">
        <v>35</v>
      </c>
      <c r="C113" s="61">
        <v>813</v>
      </c>
      <c r="D113" s="61">
        <v>752</v>
      </c>
      <c r="E113" s="61">
        <v>892</v>
      </c>
      <c r="F113" s="61">
        <v>900</v>
      </c>
      <c r="G113" s="61">
        <v>908</v>
      </c>
      <c r="H113" s="61">
        <v>916</v>
      </c>
      <c r="I113" s="61">
        <v>924</v>
      </c>
      <c r="J113" s="61">
        <v>932</v>
      </c>
      <c r="K113" s="61">
        <v>939</v>
      </c>
      <c r="L113" s="61">
        <v>947</v>
      </c>
      <c r="M113" s="61">
        <v>955</v>
      </c>
      <c r="N113" s="61">
        <v>963</v>
      </c>
      <c r="O113" s="61">
        <v>971</v>
      </c>
      <c r="P113" s="61">
        <v>979</v>
      </c>
      <c r="Q113" s="61">
        <v>987</v>
      </c>
      <c r="R113" s="61">
        <v>994</v>
      </c>
      <c r="S113" s="61">
        <v>1002</v>
      </c>
      <c r="T113" s="61">
        <v>1010</v>
      </c>
      <c r="U113" s="61">
        <v>1018</v>
      </c>
      <c r="V113" s="61">
        <v>1026</v>
      </c>
      <c r="W113" s="61">
        <v>1034</v>
      </c>
      <c r="X113" s="61">
        <v>1042</v>
      </c>
      <c r="Y113" s="61">
        <v>1050</v>
      </c>
      <c r="Z113" s="61">
        <v>1058</v>
      </c>
      <c r="AA113" s="61">
        <v>1066</v>
      </c>
      <c r="AB113" s="61">
        <v>1073</v>
      </c>
      <c r="AC113" s="61">
        <v>1081</v>
      </c>
      <c r="AD113" s="61">
        <v>1089</v>
      </c>
      <c r="AE113" s="61">
        <v>1097</v>
      </c>
      <c r="AF113" s="58">
        <v>1.0758E-2</v>
      </c>
      <c r="AG113" s="27"/>
    </row>
    <row r="114" spans="1:34" ht="15" customHeight="1" x14ac:dyDescent="0.2">
      <c r="A114" s="26" t="s">
        <v>34</v>
      </c>
      <c r="B114" s="56" t="s">
        <v>33</v>
      </c>
      <c r="C114" s="61">
        <v>1050</v>
      </c>
      <c r="D114" s="61">
        <v>944</v>
      </c>
      <c r="E114" s="61">
        <v>1069</v>
      </c>
      <c r="F114" s="61">
        <v>1077</v>
      </c>
      <c r="G114" s="61">
        <v>1084</v>
      </c>
      <c r="H114" s="61">
        <v>1091</v>
      </c>
      <c r="I114" s="61">
        <v>1099</v>
      </c>
      <c r="J114" s="61">
        <v>1106</v>
      </c>
      <c r="K114" s="61">
        <v>1114</v>
      </c>
      <c r="L114" s="61">
        <v>1121</v>
      </c>
      <c r="M114" s="61">
        <v>1129</v>
      </c>
      <c r="N114" s="61">
        <v>1136</v>
      </c>
      <c r="O114" s="61">
        <v>1144</v>
      </c>
      <c r="P114" s="61">
        <v>1151</v>
      </c>
      <c r="Q114" s="61">
        <v>1159</v>
      </c>
      <c r="R114" s="61">
        <v>1166</v>
      </c>
      <c r="S114" s="61">
        <v>1174</v>
      </c>
      <c r="T114" s="61">
        <v>1182</v>
      </c>
      <c r="U114" s="61">
        <v>1189</v>
      </c>
      <c r="V114" s="61">
        <v>1197</v>
      </c>
      <c r="W114" s="61">
        <v>1204</v>
      </c>
      <c r="X114" s="61">
        <v>1212</v>
      </c>
      <c r="Y114" s="61">
        <v>1220</v>
      </c>
      <c r="Z114" s="61">
        <v>1227</v>
      </c>
      <c r="AA114" s="61">
        <v>1235</v>
      </c>
      <c r="AB114" s="61">
        <v>1243</v>
      </c>
      <c r="AC114" s="61">
        <v>1250</v>
      </c>
      <c r="AD114" s="61">
        <v>1258</v>
      </c>
      <c r="AE114" s="61">
        <v>1266</v>
      </c>
      <c r="AF114" s="58">
        <v>6.7029999999999998E-3</v>
      </c>
      <c r="AG114" s="27"/>
    </row>
    <row r="115" spans="1:34" ht="15" customHeight="1" x14ac:dyDescent="0.2">
      <c r="A115" s="26" t="s">
        <v>32</v>
      </c>
      <c r="B115" s="56" t="s">
        <v>31</v>
      </c>
      <c r="C115" s="61">
        <v>2264</v>
      </c>
      <c r="D115" s="61">
        <v>2150</v>
      </c>
      <c r="E115" s="61">
        <v>2408</v>
      </c>
      <c r="F115" s="61">
        <v>2426</v>
      </c>
      <c r="G115" s="61">
        <v>2442</v>
      </c>
      <c r="H115" s="61">
        <v>2459</v>
      </c>
      <c r="I115" s="61">
        <v>2476</v>
      </c>
      <c r="J115" s="61">
        <v>2494</v>
      </c>
      <c r="K115" s="61">
        <v>2511</v>
      </c>
      <c r="L115" s="61">
        <v>2528</v>
      </c>
      <c r="M115" s="61">
        <v>2545</v>
      </c>
      <c r="N115" s="61">
        <v>2562</v>
      </c>
      <c r="O115" s="61">
        <v>2579</v>
      </c>
      <c r="P115" s="61">
        <v>2597</v>
      </c>
      <c r="Q115" s="61">
        <v>2614</v>
      </c>
      <c r="R115" s="61">
        <v>2632</v>
      </c>
      <c r="S115" s="61">
        <v>2649</v>
      </c>
      <c r="T115" s="61">
        <v>2666</v>
      </c>
      <c r="U115" s="61">
        <v>2684</v>
      </c>
      <c r="V115" s="61">
        <v>2701</v>
      </c>
      <c r="W115" s="61">
        <v>2719</v>
      </c>
      <c r="X115" s="61">
        <v>2736</v>
      </c>
      <c r="Y115" s="61">
        <v>2754</v>
      </c>
      <c r="Z115" s="61">
        <v>2771</v>
      </c>
      <c r="AA115" s="61">
        <v>2789</v>
      </c>
      <c r="AB115" s="61">
        <v>2806</v>
      </c>
      <c r="AC115" s="61">
        <v>2824</v>
      </c>
      <c r="AD115" s="61">
        <v>2842</v>
      </c>
      <c r="AE115" s="61">
        <v>2859</v>
      </c>
      <c r="AF115" s="58">
        <v>8.3680000000000004E-3</v>
      </c>
      <c r="AG115" s="27"/>
    </row>
    <row r="116" spans="1:34" ht="15" customHeight="1" x14ac:dyDescent="0.2">
      <c r="A116" s="26" t="s">
        <v>30</v>
      </c>
      <c r="B116" s="56" t="s">
        <v>29</v>
      </c>
      <c r="C116" s="61">
        <v>1730</v>
      </c>
      <c r="D116" s="61">
        <v>1637</v>
      </c>
      <c r="E116" s="61">
        <v>1805</v>
      </c>
      <c r="F116" s="61">
        <v>1814</v>
      </c>
      <c r="G116" s="61">
        <v>1824</v>
      </c>
      <c r="H116" s="61">
        <v>1834</v>
      </c>
      <c r="I116" s="61">
        <v>1844</v>
      </c>
      <c r="J116" s="61">
        <v>1854</v>
      </c>
      <c r="K116" s="61">
        <v>1864</v>
      </c>
      <c r="L116" s="61">
        <v>1874</v>
      </c>
      <c r="M116" s="61">
        <v>1884</v>
      </c>
      <c r="N116" s="61">
        <v>1894</v>
      </c>
      <c r="O116" s="61">
        <v>1904</v>
      </c>
      <c r="P116" s="61">
        <v>1914</v>
      </c>
      <c r="Q116" s="61">
        <v>1924</v>
      </c>
      <c r="R116" s="61">
        <v>1934</v>
      </c>
      <c r="S116" s="61">
        <v>1944</v>
      </c>
      <c r="T116" s="61">
        <v>1954</v>
      </c>
      <c r="U116" s="61">
        <v>1964</v>
      </c>
      <c r="V116" s="61">
        <v>1974</v>
      </c>
      <c r="W116" s="61">
        <v>1984</v>
      </c>
      <c r="X116" s="61">
        <v>1994</v>
      </c>
      <c r="Y116" s="61">
        <v>2004</v>
      </c>
      <c r="Z116" s="61">
        <v>2014</v>
      </c>
      <c r="AA116" s="61">
        <v>2024</v>
      </c>
      <c r="AB116" s="61">
        <v>2034</v>
      </c>
      <c r="AC116" s="61">
        <v>2044</v>
      </c>
      <c r="AD116" s="61">
        <v>2054</v>
      </c>
      <c r="AE116" s="61">
        <v>2064</v>
      </c>
      <c r="AF116" s="58">
        <v>6.3239999999999998E-3</v>
      </c>
      <c r="AG116" s="27"/>
    </row>
    <row r="117" spans="1:34" ht="15" customHeight="1" x14ac:dyDescent="0.2">
      <c r="A117" s="26" t="s">
        <v>28</v>
      </c>
      <c r="B117" s="56" t="s">
        <v>27</v>
      </c>
      <c r="C117" s="61">
        <v>3000</v>
      </c>
      <c r="D117" s="61">
        <v>2658</v>
      </c>
      <c r="E117" s="61">
        <v>2860</v>
      </c>
      <c r="F117" s="61">
        <v>2874</v>
      </c>
      <c r="G117" s="61">
        <v>2887</v>
      </c>
      <c r="H117" s="61">
        <v>2901</v>
      </c>
      <c r="I117" s="61">
        <v>2915</v>
      </c>
      <c r="J117" s="61">
        <v>2928</v>
      </c>
      <c r="K117" s="61">
        <v>2942</v>
      </c>
      <c r="L117" s="61">
        <v>2955</v>
      </c>
      <c r="M117" s="61">
        <v>2969</v>
      </c>
      <c r="N117" s="61">
        <v>2982</v>
      </c>
      <c r="O117" s="61">
        <v>2996</v>
      </c>
      <c r="P117" s="61">
        <v>3009</v>
      </c>
      <c r="Q117" s="61">
        <v>3023</v>
      </c>
      <c r="R117" s="61">
        <v>3036</v>
      </c>
      <c r="S117" s="61">
        <v>3050</v>
      </c>
      <c r="T117" s="61">
        <v>3063</v>
      </c>
      <c r="U117" s="61">
        <v>3076</v>
      </c>
      <c r="V117" s="61">
        <v>3090</v>
      </c>
      <c r="W117" s="61">
        <v>3103</v>
      </c>
      <c r="X117" s="61">
        <v>3117</v>
      </c>
      <c r="Y117" s="61">
        <v>3130</v>
      </c>
      <c r="Z117" s="61">
        <v>3144</v>
      </c>
      <c r="AA117" s="61">
        <v>3157</v>
      </c>
      <c r="AB117" s="61">
        <v>3170</v>
      </c>
      <c r="AC117" s="61">
        <v>3184</v>
      </c>
      <c r="AD117" s="61">
        <v>3197</v>
      </c>
      <c r="AE117" s="61">
        <v>3210</v>
      </c>
      <c r="AF117" s="58">
        <v>2.4190000000000001E-3</v>
      </c>
      <c r="AG117" s="27"/>
    </row>
    <row r="118" spans="1:34" ht="15" customHeight="1" x14ac:dyDescent="0.2">
      <c r="A118" s="26" t="s">
        <v>26</v>
      </c>
      <c r="B118" s="56" t="s">
        <v>25</v>
      </c>
      <c r="C118" s="61">
        <v>1578</v>
      </c>
      <c r="D118" s="61">
        <v>1415</v>
      </c>
      <c r="E118" s="61">
        <v>1580</v>
      </c>
      <c r="F118" s="61">
        <v>1589</v>
      </c>
      <c r="G118" s="61">
        <v>1599</v>
      </c>
      <c r="H118" s="61">
        <v>1608</v>
      </c>
      <c r="I118" s="61">
        <v>1618</v>
      </c>
      <c r="J118" s="61">
        <v>1628</v>
      </c>
      <c r="K118" s="61">
        <v>1638</v>
      </c>
      <c r="L118" s="61">
        <v>1647</v>
      </c>
      <c r="M118" s="61">
        <v>1657</v>
      </c>
      <c r="N118" s="61">
        <v>1667</v>
      </c>
      <c r="O118" s="61">
        <v>1677</v>
      </c>
      <c r="P118" s="61">
        <v>1687</v>
      </c>
      <c r="Q118" s="61">
        <v>1697</v>
      </c>
      <c r="R118" s="61">
        <v>1706</v>
      </c>
      <c r="S118" s="61">
        <v>1716</v>
      </c>
      <c r="T118" s="61">
        <v>1726</v>
      </c>
      <c r="U118" s="61">
        <v>1735</v>
      </c>
      <c r="V118" s="61">
        <v>1745</v>
      </c>
      <c r="W118" s="61">
        <v>1755</v>
      </c>
      <c r="X118" s="61">
        <v>1764</v>
      </c>
      <c r="Y118" s="61">
        <v>1774</v>
      </c>
      <c r="Z118" s="61">
        <v>1783</v>
      </c>
      <c r="AA118" s="61">
        <v>1793</v>
      </c>
      <c r="AB118" s="61">
        <v>1802</v>
      </c>
      <c r="AC118" s="61">
        <v>1812</v>
      </c>
      <c r="AD118" s="61">
        <v>1822</v>
      </c>
      <c r="AE118" s="61">
        <v>1831</v>
      </c>
      <c r="AF118" s="58">
        <v>5.3249999999999999E-3</v>
      </c>
      <c r="AG118" s="27"/>
    </row>
    <row r="119" spans="1:34" ht="15" customHeight="1" x14ac:dyDescent="0.2">
      <c r="A119" s="26" t="s">
        <v>24</v>
      </c>
      <c r="B119" s="56" t="s">
        <v>23</v>
      </c>
      <c r="C119" s="61">
        <v>1098</v>
      </c>
      <c r="D119" s="61">
        <v>825</v>
      </c>
      <c r="E119" s="61">
        <v>1006</v>
      </c>
      <c r="F119" s="61">
        <v>1013</v>
      </c>
      <c r="G119" s="61">
        <v>1020</v>
      </c>
      <c r="H119" s="61">
        <v>1028</v>
      </c>
      <c r="I119" s="61">
        <v>1035</v>
      </c>
      <c r="J119" s="61">
        <v>1043</v>
      </c>
      <c r="K119" s="61">
        <v>1050</v>
      </c>
      <c r="L119" s="61">
        <v>1058</v>
      </c>
      <c r="M119" s="61">
        <v>1066</v>
      </c>
      <c r="N119" s="61">
        <v>1073</v>
      </c>
      <c r="O119" s="61">
        <v>1081</v>
      </c>
      <c r="P119" s="61">
        <v>1088</v>
      </c>
      <c r="Q119" s="61">
        <v>1096</v>
      </c>
      <c r="R119" s="61">
        <v>1104</v>
      </c>
      <c r="S119" s="61">
        <v>1111</v>
      </c>
      <c r="T119" s="61">
        <v>1119</v>
      </c>
      <c r="U119" s="61">
        <v>1127</v>
      </c>
      <c r="V119" s="61">
        <v>1134</v>
      </c>
      <c r="W119" s="61">
        <v>1142</v>
      </c>
      <c r="X119" s="61">
        <v>1150</v>
      </c>
      <c r="Y119" s="61">
        <v>1157</v>
      </c>
      <c r="Z119" s="61">
        <v>1165</v>
      </c>
      <c r="AA119" s="61">
        <v>1173</v>
      </c>
      <c r="AB119" s="61">
        <v>1181</v>
      </c>
      <c r="AC119" s="61">
        <v>1188</v>
      </c>
      <c r="AD119" s="61">
        <v>1196</v>
      </c>
      <c r="AE119" s="61">
        <v>1204</v>
      </c>
      <c r="AF119" s="58">
        <v>3.297E-3</v>
      </c>
      <c r="AG119" s="27"/>
    </row>
    <row r="120" spans="1:34" ht="15" customHeight="1" x14ac:dyDescent="0.2">
      <c r="A120" s="26" t="s">
        <v>22</v>
      </c>
      <c r="B120" s="55" t="s">
        <v>21</v>
      </c>
      <c r="C120" s="63">
        <v>1549.955811</v>
      </c>
      <c r="D120" s="63">
        <v>1383.8479</v>
      </c>
      <c r="E120" s="63">
        <v>1570.0424800000001</v>
      </c>
      <c r="F120" s="63">
        <v>1583.3448490000001</v>
      </c>
      <c r="G120" s="63">
        <v>1596.1142580000001</v>
      </c>
      <c r="H120" s="63">
        <v>1609.38501</v>
      </c>
      <c r="I120" s="63">
        <v>1622.5207519999999</v>
      </c>
      <c r="J120" s="63">
        <v>1636.0070800000001</v>
      </c>
      <c r="K120" s="63">
        <v>1649.149048</v>
      </c>
      <c r="L120" s="63">
        <v>1662.2188719999999</v>
      </c>
      <c r="M120" s="63">
        <v>1675.7426760000001</v>
      </c>
      <c r="N120" s="63">
        <v>1688.762207</v>
      </c>
      <c r="O120" s="63">
        <v>1702.278198</v>
      </c>
      <c r="P120" s="63">
        <v>1715.7017820000001</v>
      </c>
      <c r="Q120" s="63">
        <v>1729.1450199999999</v>
      </c>
      <c r="R120" s="63">
        <v>1742.5604249999999</v>
      </c>
      <c r="S120" s="63">
        <v>1755.9835210000001</v>
      </c>
      <c r="T120" s="63">
        <v>1769.3446039999999</v>
      </c>
      <c r="U120" s="63">
        <v>1782.940063</v>
      </c>
      <c r="V120" s="63">
        <v>1796.302124</v>
      </c>
      <c r="W120" s="63">
        <v>1810.015259</v>
      </c>
      <c r="X120" s="63">
        <v>1823.60437</v>
      </c>
      <c r="Y120" s="63">
        <v>1837.094971</v>
      </c>
      <c r="Z120" s="63">
        <v>1850.6906739999999</v>
      </c>
      <c r="AA120" s="63">
        <v>1864.471436</v>
      </c>
      <c r="AB120" s="63">
        <v>1877.7441409999999</v>
      </c>
      <c r="AC120" s="63">
        <v>1891.3885499999999</v>
      </c>
      <c r="AD120" s="63">
        <v>1904.9642329999999</v>
      </c>
      <c r="AE120" s="63">
        <v>1918.225586</v>
      </c>
      <c r="AF120" s="60">
        <v>7.6420000000000004E-3</v>
      </c>
      <c r="AG120" s="27"/>
    </row>
    <row r="121" spans="1:34" ht="15" customHeight="1" thickBot="1" x14ac:dyDescent="0.25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</row>
    <row r="122" spans="1:34" ht="15" customHeight="1" x14ac:dyDescent="0.2">
      <c r="B122" s="68" t="s">
        <v>317</v>
      </c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45"/>
    </row>
    <row r="123" spans="1:34" ht="15" customHeight="1" x14ac:dyDescent="0.2">
      <c r="B123" s="27" t="s">
        <v>390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</row>
    <row r="124" spans="1:34" ht="15" customHeight="1" x14ac:dyDescent="0.2">
      <c r="B124" s="27" t="s">
        <v>358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</row>
    <row r="125" spans="1:34" ht="15" customHeight="1" x14ac:dyDescent="0.2">
      <c r="B125" s="27" t="s">
        <v>357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</row>
    <row r="126" spans="1:34" ht="15" customHeight="1" x14ac:dyDescent="0.2">
      <c r="B126" s="27" t="s">
        <v>20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</row>
    <row r="127" spans="1:34" ht="15" customHeight="1" x14ac:dyDescent="0.2">
      <c r="B127" s="27" t="s">
        <v>356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</row>
    <row r="128" spans="1:34" ht="15" customHeight="1" x14ac:dyDescent="0.2">
      <c r="B128" s="27" t="s">
        <v>19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</row>
    <row r="129" spans="2:33" ht="15" customHeight="1" x14ac:dyDescent="0.2">
      <c r="B129" s="27" t="s">
        <v>355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</row>
    <row r="130" spans="2:33" ht="15" customHeight="1" x14ac:dyDescent="0.2">
      <c r="B130" s="27" t="s">
        <v>354</v>
      </c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</row>
    <row r="131" spans="2:33" ht="15" customHeight="1" x14ac:dyDescent="0.2">
      <c r="B131" s="27" t="s">
        <v>353</v>
      </c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</row>
    <row r="132" spans="2:33" ht="15" customHeight="1" x14ac:dyDescent="0.2">
      <c r="B132" s="27" t="s">
        <v>18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</row>
    <row r="133" spans="2:33" ht="15" customHeight="1" x14ac:dyDescent="0.2">
      <c r="B133" s="27" t="s">
        <v>352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</row>
    <row r="134" spans="2:33" ht="15" customHeight="1" x14ac:dyDescent="0.2">
      <c r="B134" s="27" t="s">
        <v>351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 spans="2:33" ht="15" customHeight="1" x14ac:dyDescent="0.2">
      <c r="B135" s="27" t="s">
        <v>350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 spans="2:33" ht="15" customHeight="1" x14ac:dyDescent="0.2">
      <c r="B136" s="27" t="s">
        <v>307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</row>
    <row r="137" spans="2:33" ht="15" customHeight="1" x14ac:dyDescent="0.2">
      <c r="B137" s="27" t="s">
        <v>306</v>
      </c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</row>
    <row r="138" spans="2:33" ht="15" customHeight="1" x14ac:dyDescent="0.2">
      <c r="B138" s="27" t="s">
        <v>305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</row>
    <row r="139" spans="2:33" ht="15" customHeight="1" x14ac:dyDescent="0.2">
      <c r="B139" s="27" t="s">
        <v>400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</row>
    <row r="140" spans="2:33" ht="15" customHeight="1" x14ac:dyDescent="0.2">
      <c r="B140" s="27" t="s">
        <v>401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</row>
    <row r="141" spans="2:33" ht="15" customHeight="1" x14ac:dyDescent="0.2"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</row>
    <row r="142" spans="2:33" ht="15" customHeight="1" x14ac:dyDescent="0.2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</row>
    <row r="143" spans="2:33" ht="15" customHeight="1" x14ac:dyDescent="0.2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</row>
    <row r="144" spans="2:33" ht="15" customHeight="1" x14ac:dyDescent="0.2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</row>
    <row r="145" spans="2:33" ht="15" customHeight="1" x14ac:dyDescent="0.2"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</row>
    <row r="146" spans="2:33" ht="15" customHeight="1" x14ac:dyDescent="0.2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</row>
    <row r="147" spans="2:33" ht="15" customHeight="1" x14ac:dyDescent="0.2"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</row>
    <row r="148" spans="2:33" ht="15" customHeight="1" x14ac:dyDescent="0.2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</row>
    <row r="149" spans="2:33" ht="15" customHeight="1" x14ac:dyDescent="0.2"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</row>
    <row r="150" spans="2:33" ht="15" customHeight="1" x14ac:dyDescent="0.2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</row>
    <row r="151" spans="2:33" ht="15" customHeight="1" x14ac:dyDescent="0.2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</row>
    <row r="152" spans="2:33" ht="15" customHeight="1" x14ac:dyDescent="0.2"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</row>
    <row r="153" spans="2:33" ht="15" customHeight="1" x14ac:dyDescent="0.2"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</row>
    <row r="154" spans="2:33" ht="15" customHeight="1" x14ac:dyDescent="0.2"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</row>
    <row r="155" spans="2:33" ht="15" customHeight="1" x14ac:dyDescent="0.2"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</row>
    <row r="156" spans="2:33" ht="15" customHeight="1" x14ac:dyDescent="0.2"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</row>
    <row r="157" spans="2:33" ht="15" customHeight="1" x14ac:dyDescent="0.2"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</row>
    <row r="158" spans="2:33" ht="15" customHeight="1" x14ac:dyDescent="0.2"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</row>
    <row r="159" spans="2:33" ht="15" customHeight="1" x14ac:dyDescent="0.2"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</row>
    <row r="160" spans="2:33" ht="15" customHeight="1" x14ac:dyDescent="0.2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</row>
    <row r="161" spans="2:33" ht="15" customHeight="1" x14ac:dyDescent="0.2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</row>
    <row r="162" spans="2:33" ht="15" customHeight="1" x14ac:dyDescent="0.2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</row>
    <row r="163" spans="2:33" ht="15" customHeight="1" x14ac:dyDescent="0.2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</row>
    <row r="164" spans="2:33" ht="15" customHeight="1" x14ac:dyDescent="0.2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</row>
    <row r="165" spans="2:33" ht="15" customHeight="1" x14ac:dyDescent="0.2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</row>
    <row r="166" spans="2:33" ht="15" customHeight="1" x14ac:dyDescent="0.2"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 spans="2:33" ht="15" customHeight="1" x14ac:dyDescent="0.2"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</row>
    <row r="168" spans="2:33" ht="15" customHeight="1" x14ac:dyDescent="0.2"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</row>
    <row r="169" spans="2:33" ht="15" customHeight="1" x14ac:dyDescent="0.2"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spans="2:33" ht="15" customHeight="1" x14ac:dyDescent="0.2"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  <row r="171" spans="2:33" ht="15" customHeight="1" x14ac:dyDescent="0.2"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</row>
    <row r="172" spans="2:33" ht="15" customHeight="1" x14ac:dyDescent="0.2"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</row>
    <row r="173" spans="2:33" ht="15" customHeight="1" x14ac:dyDescent="0.2"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</row>
    <row r="174" spans="2:33" ht="15" customHeight="1" x14ac:dyDescent="0.2"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</row>
    <row r="175" spans="2:33" ht="15" customHeight="1" x14ac:dyDescent="0.2"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</row>
    <row r="176" spans="2:33" ht="15" customHeight="1" x14ac:dyDescent="0.2"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</row>
    <row r="177" spans="2:33" ht="15" customHeight="1" x14ac:dyDescent="0.2"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</row>
    <row r="178" spans="2:33" ht="15" customHeight="1" x14ac:dyDescent="0.2"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</row>
    <row r="179" spans="2:33" ht="15" customHeight="1" x14ac:dyDescent="0.2"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</row>
    <row r="180" spans="2:33" ht="15" customHeight="1" x14ac:dyDescent="0.2"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</row>
    <row r="181" spans="2:33" ht="15" customHeight="1" x14ac:dyDescent="0.2"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</row>
    <row r="182" spans="2:33" ht="15" customHeight="1" x14ac:dyDescent="0.2"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</row>
    <row r="183" spans="2:33" ht="15" customHeight="1" x14ac:dyDescent="0.2"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</row>
    <row r="184" spans="2:33" ht="15" customHeight="1" x14ac:dyDescent="0.2"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</row>
    <row r="308" spans="2:32" ht="15" customHeight="1" x14ac:dyDescent="0.2"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</row>
    <row r="511" spans="2:32" ht="15" customHeight="1" x14ac:dyDescent="0.2"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</row>
    <row r="712" spans="2:32" ht="15" customHeight="1" x14ac:dyDescent="0.2"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</row>
    <row r="887" spans="2:32" ht="15" customHeight="1" x14ac:dyDescent="0.2"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</row>
    <row r="1101" spans="2:32" ht="15" customHeight="1" x14ac:dyDescent="0.2">
      <c r="B1101" s="67"/>
      <c r="C1101" s="67"/>
      <c r="D1101" s="67"/>
      <c r="E1101" s="67"/>
      <c r="F1101" s="67"/>
      <c r="G1101" s="67"/>
      <c r="H1101" s="67"/>
      <c r="I1101" s="67"/>
      <c r="J1101" s="67"/>
      <c r="K1101" s="67"/>
      <c r="L1101" s="67"/>
      <c r="M1101" s="67"/>
      <c r="N1101" s="67"/>
      <c r="O1101" s="67"/>
      <c r="P1101" s="67"/>
      <c r="Q1101" s="67"/>
      <c r="R1101" s="67"/>
      <c r="S1101" s="67"/>
      <c r="T1101" s="67"/>
      <c r="U1101" s="67"/>
      <c r="V1101" s="67"/>
      <c r="W1101" s="67"/>
      <c r="X1101" s="67"/>
      <c r="Y1101" s="67"/>
      <c r="Z1101" s="67"/>
      <c r="AA1101" s="67"/>
      <c r="AB1101" s="67"/>
      <c r="AC1101" s="67"/>
      <c r="AD1101" s="67"/>
      <c r="AE1101" s="67"/>
      <c r="AF1101" s="67"/>
    </row>
    <row r="1229" spans="2:32" ht="15" customHeight="1" x14ac:dyDescent="0.2">
      <c r="B1229" s="67"/>
      <c r="C1229" s="67"/>
      <c r="D1229" s="67"/>
      <c r="E1229" s="67"/>
      <c r="F1229" s="67"/>
      <c r="G1229" s="67"/>
      <c r="H1229" s="67"/>
      <c r="I1229" s="67"/>
      <c r="J1229" s="67"/>
      <c r="K1229" s="67"/>
      <c r="L1229" s="67"/>
      <c r="M1229" s="67"/>
      <c r="N1229" s="67"/>
      <c r="O1229" s="67"/>
      <c r="P1229" s="67"/>
      <c r="Q1229" s="67"/>
      <c r="R1229" s="67"/>
      <c r="S1229" s="67"/>
      <c r="T1229" s="67"/>
      <c r="U1229" s="67"/>
      <c r="V1229" s="67"/>
      <c r="W1229" s="67"/>
      <c r="X1229" s="67"/>
      <c r="Y1229" s="67"/>
      <c r="Z1229" s="67"/>
      <c r="AA1229" s="67"/>
      <c r="AB1229" s="67"/>
      <c r="AC1229" s="67"/>
      <c r="AD1229" s="67"/>
      <c r="AE1229" s="67"/>
      <c r="AF1229" s="67"/>
    </row>
    <row r="1390" spans="2:32" ht="15" customHeight="1" x14ac:dyDescent="0.2">
      <c r="B1390" s="67"/>
      <c r="C1390" s="67"/>
      <c r="D1390" s="67"/>
      <c r="E1390" s="67"/>
      <c r="F1390" s="67"/>
      <c r="G1390" s="67"/>
      <c r="H1390" s="67"/>
      <c r="I1390" s="67"/>
      <c r="J1390" s="67"/>
      <c r="K1390" s="67"/>
      <c r="L1390" s="67"/>
      <c r="M1390" s="67"/>
      <c r="N1390" s="67"/>
      <c r="O1390" s="67"/>
      <c r="P1390" s="67"/>
      <c r="Q1390" s="67"/>
      <c r="R1390" s="67"/>
      <c r="S1390" s="67"/>
      <c r="T1390" s="67"/>
      <c r="U1390" s="67"/>
      <c r="V1390" s="67"/>
      <c r="W1390" s="67"/>
      <c r="X1390" s="67"/>
      <c r="Y1390" s="67"/>
      <c r="Z1390" s="67"/>
      <c r="AA1390" s="67"/>
      <c r="AB1390" s="67"/>
      <c r="AC1390" s="67"/>
      <c r="AD1390" s="67"/>
      <c r="AE1390" s="67"/>
      <c r="AF1390" s="67"/>
    </row>
    <row r="1502" spans="2:32" ht="15" customHeight="1" x14ac:dyDescent="0.2">
      <c r="B1502" s="67"/>
      <c r="C1502" s="67"/>
      <c r="D1502" s="67"/>
      <c r="E1502" s="67"/>
      <c r="F1502" s="67"/>
      <c r="G1502" s="67"/>
      <c r="H1502" s="67"/>
      <c r="I1502" s="67"/>
      <c r="J1502" s="67"/>
      <c r="K1502" s="67"/>
      <c r="L1502" s="67"/>
      <c r="M1502" s="67"/>
      <c r="N1502" s="67"/>
      <c r="O1502" s="67"/>
      <c r="P1502" s="67"/>
      <c r="Q1502" s="67"/>
      <c r="R1502" s="67"/>
      <c r="S1502" s="67"/>
      <c r="T1502" s="67"/>
      <c r="U1502" s="67"/>
      <c r="V1502" s="67"/>
      <c r="W1502" s="67"/>
      <c r="X1502" s="67"/>
      <c r="Y1502" s="67"/>
      <c r="Z1502" s="67"/>
      <c r="AA1502" s="67"/>
      <c r="AB1502" s="67"/>
      <c r="AC1502" s="67"/>
      <c r="AD1502" s="67"/>
      <c r="AE1502" s="67"/>
      <c r="AF1502" s="67"/>
    </row>
    <row r="1604" spans="2:32" ht="15" customHeight="1" x14ac:dyDescent="0.2">
      <c r="B1604" s="67"/>
      <c r="C1604" s="67"/>
      <c r="D1604" s="67"/>
      <c r="E1604" s="67"/>
      <c r="F1604" s="67"/>
      <c r="G1604" s="67"/>
      <c r="H1604" s="67"/>
      <c r="I1604" s="67"/>
      <c r="J1604" s="67"/>
      <c r="K1604" s="67"/>
      <c r="L1604" s="67"/>
      <c r="M1604" s="67"/>
      <c r="N1604" s="67"/>
      <c r="O1604" s="67"/>
      <c r="P1604" s="67"/>
      <c r="Q1604" s="67"/>
      <c r="R1604" s="67"/>
      <c r="S1604" s="67"/>
      <c r="T1604" s="67"/>
      <c r="U1604" s="67"/>
      <c r="V1604" s="67"/>
      <c r="W1604" s="67"/>
      <c r="X1604" s="67"/>
      <c r="Y1604" s="67"/>
      <c r="Z1604" s="67"/>
      <c r="AA1604" s="67"/>
      <c r="AB1604" s="67"/>
      <c r="AC1604" s="67"/>
      <c r="AD1604" s="67"/>
      <c r="AE1604" s="67"/>
      <c r="AF1604" s="67"/>
    </row>
    <row r="1699" spans="2:32" ht="15" customHeight="1" x14ac:dyDescent="0.2">
      <c r="B1699" s="67"/>
      <c r="C1699" s="67"/>
      <c r="D1699" s="67"/>
      <c r="E1699" s="67"/>
      <c r="F1699" s="67"/>
      <c r="G1699" s="67"/>
      <c r="H1699" s="67"/>
      <c r="I1699" s="67"/>
      <c r="J1699" s="67"/>
      <c r="K1699" s="67"/>
      <c r="L1699" s="67"/>
      <c r="M1699" s="67"/>
      <c r="N1699" s="67"/>
      <c r="O1699" s="67"/>
      <c r="P1699" s="67"/>
      <c r="Q1699" s="67"/>
      <c r="R1699" s="67"/>
      <c r="S1699" s="67"/>
      <c r="T1699" s="67"/>
      <c r="U1699" s="67"/>
      <c r="V1699" s="67"/>
      <c r="W1699" s="67"/>
      <c r="X1699" s="67"/>
      <c r="Y1699" s="67"/>
      <c r="Z1699" s="67"/>
      <c r="AA1699" s="67"/>
      <c r="AB1699" s="67"/>
      <c r="AC1699" s="67"/>
      <c r="AD1699" s="67"/>
      <c r="AE1699" s="67"/>
      <c r="AF1699" s="67"/>
    </row>
    <row r="1945" spans="2:32" ht="15" customHeight="1" x14ac:dyDescent="0.2">
      <c r="B1945" s="67"/>
      <c r="C1945" s="67"/>
      <c r="D1945" s="67"/>
      <c r="E1945" s="67"/>
      <c r="F1945" s="67"/>
      <c r="G1945" s="67"/>
      <c r="H1945" s="67"/>
      <c r="I1945" s="67"/>
      <c r="J1945" s="67"/>
      <c r="K1945" s="67"/>
      <c r="L1945" s="67"/>
      <c r="M1945" s="67"/>
      <c r="N1945" s="67"/>
      <c r="O1945" s="67"/>
      <c r="P1945" s="67"/>
      <c r="Q1945" s="67"/>
      <c r="R1945" s="67"/>
      <c r="S1945" s="67"/>
      <c r="T1945" s="67"/>
      <c r="U1945" s="67"/>
      <c r="V1945" s="67"/>
      <c r="W1945" s="67"/>
      <c r="X1945" s="67"/>
      <c r="Y1945" s="67"/>
      <c r="Z1945" s="67"/>
      <c r="AA1945" s="67"/>
      <c r="AB1945" s="67"/>
      <c r="AC1945" s="67"/>
      <c r="AD1945" s="67"/>
      <c r="AE1945" s="67"/>
      <c r="AF1945" s="67"/>
    </row>
    <row r="2031" spans="2:32" ht="15" customHeight="1" x14ac:dyDescent="0.2">
      <c r="B2031" s="67"/>
      <c r="C2031" s="67"/>
      <c r="D2031" s="67"/>
      <c r="E2031" s="67"/>
      <c r="F2031" s="67"/>
      <c r="G2031" s="67"/>
      <c r="H2031" s="67"/>
      <c r="I2031" s="67"/>
      <c r="J2031" s="67"/>
      <c r="K2031" s="67"/>
      <c r="L2031" s="67"/>
      <c r="M2031" s="67"/>
      <c r="N2031" s="67"/>
      <c r="O2031" s="67"/>
      <c r="P2031" s="67"/>
      <c r="Q2031" s="67"/>
      <c r="R2031" s="67"/>
      <c r="S2031" s="67"/>
      <c r="T2031" s="67"/>
      <c r="U2031" s="67"/>
      <c r="V2031" s="67"/>
      <c r="W2031" s="67"/>
      <c r="X2031" s="67"/>
      <c r="Y2031" s="67"/>
      <c r="Z2031" s="67"/>
      <c r="AA2031" s="67"/>
      <c r="AB2031" s="67"/>
      <c r="AC2031" s="67"/>
      <c r="AD2031" s="67"/>
      <c r="AE2031" s="67"/>
      <c r="AF2031" s="67"/>
    </row>
    <row r="2153" spans="2:32" ht="15" customHeight="1" x14ac:dyDescent="0.2">
      <c r="B2153" s="67"/>
      <c r="C2153" s="67"/>
      <c r="D2153" s="67"/>
      <c r="E2153" s="67"/>
      <c r="F2153" s="67"/>
      <c r="G2153" s="67"/>
      <c r="H2153" s="67"/>
      <c r="I2153" s="67"/>
      <c r="J2153" s="67"/>
      <c r="K2153" s="67"/>
      <c r="L2153" s="67"/>
      <c r="M2153" s="67"/>
      <c r="N2153" s="67"/>
      <c r="O2153" s="67"/>
      <c r="P2153" s="67"/>
      <c r="Q2153" s="67"/>
      <c r="R2153" s="67"/>
      <c r="S2153" s="67"/>
      <c r="T2153" s="67"/>
      <c r="U2153" s="67"/>
      <c r="V2153" s="67"/>
      <c r="W2153" s="67"/>
      <c r="X2153" s="67"/>
      <c r="Y2153" s="67"/>
      <c r="Z2153" s="67"/>
      <c r="AA2153" s="67"/>
      <c r="AB2153" s="67"/>
      <c r="AC2153" s="67"/>
      <c r="AD2153" s="67"/>
      <c r="AE2153" s="67"/>
      <c r="AF2153" s="67"/>
    </row>
    <row r="2317" spans="2:32" ht="15" customHeight="1" x14ac:dyDescent="0.2">
      <c r="B2317" s="67"/>
      <c r="C2317" s="67"/>
      <c r="D2317" s="67"/>
      <c r="E2317" s="67"/>
      <c r="F2317" s="67"/>
      <c r="G2317" s="67"/>
      <c r="H2317" s="67"/>
      <c r="I2317" s="67"/>
      <c r="J2317" s="67"/>
      <c r="K2317" s="67"/>
      <c r="L2317" s="67"/>
      <c r="M2317" s="67"/>
      <c r="N2317" s="67"/>
      <c r="O2317" s="67"/>
      <c r="P2317" s="67"/>
      <c r="Q2317" s="67"/>
      <c r="R2317" s="67"/>
      <c r="S2317" s="67"/>
      <c r="T2317" s="67"/>
      <c r="U2317" s="67"/>
      <c r="V2317" s="67"/>
      <c r="W2317" s="67"/>
      <c r="X2317" s="67"/>
      <c r="Y2317" s="67"/>
      <c r="Z2317" s="67"/>
      <c r="AA2317" s="67"/>
      <c r="AB2317" s="67"/>
      <c r="AC2317" s="67"/>
      <c r="AD2317" s="67"/>
      <c r="AE2317" s="67"/>
      <c r="AF2317" s="67"/>
    </row>
    <row r="2419" spans="2:32" ht="15" customHeight="1" x14ac:dyDescent="0.2">
      <c r="B2419" s="67"/>
      <c r="C2419" s="67"/>
      <c r="D2419" s="67"/>
      <c r="E2419" s="67"/>
      <c r="F2419" s="67"/>
      <c r="G2419" s="67"/>
      <c r="H2419" s="67"/>
      <c r="I2419" s="67"/>
      <c r="J2419" s="67"/>
      <c r="K2419" s="67"/>
      <c r="L2419" s="67"/>
      <c r="M2419" s="67"/>
      <c r="N2419" s="67"/>
      <c r="O2419" s="67"/>
      <c r="P2419" s="67"/>
      <c r="Q2419" s="67"/>
      <c r="R2419" s="67"/>
      <c r="S2419" s="67"/>
      <c r="T2419" s="67"/>
      <c r="U2419" s="67"/>
      <c r="V2419" s="67"/>
      <c r="W2419" s="67"/>
      <c r="X2419" s="67"/>
      <c r="Y2419" s="67"/>
      <c r="Z2419" s="67"/>
      <c r="AA2419" s="67"/>
      <c r="AB2419" s="67"/>
      <c r="AC2419" s="67"/>
      <c r="AD2419" s="67"/>
      <c r="AE2419" s="67"/>
      <c r="AF2419" s="67"/>
    </row>
    <row r="2509" spans="2:32" ht="15" customHeight="1" x14ac:dyDescent="0.2">
      <c r="B2509" s="67"/>
      <c r="C2509" s="67"/>
      <c r="D2509" s="67"/>
      <c r="E2509" s="67"/>
      <c r="F2509" s="67"/>
      <c r="G2509" s="67"/>
      <c r="H2509" s="67"/>
      <c r="I2509" s="67"/>
      <c r="J2509" s="67"/>
      <c r="K2509" s="67"/>
      <c r="L2509" s="67"/>
      <c r="M2509" s="67"/>
      <c r="N2509" s="67"/>
      <c r="O2509" s="67"/>
      <c r="P2509" s="67"/>
      <c r="Q2509" s="67"/>
      <c r="R2509" s="67"/>
      <c r="S2509" s="67"/>
      <c r="T2509" s="67"/>
      <c r="U2509" s="67"/>
      <c r="V2509" s="67"/>
      <c r="W2509" s="67"/>
      <c r="X2509" s="67"/>
      <c r="Y2509" s="67"/>
      <c r="Z2509" s="67"/>
      <c r="AA2509" s="67"/>
      <c r="AB2509" s="67"/>
      <c r="AC2509" s="67"/>
      <c r="AD2509" s="67"/>
      <c r="AE2509" s="67"/>
      <c r="AF2509" s="67"/>
    </row>
    <row r="2598" spans="2:32" ht="15" customHeight="1" x14ac:dyDescent="0.2">
      <c r="B2598" s="67"/>
      <c r="C2598" s="67"/>
      <c r="D2598" s="67"/>
      <c r="E2598" s="67"/>
      <c r="F2598" s="67"/>
      <c r="G2598" s="67"/>
      <c r="H2598" s="67"/>
      <c r="I2598" s="67"/>
      <c r="J2598" s="67"/>
      <c r="K2598" s="67"/>
      <c r="L2598" s="67"/>
      <c r="M2598" s="67"/>
      <c r="N2598" s="67"/>
      <c r="O2598" s="67"/>
      <c r="P2598" s="67"/>
      <c r="Q2598" s="67"/>
      <c r="R2598" s="67"/>
      <c r="S2598" s="67"/>
      <c r="T2598" s="67"/>
      <c r="U2598" s="67"/>
      <c r="V2598" s="67"/>
      <c r="W2598" s="67"/>
      <c r="X2598" s="67"/>
      <c r="Y2598" s="67"/>
      <c r="Z2598" s="67"/>
      <c r="AA2598" s="67"/>
      <c r="AB2598" s="67"/>
      <c r="AC2598" s="67"/>
      <c r="AD2598" s="67"/>
      <c r="AE2598" s="67"/>
      <c r="AF2598" s="67"/>
    </row>
    <row r="2719" spans="2:32" ht="15" customHeight="1" x14ac:dyDescent="0.2">
      <c r="B2719" s="67"/>
      <c r="C2719" s="67"/>
      <c r="D2719" s="67"/>
      <c r="E2719" s="67"/>
      <c r="F2719" s="67"/>
      <c r="G2719" s="67"/>
      <c r="H2719" s="67"/>
      <c r="I2719" s="67"/>
      <c r="J2719" s="67"/>
      <c r="K2719" s="67"/>
      <c r="L2719" s="67"/>
      <c r="M2719" s="67"/>
      <c r="N2719" s="67"/>
      <c r="O2719" s="67"/>
      <c r="P2719" s="67"/>
      <c r="Q2719" s="67"/>
      <c r="R2719" s="67"/>
      <c r="S2719" s="67"/>
      <c r="T2719" s="67"/>
      <c r="U2719" s="67"/>
      <c r="V2719" s="67"/>
      <c r="W2719" s="67"/>
      <c r="X2719" s="67"/>
      <c r="Y2719" s="67"/>
      <c r="Z2719" s="67"/>
      <c r="AA2719" s="67"/>
      <c r="AB2719" s="67"/>
      <c r="AC2719" s="67"/>
      <c r="AD2719" s="67"/>
      <c r="AE2719" s="67"/>
      <c r="AF2719" s="67"/>
    </row>
    <row r="2837" spans="2:32" ht="15" customHeight="1" x14ac:dyDescent="0.2">
      <c r="B2837" s="67"/>
      <c r="C2837" s="67"/>
      <c r="D2837" s="67"/>
      <c r="E2837" s="67"/>
      <c r="F2837" s="67"/>
      <c r="G2837" s="67"/>
      <c r="H2837" s="67"/>
      <c r="I2837" s="67"/>
      <c r="J2837" s="67"/>
      <c r="K2837" s="67"/>
      <c r="L2837" s="67"/>
      <c r="M2837" s="67"/>
      <c r="N2837" s="67"/>
      <c r="O2837" s="67"/>
      <c r="P2837" s="67"/>
      <c r="Q2837" s="67"/>
      <c r="R2837" s="67"/>
      <c r="S2837" s="67"/>
      <c r="T2837" s="67"/>
      <c r="U2837" s="67"/>
      <c r="V2837" s="67"/>
      <c r="W2837" s="67"/>
      <c r="X2837" s="67"/>
      <c r="Y2837" s="67"/>
      <c r="Z2837" s="67"/>
      <c r="AA2837" s="67"/>
      <c r="AB2837" s="67"/>
      <c r="AC2837" s="67"/>
      <c r="AD2837" s="67"/>
      <c r="AE2837" s="67"/>
      <c r="AF2837" s="67"/>
    </row>
  </sheetData>
  <mergeCells count="20"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22:AG122"/>
    <mergeCell ref="B1945:AF1945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  <mergeCell ref="B1699:AF1699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67"/>
  <sheetViews>
    <sheetView workbookViewId="0">
      <selection activeCell="F58" sqref="F58"/>
    </sheetView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1" x14ac:dyDescent="0.25">
      <c r="A1" s="13" t="s">
        <v>139</v>
      </c>
      <c r="B1" s="14"/>
      <c r="C1" s="14"/>
    </row>
    <row r="2" spans="1:31" x14ac:dyDescent="0.25">
      <c r="B2">
        <v>2022</v>
      </c>
      <c r="C2">
        <v>2023</v>
      </c>
      <c r="D2">
        <v>2024</v>
      </c>
      <c r="E2">
        <v>2025</v>
      </c>
      <c r="F2">
        <v>2026</v>
      </c>
      <c r="G2">
        <v>2027</v>
      </c>
      <c r="H2">
        <v>2028</v>
      </c>
      <c r="I2">
        <v>2029</v>
      </c>
      <c r="J2">
        <v>2030</v>
      </c>
      <c r="K2">
        <v>2031</v>
      </c>
      <c r="L2">
        <v>2032</v>
      </c>
      <c r="M2">
        <v>2033</v>
      </c>
      <c r="N2">
        <v>2034</v>
      </c>
      <c r="O2">
        <v>2035</v>
      </c>
      <c r="P2">
        <v>2036</v>
      </c>
      <c r="Q2">
        <v>2037</v>
      </c>
      <c r="R2">
        <v>2038</v>
      </c>
      <c r="S2">
        <v>2039</v>
      </c>
      <c r="T2">
        <v>2040</v>
      </c>
      <c r="U2">
        <v>2041</v>
      </c>
      <c r="V2">
        <v>2042</v>
      </c>
      <c r="W2">
        <v>2043</v>
      </c>
      <c r="X2">
        <v>2044</v>
      </c>
      <c r="Y2">
        <v>2045</v>
      </c>
      <c r="Z2">
        <v>2046</v>
      </c>
      <c r="AA2">
        <v>2047</v>
      </c>
      <c r="AB2">
        <v>2048</v>
      </c>
      <c r="AC2">
        <v>2049</v>
      </c>
      <c r="AD2">
        <v>2050</v>
      </c>
    </row>
    <row r="3" spans="1:31" x14ac:dyDescent="0.25">
      <c r="A3" t="s">
        <v>272</v>
      </c>
      <c r="B3" s="7">
        <f>'AEO23 Table 5'!D19/'AEO23 Table 5'!D20</f>
        <v>2.0840492400046495E-2</v>
      </c>
      <c r="C3" s="7">
        <f>'AEO23 Table 5'!E19/'AEO23 Table 5'!E20</f>
        <v>2.151473248680643E-2</v>
      </c>
      <c r="D3" s="7">
        <f>'AEO23 Table 5'!F19/'AEO23 Table 5'!F20</f>
        <v>2.3066321521742459E-2</v>
      </c>
      <c r="E3" s="7">
        <f>'AEO23 Table 5'!G19/'AEO23 Table 5'!G20</f>
        <v>2.2066394332483707E-2</v>
      </c>
      <c r="F3" s="7">
        <f>'AEO23 Table 5'!H19/'AEO23 Table 5'!H20</f>
        <v>2.1507681140008669E-2</v>
      </c>
      <c r="G3" s="7">
        <f>'AEO23 Table 5'!I19/'AEO23 Table 5'!I20</f>
        <v>2.2313223134060155E-2</v>
      </c>
      <c r="H3" s="7">
        <f>'AEO23 Table 5'!J19/'AEO23 Table 5'!J20</f>
        <v>2.3150897092307183E-2</v>
      </c>
      <c r="I3" s="7">
        <f>'AEO23 Table 5'!K19/'AEO23 Table 5'!K20</f>
        <v>2.3729112404800329E-2</v>
      </c>
      <c r="J3" s="7">
        <f>'AEO23 Table 5'!L19/'AEO23 Table 5'!L20</f>
        <v>2.4000978424669406E-2</v>
      </c>
      <c r="K3" s="7">
        <f>'AEO23 Table 5'!M19/'AEO23 Table 5'!M20</f>
        <v>2.3587080179046913E-2</v>
      </c>
      <c r="L3" s="7">
        <f>'AEO23 Table 5'!N19/'AEO23 Table 5'!N20</f>
        <v>2.2757631878943793E-2</v>
      </c>
      <c r="M3" s="7">
        <f>'AEO23 Table 5'!O19/'AEO23 Table 5'!O20</f>
        <v>2.1959585501594752E-2</v>
      </c>
      <c r="N3" s="7">
        <f>'AEO23 Table 5'!P19/'AEO23 Table 5'!P20</f>
        <v>2.1160196532181656E-2</v>
      </c>
      <c r="O3" s="7">
        <f>'AEO23 Table 5'!Q19/'AEO23 Table 5'!Q20</f>
        <v>2.0438054570720524E-2</v>
      </c>
      <c r="P3" s="7">
        <f>'AEO23 Table 5'!R19/'AEO23 Table 5'!R20</f>
        <v>1.9857877815421594E-2</v>
      </c>
      <c r="Q3" s="7">
        <f>'AEO23 Table 5'!S19/'AEO23 Table 5'!S20</f>
        <v>1.9322001905208358E-2</v>
      </c>
      <c r="R3" s="7">
        <f>'AEO23 Table 5'!T19/'AEO23 Table 5'!T20</f>
        <v>1.8853208462384807E-2</v>
      </c>
      <c r="S3" s="7">
        <f>'AEO23 Table 5'!U19/'AEO23 Table 5'!U20</f>
        <v>1.8491605173424956E-2</v>
      </c>
      <c r="T3" s="7">
        <f>'AEO23 Table 5'!V19/'AEO23 Table 5'!V20</f>
        <v>1.8224897384831636E-2</v>
      </c>
      <c r="U3" s="7">
        <f>'AEO23 Table 5'!W19/'AEO23 Table 5'!W20</f>
        <v>1.8063704142527223E-2</v>
      </c>
      <c r="V3" s="7">
        <f>'AEO23 Table 5'!X19/'AEO23 Table 5'!X20</f>
        <v>1.8005129575875248E-2</v>
      </c>
      <c r="W3" s="7">
        <f>'AEO23 Table 5'!Y19/'AEO23 Table 5'!Y20</f>
        <v>1.8018810624033866E-2</v>
      </c>
      <c r="X3" s="7">
        <f>'AEO23 Table 5'!Z19/'AEO23 Table 5'!Z20</f>
        <v>1.8083965024387156E-2</v>
      </c>
      <c r="Y3" s="7">
        <f>'AEO23 Table 5'!AA19/'AEO23 Table 5'!AA20</f>
        <v>1.8183298522972995E-2</v>
      </c>
      <c r="Z3" s="7">
        <f>'AEO23 Table 5'!AB19/'AEO23 Table 5'!AB20</f>
        <v>1.8295535872275726E-2</v>
      </c>
      <c r="AA3" s="7">
        <f>'AEO23 Table 5'!AC19/'AEO23 Table 5'!AC20</f>
        <v>1.8407639229230745E-2</v>
      </c>
      <c r="AB3" s="7">
        <f>'AEO23 Table 5'!AD19/'AEO23 Table 5'!AD20</f>
        <v>1.8509465687508133E-2</v>
      </c>
      <c r="AC3" s="7">
        <f>'AEO23 Table 5'!AE19/'AEO23 Table 5'!AE20</f>
        <v>1.8590605482435827E-2</v>
      </c>
      <c r="AD3" s="7">
        <f>'AEO23 Table 5'!AF19/'AEO23 Table 5'!AF20</f>
        <v>0.47970399390575685</v>
      </c>
      <c r="AE3" s="7"/>
    </row>
    <row r="5" spans="1:31" x14ac:dyDescent="0.25">
      <c r="A5" t="s">
        <v>140</v>
      </c>
      <c r="B5" s="9">
        <f>AVERAGE(B3:AD3)</f>
        <v>3.6231176565782335E-2</v>
      </c>
    </row>
    <row r="8" spans="1:31" x14ac:dyDescent="0.25">
      <c r="A8" s="13" t="s">
        <v>141</v>
      </c>
      <c r="B8" s="14"/>
      <c r="C8" s="14"/>
    </row>
    <row r="10" spans="1:31" x14ac:dyDescent="0.25">
      <c r="A10" t="s">
        <v>270</v>
      </c>
    </row>
    <row r="12" spans="1:31" x14ac:dyDescent="0.25">
      <c r="B12" s="10" t="s">
        <v>271</v>
      </c>
      <c r="C12" t="s">
        <v>275</v>
      </c>
    </row>
    <row r="13" spans="1:31" x14ac:dyDescent="0.25">
      <c r="A13" t="s">
        <v>267</v>
      </c>
      <c r="B13">
        <v>0.997</v>
      </c>
    </row>
    <row r="14" spans="1:31" x14ac:dyDescent="0.25">
      <c r="A14" t="s">
        <v>268</v>
      </c>
      <c r="B14">
        <v>0.995</v>
      </c>
    </row>
    <row r="15" spans="1:31" x14ac:dyDescent="0.25">
      <c r="A15" t="s">
        <v>269</v>
      </c>
      <c r="B15">
        <v>0.96599999999999997</v>
      </c>
    </row>
    <row r="17" spans="1:32" x14ac:dyDescent="0.25">
      <c r="A17" s="1" t="s">
        <v>273</v>
      </c>
    </row>
    <row r="18" spans="1:32" x14ac:dyDescent="0.25">
      <c r="B18">
        <v>2022</v>
      </c>
      <c r="C18">
        <v>2023</v>
      </c>
      <c r="D18">
        <v>2024</v>
      </c>
      <c r="E18">
        <v>2025</v>
      </c>
      <c r="F18">
        <v>2026</v>
      </c>
      <c r="G18">
        <v>2027</v>
      </c>
      <c r="H18">
        <v>2028</v>
      </c>
      <c r="I18">
        <v>2029</v>
      </c>
      <c r="J18">
        <v>2030</v>
      </c>
      <c r="K18">
        <v>2031</v>
      </c>
      <c r="L18">
        <v>2032</v>
      </c>
      <c r="M18">
        <v>2033</v>
      </c>
      <c r="N18">
        <v>2034</v>
      </c>
      <c r="O18">
        <v>2035</v>
      </c>
      <c r="P18">
        <v>2036</v>
      </c>
      <c r="Q18">
        <v>2037</v>
      </c>
      <c r="R18">
        <v>2038</v>
      </c>
      <c r="S18">
        <v>2039</v>
      </c>
      <c r="T18">
        <v>2040</v>
      </c>
      <c r="U18">
        <v>2041</v>
      </c>
      <c r="V18">
        <v>2042</v>
      </c>
      <c r="W18">
        <v>2043</v>
      </c>
      <c r="X18">
        <v>2044</v>
      </c>
      <c r="Y18">
        <v>2045</v>
      </c>
      <c r="Z18">
        <v>2046</v>
      </c>
      <c r="AA18">
        <v>2047</v>
      </c>
      <c r="AB18">
        <v>2048</v>
      </c>
      <c r="AC18">
        <v>2049</v>
      </c>
      <c r="AD18">
        <v>2050</v>
      </c>
    </row>
    <row r="19" spans="1:32" x14ac:dyDescent="0.25">
      <c r="A19" t="s">
        <v>267</v>
      </c>
      <c r="B19" s="12">
        <f>'AEO23 Table 4'!C17*$B13</f>
        <v>86.663482235000004</v>
      </c>
      <c r="C19" s="12">
        <f>'AEO23 Table 4'!D17*$B13</f>
        <v>87.485365166999998</v>
      </c>
      <c r="D19" s="12">
        <f>'AEO23 Table 4'!E17*$B13</f>
        <v>88.352818974999991</v>
      </c>
      <c r="E19" s="12">
        <f>'AEO23 Table 4'!F17*$B13</f>
        <v>89.251421057000002</v>
      </c>
      <c r="F19" s="12">
        <f>'AEO23 Table 4'!G17*$B13</f>
        <v>90.140074076000005</v>
      </c>
      <c r="G19" s="12">
        <f>'AEO23 Table 4'!H17*$B13</f>
        <v>91.028225603999999</v>
      </c>
      <c r="H19" s="12">
        <f>'AEO23 Table 4'!I17*$B13</f>
        <v>91.921670205000012</v>
      </c>
      <c r="I19" s="12">
        <f>'AEO23 Table 4'!J17*$B13</f>
        <v>92.812232479000002</v>
      </c>
      <c r="J19" s="12">
        <f>'AEO23 Table 4'!K17*$B13</f>
        <v>93.688707143000002</v>
      </c>
      <c r="K19" s="12">
        <f>'AEO23 Table 4'!L17*$B13</f>
        <v>94.552045335000003</v>
      </c>
      <c r="L19" s="12">
        <f>'AEO23 Table 4'!M17*$B13</f>
        <v>95.407473328999998</v>
      </c>
      <c r="M19" s="12">
        <f>'AEO23 Table 4'!N17*$B13</f>
        <v>96.243603390999994</v>
      </c>
      <c r="N19" s="12">
        <f>'AEO23 Table 4'!O17*$B13</f>
        <v>97.055841345000005</v>
      </c>
      <c r="O19" s="12">
        <f>'AEO23 Table 4'!P17*$B13</f>
        <v>97.859917856999999</v>
      </c>
      <c r="P19" s="12">
        <f>'AEO23 Table 4'!Q17*$B13</f>
        <v>98.662267565000008</v>
      </c>
      <c r="Q19" s="12">
        <f>'AEO23 Table 4'!R17*$B13</f>
        <v>99.457968279999989</v>
      </c>
      <c r="R19" s="12">
        <f>'AEO23 Table 4'!S17*$B13</f>
        <v>100.24841380800001</v>
      </c>
      <c r="S19" s="12">
        <f>'AEO23 Table 4'!T17*$B13</f>
        <v>101.03065203199999</v>
      </c>
      <c r="T19" s="12">
        <f>'AEO23 Table 4'!U17*$B13</f>
        <v>101.81861702400001</v>
      </c>
      <c r="U19" s="12">
        <f>'AEO23 Table 4'!V17*$B13</f>
        <v>102.60885716999999</v>
      </c>
      <c r="V19" s="12">
        <f>'AEO23 Table 4'!W17*$B13</f>
        <v>103.38673650999999</v>
      </c>
      <c r="W19" s="12">
        <f>'AEO23 Table 4'!X17*$B13</f>
        <v>104.159892064</v>
      </c>
      <c r="X19" s="12">
        <f>'AEO23 Table 4'!Y17*$B13</f>
        <v>104.93023408399999</v>
      </c>
      <c r="Y19" s="12">
        <f>'AEO23 Table 4'!Z17*$B13</f>
        <v>105.698003844</v>
      </c>
      <c r="Z19" s="12">
        <f>'AEO23 Table 4'!AA17*$B13</f>
        <v>106.46016847000001</v>
      </c>
      <c r="AA19" s="12">
        <f>'AEO23 Table 4'!AB17*$B13</f>
        <v>107.215532559</v>
      </c>
      <c r="AB19" s="12">
        <f>'AEO23 Table 4'!AC17*$B13</f>
        <v>107.961365328</v>
      </c>
      <c r="AC19" s="12">
        <f>'AEO23 Table 4'!AD17*$B13</f>
        <v>108.69535573100001</v>
      </c>
      <c r="AD19" s="12">
        <f>'AEO23 Table 4'!AE17*$B13</f>
        <v>109.41943395999999</v>
      </c>
      <c r="AE19" s="12"/>
      <c r="AF19" s="12"/>
    </row>
    <row r="20" spans="1:32" x14ac:dyDescent="0.25">
      <c r="A20" t="s">
        <v>268</v>
      </c>
      <c r="B20" s="12">
        <f>'AEO23 Table 4'!C18*$B14</f>
        <v>32.677941239999996</v>
      </c>
      <c r="C20" s="12">
        <f>'AEO23 Table 4'!D18*$B14</f>
        <v>33.043182854999998</v>
      </c>
      <c r="D20" s="12">
        <f>'AEO23 Table 4'!E18*$B14</f>
        <v>33.367791654999998</v>
      </c>
      <c r="E20" s="12">
        <f>'AEO23 Table 4'!F18*$B14</f>
        <v>33.68885925</v>
      </c>
      <c r="F20" s="12">
        <f>'AEO23 Table 4'!G18*$B14</f>
        <v>34.010720855000002</v>
      </c>
      <c r="G20" s="12">
        <f>'AEO23 Table 4'!H18*$B14</f>
        <v>34.335094835</v>
      </c>
      <c r="H20" s="12">
        <f>'AEO23 Table 4'!I18*$B14</f>
        <v>34.660083725</v>
      </c>
      <c r="I20" s="12">
        <f>'AEO23 Table 4'!J18*$B14</f>
        <v>34.979280719999998</v>
      </c>
      <c r="J20" s="12">
        <f>'AEO23 Table 4'!K18*$B14</f>
        <v>35.287804350000002</v>
      </c>
      <c r="K20" s="12">
        <f>'AEO23 Table 4'!L18*$B14</f>
        <v>35.590235595000003</v>
      </c>
      <c r="L20" s="12">
        <f>'AEO23 Table 4'!M18*$B14</f>
        <v>35.891441</v>
      </c>
      <c r="M20" s="12">
        <f>'AEO23 Table 4'!N18*$B14</f>
        <v>36.184774959999999</v>
      </c>
      <c r="N20" s="12">
        <f>'AEO23 Table 4'!O18*$B14</f>
        <v>36.467340034999999</v>
      </c>
      <c r="O20" s="12">
        <f>'AEO23 Table 4'!P18*$B14</f>
        <v>36.745460444999999</v>
      </c>
      <c r="P20" s="12">
        <f>'AEO23 Table 4'!Q18*$B14</f>
        <v>37.025956915000002</v>
      </c>
      <c r="Q20" s="12">
        <f>'AEO23 Table 4'!R18*$B14</f>
        <v>37.308678205</v>
      </c>
      <c r="R20" s="12">
        <f>'AEO23 Table 4'!S18*$B14</f>
        <v>37.595004379999999</v>
      </c>
      <c r="S20" s="12">
        <f>'AEO23 Table 4'!T18*$B14</f>
        <v>37.882940464999997</v>
      </c>
      <c r="T20" s="12">
        <f>'AEO23 Table 4'!U18*$B14</f>
        <v>38.174637650000001</v>
      </c>
      <c r="U20" s="12">
        <f>'AEO23 Table 4'!V18*$B14</f>
        <v>38.463223470000003</v>
      </c>
      <c r="V20" s="12">
        <f>'AEO23 Table 4'!W18*$B14</f>
        <v>38.747246220000001</v>
      </c>
      <c r="W20" s="12">
        <f>'AEO23 Table 4'!X18*$B14</f>
        <v>39.027871044999998</v>
      </c>
      <c r="X20" s="12">
        <f>'AEO23 Table 4'!Y18*$B14</f>
        <v>39.304435274999996</v>
      </c>
      <c r="Y20" s="12">
        <f>'AEO23 Table 4'!Z18*$B14</f>
        <v>39.577895104999996</v>
      </c>
      <c r="Z20" s="12">
        <f>'AEO23 Table 4'!AA18*$B14</f>
        <v>39.848200784999996</v>
      </c>
      <c r="AA20" s="12">
        <f>'AEO23 Table 4'!AB18*$B14</f>
        <v>40.121163115000002</v>
      </c>
      <c r="AB20" s="12">
        <f>'AEO23 Table 4'!AC18*$B14</f>
        <v>40.392925474999998</v>
      </c>
      <c r="AC20" s="12">
        <f>'AEO23 Table 4'!AD18*$B14</f>
        <v>40.665189314999999</v>
      </c>
      <c r="AD20" s="12">
        <f>'AEO23 Table 4'!AE18*$B14</f>
        <v>40.938368555000004</v>
      </c>
      <c r="AE20" s="12"/>
      <c r="AF20" s="12"/>
    </row>
    <row r="21" spans="1:32" x14ac:dyDescent="0.25">
      <c r="A21" t="s">
        <v>269</v>
      </c>
      <c r="B21" s="12">
        <f>'AEO23 Table 4'!C19*$B15</f>
        <v>6.4223312159999999</v>
      </c>
      <c r="C21" s="12">
        <f>'AEO23 Table 4'!D19*$B15</f>
        <v>6.4281842100000004</v>
      </c>
      <c r="D21" s="12">
        <f>'AEO23 Table 4'!E19*$B15</f>
        <v>6.4313836019999995</v>
      </c>
      <c r="E21" s="12">
        <f>'AEO23 Table 4'!F19*$B15</f>
        <v>6.4338333779999992</v>
      </c>
      <c r="F21" s="12">
        <f>'AEO23 Table 4'!G19*$B15</f>
        <v>6.4418579400000002</v>
      </c>
      <c r="G21" s="12">
        <f>'AEO23 Table 4'!H19*$B15</f>
        <v>6.4537474679999995</v>
      </c>
      <c r="H21" s="12">
        <f>'AEO23 Table 4'!I19*$B15</f>
        <v>6.4680510299999998</v>
      </c>
      <c r="I21" s="12">
        <f>'AEO23 Table 4'!J19*$B15</f>
        <v>6.4817044739999998</v>
      </c>
      <c r="J21" s="12">
        <f>'AEO23 Table 4'!K19*$B15</f>
        <v>6.4894054260000003</v>
      </c>
      <c r="K21" s="12">
        <f>'AEO23 Table 4'!L19*$B15</f>
        <v>6.4935399059999996</v>
      </c>
      <c r="L21" s="12">
        <f>'AEO23 Table 4'!M19*$B15</f>
        <v>6.4982926259999996</v>
      </c>
      <c r="M21" s="12">
        <f>'AEO23 Table 4'!N19*$B15</f>
        <v>6.5051386679999998</v>
      </c>
      <c r="N21" s="12">
        <f>'AEO23 Table 4'!O19*$B15</f>
        <v>6.5114901180000002</v>
      </c>
      <c r="O21" s="12">
        <f>'AEO23 Table 4'!P19*$B15</f>
        <v>6.51557823</v>
      </c>
      <c r="P21" s="12">
        <f>'AEO23 Table 4'!Q19*$B15</f>
        <v>6.5204516999999997</v>
      </c>
      <c r="Q21" s="12">
        <f>'AEO23 Table 4'!R19*$B15</f>
        <v>6.522839652</v>
      </c>
      <c r="R21" s="12">
        <f>'AEO23 Table 4'!S19*$B15</f>
        <v>6.5223817679999998</v>
      </c>
      <c r="S21" s="12">
        <f>'AEO23 Table 4'!T19*$B15</f>
        <v>6.5206603559999996</v>
      </c>
      <c r="T21" s="12">
        <f>'AEO23 Table 4'!U19*$B15</f>
        <v>6.5213317259999997</v>
      </c>
      <c r="U21" s="12">
        <f>'AEO23 Table 4'!V19*$B15</f>
        <v>6.5235786419999995</v>
      </c>
      <c r="V21" s="12">
        <f>'AEO23 Table 4'!W19*$B15</f>
        <v>6.5265529559999997</v>
      </c>
      <c r="W21" s="12">
        <f>'AEO23 Table 4'!X19*$B15</f>
        <v>6.529523406</v>
      </c>
      <c r="X21" s="12">
        <f>'AEO23 Table 4'!Y19*$B15</f>
        <v>6.5319770459999997</v>
      </c>
      <c r="Y21" s="12">
        <f>'AEO23 Table 4'!Z19*$B15</f>
        <v>6.5338665419999993</v>
      </c>
      <c r="Z21" s="12">
        <f>'AEO23 Table 4'!AA19*$B15</f>
        <v>6.5344442099999993</v>
      </c>
      <c r="AA21" s="12">
        <f>'AEO23 Table 4'!AB19*$B15</f>
        <v>6.5354739660000005</v>
      </c>
      <c r="AB21" s="12">
        <f>'AEO23 Table 4'!AC19*$B15</f>
        <v>6.5363897339999992</v>
      </c>
      <c r="AC21" s="12">
        <f>'AEO23 Table 4'!AD19*$B15</f>
        <v>6.536696922</v>
      </c>
      <c r="AD21" s="12">
        <f>'AEO23 Table 4'!AE19*$B15</f>
        <v>6.5371490100000003</v>
      </c>
      <c r="AE21" s="12"/>
      <c r="AF21" s="12"/>
    </row>
    <row r="23" spans="1:32" x14ac:dyDescent="0.25">
      <c r="A23" s="1" t="s">
        <v>274</v>
      </c>
    </row>
    <row r="24" spans="1:32" x14ac:dyDescent="0.25">
      <c r="B24">
        <v>2022</v>
      </c>
      <c r="C24">
        <v>2023</v>
      </c>
      <c r="D24">
        <v>2024</v>
      </c>
      <c r="E24">
        <v>2025</v>
      </c>
      <c r="F24">
        <v>2026</v>
      </c>
      <c r="G24">
        <v>2027</v>
      </c>
      <c r="H24">
        <v>2028</v>
      </c>
      <c r="I24">
        <v>2029</v>
      </c>
      <c r="J24">
        <v>2030</v>
      </c>
      <c r="K24">
        <v>2031</v>
      </c>
      <c r="L24">
        <v>2032</v>
      </c>
      <c r="M24">
        <v>2033</v>
      </c>
      <c r="N24">
        <v>2034</v>
      </c>
      <c r="O24">
        <v>2035</v>
      </c>
      <c r="P24">
        <v>2036</v>
      </c>
      <c r="Q24">
        <v>2037</v>
      </c>
      <c r="R24">
        <v>2038</v>
      </c>
      <c r="S24">
        <v>2039</v>
      </c>
      <c r="T24">
        <v>2040</v>
      </c>
      <c r="U24">
        <v>2041</v>
      </c>
      <c r="V24">
        <v>2042</v>
      </c>
      <c r="W24">
        <v>2043</v>
      </c>
      <c r="X24">
        <v>2044</v>
      </c>
      <c r="Y24">
        <v>2045</v>
      </c>
      <c r="Z24">
        <v>2046</v>
      </c>
      <c r="AA24">
        <v>2047</v>
      </c>
      <c r="AB24">
        <v>2048</v>
      </c>
      <c r="AC24">
        <v>2049</v>
      </c>
      <c r="AD24">
        <v>2050</v>
      </c>
    </row>
    <row r="25" spans="1:32" x14ac:dyDescent="0.25">
      <c r="A25" t="s">
        <v>267</v>
      </c>
      <c r="B25" s="12">
        <f>'AEO23 Table 4'!C17-B19</f>
        <v>0.26077276499999869</v>
      </c>
      <c r="C25" s="12">
        <f>'AEO23 Table 4'!D17-C19</f>
        <v>0.26324583299999915</v>
      </c>
      <c r="D25" s="12">
        <f>'AEO23 Table 4'!E17-D19</f>
        <v>0.26585602500000505</v>
      </c>
      <c r="E25" s="12">
        <f>'AEO23 Table 4'!F17-E19</f>
        <v>0.26855994299999963</v>
      </c>
      <c r="F25" s="12">
        <f>'AEO23 Table 4'!G17-F19</f>
        <v>0.27123392400000057</v>
      </c>
      <c r="G25" s="12">
        <f>'AEO23 Table 4'!H17-G19</f>
        <v>0.273906396000001</v>
      </c>
      <c r="H25" s="12">
        <f>'AEO23 Table 4'!I17-H19</f>
        <v>0.27659479499999406</v>
      </c>
      <c r="I25" s="12">
        <f>'AEO23 Table 4'!J17-I19</f>
        <v>0.27927452100000494</v>
      </c>
      <c r="J25" s="12">
        <f>'AEO23 Table 4'!K17-J19</f>
        <v>0.28191185699999721</v>
      </c>
      <c r="K25" s="12">
        <f>'AEO23 Table 4'!L17-K19</f>
        <v>0.28450966500000163</v>
      </c>
      <c r="L25" s="12">
        <f>'AEO23 Table 4'!M17-L19</f>
        <v>0.28708367100000487</v>
      </c>
      <c r="M25" s="12">
        <f>'AEO23 Table 4'!N17-M19</f>
        <v>0.28959960900000681</v>
      </c>
      <c r="N25" s="12">
        <f>'AEO23 Table 4'!O17-N19</f>
        <v>0.29204365500000051</v>
      </c>
      <c r="O25" s="12">
        <f>'AEO23 Table 4'!P17-O19</f>
        <v>0.29446314300000154</v>
      </c>
      <c r="P25" s="12">
        <f>'AEO23 Table 4'!Q17-P19</f>
        <v>0.29687743499999897</v>
      </c>
      <c r="Q25" s="12">
        <f>'AEO23 Table 4'!R17-Q19</f>
        <v>0.29927172000000724</v>
      </c>
      <c r="R25" s="12">
        <f>'AEO23 Table 4'!S17-R19</f>
        <v>0.30165019199999676</v>
      </c>
      <c r="S25" s="12">
        <f>'AEO23 Table 4'!T17-S19</f>
        <v>0.30400396800000351</v>
      </c>
      <c r="T25" s="12">
        <f>'AEO23 Table 4'!U17-T19</f>
        <v>0.30637497600000074</v>
      </c>
      <c r="U25" s="12">
        <f>'AEO23 Table 4'!V17-U19</f>
        <v>0.30875283000000309</v>
      </c>
      <c r="V25" s="12">
        <f>'AEO23 Table 4'!W17-V19</f>
        <v>0.31109349000000464</v>
      </c>
      <c r="W25" s="12">
        <f>'AEO23 Table 4'!X17-W19</f>
        <v>0.31341993600000251</v>
      </c>
      <c r="X25" s="12">
        <f>'AEO23 Table 4'!Y17-X19</f>
        <v>0.31573791600000334</v>
      </c>
      <c r="Y25" s="12">
        <f>'AEO23 Table 4'!Z17-Y19</f>
        <v>0.31804815600000325</v>
      </c>
      <c r="Z25" s="12">
        <f>'AEO23 Table 4'!AA17-Z19</f>
        <v>0.32034152999999321</v>
      </c>
      <c r="AA25" s="12">
        <f>'AEO23 Table 4'!AB17-AA19</f>
        <v>0.32261444099999892</v>
      </c>
      <c r="AB25" s="12">
        <f>'AEO23 Table 4'!AC17-AB19</f>
        <v>0.32485867200000484</v>
      </c>
      <c r="AC25" s="12">
        <f>'AEO23 Table 4'!AD17-AC19</f>
        <v>0.32706726899999694</v>
      </c>
      <c r="AD25" s="12">
        <f>'AEO23 Table 4'!AE17-AD19</f>
        <v>0.32924604000000102</v>
      </c>
      <c r="AE25" s="12"/>
      <c r="AF25" s="12"/>
    </row>
    <row r="26" spans="1:32" x14ac:dyDescent="0.25">
      <c r="A26" t="s">
        <v>268</v>
      </c>
      <c r="B26" s="12">
        <f>'AEO23 Table 4'!C18-B20</f>
        <v>0.16421076000000312</v>
      </c>
      <c r="C26" s="12">
        <f>'AEO23 Table 4'!D18-C20</f>
        <v>0.16604614500000281</v>
      </c>
      <c r="D26" s="12">
        <f>'AEO23 Table 4'!E18-D20</f>
        <v>0.16767734500000131</v>
      </c>
      <c r="E26" s="12">
        <f>'AEO23 Table 4'!F18-E20</f>
        <v>0.16929075000000182</v>
      </c>
      <c r="F26" s="12">
        <f>'AEO23 Table 4'!G18-F20</f>
        <v>0.17090814499999851</v>
      </c>
      <c r="G26" s="12">
        <f>'AEO23 Table 4'!H18-G20</f>
        <v>0.17253816499999886</v>
      </c>
      <c r="H26" s="12">
        <f>'AEO23 Table 4'!I18-H20</f>
        <v>0.17417127499999907</v>
      </c>
      <c r="I26" s="12">
        <f>'AEO23 Table 4'!J18-I20</f>
        <v>0.17577528000000342</v>
      </c>
      <c r="J26" s="12">
        <f>'AEO23 Table 4'!K18-J20</f>
        <v>0.17732565000000022</v>
      </c>
      <c r="K26" s="12">
        <f>'AEO23 Table 4'!L18-K20</f>
        <v>0.17884540499999702</v>
      </c>
      <c r="L26" s="12">
        <f>'AEO23 Table 4'!M18-L20</f>
        <v>0.18035900000000282</v>
      </c>
      <c r="M26" s="12">
        <f>'AEO23 Table 4'!N18-M20</f>
        <v>0.18183304000000078</v>
      </c>
      <c r="N26" s="12">
        <f>'AEO23 Table 4'!O18-N20</f>
        <v>0.18325296500000121</v>
      </c>
      <c r="O26" s="12">
        <f>'AEO23 Table 4'!P18-O20</f>
        <v>0.1846505549999975</v>
      </c>
      <c r="P26" s="12">
        <f>'AEO23 Table 4'!Q18-P20</f>
        <v>0.18606008500000115</v>
      </c>
      <c r="Q26" s="12">
        <f>'AEO23 Table 4'!R18-Q20</f>
        <v>0.18748079499999903</v>
      </c>
      <c r="R26" s="12">
        <f>'AEO23 Table 4'!S18-R20</f>
        <v>0.18891962000000007</v>
      </c>
      <c r="S26" s="12">
        <f>'AEO23 Table 4'!T18-S20</f>
        <v>0.19036653500000256</v>
      </c>
      <c r="T26" s="12">
        <f>'AEO23 Table 4'!U18-T20</f>
        <v>0.19183234999999854</v>
      </c>
      <c r="U26" s="12">
        <f>'AEO23 Table 4'!V18-U20</f>
        <v>0.19328252999999762</v>
      </c>
      <c r="V26" s="12">
        <f>'AEO23 Table 4'!W18-V20</f>
        <v>0.19470977999999661</v>
      </c>
      <c r="W26" s="12">
        <f>'AEO23 Table 4'!X18-W20</f>
        <v>0.19611995500000035</v>
      </c>
      <c r="X26" s="12">
        <f>'AEO23 Table 4'!Y18-X20</f>
        <v>0.1975097250000033</v>
      </c>
      <c r="Y26" s="12">
        <f>'AEO23 Table 4'!Z18-Y20</f>
        <v>0.19888389500000159</v>
      </c>
      <c r="Z26" s="12">
        <f>'AEO23 Table 4'!AA18-Z20</f>
        <v>0.20024221500000294</v>
      </c>
      <c r="AA26" s="12">
        <f>'AEO23 Table 4'!AB18-AA20</f>
        <v>0.20161388500000044</v>
      </c>
      <c r="AB26" s="12">
        <f>'AEO23 Table 4'!AC18-AB20</f>
        <v>0.20297952500000349</v>
      </c>
      <c r="AC26" s="12">
        <f>'AEO23 Table 4'!AD18-AC20</f>
        <v>0.20434768500000189</v>
      </c>
      <c r="AD26" s="12">
        <f>'AEO23 Table 4'!AE18-AD20</f>
        <v>0.2057204449999972</v>
      </c>
      <c r="AE26" s="12"/>
      <c r="AF26" s="12"/>
    </row>
    <row r="27" spans="1:32" x14ac:dyDescent="0.25">
      <c r="A27" t="s">
        <v>269</v>
      </c>
      <c r="B27" s="12">
        <f>'AEO23 Table 4'!C19-B21</f>
        <v>0.22604478399999994</v>
      </c>
      <c r="C27" s="12">
        <f>'AEO23 Table 4'!D19-C21</f>
        <v>0.22625078999999992</v>
      </c>
      <c r="D27" s="12">
        <f>'AEO23 Table 4'!E19-D21</f>
        <v>0.22636339800000016</v>
      </c>
      <c r="E27" s="12">
        <f>'AEO23 Table 4'!F19-E21</f>
        <v>0.22644962200000052</v>
      </c>
      <c r="F27" s="12">
        <f>'AEO23 Table 4'!G19-F21</f>
        <v>0.22673205999999979</v>
      </c>
      <c r="G27" s="12">
        <f>'AEO23 Table 4'!H19-G21</f>
        <v>0.22715053200000046</v>
      </c>
      <c r="H27" s="12">
        <f>'AEO23 Table 4'!I19-H21</f>
        <v>0.22765397000000043</v>
      </c>
      <c r="I27" s="12">
        <f>'AEO23 Table 4'!J19-I21</f>
        <v>0.22813452599999984</v>
      </c>
      <c r="J27" s="12">
        <f>'AEO23 Table 4'!K19-J21</f>
        <v>0.22840557399999994</v>
      </c>
      <c r="K27" s="12">
        <f>'AEO23 Table 4'!L19-K21</f>
        <v>0.22855109400000018</v>
      </c>
      <c r="L27" s="12">
        <f>'AEO23 Table 4'!M19-L21</f>
        <v>0.2287183740000005</v>
      </c>
      <c r="M27" s="12">
        <f>'AEO23 Table 4'!N19-M21</f>
        <v>0.22895933200000051</v>
      </c>
      <c r="N27" s="12">
        <f>'AEO23 Table 4'!O19-N21</f>
        <v>0.22918288199999992</v>
      </c>
      <c r="O27" s="12">
        <f>'AEO23 Table 4'!P19-O21</f>
        <v>0.22932677000000012</v>
      </c>
      <c r="P27" s="12">
        <f>'AEO23 Table 4'!Q19-P21</f>
        <v>0.22949830000000038</v>
      </c>
      <c r="Q27" s="12">
        <f>'AEO23 Table 4'!R19-Q21</f>
        <v>0.2295823480000001</v>
      </c>
      <c r="R27" s="12">
        <f>'AEO23 Table 4'!S19-R21</f>
        <v>0.22956623199999981</v>
      </c>
      <c r="S27" s="12">
        <f>'AEO23 Table 4'!T19-S21</f>
        <v>0.22950564400000051</v>
      </c>
      <c r="T27" s="12">
        <f>'AEO23 Table 4'!U19-T21</f>
        <v>0.22952927399999989</v>
      </c>
      <c r="U27" s="12">
        <f>'AEO23 Table 4'!V19-U21</f>
        <v>0.22960835800000012</v>
      </c>
      <c r="V27" s="12">
        <f>'AEO23 Table 4'!W19-V21</f>
        <v>0.22971304400000037</v>
      </c>
      <c r="W27" s="12">
        <f>'AEO23 Table 4'!X19-W21</f>
        <v>0.22981759400000001</v>
      </c>
      <c r="X27" s="12">
        <f>'AEO23 Table 4'!Y19-X21</f>
        <v>0.22990395400000008</v>
      </c>
      <c r="Y27" s="12">
        <f>'AEO23 Table 4'!Z19-Y21</f>
        <v>0.22997045800000038</v>
      </c>
      <c r="Z27" s="12">
        <f>'AEO23 Table 4'!AA19-Z21</f>
        <v>0.22999079000000044</v>
      </c>
      <c r="AA27" s="12">
        <f>'AEO23 Table 4'!AB19-AA21</f>
        <v>0.23002703399999991</v>
      </c>
      <c r="AB27" s="12">
        <f>'AEO23 Table 4'!AC19-AB21</f>
        <v>0.23005926600000048</v>
      </c>
      <c r="AC27" s="12">
        <f>'AEO23 Table 4'!AD19-AC21</f>
        <v>0.23007007799999979</v>
      </c>
      <c r="AD27" s="12">
        <f>'AEO23 Table 4'!AE19-AD21</f>
        <v>0.23008599000000007</v>
      </c>
      <c r="AE27" s="12"/>
      <c r="AF27" s="12"/>
    </row>
    <row r="29" spans="1:32" x14ac:dyDescent="0.25">
      <c r="A29" s="1" t="s">
        <v>276</v>
      </c>
    </row>
    <row r="30" spans="1:32" x14ac:dyDescent="0.25">
      <c r="B30">
        <v>2022</v>
      </c>
      <c r="C30">
        <v>2023</v>
      </c>
      <c r="D30">
        <v>2024</v>
      </c>
      <c r="E30">
        <v>2025</v>
      </c>
      <c r="F30">
        <v>2026</v>
      </c>
      <c r="G30">
        <v>2027</v>
      </c>
      <c r="H30">
        <v>2028</v>
      </c>
      <c r="I30">
        <v>2029</v>
      </c>
      <c r="J30">
        <v>2030</v>
      </c>
      <c r="K30">
        <v>2031</v>
      </c>
      <c r="L30">
        <v>2032</v>
      </c>
      <c r="M30">
        <v>2033</v>
      </c>
      <c r="N30">
        <v>2034</v>
      </c>
      <c r="O30">
        <v>2035</v>
      </c>
      <c r="P30">
        <v>2036</v>
      </c>
      <c r="Q30">
        <v>2037</v>
      </c>
      <c r="R30">
        <v>2038</v>
      </c>
      <c r="S30">
        <v>2039</v>
      </c>
      <c r="T30">
        <v>2040</v>
      </c>
      <c r="U30">
        <v>2041</v>
      </c>
      <c r="V30">
        <v>2042</v>
      </c>
      <c r="W30">
        <v>2043</v>
      </c>
      <c r="X30">
        <v>2044</v>
      </c>
      <c r="Y30">
        <v>2045</v>
      </c>
      <c r="Z30">
        <v>2046</v>
      </c>
      <c r="AA30">
        <v>2047</v>
      </c>
      <c r="AB30">
        <v>2048</v>
      </c>
      <c r="AC30">
        <v>2049</v>
      </c>
      <c r="AD30">
        <v>2050</v>
      </c>
    </row>
    <row r="31" spans="1:32" x14ac:dyDescent="0.25">
      <c r="A31" t="s">
        <v>267</v>
      </c>
      <c r="B31" s="7">
        <f t="shared" ref="B31:AD31" si="0">B25/B19</f>
        <v>3.0090270812437158E-3</v>
      </c>
      <c r="C31" s="7">
        <f t="shared" si="0"/>
        <v>3.0090270812437214E-3</v>
      </c>
      <c r="D31" s="7">
        <f>D25/D19</f>
        <v>3.0090270812437887E-3</v>
      </c>
      <c r="E31" s="7">
        <f t="shared" si="0"/>
        <v>3.0090270812437271E-3</v>
      </c>
      <c r="F31" s="7">
        <f t="shared" si="0"/>
        <v>3.0090270812437375E-3</v>
      </c>
      <c r="G31" s="7">
        <f t="shared" si="0"/>
        <v>3.0090270812437423E-3</v>
      </c>
      <c r="H31" s="7">
        <f t="shared" si="0"/>
        <v>3.0090270812436664E-3</v>
      </c>
      <c r="I31" s="7">
        <f t="shared" si="0"/>
        <v>3.0090270812437843E-3</v>
      </c>
      <c r="J31" s="7">
        <f t="shared" si="0"/>
        <v>3.0090270812437015E-3</v>
      </c>
      <c r="K31" s="7">
        <f t="shared" si="0"/>
        <v>3.0090270812437483E-3</v>
      </c>
      <c r="L31" s="7">
        <f t="shared" si="0"/>
        <v>3.0090270812437822E-3</v>
      </c>
      <c r="M31" s="7">
        <f t="shared" si="0"/>
        <v>3.0090270812438021E-3</v>
      </c>
      <c r="N31" s="7">
        <f t="shared" si="0"/>
        <v>3.0090270812437362E-3</v>
      </c>
      <c r="O31" s="7">
        <f t="shared" si="0"/>
        <v>3.009027081243747E-3</v>
      </c>
      <c r="P31" s="7">
        <f t="shared" si="0"/>
        <v>3.0090270812437206E-3</v>
      </c>
      <c r="Q31" s="7">
        <f t="shared" si="0"/>
        <v>3.0090270812438043E-3</v>
      </c>
      <c r="R31" s="7">
        <f t="shared" si="0"/>
        <v>3.0090270812436985E-3</v>
      </c>
      <c r="S31" s="7">
        <f t="shared" si="0"/>
        <v>3.0090270812437661E-3</v>
      </c>
      <c r="T31" s="7">
        <f t="shared" si="0"/>
        <v>3.0090270812437384E-3</v>
      </c>
      <c r="U31" s="7">
        <f t="shared" si="0"/>
        <v>3.0090270812437613E-3</v>
      </c>
      <c r="V31" s="7">
        <f t="shared" si="0"/>
        <v>3.0090270812437761E-3</v>
      </c>
      <c r="W31" s="7">
        <f t="shared" si="0"/>
        <v>3.0090270812437553E-3</v>
      </c>
      <c r="X31" s="7">
        <f t="shared" si="0"/>
        <v>3.0090270812437631E-3</v>
      </c>
      <c r="Y31" s="7">
        <f t="shared" si="0"/>
        <v>3.0090270812437618E-3</v>
      </c>
      <c r="Z31" s="7">
        <f t="shared" si="0"/>
        <v>3.0090270812436672E-3</v>
      </c>
      <c r="AA31" s="7">
        <f t="shared" si="0"/>
        <v>3.009027081243721E-3</v>
      </c>
      <c r="AB31" s="7">
        <f t="shared" si="0"/>
        <v>3.0090270812437761E-3</v>
      </c>
      <c r="AC31" s="7">
        <f t="shared" si="0"/>
        <v>3.0090270812437028E-3</v>
      </c>
      <c r="AD31" s="7">
        <f t="shared" si="0"/>
        <v>3.0090270812437405E-3</v>
      </c>
      <c r="AE31" s="7"/>
      <c r="AF31" s="7"/>
    </row>
    <row r="32" spans="1:32" x14ac:dyDescent="0.25">
      <c r="A32" t="s">
        <v>268</v>
      </c>
      <c r="B32" s="7">
        <f t="shared" ref="B32:AD32" si="1">B26/B20</f>
        <v>5.0251256281407999E-3</v>
      </c>
      <c r="C32" s="7">
        <f t="shared" si="1"/>
        <v>5.0251256281407886E-3</v>
      </c>
      <c r="D32" s="7">
        <f t="shared" si="1"/>
        <v>5.0251256281407435E-3</v>
      </c>
      <c r="E32" s="7">
        <f t="shared" si="1"/>
        <v>5.0251256281407574E-3</v>
      </c>
      <c r="F32" s="7">
        <f t="shared" si="1"/>
        <v>5.0251256281406594E-3</v>
      </c>
      <c r="G32" s="7">
        <f t="shared" si="1"/>
        <v>5.0251256281406706E-3</v>
      </c>
      <c r="H32" s="7">
        <f t="shared" si="1"/>
        <v>5.0251256281406767E-3</v>
      </c>
      <c r="I32" s="7">
        <f t="shared" si="1"/>
        <v>5.0251256281408016E-3</v>
      </c>
      <c r="J32" s="7">
        <f t="shared" si="1"/>
        <v>5.0251256281407097E-3</v>
      </c>
      <c r="K32" s="7">
        <f t="shared" si="1"/>
        <v>5.0251256281406195E-3</v>
      </c>
      <c r="L32" s="7">
        <f t="shared" si="1"/>
        <v>5.0251256281407825E-3</v>
      </c>
      <c r="M32" s="7">
        <f t="shared" si="1"/>
        <v>5.0251256281407253E-3</v>
      </c>
      <c r="N32" s="7">
        <f t="shared" si="1"/>
        <v>5.0251256281407366E-3</v>
      </c>
      <c r="O32" s="7">
        <f t="shared" si="1"/>
        <v>5.0251256281406351E-3</v>
      </c>
      <c r="P32" s="7">
        <f t="shared" si="1"/>
        <v>5.0251256281407339E-3</v>
      </c>
      <c r="Q32" s="7">
        <f t="shared" si="1"/>
        <v>5.0251256281406776E-3</v>
      </c>
      <c r="R32" s="7">
        <f t="shared" si="1"/>
        <v>5.0251256281407053E-3</v>
      </c>
      <c r="S32" s="7">
        <f t="shared" si="1"/>
        <v>5.0251256281407712E-3</v>
      </c>
      <c r="T32" s="7">
        <f t="shared" si="1"/>
        <v>5.0251256281406654E-3</v>
      </c>
      <c r="U32" s="7">
        <f t="shared" si="1"/>
        <v>5.0251256281406411E-3</v>
      </c>
      <c r="V32" s="7">
        <f t="shared" si="1"/>
        <v>5.025125628140616E-3</v>
      </c>
      <c r="W32" s="7">
        <f t="shared" si="1"/>
        <v>5.0251256281407123E-3</v>
      </c>
      <c r="X32" s="7">
        <f t="shared" si="1"/>
        <v>5.0251256281407877E-3</v>
      </c>
      <c r="Y32" s="7">
        <f t="shared" si="1"/>
        <v>5.0251256281407444E-3</v>
      </c>
      <c r="Z32" s="7">
        <f t="shared" si="1"/>
        <v>5.0251256281407782E-3</v>
      </c>
      <c r="AA32" s="7">
        <f t="shared" si="1"/>
        <v>5.025125628140714E-3</v>
      </c>
      <c r="AB32" s="7">
        <f t="shared" si="1"/>
        <v>5.0251256281407903E-3</v>
      </c>
      <c r="AC32" s="7">
        <f t="shared" si="1"/>
        <v>5.0251256281407504E-3</v>
      </c>
      <c r="AD32" s="7">
        <f t="shared" si="1"/>
        <v>5.0251256281406342E-3</v>
      </c>
      <c r="AE32" s="7"/>
      <c r="AF32" s="7"/>
    </row>
    <row r="33" spans="1:32" x14ac:dyDescent="0.25">
      <c r="A33" t="s">
        <v>269</v>
      </c>
      <c r="B33" s="7">
        <f t="shared" ref="B33:AD33" si="2">B27/B21</f>
        <v>3.5196687370600409E-2</v>
      </c>
      <c r="C33" s="7">
        <f t="shared" si="2"/>
        <v>3.5196687370600402E-2</v>
      </c>
      <c r="D33" s="7">
        <f t="shared" si="2"/>
        <v>3.5196687370600444E-2</v>
      </c>
      <c r="E33" s="7">
        <f t="shared" si="2"/>
        <v>3.5196687370600499E-2</v>
      </c>
      <c r="F33" s="7">
        <f t="shared" si="2"/>
        <v>3.5196687370600381E-2</v>
      </c>
      <c r="G33" s="7">
        <f t="shared" si="2"/>
        <v>3.5196687370600485E-2</v>
      </c>
      <c r="H33" s="7">
        <f t="shared" si="2"/>
        <v>3.5196687370600478E-2</v>
      </c>
      <c r="I33" s="7">
        <f t="shared" si="2"/>
        <v>3.5196687370600388E-2</v>
      </c>
      <c r="J33" s="7">
        <f t="shared" si="2"/>
        <v>3.5196687370600402E-2</v>
      </c>
      <c r="K33" s="7">
        <f t="shared" si="2"/>
        <v>3.5196687370600444E-2</v>
      </c>
      <c r="L33" s="7">
        <f t="shared" si="2"/>
        <v>3.5196687370600492E-2</v>
      </c>
      <c r="M33" s="7">
        <f t="shared" si="2"/>
        <v>3.5196687370600492E-2</v>
      </c>
      <c r="N33" s="7">
        <f t="shared" si="2"/>
        <v>3.5196687370600402E-2</v>
      </c>
      <c r="O33" s="7">
        <f t="shared" si="2"/>
        <v>3.519668737060043E-2</v>
      </c>
      <c r="P33" s="7">
        <f t="shared" si="2"/>
        <v>3.5196687370600471E-2</v>
      </c>
      <c r="Q33" s="7">
        <f t="shared" si="2"/>
        <v>3.519668737060043E-2</v>
      </c>
      <c r="R33" s="7">
        <f t="shared" si="2"/>
        <v>3.5196687370600388E-2</v>
      </c>
      <c r="S33" s="7">
        <f t="shared" si="2"/>
        <v>3.5196687370600492E-2</v>
      </c>
      <c r="T33" s="7">
        <f t="shared" si="2"/>
        <v>3.5196687370600402E-2</v>
      </c>
      <c r="U33" s="7">
        <f t="shared" si="2"/>
        <v>3.5196687370600437E-2</v>
      </c>
      <c r="V33" s="7">
        <f t="shared" si="2"/>
        <v>3.5196687370600471E-2</v>
      </c>
      <c r="W33" s="7">
        <f t="shared" si="2"/>
        <v>3.5196687370600416E-2</v>
      </c>
      <c r="X33" s="7">
        <f t="shared" si="2"/>
        <v>3.519668737060043E-2</v>
      </c>
      <c r="Y33" s="7">
        <f t="shared" si="2"/>
        <v>3.5196687370600478E-2</v>
      </c>
      <c r="Z33" s="7">
        <f t="shared" si="2"/>
        <v>3.5196687370600485E-2</v>
      </c>
      <c r="AA33" s="7">
        <f t="shared" si="2"/>
        <v>3.5196687370600395E-2</v>
      </c>
      <c r="AB33" s="7">
        <f t="shared" si="2"/>
        <v>3.5196687370600492E-2</v>
      </c>
      <c r="AC33" s="7">
        <f t="shared" si="2"/>
        <v>3.5196687370600381E-2</v>
      </c>
      <c r="AD33" s="7">
        <f t="shared" si="2"/>
        <v>3.5196687370600423E-2</v>
      </c>
      <c r="AE33" s="7"/>
      <c r="AF33" s="7"/>
    </row>
    <row r="34" spans="1:32" x14ac:dyDescent="0.25">
      <c r="C34" s="8"/>
    </row>
    <row r="35" spans="1:32" x14ac:dyDescent="0.25">
      <c r="A35" s="1" t="s">
        <v>278</v>
      </c>
    </row>
    <row r="36" spans="1:32" x14ac:dyDescent="0.25">
      <c r="A36" t="s">
        <v>267</v>
      </c>
      <c r="B36" s="9">
        <f>AVERAGE(B31:AD31)</f>
        <v>3.0090270812437427E-3</v>
      </c>
    </row>
    <row r="37" spans="1:32" x14ac:dyDescent="0.25">
      <c r="A37" t="s">
        <v>268</v>
      </c>
      <c r="B37" s="9">
        <f>AVERAGE(B32:AD32)</f>
        <v>5.0251256281407183E-3</v>
      </c>
    </row>
    <row r="38" spans="1:32" x14ac:dyDescent="0.25">
      <c r="A38" t="s">
        <v>269</v>
      </c>
      <c r="B38" s="9">
        <f>AVERAGE(B33:AD33)</f>
        <v>3.519668737060043E-2</v>
      </c>
    </row>
    <row r="40" spans="1:32" x14ac:dyDescent="0.25">
      <c r="A40" s="1" t="s">
        <v>277</v>
      </c>
    </row>
    <row r="41" spans="1:32" x14ac:dyDescent="0.25">
      <c r="A41" t="s">
        <v>279</v>
      </c>
      <c r="B41" s="8">
        <f>SUMPRODUCT(B36:B38,'AEO23 Table 4'!C17:C19)/SUM('AEO23 Table 4'!C17:C19)</f>
        <v>5.2256086901215715E-3</v>
      </c>
    </row>
    <row r="44" spans="1:32" x14ac:dyDescent="0.25">
      <c r="A44" s="13" t="s">
        <v>283</v>
      </c>
      <c r="B44" s="14"/>
      <c r="C44" s="14"/>
    </row>
    <row r="46" spans="1:32" x14ac:dyDescent="0.25">
      <c r="A46" t="s">
        <v>284</v>
      </c>
    </row>
    <row r="47" spans="1:32" x14ac:dyDescent="0.25">
      <c r="A47" t="s">
        <v>285</v>
      </c>
    </row>
    <row r="48" spans="1:32" x14ac:dyDescent="0.25">
      <c r="A48" t="s">
        <v>286</v>
      </c>
    </row>
    <row r="50" spans="1:3" x14ac:dyDescent="0.25">
      <c r="A50" s="1" t="s">
        <v>287</v>
      </c>
    </row>
    <row r="51" spans="1:3" x14ac:dyDescent="0.25">
      <c r="A51" t="s">
        <v>288</v>
      </c>
      <c r="B51" s="7">
        <f>1-B5</f>
        <v>0.96376882343421766</v>
      </c>
    </row>
    <row r="52" spans="1:3" x14ac:dyDescent="0.25">
      <c r="A52" t="s">
        <v>289</v>
      </c>
      <c r="B52" s="9">
        <f>1-B41</f>
        <v>0.99477439130987844</v>
      </c>
    </row>
    <row r="54" spans="1:3" x14ac:dyDescent="0.25">
      <c r="A54" s="1" t="s">
        <v>290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291</v>
      </c>
    </row>
    <row r="62" spans="1:3" x14ac:dyDescent="0.25">
      <c r="B62" t="s">
        <v>288</v>
      </c>
      <c r="C62" t="s">
        <v>289</v>
      </c>
    </row>
    <row r="63" spans="1:3" x14ac:dyDescent="0.25">
      <c r="A63" t="s">
        <v>3</v>
      </c>
      <c r="B63" s="11">
        <f>($B55*$B$51)+B$5</f>
        <v>8.6955851483372731E-2</v>
      </c>
      <c r="C63" s="11">
        <f>($B55*$B$52)+B$41</f>
        <v>5.7582155601167799E-2</v>
      </c>
    </row>
    <row r="64" spans="1:3" x14ac:dyDescent="0.25">
      <c r="A64" t="s">
        <v>4</v>
      </c>
      <c r="B64" s="11">
        <f t="shared" ref="B64" si="3">($B56*$B$51)+B$5</f>
        <v>9.7100786466890826E-2</v>
      </c>
      <c r="C64" s="11">
        <f t="shared" ref="C64" si="4">($B56*$B$52)+B$41</f>
        <v>6.8053464983377054E-2</v>
      </c>
    </row>
    <row r="65" spans="1:3" x14ac:dyDescent="0.25">
      <c r="A65" t="s">
        <v>6</v>
      </c>
      <c r="B65" s="11">
        <f>($B57*$B$51)+B$5</f>
        <v>0.14176386273182917</v>
      </c>
      <c r="C65" s="11">
        <f>($B57*$B$52)+B$41</f>
        <v>0.11415340453855327</v>
      </c>
    </row>
    <row r="66" spans="1:3" x14ac:dyDescent="0.25">
      <c r="A66" t="s">
        <v>7</v>
      </c>
      <c r="B66" s="11">
        <f>($B58*$B$51)+B$5</f>
        <v>0.10744562164712848</v>
      </c>
      <c r="C66" s="11">
        <f>($B58*$B$52)+B$41</f>
        <v>7.8731105584940189E-2</v>
      </c>
    </row>
    <row r="67" spans="1:3" x14ac:dyDescent="0.25">
      <c r="A67" t="s">
        <v>8</v>
      </c>
      <c r="B67" s="11">
        <f>($B59*$B$51)+B$5</f>
        <v>9.8813567697874388E-2</v>
      </c>
      <c r="C67" s="11">
        <f>($B59*$B$52)+B$41</f>
        <v>6.9821348385568222E-2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I9" sqref="I9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10" t="s">
        <v>280</v>
      </c>
      <c r="C1" s="10" t="s">
        <v>281</v>
      </c>
      <c r="D1" s="10" t="s">
        <v>282</v>
      </c>
    </row>
    <row r="2" spans="1:4" x14ac:dyDescent="0.25">
      <c r="A2" t="s">
        <v>3</v>
      </c>
      <c r="B2" s="4">
        <f>Calculations!C63</f>
        <v>5.7582155601167799E-2</v>
      </c>
      <c r="C2" s="4">
        <f>B2</f>
        <v>5.7582155601167799E-2</v>
      </c>
      <c r="D2" s="4">
        <f>Calculations!B63</f>
        <v>8.6955851483372731E-2</v>
      </c>
    </row>
    <row r="3" spans="1:4" x14ac:dyDescent="0.25">
      <c r="A3" t="s">
        <v>4</v>
      </c>
      <c r="B3" s="4">
        <f>Calculations!C64</f>
        <v>6.8053464983377054E-2</v>
      </c>
      <c r="C3" s="4">
        <f>B3</f>
        <v>6.8053464983377054E-2</v>
      </c>
      <c r="D3" s="4">
        <f>Calculations!B64</f>
        <v>9.7100786466890826E-2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0.11415340453855327</v>
      </c>
      <c r="C5" s="4">
        <f>B5</f>
        <v>0.11415340453855327</v>
      </c>
      <c r="D5" s="4">
        <f>Calculations!B65</f>
        <v>0.14176386273182917</v>
      </c>
    </row>
    <row r="6" spans="1:4" x14ac:dyDescent="0.25">
      <c r="A6" t="s">
        <v>7</v>
      </c>
      <c r="B6" s="4">
        <f>Calculations!C66</f>
        <v>7.8731105584940189E-2</v>
      </c>
      <c r="C6" s="4">
        <f>B6</f>
        <v>7.8731105584940189E-2</v>
      </c>
      <c r="D6" s="4">
        <f>Calculations!B66</f>
        <v>0.10744562164712848</v>
      </c>
    </row>
    <row r="7" spans="1:4" x14ac:dyDescent="0.25">
      <c r="A7" t="s">
        <v>8</v>
      </c>
      <c r="B7" s="4">
        <f>Calculations!C67</f>
        <v>6.9821348385568222E-2</v>
      </c>
      <c r="C7" s="4">
        <f>B7</f>
        <v>6.9821348385568222E-2</v>
      </c>
      <c r="D7" s="4">
        <f>Calculations!B67</f>
        <v>9.8813567697874388E-2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activeCell="D8" sqref="D8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45" x14ac:dyDescent="0.25">
      <c r="A1" s="18" t="s">
        <v>304</v>
      </c>
      <c r="B1" s="10" t="s">
        <v>280</v>
      </c>
      <c r="C1" s="10" t="s">
        <v>281</v>
      </c>
      <c r="D1" s="10" t="s">
        <v>282</v>
      </c>
    </row>
    <row r="2" spans="1:4" x14ac:dyDescent="0.25">
      <c r="A2" t="s">
        <v>3</v>
      </c>
      <c r="B2" s="17">
        <f>1/'Component Lifetimes'!B2</f>
        <v>5.2631578947368418E-2</v>
      </c>
      <c r="C2" s="4">
        <v>5.2999999999999999E-2</v>
      </c>
      <c r="D2" s="17">
        <f>1/'Component Lifetimes'!B2</f>
        <v>5.2631578947368418E-2</v>
      </c>
    </row>
    <row r="3" spans="1:4" x14ac:dyDescent="0.25">
      <c r="A3" t="s">
        <v>4</v>
      </c>
      <c r="B3" s="17">
        <f>1/'Component Lifetimes'!B3</f>
        <v>6.3157894736842107E-2</v>
      </c>
      <c r="C3" s="4">
        <f>B3</f>
        <v>6.3157894736842107E-2</v>
      </c>
      <c r="D3" s="17">
        <f>1/'Component Lifetimes'!B3</f>
        <v>6.3157894736842107E-2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17">
        <f>1/'Component Lifetimes'!B5</f>
        <v>0.1095</v>
      </c>
      <c r="C5" s="4">
        <f>B5</f>
        <v>0.1095</v>
      </c>
      <c r="D5" s="17">
        <f>1/'Component Lifetimes'!B5</f>
        <v>0.1095</v>
      </c>
    </row>
    <row r="6" spans="1:4" x14ac:dyDescent="0.25">
      <c r="A6" t="s">
        <v>7</v>
      </c>
      <c r="B6" s="17">
        <v>7.0999999999999994E-2</v>
      </c>
      <c r="C6" s="4">
        <f>B6</f>
        <v>7.0999999999999994E-2</v>
      </c>
      <c r="D6" s="17">
        <f>B6</f>
        <v>7.0999999999999994E-2</v>
      </c>
    </row>
    <row r="7" spans="1:4" x14ac:dyDescent="0.25">
      <c r="A7" t="s">
        <v>8</v>
      </c>
      <c r="B7" s="17">
        <v>6.6000000000000003E-2</v>
      </c>
      <c r="C7" s="4">
        <f>B7</f>
        <v>6.6000000000000003E-2</v>
      </c>
      <c r="D7" s="17">
        <v>6.6000000000000003E-2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AEO23 Table 4</vt:lpstr>
      <vt:lpstr>AEO23 Table 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2024-02-26T18:25:04Z</dcterms:modified>
</cp:coreProperties>
</file>