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ahajan\Documents\eps-us\InputData\indst\BPoIFUfE\"/>
    </mc:Choice>
  </mc:AlternateContent>
  <xr:revisionPtr revIDLastSave="0" documentId="13_ncr:1_{66324F3A-A5EC-4BAD-A14E-E92D33DFD132}" xr6:coauthVersionLast="47" xr6:coauthVersionMax="47" xr10:uidLastSave="{00000000-0000-0000-0000-000000000000}"/>
  <bookViews>
    <workbookView xWindow="-120" yWindow="-120" windowWidth="29040" windowHeight="17520" firstSheet="32" activeTab="38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Mining Split" sheetId="44" r:id="rId34"/>
    <sheet name="Vehicles Split" sheetId="45" r:id="rId35"/>
    <sheet name="Balance of Mfg Split" sheetId="46" r:id="rId36"/>
    <sheet name="BPoIFUfE-electricity" sheetId="15" r:id="rId37"/>
    <sheet name="BPoIFUfE-coal" sheetId="16" r:id="rId38"/>
    <sheet name="BPoIFUfE-natural-gas" sheetId="17" r:id="rId39"/>
    <sheet name="BPoIFUfE-biomass" sheetId="18" r:id="rId40"/>
    <sheet name="BPoIFUfE-petroleum-diesel" sheetId="19" r:id="rId41"/>
    <sheet name="BPoIFUfE-heat" sheetId="20" r:id="rId42"/>
    <sheet name="BPoIFUfE-crude-oil" sheetId="21" r:id="rId43"/>
    <sheet name="BPoIFUfE-heavy-or-residual-oil" sheetId="22" r:id="rId44"/>
    <sheet name="BPoIFUfE-LPG-propane-or-butane" sheetId="23" r:id="rId45"/>
    <sheet name="BPoIFUfE-hydrogen" sheetId="24" r:id="rId46"/>
  </sheets>
  <externalReferences>
    <externalReference r:id="rId47"/>
    <externalReference r:id="rId48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" i="17" l="1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1" i="17"/>
  <c r="B10" i="17"/>
  <c r="C83" i="35"/>
  <c r="C15" i="17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3" i="47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B3" i="47"/>
  <c r="B2" i="47"/>
  <c r="B61" i="48"/>
  <c r="S61" i="48" s="1"/>
  <c r="D54" i="48"/>
  <c r="E54" i="48" s="1"/>
  <c r="B70" i="48" s="1"/>
  <c r="D51" i="48"/>
  <c r="E51" i="48" s="1"/>
  <c r="C51" i="48"/>
  <c r="C52" i="48" s="1"/>
  <c r="C50" i="48"/>
  <c r="D50" i="48" s="1"/>
  <c r="P45" i="48"/>
  <c r="Q45" i="48" s="1"/>
  <c r="B44" i="48"/>
  <c r="A44" i="48"/>
  <c r="B43" i="48"/>
  <c r="C43" i="48" s="1"/>
  <c r="C44" i="48" s="1"/>
  <c r="D13" i="48" s="1"/>
  <c r="D21" i="48"/>
  <c r="D20" i="48"/>
  <c r="D19" i="48"/>
  <c r="D53" i="48" s="1"/>
  <c r="E53" i="48" s="1"/>
  <c r="B69" i="48" s="1"/>
  <c r="C18" i="48"/>
  <c r="D18" i="48" s="1"/>
  <c r="D17" i="48"/>
  <c r="D16" i="48"/>
  <c r="C13" i="48" l="1"/>
  <c r="D49" i="48"/>
  <c r="E50" i="48"/>
  <c r="B59" i="48"/>
  <c r="AE70" i="48"/>
  <c r="K70" i="48"/>
  <c r="AD70" i="48"/>
  <c r="J70" i="48"/>
  <c r="AC70" i="48"/>
  <c r="I70" i="48"/>
  <c r="AB70" i="48"/>
  <c r="V70" i="48"/>
  <c r="S70" i="48"/>
  <c r="L70" i="48"/>
  <c r="U70" i="48"/>
  <c r="R70" i="48"/>
  <c r="P70" i="48"/>
  <c r="O70" i="48"/>
  <c r="N70" i="48"/>
  <c r="T70" i="48"/>
  <c r="M61" i="48"/>
  <c r="M70" i="48" s="1"/>
  <c r="AE61" i="48"/>
  <c r="K61" i="48"/>
  <c r="AD61" i="48"/>
  <c r="J61" i="48"/>
  <c r="AC61" i="48"/>
  <c r="I61" i="48"/>
  <c r="AB61" i="48"/>
  <c r="H61" i="48"/>
  <c r="H70" i="48" s="1"/>
  <c r="AA61" i="48"/>
  <c r="AA70" i="48" s="1"/>
  <c r="G61" i="48"/>
  <c r="G70" i="48" s="1"/>
  <c r="Z61" i="48"/>
  <c r="Z70" i="48" s="1"/>
  <c r="F61" i="48"/>
  <c r="F70" i="48" s="1"/>
  <c r="Y61" i="48"/>
  <c r="Y70" i="48" s="1"/>
  <c r="E61" i="48"/>
  <c r="E70" i="48" s="1"/>
  <c r="X61" i="48"/>
  <c r="X70" i="48" s="1"/>
  <c r="D61" i="48"/>
  <c r="D70" i="48" s="1"/>
  <c r="C61" i="48"/>
  <c r="C70" i="48" s="1"/>
  <c r="L61" i="48"/>
  <c r="O61" i="48"/>
  <c r="P61" i="48"/>
  <c r="Q61" i="48"/>
  <c r="Q70" i="48" s="1"/>
  <c r="U61" i="48"/>
  <c r="V61" i="48"/>
  <c r="B60" i="48"/>
  <c r="N61" i="48"/>
  <c r="R61" i="48"/>
  <c r="T61" i="48"/>
  <c r="W61" i="48"/>
  <c r="W70" i="48" s="1"/>
  <c r="D52" i="48"/>
  <c r="E52" i="48" s="1"/>
  <c r="AE59" i="48" l="1"/>
  <c r="K59" i="48"/>
  <c r="AD59" i="48"/>
  <c r="J59" i="48"/>
  <c r="AC59" i="48"/>
  <c r="I59" i="48"/>
  <c r="AB59" i="48"/>
  <c r="H59" i="48"/>
  <c r="AA59" i="48"/>
  <c r="G59" i="48"/>
  <c r="Z59" i="48"/>
  <c r="F59" i="48"/>
  <c r="Y59" i="48"/>
  <c r="E59" i="48"/>
  <c r="X59" i="48"/>
  <c r="D59" i="48"/>
  <c r="V59" i="48"/>
  <c r="T59" i="48"/>
  <c r="O59" i="48"/>
  <c r="L59" i="48"/>
  <c r="S59" i="48"/>
  <c r="R59" i="48"/>
  <c r="Q59" i="48"/>
  <c r="N59" i="48"/>
  <c r="W59" i="48"/>
  <c r="U59" i="48"/>
  <c r="P59" i="48"/>
  <c r="M59" i="48"/>
  <c r="C59" i="48"/>
  <c r="B68" i="48"/>
  <c r="E49" i="48"/>
  <c r="B67" i="48" s="1"/>
  <c r="B58" i="48"/>
  <c r="U60" i="48"/>
  <c r="U69" i="48" s="1"/>
  <c r="T60" i="48"/>
  <c r="T69" i="48" s="1"/>
  <c r="S60" i="48"/>
  <c r="S69" i="48" s="1"/>
  <c r="R60" i="48"/>
  <c r="R69" i="48" s="1"/>
  <c r="Q60" i="48"/>
  <c r="Q69" i="48" s="1"/>
  <c r="P60" i="48"/>
  <c r="P69" i="48" s="1"/>
  <c r="O60" i="48"/>
  <c r="O69" i="48" s="1"/>
  <c r="N60" i="48"/>
  <c r="N69" i="48" s="1"/>
  <c r="AE60" i="48"/>
  <c r="AE69" i="48" s="1"/>
  <c r="C60" i="48"/>
  <c r="C69" i="48" s="1"/>
  <c r="AB60" i="48"/>
  <c r="AB69" i="48" s="1"/>
  <c r="K60" i="48"/>
  <c r="K69" i="48" s="1"/>
  <c r="I60" i="48"/>
  <c r="I69" i="48" s="1"/>
  <c r="D60" i="48"/>
  <c r="D69" i="48" s="1"/>
  <c r="AD60" i="48"/>
  <c r="AD69" i="48" s="1"/>
  <c r="AC60" i="48"/>
  <c r="AC69" i="48" s="1"/>
  <c r="AA60" i="48"/>
  <c r="AA69" i="48" s="1"/>
  <c r="V60" i="48"/>
  <c r="V69" i="48" s="1"/>
  <c r="L60" i="48"/>
  <c r="L69" i="48" s="1"/>
  <c r="H60" i="48"/>
  <c r="H69" i="48" s="1"/>
  <c r="G60" i="48"/>
  <c r="G69" i="48" s="1"/>
  <c r="F60" i="48"/>
  <c r="F69" i="48" s="1"/>
  <c r="Z60" i="48"/>
  <c r="Z69" i="48" s="1"/>
  <c r="Y60" i="48"/>
  <c r="Y69" i="48" s="1"/>
  <c r="X60" i="48"/>
  <c r="X69" i="48" s="1"/>
  <c r="W60" i="48"/>
  <c r="W69" i="48" s="1"/>
  <c r="M60" i="48"/>
  <c r="M69" i="48" s="1"/>
  <c r="J60" i="48"/>
  <c r="J69" i="48" s="1"/>
  <c r="E60" i="48"/>
  <c r="E69" i="48" s="1"/>
  <c r="U58" i="48" l="1"/>
  <c r="T58" i="48"/>
  <c r="S58" i="48"/>
  <c r="R58" i="48"/>
  <c r="Q58" i="48"/>
  <c r="P58" i="48"/>
  <c r="O58" i="48"/>
  <c r="N58" i="48"/>
  <c r="AA58" i="48"/>
  <c r="AA67" i="48" s="1"/>
  <c r="Y58" i="48"/>
  <c r="M58" i="48"/>
  <c r="J58" i="48"/>
  <c r="G58" i="48"/>
  <c r="AE58" i="48"/>
  <c r="Z58" i="48"/>
  <c r="Z67" i="48" s="1"/>
  <c r="X58" i="48"/>
  <c r="X67" i="48" s="1"/>
  <c r="W58" i="48"/>
  <c r="W67" i="48" s="1"/>
  <c r="V58" i="48"/>
  <c r="V67" i="48" s="1"/>
  <c r="F58" i="48"/>
  <c r="F67" i="48" s="1"/>
  <c r="E58" i="48"/>
  <c r="E67" i="48" s="1"/>
  <c r="D58" i="48"/>
  <c r="C58" i="48"/>
  <c r="AC58" i="48"/>
  <c r="L58" i="48"/>
  <c r="K58" i="48"/>
  <c r="I58" i="48"/>
  <c r="I67" i="48" s="1"/>
  <c r="H58" i="48"/>
  <c r="AD58" i="48"/>
  <c r="AD67" i="48" s="1"/>
  <c r="AB58" i="48"/>
  <c r="AB67" i="48" s="1"/>
  <c r="U67" i="48"/>
  <c r="T67" i="48"/>
  <c r="S67" i="48"/>
  <c r="R67" i="48"/>
  <c r="Q67" i="48"/>
  <c r="P67" i="48"/>
  <c r="O67" i="48"/>
  <c r="N67" i="48"/>
  <c r="M67" i="48"/>
  <c r="G67" i="48"/>
  <c r="D67" i="48"/>
  <c r="C67" i="48"/>
  <c r="Y67" i="48"/>
  <c r="K67" i="48"/>
  <c r="AE67" i="48"/>
  <c r="AC67" i="48"/>
  <c r="L67" i="48"/>
  <c r="J67" i="48"/>
  <c r="H67" i="48"/>
  <c r="AE68" i="48"/>
  <c r="K68" i="48"/>
  <c r="AD68" i="48"/>
  <c r="J68" i="48"/>
  <c r="AC68" i="48"/>
  <c r="I68" i="48"/>
  <c r="AB68" i="48"/>
  <c r="H68" i="48"/>
  <c r="AA68" i="48"/>
  <c r="G68" i="48"/>
  <c r="Z68" i="48"/>
  <c r="F68" i="48"/>
  <c r="Y68" i="48"/>
  <c r="E68" i="48"/>
  <c r="X68" i="48"/>
  <c r="D68" i="48"/>
  <c r="W68" i="48"/>
  <c r="C68" i="48"/>
  <c r="O68" i="48"/>
  <c r="M68" i="48"/>
  <c r="L68" i="48"/>
  <c r="R68" i="48"/>
  <c r="P68" i="48"/>
  <c r="N68" i="48"/>
  <c r="T68" i="48"/>
  <c r="S68" i="48"/>
  <c r="V68" i="48"/>
  <c r="U68" i="48"/>
  <c r="Q68" i="48"/>
  <c r="D10" i="21" l="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C10" i="21"/>
  <c r="B10" i="2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B15" i="17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C15" i="16"/>
  <c r="B15" i="16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C11" i="23"/>
  <c r="B11" i="23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C11" i="22"/>
  <c r="B11" i="22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<sst xmlns="http://schemas.openxmlformats.org/spreadsheetml/2006/main" count="7942" uniqueCount="2588">
  <si>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</si>
  <si>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</si>
  <si>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</si>
  <si>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</si>
  <si>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</si>
  <si>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</si>
  <si>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</si>
  <si>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</si>
  <si>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</si>
  <si>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</si>
  <si>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</si>
  <si>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</si>
  <si>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</si>
  <si>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</si>
  <si>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</si>
  <si>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</si>
  <si>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</si>
  <si>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</si>
  <si>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</si>
  <si>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</si>
  <si>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</si>
  <si>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</si>
  <si>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</si>
  <si>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</si>
  <si>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</si>
  <si>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</si>
  <si>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</si>
  <si>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</si>
  <si>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</si>
  <si>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</si>
  <si>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</si>
  <si>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</si>
  <si>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</si>
  <si>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</si>
  <si>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</si>
  <si>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</si>
  <si>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</si>
  <si>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</si>
  <si>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</si>
  <si>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</si>
  <si>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</si>
  <si>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</si>
  <si>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</si>
  <si>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</si>
  <si>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</si>
  <si>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</si>
  <si>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</si>
  <si>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</si>
  <si>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</si>
  <si>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</si>
  <si>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</si>
  <si>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</si>
  <si>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</si>
  <si>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</si>
  <si>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</si>
  <si>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</si>
  <si>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</si>
  <si>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</si>
  <si>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</si>
  <si>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</si>
  <si>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</si>
  <si>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</si>
  <si>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</si>
  <si>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</si>
  <si>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</si>
  <si>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</si>
  <si>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</si>
  <si>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</si>
  <si>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</si>
  <si>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</si>
  <si>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</si>
  <si>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</si>
  <si>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</si>
  <si>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</si>
  <si>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</si>
  <si>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</si>
  <si>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</si>
  <si>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</si>
  <si>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</si>
  <si>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</si>
  <si>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</si>
  <si>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</si>
  <si>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</si>
  <si>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</si>
  <si>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</si>
  <si>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</si>
  <si>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</si>
  <si>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</si>
  <si>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</si>
  <si>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</si>
  <si>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</si>
  <si>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</si>
  <si>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</si>
  <si>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</si>
  <si>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</si>
  <si>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</si>
  <si>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</si>
  <si>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</si>
  <si>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</si>
  <si>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</si>
  <si>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</si>
  <si>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</si>
  <si>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</si>
  <si>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</si>
  <si>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</si>
  <si>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</si>
  <si>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</si>
  <si>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</si>
  <si>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</si>
  <si>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</si>
  <si>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</si>
  <si>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</si>
  <si>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</si>
  <si>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</si>
  <si>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</si>
  <si>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</si>
  <si>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</si>
  <si>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</si>
  <si>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</si>
  <si>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</si>
  <si>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</si>
  <si>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</si>
  <si>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</si>
  <si>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</si>
  <si>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</si>
  <si>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</si>
  <si>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</si>
  <si>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</si>
  <si>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</si>
  <si>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</si>
  <si>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</si>
  <si>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</si>
  <si>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</si>
  <si>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</si>
  <si>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</si>
  <si>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</si>
  <si>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</si>
  <si>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</si>
  <si>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</si>
  <si>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</si>
  <si>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</si>
  <si>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</si>
  <si>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</si>
  <si>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</si>
  <si>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</si>
  <si>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</si>
  <si>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</si>
  <si>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</si>
  <si>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</si>
  <si>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</si>
  <si>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</si>
  <si>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</si>
  <si>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</si>
  <si>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</si>
  <si>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</si>
  <si>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</si>
  <si>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</si>
  <si>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</si>
  <si>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</si>
  <si>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</si>
  <si>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</si>
  <si>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</si>
  <si>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</si>
  <si>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</si>
  <si>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</si>
  <si>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</si>
  <si>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</si>
  <si>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</si>
  <si>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</si>
  <si>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</si>
  <si>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</si>
  <si>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</si>
  <si>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</si>
  <si>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</si>
  <si>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</si>
  <si>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</si>
  <si>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</si>
  <si>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</si>
  <si>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</si>
  <si>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</si>
  <si>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</si>
  <si>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</si>
  <si>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</si>
  <si>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</si>
  <si>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</si>
  <si>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</si>
  <si>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</si>
  <si>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</si>
  <si>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</si>
  <si>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</si>
  <si>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</si>
  <si>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</si>
  <si>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</si>
  <si>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</si>
  <si>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</si>
  <si>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</si>
  <si>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</si>
  <si>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</si>
  <si>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</si>
  <si>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</si>
  <si>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</si>
  <si>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</si>
  <si>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</si>
  <si>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</si>
  <si>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</si>
  <si>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</si>
  <si>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</si>
  <si>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</si>
  <si>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</si>
  <si>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</si>
  <si>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</si>
  <si>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</si>
  <si>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</si>
  <si>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</si>
  <si>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</si>
  <si>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</si>
  <si>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</si>
  <si>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</si>
  <si>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</si>
  <si>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</si>
  <si>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</si>
  <si>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</si>
  <si>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</si>
  <si>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</si>
  <si>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</si>
  <si>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</si>
  <si>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</si>
  <si>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</si>
  <si>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</si>
  <si>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</si>
  <si>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</si>
  <si>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</si>
  <si>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</si>
  <si>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</si>
  <si>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</si>
  <si>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</si>
  <si>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</si>
  <si>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</si>
  <si>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</si>
  <si>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</si>
  <si>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</si>
  <si>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</si>
  <si>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</si>
  <si>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</si>
  <si>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</si>
  <si>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</si>
  <si>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</si>
  <si>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</si>
  <si>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</si>
  <si>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</si>
  <si>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</si>
  <si>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</si>
  <si>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</si>
  <si>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</si>
  <si>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</si>
  <si>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</si>
  <si>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</si>
  <si>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</si>
  <si>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</si>
  <si>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</si>
  <si>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</si>
  <si>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</si>
  <si>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</si>
  <si>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</si>
  <si>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</si>
  <si>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</si>
  <si>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</si>
  <si>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</si>
  <si>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</si>
  <si>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</si>
  <si>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</si>
  <si>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</si>
  <si>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</si>
  <si>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</si>
  <si>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</si>
  <si>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</si>
  <si>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</si>
  <si>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</si>
  <si>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</si>
  <si>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</si>
  <si>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</si>
  <si>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</si>
  <si>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</si>
  <si>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</si>
  <si>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</si>
  <si>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</si>
  <si>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</si>
  <si>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</si>
  <si>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</si>
  <si>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</si>
  <si>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</si>
  <si>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</si>
  <si>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</si>
  <si>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</si>
  <si>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</si>
  <si>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</si>
  <si>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</si>
  <si>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</si>
  <si>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</si>
  <si>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</si>
  <si>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</si>
  <si>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</si>
  <si>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</si>
  <si>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</si>
  <si>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</si>
  <si>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</si>
  <si>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</si>
  <si>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</si>
  <si>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</si>
  <si>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</si>
  <si>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</si>
  <si>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</si>
  <si>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</si>
  <si>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</si>
  <si>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</si>
  <si>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</si>
  <si>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</si>
  <si>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</si>
  <si>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</si>
  <si>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</si>
  <si>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</si>
  <si>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</si>
  <si>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</si>
  <si>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</si>
  <si>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</si>
  <si>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</si>
  <si>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</si>
  <si>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</si>
  <si>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</si>
  <si>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</si>
  <si>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</si>
  <si>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</si>
  <si>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</si>
  <si>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</si>
  <si>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</si>
  <si>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</si>
  <si>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</si>
  <si>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</si>
  <si>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</si>
  <si>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</si>
  <si>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</si>
  <si>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</si>
  <si>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</si>
  <si>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</si>
  <si>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</si>
  <si>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</si>
  <si>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</si>
  <si>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</si>
  <si>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</si>
  <si>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</si>
  <si>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</si>
  <si>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</si>
  <si>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</si>
  <si>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</si>
  <si>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</si>
  <si>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</si>
  <si>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</si>
  <si>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</si>
  <si>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</si>
  <si>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</si>
  <si>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</si>
  <si>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</si>
  <si>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</si>
  <si>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</si>
  <si>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</si>
  <si>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</si>
  <si>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</si>
  <si>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</si>
  <si>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</si>
  <si>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</si>
  <si>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</si>
  <si>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</si>
  <si>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</si>
  <si>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</si>
  <si>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</si>
  <si>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</si>
  <si>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</si>
  <si>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</si>
  <si>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</si>
  <si>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</si>
  <si>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</si>
  <si>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</si>
  <si>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</si>
  <si>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</si>
  <si>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</si>
  <si>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</si>
  <si>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</si>
  <si>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</si>
  <si>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</si>
  <si>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</si>
  <si>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</si>
  <si>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</si>
  <si>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</si>
  <si>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</si>
  <si>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</si>
  <si>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</si>
  <si>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</si>
  <si>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</si>
  <si>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</si>
  <si>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</si>
  <si>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</si>
  <si>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</si>
  <si>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</si>
  <si>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</si>
  <si>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</si>
  <si>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</si>
  <si>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</si>
  <si>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</si>
  <si>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</si>
  <si>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</si>
  <si>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</si>
  <si>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</si>
  <si>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</si>
  <si>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</si>
  <si>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</si>
  <si>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</si>
  <si>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</si>
  <si>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</si>
  <si>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</si>
  <si>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</si>
  <si>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</si>
  <si>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</si>
  <si>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</si>
  <si>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</si>
  <si>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</si>
  <si>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</si>
  <si>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</si>
  <si>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</si>
  <si>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</si>
  <si>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</si>
  <si>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</si>
  <si>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</si>
  <si>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</si>
  <si>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</si>
  <si>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</si>
  <si>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</si>
  <si>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</si>
  <si>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</si>
  <si>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</si>
  <si>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</si>
  <si>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</si>
  <si>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</si>
  <si>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</si>
  <si>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</si>
  <si>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</si>
  <si>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</si>
  <si>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</si>
  <si>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</si>
  <si>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</si>
  <si>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</si>
  <si>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</si>
  <si>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</si>
  <si>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</si>
  <si>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</si>
  <si>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</si>
  <si>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</si>
  <si>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</si>
  <si>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</si>
  <si>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</si>
  <si>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</si>
  <si>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</si>
  <si>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</si>
  <si>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</si>
  <si>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</si>
  <si>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</si>
  <si>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</si>
  <si>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</si>
  <si>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</si>
  <si>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</si>
  <si>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</si>
  <si>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</si>
  <si>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</si>
  <si>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</si>
  <si>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</si>
  <si>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</si>
  <si>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</si>
  <si>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</si>
  <si>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</si>
  <si>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</si>
  <si>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</si>
  <si>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</si>
  <si>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</si>
  <si>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</si>
  <si>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</si>
  <si>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</si>
  <si>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</si>
  <si>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</si>
  <si>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</si>
  <si>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</si>
  <si>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</si>
  <si>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</si>
  <si>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</si>
  <si>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</si>
  <si>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</si>
  <si>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</si>
  <si>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</si>
  <si>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</si>
  <si>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</si>
  <si>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</si>
  <si>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</si>
  <si>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</si>
  <si>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</si>
  <si>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</si>
  <si>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</si>
  <si>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</si>
  <si>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</si>
  <si>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</si>
  <si>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</si>
  <si>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</si>
  <si>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</si>
  <si>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</si>
  <si>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</si>
  <si>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</si>
  <si>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</si>
  <si>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</si>
  <si>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</si>
  <si>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</si>
  <si>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</si>
  <si>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</si>
  <si>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</si>
  <si>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</si>
  <si>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</si>
  <si>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</si>
  <si>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</si>
  <si>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</si>
  <si>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</si>
  <si>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</si>
  <si>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</si>
  <si>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</si>
  <si>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</si>
  <si>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</si>
  <si>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</si>
  <si>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</si>
  <si>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</si>
  <si>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</si>
  <si>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</si>
  <si>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</si>
  <si>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</si>
  <si>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</si>
  <si>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</si>
  <si>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</si>
  <si>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</si>
  <si>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</si>
  <si>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</si>
  <si>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</si>
  <si>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</si>
  <si>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</si>
  <si>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</si>
  <si>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</si>
  <si>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</si>
  <si>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</si>
  <si>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</si>
  <si>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</si>
  <si>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</si>
  <si>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</si>
  <si>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</si>
  <si>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</si>
  <si>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</si>
  <si>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</si>
  <si>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</si>
  <si>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</si>
  <si>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</si>
  <si>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</si>
  <si>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</si>
  <si>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</si>
  <si>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</si>
  <si>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</si>
  <si>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</si>
  <si>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</si>
  <si>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</si>
  <si>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</si>
  <si>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</si>
  <si>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</si>
  <si>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</si>
  <si>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</si>
  <si>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</si>
  <si>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</si>
  <si>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</si>
  <si>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</si>
  <si>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</si>
  <si>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</si>
  <si>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</si>
  <si>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</si>
  <si>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</si>
  <si>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</si>
  <si>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</si>
  <si>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</si>
  <si>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</si>
  <si>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</si>
  <si>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</si>
  <si>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</si>
  <si>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</si>
  <si>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</si>
  <si>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</si>
  <si>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</si>
  <si>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</si>
  <si>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</si>
  <si>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</si>
  <si>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</si>
  <si>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</si>
  <si>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</si>
  <si>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</si>
  <si>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</si>
  <si>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</si>
  <si>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</si>
  <si>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</si>
  <si>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</si>
  <si>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</si>
  <si>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</si>
  <si>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</si>
  <si>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</si>
  <si>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</si>
  <si>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</si>
  <si>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</si>
  <si>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</si>
  <si>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</si>
  <si>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</si>
  <si>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</si>
  <si>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</si>
  <si>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</si>
  <si>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</si>
  <si>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</si>
  <si>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</si>
  <si>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</si>
  <si>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</si>
  <si>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</si>
  <si>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</si>
  <si>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</si>
  <si>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</si>
  <si>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</si>
  <si>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</si>
  <si>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</si>
  <si>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</si>
  <si>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</si>
  <si>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</si>
  <si>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</si>
  <si>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</si>
  <si>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</si>
  <si>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</si>
  <si>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</si>
  <si>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</si>
  <si>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</si>
  <si>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</si>
  <si>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</si>
  <si>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</si>
  <si>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</si>
  <si>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</si>
  <si>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</si>
  <si>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</si>
  <si>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</si>
  <si>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</si>
  <si>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</si>
  <si>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</si>
  <si>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</si>
  <si>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</si>
  <si>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</si>
  <si>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</si>
  <si>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</si>
  <si>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</si>
  <si>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</si>
  <si>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</si>
  <si>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</si>
  <si>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</si>
  <si>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</si>
  <si>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</si>
  <si>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</si>
  <si>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</si>
  <si>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</si>
  <si>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</si>
  <si>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</si>
  <si>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</si>
  <si>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</si>
  <si>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</si>
  <si>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</si>
  <si>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</si>
  <si>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</si>
  <si>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</si>
  <si>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</si>
  <si>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</si>
  <si>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</si>
  <si>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</si>
  <si>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</si>
  <si>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</si>
  <si>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</si>
  <si>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</si>
  <si>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</si>
  <si>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</si>
  <si>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</si>
  <si>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</si>
  <si>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</si>
  <si>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</si>
  <si>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</si>
  <si>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</si>
  <si>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</si>
  <si>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</si>
  <si>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</si>
  <si>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</si>
  <si>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</si>
  <si>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</si>
  <si>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</si>
  <si>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</si>
  <si>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</si>
  <si>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</si>
  <si>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</si>
  <si>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</si>
  <si>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</si>
  <si>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</si>
  <si>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</si>
  <si>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</si>
  <si>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</si>
  <si>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</si>
  <si>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</si>
  <si>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</si>
  <si>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</si>
  <si>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</si>
  <si>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</si>
  <si>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</si>
  <si>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</si>
  <si>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</si>
  <si>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</si>
  <si>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</si>
  <si>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</si>
  <si>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</si>
  <si>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</si>
  <si>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</si>
  <si>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</si>
  <si>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</si>
  <si>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</si>
  <si>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</si>
  <si>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</si>
  <si>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</si>
  <si>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</si>
  <si>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</si>
  <si>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</si>
  <si>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</si>
  <si>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</si>
  <si>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</si>
  <si>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</si>
  <si>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</si>
  <si>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</si>
  <si>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</si>
  <si>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</si>
  <si>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</si>
  <si>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</si>
  <si>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</si>
  <si>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</si>
  <si>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</si>
  <si>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</si>
  <si>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</si>
  <si>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</si>
  <si>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</si>
  <si>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</si>
  <si>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</si>
  <si>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</si>
  <si>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</si>
  <si>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</si>
  <si>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</si>
  <si>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</si>
  <si>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</si>
  <si>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</si>
  <si>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</si>
  <si>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</si>
  <si>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</si>
  <si>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</si>
  <si>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</si>
  <si>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</si>
  <si>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</si>
  <si>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</si>
  <si>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</si>
  <si>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</si>
  <si>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</si>
  <si>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</si>
  <si>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</si>
  <si>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</si>
  <si>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</si>
  <si>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</si>
  <si>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</si>
  <si>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</si>
  <si>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</si>
  <si>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</si>
  <si>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</si>
  <si>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</si>
  <si>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</si>
  <si>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</si>
  <si>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</si>
  <si>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</si>
  <si>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</si>
  <si>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</si>
  <si>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</si>
  <si>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</si>
  <si>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</si>
  <si>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</si>
  <si>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</si>
  <si>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</si>
  <si>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</si>
  <si>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</si>
  <si>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</si>
  <si>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</si>
  <si>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</si>
  <si>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</si>
  <si>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</si>
  <si>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</si>
  <si>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</si>
  <si>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</si>
  <si>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</si>
  <si>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</si>
  <si>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</si>
  <si>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</si>
  <si>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</si>
  <si>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</si>
  <si>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</si>
  <si>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</si>
  <si>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</si>
  <si>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</si>
  <si>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</si>
  <si>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</si>
  <si>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</si>
  <si>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</si>
  <si>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</si>
  <si>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</si>
  <si>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</si>
  <si>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</si>
  <si>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</si>
  <si>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</si>
  <si>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</si>
  <si>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</si>
  <si>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</si>
  <si>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</si>
  <si>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</si>
  <si>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</si>
  <si>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</si>
  <si>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</si>
  <si>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</si>
  <si>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</si>
  <si>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</si>
  <si>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</si>
  <si>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</si>
  <si>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</si>
  <si>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</si>
  <si>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</si>
  <si>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</si>
  <si>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</si>
  <si>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</si>
  <si>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</si>
  <si>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</si>
  <si>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</si>
  <si>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</si>
  <si>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</si>
  <si>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</si>
  <si>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</si>
  <si>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</si>
  <si>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</si>
  <si>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</si>
  <si>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</si>
  <si>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</si>
  <si>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</si>
  <si>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</si>
  <si>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</si>
  <si>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</si>
  <si>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</si>
  <si>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</si>
  <si>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</si>
  <si>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</si>
  <si>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</si>
  <si>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</si>
  <si>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</si>
  <si>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</si>
  <si>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</si>
  <si>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</si>
  <si>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</si>
  <si>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</si>
  <si>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</si>
  <si>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</si>
  <si>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</si>
  <si>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</si>
  <si>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</si>
  <si>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</si>
  <si>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</si>
  <si>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</si>
  <si>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</si>
  <si>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</si>
  <si>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</si>
  <si>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</si>
  <si>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</si>
  <si>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</si>
  <si>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</si>
  <si>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</si>
  <si>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</si>
  <si>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</si>
  <si>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</si>
  <si>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</si>
  <si>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</si>
  <si>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</si>
  <si>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</si>
  <si>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</si>
  <si>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</si>
  <si>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</si>
  <si>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</si>
  <si>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</si>
  <si>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</si>
  <si>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</si>
  <si>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</si>
  <si>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</si>
  <si>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</si>
  <si>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</si>
  <si>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</si>
  <si>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</si>
  <si>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</si>
  <si>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</si>
  <si>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</si>
  <si>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</si>
  <si>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</si>
  <si>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</si>
  <si>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</si>
  <si>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</si>
  <si>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</si>
  <si>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</si>
  <si>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</si>
  <si>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</si>
  <si>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</si>
  <si>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</si>
  <si>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</si>
  <si>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</si>
  <si>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</si>
  <si>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</si>
  <si>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</si>
  <si>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</si>
  <si>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</si>
  <si>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</si>
  <si>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</si>
  <si>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</si>
  <si>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</si>
  <si>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</si>
  <si>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</si>
  <si>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</si>
  <si>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</si>
  <si>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</si>
  <si>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</si>
  <si>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</si>
  <si>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</si>
  <si>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</si>
  <si>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</si>
  <si>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</si>
  <si>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</si>
  <si>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</si>
  <si>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</si>
  <si>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</si>
  <si>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</si>
  <si>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</si>
  <si>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</si>
  <si>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</si>
  <si>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</si>
  <si>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</si>
  <si>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</si>
  <si>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</si>
  <si>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</si>
  <si>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</si>
  <si>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</si>
  <si>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</si>
  <si>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</si>
  <si>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</si>
  <si>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</si>
  <si>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</si>
  <si>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</si>
  <si>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</si>
  <si>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</si>
  <si>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</si>
  <si>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</si>
  <si>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</si>
  <si>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</si>
  <si>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</si>
  <si>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</si>
  <si>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</si>
  <si>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</si>
  <si>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</si>
  <si>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</si>
  <si>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</si>
  <si>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</si>
  <si>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</si>
  <si>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</si>
  <si>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</si>
  <si>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</si>
  <si>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</si>
  <si>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</si>
  <si>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</si>
  <si>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</si>
  <si>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</si>
  <si>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</si>
  <si>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</si>
  <si>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</si>
  <si>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</si>
  <si>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</si>
  <si>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</si>
  <si>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</si>
  <si>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</si>
  <si>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</si>
  <si>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</si>
  <si>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</si>
  <si>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</si>
  <si>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</si>
  <si>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</si>
  <si>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</si>
  <si>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</si>
  <si>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</si>
  <si>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</si>
  <si>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</si>
  <si>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</si>
  <si>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</si>
  <si>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</si>
  <si>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</si>
  <si>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</si>
  <si>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</si>
  <si>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</si>
  <si>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</si>
  <si>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</si>
  <si>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</si>
  <si>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</si>
  <si>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</si>
  <si>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</si>
  <si>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</si>
  <si>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</si>
  <si>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</si>
  <si>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</si>
  <si>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</si>
  <si>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</si>
  <si>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</si>
  <si>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</si>
  <si>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</si>
  <si>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</si>
  <si>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</si>
  <si>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</si>
  <si>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</si>
  <si>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</si>
  <si>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</si>
  <si>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</si>
  <si>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</si>
  <si>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</si>
  <si>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</si>
  <si>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</si>
  <si>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</si>
  <si>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</si>
  <si>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</si>
  <si>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</si>
  <si>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</si>
  <si>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</si>
  <si>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</si>
  <si>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</si>
  <si>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</si>
  <si>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</si>
  <si>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</si>
  <si>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</si>
  <si>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</si>
  <si>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</si>
  <si>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</si>
  <si>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</si>
  <si>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</si>
  <si>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</si>
  <si>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</si>
  <si>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</si>
  <si>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</si>
  <si>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</si>
  <si>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</si>
  <si>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</si>
  <si>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</si>
  <si>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</si>
  <si>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</si>
  <si>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</si>
  <si>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</si>
  <si>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</si>
  <si>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</si>
  <si>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</si>
  <si>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</si>
  <si>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</si>
  <si>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</si>
  <si>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</si>
  <si>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</si>
  <si>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</si>
  <si>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</si>
  <si>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</si>
  <si>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</si>
  <si>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</si>
  <si>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</si>
  <si>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</si>
  <si>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</si>
  <si>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</si>
  <si>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</si>
  <si>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</si>
  <si>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</si>
  <si>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</si>
  <si>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</si>
  <si>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</si>
  <si>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</si>
  <si>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</si>
  <si>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</si>
  <si>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</si>
  <si>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</si>
  <si>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</si>
  <si>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</si>
  <si>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</si>
  <si>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</si>
  <si>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</si>
  <si>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</si>
  <si>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</si>
  <si>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</si>
  <si>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</si>
  <si>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</si>
  <si>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</si>
  <si>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</si>
  <si>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</si>
  <si>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</si>
  <si>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</si>
  <si>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</si>
  <si>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</si>
  <si>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</si>
  <si>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</si>
  <si>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</si>
  <si>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</si>
  <si>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</si>
  <si>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</si>
  <si>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</si>
  <si>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</si>
  <si>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</si>
  <si>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</si>
  <si>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</si>
  <si>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</si>
  <si>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</si>
  <si>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</si>
  <si>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</si>
  <si>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</si>
  <si>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</si>
  <si>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</si>
  <si>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</si>
  <si>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</si>
  <si>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</si>
  <si>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</si>
  <si>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</si>
  <si>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</si>
  <si>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</si>
  <si>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</si>
  <si>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</si>
  <si>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</si>
  <si>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</si>
  <si>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</si>
  <si>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</si>
  <si>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</si>
  <si>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</si>
  <si>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</si>
  <si>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</si>
  <si>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</si>
  <si>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</si>
  <si>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</si>
  <si>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</si>
  <si>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</si>
  <si>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</si>
  <si>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</si>
  <si>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</si>
  <si>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</si>
  <si>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</si>
  <si>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</si>
  <si>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</si>
  <si>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</si>
  <si>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</si>
  <si>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</si>
  <si>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</si>
  <si>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</si>
  <si>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</si>
  <si>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</si>
  <si>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</si>
  <si>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</si>
  <si>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</si>
  <si>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</si>
  <si>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</si>
  <si>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</si>
  <si>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</si>
  <si>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</si>
  <si>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</si>
  <si>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</si>
  <si>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</si>
  <si>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</si>
  <si>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</si>
  <si>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</si>
  <si>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</si>
  <si>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</si>
  <si>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</si>
  <si>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</si>
  <si>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</si>
  <si>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</si>
  <si>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</si>
  <si>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</si>
  <si>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</si>
  <si>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</si>
  <si>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</si>
  <si>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</si>
  <si>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</si>
  <si>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</si>
  <si>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</si>
  <si>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</si>
  <si>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</si>
  <si>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</si>
  <si>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</si>
  <si>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</si>
  <si>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</si>
  <si>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</si>
  <si>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</si>
  <si>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</si>
  <si>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</si>
  <si>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</si>
  <si>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</si>
  <si>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</si>
  <si>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</si>
  <si>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</si>
  <si>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</si>
  <si>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</si>
  <si>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</si>
  <si>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</si>
  <si>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</si>
  <si>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</si>
  <si>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</si>
  <si>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</si>
  <si>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</si>
  <si>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</si>
  <si>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</si>
  <si>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</si>
  <si>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</si>
  <si>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</si>
  <si>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</si>
  <si>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</si>
  <si>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</si>
  <si>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</si>
  <si>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</si>
  <si>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</si>
  <si>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</si>
  <si>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</si>
  <si>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</si>
  <si>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</si>
  <si>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</si>
  <si>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</si>
  <si>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</si>
  <si>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</si>
  <si>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</si>
  <si>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</si>
  <si>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</si>
  <si>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</si>
  <si>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</si>
  <si>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</si>
  <si>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</si>
  <si>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</si>
  <si>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</si>
  <si>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</si>
  <si>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</si>
  <si>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</si>
  <si>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</si>
  <si>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</si>
  <si>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</si>
  <si>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</si>
  <si>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</si>
  <si>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</si>
  <si>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</si>
  <si>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</si>
  <si>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</si>
  <si>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</si>
  <si>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</si>
  <si>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</si>
  <si>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</si>
  <si>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</si>
  <si>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</si>
  <si>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</si>
  <si>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</si>
  <si>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</si>
  <si>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</si>
  <si>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</si>
  <si>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</si>
  <si>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</si>
  <si>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</si>
  <si>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</si>
  <si>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</si>
  <si>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</si>
  <si>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</si>
  <si>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</si>
  <si>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</si>
  <si>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</si>
  <si>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</si>
  <si>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</si>
  <si>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</si>
  <si>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</si>
  <si>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</si>
  <si>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</si>
  <si>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</si>
  <si>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</si>
  <si>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</si>
  <si>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</si>
  <si>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</si>
  <si>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</si>
  <si>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</si>
  <si>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</si>
  <si>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</si>
  <si>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</si>
  <si>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</si>
  <si>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</si>
  <si>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</si>
  <si>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</si>
  <si>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</si>
  <si>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</si>
  <si>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</si>
  <si>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</si>
  <si>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</si>
  <si>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</si>
  <si>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</si>
  <si>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</si>
  <si>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</si>
  <si>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</si>
  <si>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</si>
  <si>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</si>
  <si>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</si>
  <si>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</si>
  <si>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</si>
  <si>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</si>
  <si>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</si>
  <si>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</si>
  <si>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</si>
  <si>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</si>
  <si>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</si>
  <si>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</si>
  <si>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</si>
  <si>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</si>
  <si>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</si>
  <si>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</si>
  <si>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</si>
  <si>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</si>
  <si>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</si>
  <si>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</si>
  <si>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</si>
  <si>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</si>
  <si>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</si>
  <si>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</si>
  <si>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</si>
  <si>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</si>
  <si>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</si>
  <si>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</si>
  <si>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</si>
  <si>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</si>
  <si>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</si>
  <si>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</si>
  <si>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</si>
  <si>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</si>
  <si>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</si>
  <si>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</si>
  <si>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</si>
  <si>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</si>
  <si>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</si>
  <si>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</si>
  <si>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</si>
  <si>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</si>
  <si>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</si>
  <si>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</si>
  <si>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</si>
  <si>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</si>
  <si>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</si>
  <si>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</si>
  <si>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</si>
  <si>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</si>
  <si>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</si>
  <si>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</si>
  <si>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</si>
  <si>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</si>
  <si>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</si>
  <si>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</si>
  <si>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</si>
  <si>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</si>
  <si>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</si>
  <si>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</si>
  <si>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</si>
  <si>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</si>
  <si>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</si>
  <si>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</si>
  <si>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</si>
  <si>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</si>
  <si>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</si>
  <si>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</si>
  <si>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</si>
  <si>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</si>
  <si>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</si>
  <si>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</si>
  <si>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</si>
  <si>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</si>
  <si>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</si>
  <si>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</si>
  <si>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</si>
  <si>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</si>
  <si>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</si>
  <si>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</si>
  <si>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</si>
  <si>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</si>
  <si>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</si>
  <si>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</si>
  <si>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</si>
  <si>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</si>
  <si>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</si>
  <si>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</si>
  <si>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</si>
  <si>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</si>
  <si>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</si>
  <si>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</si>
  <si>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</si>
  <si>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</si>
  <si>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</si>
  <si>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</si>
  <si>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</si>
  <si>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</si>
  <si>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</si>
  <si>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</si>
  <si>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</si>
  <si>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</si>
  <si>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</si>
  <si>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</si>
  <si>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</si>
  <si>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</si>
  <si>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</si>
  <si>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</si>
  <si>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</si>
  <si>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</si>
  <si>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</si>
  <si>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</si>
  <si>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</si>
  <si>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</si>
  <si>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</si>
  <si>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</si>
  <si>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</si>
  <si>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</si>
  <si>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</si>
  <si>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</si>
  <si>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</si>
  <si>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</si>
  <si>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</si>
  <si>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</si>
  <si>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</si>
  <si>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</si>
  <si>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</si>
  <si>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</si>
  <si>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</si>
  <si>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</si>
  <si>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</si>
  <si>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</si>
  <si>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</si>
  <si>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</si>
  <si>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</si>
  <si>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</si>
  <si>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</si>
  <si>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</si>
  <si>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</si>
  <si>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</si>
  <si>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</si>
  <si>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</si>
  <si>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</si>
  <si>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</si>
  <si>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</si>
  <si>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</si>
  <si>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</si>
  <si>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</si>
  <si>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</si>
  <si>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</si>
  <si>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</si>
  <si>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</si>
  <si>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</si>
  <si>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</si>
  <si>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</si>
  <si>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</si>
  <si>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</si>
  <si>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</si>
  <si>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</si>
  <si>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</si>
  <si>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</si>
  <si>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</si>
  <si>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</si>
  <si>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</si>
  <si>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</si>
  <si>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</si>
  <si>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</si>
  <si>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</si>
  <si>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</si>
  <si>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</si>
  <si>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</si>
  <si>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</si>
  <si>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</si>
  <si>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</si>
  <si>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</si>
  <si>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</si>
  <si>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</si>
  <si>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</si>
  <si>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</si>
  <si>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</si>
  <si>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</si>
  <si>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</si>
  <si>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</si>
  <si>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</si>
  <si>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</si>
  <si>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</si>
  <si>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</si>
  <si>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</si>
  <si>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</si>
  <si>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</si>
  <si>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</si>
  <si>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</si>
  <si>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</si>
  <si>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</si>
  <si>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</si>
  <si>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</si>
  <si>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</si>
  <si>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</si>
  <si>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</si>
  <si>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</si>
  <si>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</si>
  <si>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</si>
  <si>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</si>
  <si>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</si>
  <si>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</si>
  <si>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</si>
  <si>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</si>
  <si>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</si>
  <si>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</si>
  <si>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</si>
  <si>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</si>
  <si>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</si>
  <si>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</si>
  <si>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</si>
  <si>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</si>
  <si>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</si>
  <si>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</si>
  <si>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</si>
  <si>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</si>
  <si>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</si>
  <si>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</si>
  <si>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</si>
  <si>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</si>
  <si>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</si>
  <si>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</si>
  <si>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</si>
  <si>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</si>
  <si>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</si>
  <si>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</si>
  <si>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</si>
  <si>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</si>
  <si>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</si>
  <si>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</si>
  <si>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</si>
  <si>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</si>
  <si>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</si>
  <si>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</si>
  <si>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</si>
  <si>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</si>
  <si>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</si>
  <si>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</si>
  <si>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</si>
  <si>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</si>
  <si>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</si>
  <si>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</si>
  <si>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</si>
  <si>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</si>
  <si>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</si>
  <si>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</si>
  <si>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</si>
  <si>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</si>
  <si>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</si>
  <si>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</si>
  <si>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</si>
  <si>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</si>
  <si>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</si>
  <si>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</si>
  <si>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</si>
  <si>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</si>
  <si>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</si>
  <si>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</si>
  <si>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</si>
  <si>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</si>
  <si>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</si>
  <si>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</si>
  <si>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</si>
  <si>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</si>
  <si>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</si>
  <si>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</si>
  <si>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</si>
  <si>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</si>
  <si>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</si>
  <si>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</si>
  <si>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</si>
  <si>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</si>
  <si>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</si>
  <si>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</si>
  <si>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</si>
  <si>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</si>
  <si>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</si>
  <si>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</si>
  <si>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</si>
  <si>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</si>
  <si>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</si>
  <si>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</si>
  <si>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</si>
  <si>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</si>
  <si>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</si>
  <si>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</si>
  <si>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</si>
  <si>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</si>
  <si>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</si>
  <si>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</si>
  <si>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</si>
  <si>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</si>
  <si>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</si>
  <si>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</si>
  <si>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</si>
  <si>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</si>
  <si>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</si>
  <si>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</si>
  <si>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</si>
  <si>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</si>
  <si>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</si>
  <si>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</si>
  <si>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</si>
  <si>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</si>
  <si>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</si>
  <si>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</si>
  <si>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</si>
  <si>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</si>
  <si>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</si>
  <si>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</si>
  <si>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</si>
  <si>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</si>
  <si>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</si>
  <si>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</si>
  <si>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</si>
  <si>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</si>
  <si>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</si>
  <si>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</si>
  <si>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</si>
  <si>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</si>
  <si>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</si>
  <si>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</si>
  <si>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</si>
  <si>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</si>
  <si>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</si>
  <si>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</si>
  <si>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</si>
  <si>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</si>
  <si>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</si>
  <si>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</si>
  <si>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</si>
  <si>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</si>
  <si>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</si>
  <si>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</si>
  <si>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</si>
  <si>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</si>
  <si>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</si>
  <si>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</si>
  <si>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</si>
  <si>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</si>
  <si>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</si>
  <si>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</si>
  <si>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</si>
  <si>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</si>
  <si>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</si>
  <si>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</si>
  <si>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</si>
  <si>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</si>
  <si>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</si>
  <si>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</si>
  <si>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</si>
  <si>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</si>
  <si>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</si>
  <si>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</si>
  <si>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</si>
  <si>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</si>
  <si>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</si>
  <si>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</si>
  <si>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</si>
  <si>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</si>
  <si>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</si>
  <si>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</si>
  <si>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</si>
  <si>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</si>
  <si>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</si>
  <si>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</si>
  <si>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</si>
  <si>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</si>
  <si>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</si>
  <si>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</si>
  <si>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</si>
  <si>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</si>
  <si>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</si>
  <si>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</si>
  <si>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</si>
  <si>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</si>
  <si>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</si>
  <si>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</si>
  <si>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</si>
  <si>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</si>
  <si>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</si>
  <si>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</si>
  <si>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</si>
  <si>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</si>
  <si>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</si>
  <si>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</si>
  <si>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</si>
  <si>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</si>
  <si>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</si>
  <si>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</si>
  <si>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</si>
  <si>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</si>
  <si>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</si>
  <si>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</si>
  <si>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</si>
  <si>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</si>
  <si>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</si>
  <si>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</si>
  <si>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</si>
  <si>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</si>
  <si>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</si>
  <si>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</si>
  <si>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</si>
  <si>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</si>
  <si>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</si>
  <si>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</si>
  <si>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</si>
  <si>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</si>
  <si>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</si>
  <si>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</si>
  <si>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</si>
  <si>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</si>
  <si>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</si>
  <si>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</si>
  <si>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</si>
  <si>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</si>
  <si>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</si>
  <si>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</si>
  <si>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</si>
  <si>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</si>
  <si>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</si>
  <si>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</si>
  <si>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</si>
  <si>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</si>
  <si>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</si>
  <si>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</si>
  <si>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</si>
  <si>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</si>
  <si>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</si>
  <si>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</si>
  <si>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</si>
  <si>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</si>
  <si>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</si>
  <si>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</si>
  <si>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</si>
  <si>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</si>
  <si>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</si>
  <si>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</si>
  <si>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</si>
  <si>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</si>
  <si>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</si>
  <si>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</si>
  <si>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</si>
  <si>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</si>
  <si>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</si>
  <si>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</si>
  <si>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</si>
  <si>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</si>
  <si>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</si>
  <si>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</si>
  <si>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</si>
  <si>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</si>
  <si>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</si>
  <si>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</si>
  <si>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</si>
  <si>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</si>
  <si>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</si>
  <si>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</si>
  <si>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</si>
  <si>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</si>
  <si>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</si>
  <si>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</si>
  <si>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</si>
  <si>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</si>
  <si>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</si>
  <si>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</si>
  <si>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</si>
  <si>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</si>
  <si>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</si>
  <si>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</si>
  <si>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</si>
  <si>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</si>
  <si>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</si>
  <si>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</si>
  <si>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</si>
  <si>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</si>
  <si>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</si>
  <si>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</si>
  <si>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</si>
  <si>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</si>
  <si>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</si>
  <si>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</si>
  <si>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</si>
  <si>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</si>
  <si>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</si>
  <si>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</si>
  <si>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</si>
  <si>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</si>
  <si>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</si>
  <si>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</si>
  <si>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</si>
  <si>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</si>
  <si>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</si>
  <si>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</si>
  <si>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</si>
  <si>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</si>
  <si>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</si>
  <si>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</si>
  <si>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</si>
  <si>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</si>
  <si>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</si>
  <si>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</si>
  <si>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</si>
  <si>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</si>
  <si>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</si>
  <si>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</si>
  <si>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</si>
  <si>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</si>
  <si>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</si>
  <si>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</si>
  <si>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</si>
  <si>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</si>
  <si>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</si>
  <si>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</si>
  <si>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</si>
  <si>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</si>
  <si>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</si>
  <si>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</si>
  <si>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</si>
  <si>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</si>
  <si>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</si>
  <si>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</si>
  <si>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</si>
  <si>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</si>
  <si>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</si>
  <si>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</si>
  <si>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</si>
  <si>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</si>
  <si>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</si>
  <si>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</si>
  <si>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</si>
  <si>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</si>
  <si>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</si>
  <si>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</si>
  <si>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</si>
  <si>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</si>
  <si>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</si>
  <si>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</si>
  <si>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</si>
  <si>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</si>
  <si>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</si>
  <si>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</si>
  <si>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</si>
  <si>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</si>
  <si>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</si>
  <si>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</si>
  <si>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</si>
  <si>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</si>
  <si>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</si>
  <si>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</si>
  <si>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</si>
  <si>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</si>
  <si>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</si>
  <si>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</si>
  <si>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</si>
  <si>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</si>
  <si>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</si>
  <si>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</si>
  <si>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</si>
  <si>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</si>
  <si>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</si>
  <si>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</si>
  <si>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</si>
  <si>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</si>
  <si>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</si>
  <si>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</si>
  <si>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</si>
  <si>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</si>
  <si>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</si>
  <si>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</si>
  <si>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</si>
  <si>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</si>
  <si>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</si>
  <si>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</si>
  <si>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</si>
  <si>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</si>
  <si>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</si>
  <si>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</si>
  <si>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</si>
  <si>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</si>
  <si>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</si>
  <si>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</si>
  <si>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</si>
  <si>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</si>
  <si>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</si>
  <si>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</si>
  <si>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</si>
  <si>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</si>
  <si>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</si>
  <si>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</si>
  <si>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</si>
  <si>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</si>
  <si>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</si>
  <si>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</si>
  <si>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</si>
  <si>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</si>
  <si>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</si>
  <si>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</si>
  <si>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</si>
  <si>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</si>
  <si>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</si>
  <si>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</si>
  <si>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</si>
  <si>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</si>
  <si>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</si>
  <si>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</si>
  <si>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</si>
  <si>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</si>
  <si>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</si>
  <si>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</si>
  <si>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</si>
  <si>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</si>
  <si>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</si>
  <si>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</si>
  <si>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</si>
  <si>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</si>
  <si>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</si>
  <si>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</si>
  <si>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</si>
  <si>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</si>
  <si>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</si>
  <si>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</si>
  <si>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</si>
  <si>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</si>
  <si>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</si>
  <si>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</si>
  <si>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</si>
  <si>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</si>
  <si>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</si>
  <si>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</si>
  <si>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</si>
  <si>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</si>
  <si>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</si>
  <si>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</si>
  <si>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</si>
  <si>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</si>
  <si>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</si>
  <si>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</si>
  <si>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</si>
  <si>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</si>
  <si>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</si>
  <si>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</si>
  <si>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</si>
  <si>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</si>
  <si>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</si>
  <si>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</si>
  <si>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</si>
  <si>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</si>
  <si>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</si>
  <si>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</si>
  <si>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</si>
  <si>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</si>
  <si>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</si>
  <si>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</si>
  <si>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</si>
  <si>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</si>
  <si>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</si>
  <si>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</si>
  <si>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</si>
  <si>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</si>
  <si>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</si>
  <si>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</si>
  <si>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</si>
  <si>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</si>
  <si>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</si>
  <si>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</si>
  <si>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</si>
  <si>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</si>
  <si>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</si>
  <si>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</si>
  <si>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</si>
  <si>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</si>
  <si>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</si>
  <si>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</si>
  <si>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</si>
  <si>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</si>
  <si>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</si>
  <si>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</si>
  <si>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</si>
  <si>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</si>
  <si>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</si>
  <si>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</si>
  <si>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</si>
  <si>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</si>
  <si>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</si>
  <si>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</si>
  <si>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</si>
  <si>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</si>
  <si>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</si>
  <si>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</si>
  <si>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</si>
  <si>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</si>
  <si>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</si>
  <si>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</si>
  <si>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</si>
  <si>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</si>
  <si>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</si>
  <si>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</si>
  <si>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</si>
  <si>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</si>
  <si>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</si>
  <si>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</si>
  <si>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</si>
  <si>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</si>
  <si>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</si>
  <si>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</si>
  <si>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</si>
  <si>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</si>
  <si>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</si>
  <si>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</si>
  <si>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</si>
  <si>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</si>
  <si>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</si>
  <si>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</si>
  <si>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</si>
  <si>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</si>
  <si>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</si>
  <si>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</si>
  <si>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</si>
  <si>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</si>
  <si>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</si>
  <si>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</si>
  <si>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</si>
  <si>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</si>
  <si>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</si>
  <si>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</si>
  <si>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</si>
  <si>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</si>
  <si>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</si>
  <si>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</si>
  <si>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</si>
  <si>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</si>
  <si>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</si>
  <si>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</si>
  <si>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</si>
  <si>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</si>
  <si>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</si>
  <si>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</si>
  <si>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</si>
  <si>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</si>
  <si>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</si>
  <si>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</si>
  <si>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</si>
  <si>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</si>
  <si>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</si>
  <si>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</si>
  <si>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</si>
  <si>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Refining</t>
  </si>
  <si>
    <t>Ammonia</t>
  </si>
  <si>
    <t>Methanol</t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</si>
  <si>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</si>
  <si>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</si>
  <si>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</si>
  <si>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</si>
  <si>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</si>
  <si>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</si>
  <si>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</si>
  <si>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</si>
  <si>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</si>
  <si>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</si>
  <si>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</si>
  <si>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</si>
  <si>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</si>
  <si>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</si>
  <si>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</si>
  <si>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</si>
  <si>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</si>
  <si>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NG-&gt;H2 converison efficiency</t>
  </si>
  <si>
    <t>https://www.nrel.gov/docs/fy14osti/60528.pdf</t>
  </si>
  <si>
    <t xml:space="preserve">Natural Gas as Feedstock 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</si>
  <si>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</si>
  <si>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</si>
  <si>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</si>
  <si>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</si>
  <si>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</si>
  <si>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</si>
  <si>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</si>
  <si>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</si>
  <si>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</si>
  <si>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</si>
  <si>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</si>
  <si>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</si>
  <si>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</si>
  <si>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</si>
  <si>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</si>
  <si>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</si>
  <si>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</si>
  <si>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</si>
  <si>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</si>
  <si>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</si>
  <si>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</si>
  <si>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</si>
  <si>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</si>
  <si>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</si>
  <si>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</si>
  <si>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</si>
  <si>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</si>
  <si>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</si>
  <si>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</si>
  <si>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</si>
  <si>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</si>
  <si>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</si>
  <si>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</si>
  <si>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</si>
  <si>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</si>
  <si>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</si>
  <si>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</si>
  <si>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</si>
  <si>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</si>
  <si>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</si>
  <si>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</si>
  <si>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</si>
  <si>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</si>
  <si>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</si>
  <si>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</si>
  <si>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</si>
  <si>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</si>
  <si>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</si>
  <si>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 xml:space="preserve"> Indicators</t>
  </si>
  <si>
    <t>Gross Domestic Product (billion 2012 dollars)</t>
  </si>
  <si>
    <t>Nonfarm Employment (millions)</t>
  </si>
  <si>
    <t>Nonmanufacturing Sector</t>
  </si>
  <si>
    <t xml:space="preserve">  Agriculture/Forestry/Fishing/Hunting</t>
  </si>
  <si>
    <t xml:space="preserve">  Mining</t>
  </si>
  <si>
    <t xml:space="preserve">  Construction</t>
  </si>
  <si>
    <t>Manufacturing Sector</t>
  </si>
  <si>
    <t xml:space="preserve">  Food Products</t>
  </si>
  <si>
    <t xml:space="preserve">  Beverages and Tobacco Products</t>
  </si>
  <si>
    <t xml:space="preserve">  Textile Mills and Products</t>
  </si>
  <si>
    <t xml:space="preserve">  Wood Products</t>
  </si>
  <si>
    <t xml:space="preserve">  Furniture and Related Products</t>
  </si>
  <si>
    <t xml:space="preserve">  Paper Products</t>
  </si>
  <si>
    <t xml:space="preserve">  Printing</t>
  </si>
  <si>
    <t xml:space="preserve">  Chemical Manufacturing</t>
  </si>
  <si>
    <t xml:space="preserve">    Bulk Chemicals</t>
  </si>
  <si>
    <t xml:space="preserve">      Inorganic</t>
  </si>
  <si>
    <t xml:space="preserve">      Organic</t>
  </si>
  <si>
    <t xml:space="preserve">      Resin, Synthetic Rubber, and Fibers</t>
  </si>
  <si>
    <t xml:space="preserve">      Agricultural Chemicals</t>
  </si>
  <si>
    <t xml:space="preserve">    Other Chemical Products</t>
  </si>
  <si>
    <t xml:space="preserve">  Petroleum and Coal Products</t>
  </si>
  <si>
    <t xml:space="preserve">    Petroleum Refineries</t>
  </si>
  <si>
    <t xml:space="preserve">    Other Petroleum and Coal Products</t>
  </si>
  <si>
    <t xml:space="preserve">  Plastics and Rubber Products</t>
  </si>
  <si>
    <t xml:space="preserve">  Stone, Clay, and Glass Products</t>
  </si>
  <si>
    <t xml:space="preserve">    Glass and Glass Products</t>
  </si>
  <si>
    <t xml:space="preserve">    Cement and Lime</t>
  </si>
  <si>
    <t xml:space="preserve">    Other Nonmetallic Mineral Products</t>
  </si>
  <si>
    <t xml:space="preserve">  Primary Metals Industry</t>
  </si>
  <si>
    <t xml:space="preserve">    Iron and Steel Mills and Products</t>
  </si>
  <si>
    <t xml:space="preserve">    Alumina and Aluminum Products</t>
  </si>
  <si>
    <t xml:space="preserve">    Other Primary Metal Products</t>
  </si>
  <si>
    <t xml:space="preserve">  Fabricated Metal Products</t>
  </si>
  <si>
    <t xml:space="preserve">  Machinery</t>
  </si>
  <si>
    <t xml:space="preserve">  Computers and Electronics</t>
  </si>
  <si>
    <t xml:space="preserve">  Transportation Equipment</t>
  </si>
  <si>
    <t xml:space="preserve">  Electrical Equipment</t>
  </si>
  <si>
    <t xml:space="preserve">  Miscellaneous Manufacturing</t>
  </si>
  <si>
    <t>Total Industrial Value of Shipments</t>
  </si>
  <si>
    <t>Data source: 2022:  IHS Markit, Macroeconomic model, September 2022.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</si>
  <si>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</si>
  <si>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</si>
  <si>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</si>
  <si>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</si>
  <si>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</si>
  <si>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</si>
  <si>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</si>
  <si>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</si>
  <si>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</si>
  <si>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</si>
  <si>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</si>
  <si>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</si>
  <si>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</si>
  <si>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</si>
  <si>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</si>
  <si>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</si>
  <si>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</si>
  <si>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</si>
  <si>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</si>
  <si>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</si>
  <si>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</si>
  <si>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</si>
  <si>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</si>
  <si>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</si>
  <si>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</si>
  <si>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</si>
  <si>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</si>
  <si>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</si>
  <si>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</si>
  <si>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</si>
  <si>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</si>
  <si>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</si>
  <si>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</si>
  <si>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</si>
  <si>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</si>
  <si>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</si>
  <si>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</si>
  <si>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</si>
  <si>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</si>
  <si>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</si>
  <si>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</si>
  <si>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</si>
  <si>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</si>
  <si>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</si>
  <si>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</si>
  <si>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</si>
  <si>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</si>
  <si>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</si>
  <si>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</si>
  <si>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</si>
  <si>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</si>
  <si>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</si>
  <si>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</si>
  <si>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</si>
  <si>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</si>
  <si>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</si>
  <si>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</si>
  <si>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</si>
  <si>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</si>
  <si>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</si>
  <si>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</si>
  <si>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</si>
  <si>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</si>
  <si>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</si>
  <si>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</si>
  <si>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</si>
  <si>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</si>
  <si>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</si>
  <si>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</si>
  <si>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</si>
  <si>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</si>
  <si>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</si>
  <si>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</si>
  <si>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</si>
  <si>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</si>
  <si>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</si>
  <si>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</si>
  <si>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</si>
  <si>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</si>
  <si>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</si>
  <si>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</si>
  <si>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</si>
  <si>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</si>
  <si>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</si>
  <si>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</si>
  <si>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</si>
  <si>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</si>
  <si>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</si>
  <si>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</si>
  <si>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</si>
  <si>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</si>
  <si>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</si>
  <si>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</si>
  <si>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</si>
  <si>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</si>
  <si>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</si>
  <si>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</si>
  <si>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</si>
  <si>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</si>
  <si>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</si>
  <si>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</si>
  <si>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</si>
  <si>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</si>
  <si>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</si>
  <si>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</si>
  <si>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</si>
  <si>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</si>
  <si>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</si>
  <si>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</si>
  <si>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</si>
  <si>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</si>
  <si>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</si>
  <si>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</si>
  <si>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</si>
  <si>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</si>
  <si>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</si>
  <si>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</si>
  <si>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</si>
  <si>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</si>
  <si>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</si>
  <si>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</si>
  <si>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</si>
  <si>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</si>
  <si>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</si>
  <si>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</si>
  <si>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</si>
  <si>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</si>
  <si>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</si>
  <si>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</si>
  <si>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</si>
  <si>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</si>
  <si>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</si>
  <si>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</si>
  <si>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</si>
  <si>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</si>
  <si>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</si>
  <si>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</si>
  <si>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</si>
  <si>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</si>
  <si>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</si>
  <si>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</si>
  <si>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</si>
  <si>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</si>
  <si>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</si>
  <si>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</si>
  <si>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</si>
  <si>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</si>
  <si>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</si>
  <si>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</si>
  <si>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</si>
  <si>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</si>
  <si>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</si>
  <si>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</si>
  <si>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</si>
  <si>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</si>
  <si>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</si>
  <si>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</si>
  <si>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</si>
  <si>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</si>
  <si>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</si>
  <si>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</si>
  <si>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</si>
  <si>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</si>
  <si>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</si>
  <si>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</si>
  <si>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</si>
  <si>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</si>
  <si>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</si>
  <si>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</si>
  <si>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</si>
  <si>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</si>
  <si>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</si>
  <si>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</si>
  <si>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</si>
  <si>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</si>
  <si>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</si>
  <si>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</si>
  <si>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</si>
  <si>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</si>
  <si>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</si>
  <si>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</si>
  <si>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</si>
  <si>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</si>
  <si>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</si>
  <si>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</si>
  <si>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</si>
  <si>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</si>
  <si>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</si>
  <si>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</si>
  <si>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</si>
  <si>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</si>
  <si>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</si>
  <si>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</si>
  <si>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</si>
  <si>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</si>
  <si>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</si>
  <si>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</si>
  <si>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</si>
  <si>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</si>
  <si>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</si>
  <si>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</si>
  <si>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</si>
  <si>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</si>
  <si>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</si>
  <si>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</si>
  <si>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</si>
  <si>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</si>
  <si>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</si>
  <si>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</si>
  <si>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</si>
  <si>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</si>
  <si>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</si>
  <si>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</si>
  <si>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</si>
  <si>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</si>
  <si>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</si>
  <si>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</si>
  <si>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</si>
  <si>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</si>
  <si>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</si>
  <si>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</si>
  <si>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</si>
  <si>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</si>
  <si>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</si>
  <si>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</si>
  <si>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</si>
  <si>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</si>
  <si>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</si>
  <si>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</si>
  <si>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</si>
  <si>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</si>
  <si>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</si>
  <si>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</si>
  <si>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</si>
  <si>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</si>
  <si>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</si>
  <si>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</si>
  <si>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</si>
  <si>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</si>
  <si>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</si>
  <si>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</si>
  <si>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</si>
  <si>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</si>
  <si>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</si>
  <si>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</si>
  <si>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</si>
  <si>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</si>
  <si>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</si>
  <si>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</si>
  <si>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</si>
  <si>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</si>
  <si>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</si>
  <si>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</si>
  <si>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</si>
  <si>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</si>
  <si>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</si>
  <si>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</si>
  <si>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</si>
  <si>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</si>
  <si>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</si>
  <si>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</si>
  <si>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</si>
  <si>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</si>
  <si>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</si>
  <si>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</si>
  <si>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</si>
  <si>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</si>
  <si>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</si>
  <si>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</si>
  <si>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</si>
  <si>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</si>
  <si>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</si>
  <si>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</si>
  <si>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</si>
  <si>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</si>
  <si>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</si>
  <si>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</si>
  <si>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</si>
  <si>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</si>
  <si>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</si>
  <si>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</si>
  <si>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</si>
  <si>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</si>
  <si>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</si>
  <si>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</si>
  <si>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</si>
  <si>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</si>
  <si>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</si>
  <si>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</si>
  <si>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</si>
  <si>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</si>
  <si>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</si>
  <si>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</si>
  <si>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</si>
  <si>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</si>
  <si>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</si>
  <si>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</si>
  <si>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</si>
  <si>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</si>
  <si>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</si>
  <si>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</si>
  <si>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</si>
  <si>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</si>
  <si>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</si>
  <si>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</si>
  <si>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</si>
  <si>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</si>
  <si>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</si>
  <si>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</si>
  <si>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</si>
  <si>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</si>
  <si>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</si>
  <si>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</si>
  <si>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</si>
  <si>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</si>
  <si>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</si>
  <si>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</si>
  <si>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</si>
  <si>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</si>
  <si>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</si>
  <si>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</si>
  <si>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</si>
  <si>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</si>
  <si>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</si>
  <si>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</si>
  <si>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</si>
  <si>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</si>
  <si>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</si>
  <si>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</si>
  <si>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</si>
  <si>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</si>
  <si>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</si>
  <si>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</si>
  <si>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</si>
  <si>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</si>
  <si>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</si>
  <si>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</si>
  <si>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</si>
  <si>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</si>
  <si>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</si>
  <si>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</si>
  <si>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</si>
  <si>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</si>
  <si>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</si>
  <si>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</si>
  <si>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</si>
  <si>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</si>
  <si>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</si>
  <si>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</si>
  <si>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</si>
  <si>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</si>
  <si>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</si>
  <si>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</si>
  <si>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</si>
  <si>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</si>
  <si>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</si>
  <si>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</si>
  <si>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</si>
  <si>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</si>
  <si>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</si>
  <si>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</si>
  <si>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</si>
  <si>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</si>
  <si>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</si>
  <si>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</si>
  <si>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</si>
  <si>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</si>
  <si>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</si>
  <si>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</si>
  <si>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</si>
  <si>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</si>
  <si>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</si>
  <si>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</si>
  <si>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</si>
  <si>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</si>
  <si>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</si>
  <si>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</si>
  <si>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</si>
  <si>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</si>
  <si>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</si>
  <si>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</si>
  <si>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</si>
  <si>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</si>
  <si>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</si>
  <si>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</si>
  <si>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</si>
  <si>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noIRA.d020623a</t>
  </si>
  <si>
    <t>noIRA</t>
  </si>
  <si>
    <t>No Inflation Reduction Act</t>
  </si>
  <si>
    <t>AEO2023 National Energy Modeling System run noIRA.d020623a. Projections: EIA, AEO2023 National Energy Modeling System run noIRA.d020623a.</t>
  </si>
  <si>
    <t>Modeling System run noIRA.d020623a.  Projections: EIA, AEO2023 National Energy Modeling System run noIRA.d020623a.</t>
  </si>
  <si>
    <t>and EIA, AEO2023 National Energy Modeling System run noIRA.d020623a.</t>
  </si>
  <si>
    <t>Projections: EIA, AEO2023 National Energy Modeling System run noIRA.d020623a.</t>
  </si>
  <si>
    <t>Projections:  U.S. Energy Information Administration, AEO2023 National Energy Modeling System run noIRA.d020623a.</t>
  </si>
  <si>
    <r>
      <t xml:space="preserve">Hydrogen Properties (Hydrogen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Fuels)</t>
    </r>
  </si>
  <si>
    <t>2021 Merchant Hydrogen Demand (MMT/year)</t>
  </si>
  <si>
    <t>2021 Merchant H2 Demand (BTU/year)</t>
  </si>
  <si>
    <t>2022 Total H2 Demand (MMT/year)</t>
  </si>
  <si>
    <t>2022 Total H2 Demand (BTU/year)</t>
  </si>
  <si>
    <t>Chemicals</t>
  </si>
  <si>
    <t>*assume half from natural gas reformation, half from process by-product</t>
  </si>
  <si>
    <t>Electronics</t>
  </si>
  <si>
    <t>Metals</t>
  </si>
  <si>
    <t>*exclude, primarily from process by-product</t>
  </si>
  <si>
    <t>Food</t>
  </si>
  <si>
    <t>Refinery Calculations</t>
  </si>
  <si>
    <t>Source: https://www.hydrogen.energy.gov/docs/hydrogenprogramlibraries/pdfs/16015_current_us_h2_production.pdf</t>
  </si>
  <si>
    <t>other</t>
  </si>
  <si>
    <t>Merchant Production Share(MMT/year)</t>
  </si>
  <si>
    <t>Merchant H2 Demand (BTU/year)</t>
  </si>
  <si>
    <t>Hydrogen Demand</t>
  </si>
  <si>
    <t>Default SMR Assumption in EPS</t>
  </si>
  <si>
    <t>Natural Gas Use</t>
  </si>
  <si>
    <t>kg/lb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</si>
</sst>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</numFmts>
  <fonts count="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2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3" fillId="39" borderId="55" xfId="0" applyFont="1" applyFill="1" applyBorder="1" applyAlignment="1">
      <alignment wrapText="1"/>
    </xf>
    <xf numFmtId="0" fontId="43" fillId="39" borderId="56" xfId="0" applyFont="1" applyFill="1" applyBorder="1" applyAlignment="1">
      <alignment wrapText="1"/>
    </xf>
    <xf numFmtId="0" fontId="43" fillId="39" borderId="56" xfId="0" applyFont="1" applyFill="1" applyBorder="1" applyAlignment="1">
      <alignment horizontal="center" vertical="center" wrapText="1"/>
    </xf>
    <xf numFmtId="0" fontId="43" fillId="39" borderId="57" xfId="0" applyFont="1" applyFill="1" applyBorder="1" applyAlignment="1">
      <alignment horizontal="center" vertical="center" wrapText="1"/>
    </xf>
    <xf numFmtId="0" fontId="43" fillId="40" borderId="58" xfId="0" applyFont="1" applyFill="1" applyBorder="1" applyAlignment="1">
      <alignment vertical="center" wrapText="1"/>
    </xf>
    <xf numFmtId="0" fontId="43" fillId="40" borderId="0" xfId="0" applyFont="1" applyFill="1" applyAlignment="1">
      <alignment vertical="center" wrapText="1"/>
    </xf>
    <xf numFmtId="0" fontId="43" fillId="40" borderId="0" xfId="0" applyFont="1" applyFill="1" applyAlignment="1">
      <alignment horizontal="center" vertical="center" wrapText="1"/>
    </xf>
    <xf numFmtId="0" fontId="43" fillId="40" borderId="59" xfId="0" applyFont="1" applyFill="1" applyBorder="1" applyAlignment="1">
      <alignment horizontal="center" vertical="center" wrapText="1"/>
    </xf>
    <xf numFmtId="0" fontId="14" fillId="39" borderId="58" xfId="0" applyFont="1" applyFill="1" applyBorder="1" applyAlignment="1">
      <alignment vertical="center" wrapText="1"/>
    </xf>
    <xf numFmtId="0" fontId="43" fillId="39" borderId="0" xfId="0" applyFont="1" applyFill="1" applyAlignment="1">
      <alignment horizontal="left" vertical="center" wrapText="1"/>
    </xf>
    <xf numFmtId="1" fontId="14" fillId="39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39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3" fillId="39" borderId="0" xfId="0" applyFont="1" applyFill="1" applyAlignment="1">
      <alignment vertical="center" wrapText="1"/>
    </xf>
    <xf numFmtId="1" fontId="14" fillId="39" borderId="0" xfId="0" applyNumberFormat="1" applyFont="1" applyFill="1" applyAlignment="1">
      <alignment horizontal="center" vertical="center" wrapText="1"/>
    </xf>
    <xf numFmtId="3" fontId="14" fillId="39" borderId="0" xfId="0" applyNumberFormat="1" applyFont="1" applyFill="1" applyAlignment="1">
      <alignment horizontal="center" vertical="center"/>
    </xf>
    <xf numFmtId="2" fontId="14" fillId="39" borderId="0" xfId="0" applyNumberFormat="1" applyFont="1" applyFill="1" applyAlignment="1">
      <alignment horizontal="center" vertical="center"/>
    </xf>
    <xf numFmtId="170" fontId="14" fillId="39" borderId="0" xfId="0" applyNumberFormat="1" applyFont="1" applyFill="1" applyAlignment="1">
      <alignment horizontal="center" vertical="center"/>
    </xf>
    <xf numFmtId="3" fontId="14" fillId="39" borderId="0" xfId="0" applyNumberFormat="1" applyFont="1" applyFill="1" applyAlignment="1">
      <alignment horizontal="center" vertical="center" wrapText="1"/>
    </xf>
    <xf numFmtId="2" fontId="14" fillId="39" borderId="59" xfId="0" applyNumberFormat="1" applyFont="1" applyFill="1" applyBorder="1" applyAlignment="1">
      <alignment horizontal="center" vertical="center" wrapText="1"/>
    </xf>
    <xf numFmtId="170" fontId="14" fillId="39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1" fillId="0" borderId="10" xfId="88">
      <alignment wrapText="1"/>
    </xf>
    <xf numFmtId="0" fontId="14" fillId="0" borderId="0" xfId="18" applyFont="1"/>
    <xf numFmtId="0" fontId="44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0" fontId="45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4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0" fontId="46" fillId="0" borderId="0" xfId="18" applyFont="1"/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8" applyFont="1" applyBorder="1"/>
    <xf numFmtId="0" fontId="17" fillId="0" borderId="11" xfId="102" applyFont="1" applyAlignment="1"/>
    <xf numFmtId="0" fontId="17" fillId="0" borderId="11" xfId="102" applyFont="1">
      <alignment wrapText="1"/>
    </xf>
    <xf numFmtId="0" fontId="34" fillId="0" borderId="0" xfId="18" applyFont="1"/>
    <xf numFmtId="0" fontId="1" fillId="0" borderId="0" xfId="0" applyFont="1" applyAlignment="1">
      <alignment vertical="center" wrapText="1"/>
    </xf>
    <xf numFmtId="0" fontId="13" fillId="0" borderId="0" xfId="18"/>
    <xf numFmtId="0" fontId="46" fillId="0" borderId="11" xfId="87" applyFont="1">
      <alignment wrapText="1"/>
    </xf>
    <xf numFmtId="0" fontId="17" fillId="0" borderId="0" xfId="18" applyFont="1"/>
    <xf numFmtId="0" fontId="0" fillId="0" borderId="0" xfId="0"/>
    <xf numFmtId="0" fontId="46" fillId="0" borderId="11" xfId="102" applyFont="1">
      <alignment wrapText="1"/>
    </xf>
    <xf numFmtId="0" fontId="13" fillId="0" borderId="11" xfId="18" applyBorder="1"/>
    <xf numFmtId="0" fontId="17" fillId="0" borderId="3" xfId="6" applyFont="1" applyAlignment="1">
      <alignment wrapText="1"/>
    </xf>
    <xf numFmtId="0" fontId="0" fillId="0" borderId="11" xfId="0" applyBorder="1"/>
    <xf numFmtId="0" fontId="14" fillId="0" borderId="54" xfId="0" applyFont="1" applyBorder="1" applyAlignment="1">
      <alignment horizontal="left" wrapText="1"/>
    </xf>
    <xf numFmtId="0" fontId="43" fillId="39" borderId="56" xfId="0" applyFont="1" applyFill="1" applyBorder="1" applyAlignment="1">
      <alignment horizontal="center" vertical="center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3</xdr:col>
      <xdr:colOff>1364533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21</xdr:row>
      <xdr:rowOff>85725</xdr:rowOff>
    </xdr:from>
    <xdr:to>
      <xdr:col>3</xdr:col>
      <xdr:colOff>425450</xdr:colOff>
      <xdr:row>38</xdr:row>
      <xdr:rowOff>39830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4D6D3-479A-4897-A56C-B3673FDB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295900"/>
          <a:ext cx="4435475" cy="3192605"/>
        </a:xfrm>
        <a:prstGeom prst="rect">
          <a:avLst/>
        </a:prstGeom>
      </xdr:spPr>
    </xdr:pic>
    <xdr:clientData/>
  </xdr:twoCellAnchor>
  <xdr:twoCellAnchor editAs="oneCell">
    <xdr:from>
      <xdr:col>5</xdr:col>
      <xdr:colOff>366535</xdr:colOff>
      <xdr:row>47</xdr:row>
      <xdr:rowOff>117243</xdr:rowOff>
    </xdr:from>
    <xdr:to>
      <xdr:col>9</xdr:col>
      <xdr:colOff>239956</xdr:colOff>
      <xdr:row>55</xdr:row>
      <xdr:rowOff>117243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EA860-1C19-47E4-8831-0E8F8807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2485" y="10280418"/>
          <a:ext cx="3826296" cy="1905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ganMahajan\Documents\eps-us\InputData\indst\BIFUbC\BAU%20Industrial%20Fuel%20Use%20before%20CCS.xlsx" TargetMode="External"/><Relationship Id="rId1" Type="http://schemas.openxmlformats.org/officeDocument/2006/relationships/externalLinkPath" Target="/Users/MeganMahajan/Documents/eps-us/InputData/indst/BIFUbC/BAU%20Industrial%20Fuel%20Use%20before%20C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EO 2022 Table 11 Petroleum"/>
      <sheetName val="AEO 2023 Table 11 Petroleum"/>
      <sheetName val="AEO 2023 Table 24 Refining"/>
      <sheetName val="AEO 2022 Table 24 Refining"/>
      <sheetName val="AEO 2023 Table 25 Food"/>
      <sheetName val="AEO 2022 Table 25 Food"/>
      <sheetName val="AEO 2023 Table 26 Paper"/>
      <sheetName val="AEO 2022 Table 26 Paper"/>
      <sheetName val="AEO 2023 Table 27 Chemicals"/>
      <sheetName val="AEO 2022 Table 27 Chemicals"/>
      <sheetName val="AEO 2023 Table 28 Glass"/>
      <sheetName val="AEO 2022 Table 28 Glass"/>
      <sheetName val="AEO 2023 Table 29 Cement"/>
      <sheetName val="AEO 2022 Table 29 Cement"/>
      <sheetName val="AEO 2023 Table 30 Steel"/>
      <sheetName val="AEO 2022 Table 30 Steel"/>
      <sheetName val="AEO 2023 Table 31 Aluminum"/>
      <sheetName val="AEO 2022 Table 31 Aluminum"/>
      <sheetName val="AEO 2023 Table 32 Metal Prdcts"/>
      <sheetName val="AEO 2022 Table 32 Metal Prdcts"/>
      <sheetName val="AEO 2023 Table 33 Other Mfg"/>
      <sheetName val="AEO 2022 Table 33 Other Mfg"/>
      <sheetName val="AEO 2023 Table 34 Non-Mfg"/>
      <sheetName val="AEO 2022 Table 34 Non-Mfg"/>
      <sheetName val="AEO 2023 Table 36 Pipelines"/>
      <sheetName val="AEO 2022 Table 36 Pipelines"/>
      <sheetName val="BEA Use Table"/>
      <sheetName val="Hydrogen Calculations"/>
      <sheetName val="Vehicles Split"/>
      <sheetName val="Balance of Mfg Split"/>
      <sheetName val="Water and Waste"/>
      <sheetName val="AEO Table 68 Conversion Factors"/>
      <sheetName val="AEO 2022 Table 6"/>
      <sheetName val="Double Check"/>
      <sheetName val="IRA - Advanced Ind Facilities"/>
      <sheetName val="IRA - Advanced Manufacturing"/>
      <sheetName val="IRA - Procurement Pilots + EPD"/>
      <sheetName val="Combined IRA Adjustments"/>
      <sheetName val="indusa"/>
      <sheetName val="before-adj-electricity"/>
      <sheetName val="before-adj-coal"/>
      <sheetName val="before-adj-natural-gas"/>
      <sheetName val="before-adj-biomass"/>
      <sheetName val="before-adj-petroleum-diesel"/>
      <sheetName val="before-adj-heat"/>
      <sheetName val="before-adj-crude-oil"/>
      <sheetName val="before-ad-heavy-or-residual-oil"/>
      <sheetName val="before-ad-LPG-propane-or-butane"/>
      <sheetName val="before-adj-hydrogen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/>
      <sheetData sheetId="1"/>
      <sheetData sheetId="2"/>
      <sheetData sheetId="3">
        <row r="17">
          <cell r="C17">
            <v>15.926788</v>
          </cell>
          <cell r="D17">
            <v>16.75029</v>
          </cell>
          <cell r="E17">
            <v>17.392778</v>
          </cell>
          <cell r="F17">
            <v>17.403335999999999</v>
          </cell>
          <cell r="G17">
            <v>17.450104</v>
          </cell>
          <cell r="H17">
            <v>17.637647999999999</v>
          </cell>
          <cell r="I17">
            <v>17.643992999999998</v>
          </cell>
          <cell r="J17">
            <v>17.741516000000001</v>
          </cell>
          <cell r="K17">
            <v>17.751825</v>
          </cell>
          <cell r="L17">
            <v>17.732599</v>
          </cell>
          <cell r="M17">
            <v>17.668398</v>
          </cell>
          <cell r="N17">
            <v>17.697903</v>
          </cell>
          <cell r="O17">
            <v>17.728290999999999</v>
          </cell>
          <cell r="P17">
            <v>17.730089</v>
          </cell>
          <cell r="Q17">
            <v>17.730758999999999</v>
          </cell>
          <cell r="R17">
            <v>17.749647</v>
          </cell>
          <cell r="S17">
            <v>17.753031</v>
          </cell>
          <cell r="T17">
            <v>17.766795999999999</v>
          </cell>
          <cell r="U17">
            <v>17.754669</v>
          </cell>
          <cell r="V17">
            <v>17.741648000000001</v>
          </cell>
          <cell r="W17">
            <v>17.738979</v>
          </cell>
          <cell r="X17">
            <v>17.679617</v>
          </cell>
          <cell r="Y17">
            <v>17.644514000000001</v>
          </cell>
          <cell r="Z17">
            <v>17.617504</v>
          </cell>
          <cell r="AA17">
            <v>17.648015999999998</v>
          </cell>
          <cell r="AB17">
            <v>17.613588</v>
          </cell>
          <cell r="AC17">
            <v>17.668686000000001</v>
          </cell>
          <cell r="AD17">
            <v>17.692820000000001</v>
          </cell>
          <cell r="AE17">
            <v>17.656326</v>
          </cell>
        </row>
      </sheetData>
      <sheetData sheetId="4">
        <row r="17">
          <cell r="C17">
            <v>15.710509</v>
          </cell>
        </row>
      </sheetData>
      <sheetData sheetId="5">
        <row r="15">
          <cell r="C15">
            <v>939.78387499999997</v>
          </cell>
          <cell r="D15">
            <v>954.49060099999997</v>
          </cell>
          <cell r="E15">
            <v>963.88678000000004</v>
          </cell>
          <cell r="F15">
            <v>972.81597899999997</v>
          </cell>
          <cell r="G15">
            <v>985.48565699999995</v>
          </cell>
          <cell r="H15">
            <v>999.22308299999997</v>
          </cell>
          <cell r="I15">
            <v>1013.304749</v>
          </cell>
          <cell r="J15">
            <v>1025.4780270000001</v>
          </cell>
          <cell r="K15">
            <v>1037.420044</v>
          </cell>
          <cell r="L15">
            <v>1050.807495</v>
          </cell>
          <cell r="M15">
            <v>1062.390259</v>
          </cell>
          <cell r="N15">
            <v>1071.895264</v>
          </cell>
          <cell r="O15">
            <v>1082.176514</v>
          </cell>
          <cell r="P15">
            <v>1093.4702150000001</v>
          </cell>
          <cell r="Q15">
            <v>1105.4544679999999</v>
          </cell>
          <cell r="R15">
            <v>1117.2147219999999</v>
          </cell>
          <cell r="S15">
            <v>1129.0592039999999</v>
          </cell>
          <cell r="T15">
            <v>1141.162476</v>
          </cell>
          <cell r="U15">
            <v>1153.4372559999999</v>
          </cell>
          <cell r="V15">
            <v>1165.292725</v>
          </cell>
          <cell r="W15">
            <v>1177.5904539999999</v>
          </cell>
          <cell r="X15">
            <v>1189.8439940000001</v>
          </cell>
          <cell r="Y15">
            <v>1201.719482</v>
          </cell>
          <cell r="Z15">
            <v>1213.4761960000001</v>
          </cell>
          <cell r="AA15">
            <v>1224.6899410000001</v>
          </cell>
          <cell r="AB15">
            <v>1235.959717</v>
          </cell>
          <cell r="AC15">
            <v>1247.5922849999999</v>
          </cell>
          <cell r="AD15">
            <v>1259.1639399999999</v>
          </cell>
          <cell r="AE15">
            <v>1270.794189</v>
          </cell>
        </row>
      </sheetData>
      <sheetData sheetId="6">
        <row r="15">
          <cell r="C15">
            <v>951.64434800000004</v>
          </cell>
        </row>
      </sheetData>
      <sheetData sheetId="7"/>
      <sheetData sheetId="8"/>
      <sheetData sheetId="9">
        <row r="15">
          <cell r="C15">
            <v>474.04568499999999</v>
          </cell>
          <cell r="D15">
            <v>451.73968500000001</v>
          </cell>
          <cell r="E15">
            <v>440.28088400000001</v>
          </cell>
          <cell r="F15">
            <v>453.15802000000002</v>
          </cell>
          <cell r="G15">
            <v>469.75256300000001</v>
          </cell>
          <cell r="H15">
            <v>481.77160600000002</v>
          </cell>
          <cell r="I15">
            <v>491.47207600000002</v>
          </cell>
          <cell r="J15">
            <v>497.837738</v>
          </cell>
          <cell r="K15">
            <v>503.21948200000003</v>
          </cell>
          <cell r="L15">
            <v>511.94860799999998</v>
          </cell>
          <cell r="M15">
            <v>521.33966099999998</v>
          </cell>
          <cell r="N15">
            <v>529.90399200000002</v>
          </cell>
          <cell r="O15">
            <v>540.83966099999998</v>
          </cell>
          <cell r="P15">
            <v>550.58972200000005</v>
          </cell>
          <cell r="Q15">
            <v>556.71057099999996</v>
          </cell>
          <cell r="R15">
            <v>563.78594999999996</v>
          </cell>
          <cell r="S15">
            <v>570.738159</v>
          </cell>
          <cell r="T15">
            <v>576.49981700000001</v>
          </cell>
          <cell r="U15">
            <v>588.19744900000001</v>
          </cell>
          <cell r="V15">
            <v>599.76415999999995</v>
          </cell>
          <cell r="W15">
            <v>607.66870100000006</v>
          </cell>
          <cell r="X15">
            <v>615.84008800000004</v>
          </cell>
          <cell r="Y15">
            <v>619.77069100000006</v>
          </cell>
          <cell r="Z15">
            <v>623.58227499999998</v>
          </cell>
          <cell r="AA15">
            <v>627.82446300000004</v>
          </cell>
          <cell r="AB15">
            <v>634.32415800000001</v>
          </cell>
          <cell r="AC15">
            <v>642.177368</v>
          </cell>
          <cell r="AD15">
            <v>648.98126200000002</v>
          </cell>
          <cell r="AE15">
            <v>655.32849099999999</v>
          </cell>
        </row>
      </sheetData>
      <sheetData sheetId="10">
        <row r="15">
          <cell r="C15">
            <v>463.10674999999998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1">
          <cell r="C81">
            <v>506.49093599999998</v>
          </cell>
          <cell r="D81">
            <v>516.44592299999999</v>
          </cell>
          <cell r="E81">
            <v>532.59472700000003</v>
          </cell>
          <cell r="F81">
            <v>553.23370399999999</v>
          </cell>
          <cell r="G81">
            <v>577.68347200000005</v>
          </cell>
          <cell r="H81">
            <v>598.39660600000002</v>
          </cell>
          <cell r="I81">
            <v>615.12707499999999</v>
          </cell>
          <cell r="J81">
            <v>626.93310499999995</v>
          </cell>
          <cell r="K81">
            <v>634.67242399999998</v>
          </cell>
          <cell r="L81">
            <v>644.63775599999997</v>
          </cell>
          <cell r="M81">
            <v>657.59655799999996</v>
          </cell>
          <cell r="N81">
            <v>671.03619400000002</v>
          </cell>
          <cell r="O81">
            <v>686.42730700000004</v>
          </cell>
          <cell r="P81">
            <v>702.05993699999999</v>
          </cell>
          <cell r="Q81">
            <v>717.89819299999999</v>
          </cell>
          <cell r="R81">
            <v>734.93707300000005</v>
          </cell>
          <cell r="S81">
            <v>753.61724900000002</v>
          </cell>
          <cell r="T81">
            <v>772.46887200000003</v>
          </cell>
          <cell r="U81">
            <v>794.12207000000001</v>
          </cell>
          <cell r="V81">
            <v>816.463257</v>
          </cell>
          <cell r="W81">
            <v>835.58142099999998</v>
          </cell>
          <cell r="X81">
            <v>854.59918200000004</v>
          </cell>
          <cell r="Y81">
            <v>872.279358</v>
          </cell>
          <cell r="Z81">
            <v>888.79510500000004</v>
          </cell>
          <cell r="AA81">
            <v>906.65930200000003</v>
          </cell>
          <cell r="AB81">
            <v>925.47540300000003</v>
          </cell>
          <cell r="AC81">
            <v>944.78076199999998</v>
          </cell>
          <cell r="AD81">
            <v>966.67205799999999</v>
          </cell>
          <cell r="AE81">
            <v>989.86090100000001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rel.gov/docs/fy14osti/60528.pdf" TargetMode="External"/><Relationship Id="rId2" Type="http://schemas.openxmlformats.org/officeDocument/2006/relationships/hyperlink" Target="https://www.eia.gov/totalenergy/data/monthly/pdf/sec12.pdf" TargetMode="External"/><Relationship Id="rId1" Type="http://schemas.openxmlformats.org/officeDocument/2006/relationships/hyperlink" Target="https://www.eia.gov/dnav/pet/pet_pnp_inpt_a_EPOOOH_yir_mbbl_a.ht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>
      <c r="A1" s="1" t="s">
        <v>1131</v>
      </c>
    </row>
    <row r="3" spans="1:2">
      <c r="A3" s="1" t="s">
        <v>37</v>
      </c>
      <c r="B3" s="3" t="s">
        <v>38</v>
      </c>
    </row>
    <row r="4" spans="1:2">
      <c r="B4" t="s">
        <v>1</v>
      </c>
    </row>
    <row r="5" spans="1:2">
      <c r="B5" s="2">
        <v>2022</v>
      </c>
    </row>
    <row r="6" spans="1:2">
      <c r="B6" t="s">
        <v>1132</v>
      </c>
    </row>
    <row r="7" spans="1:2">
      <c r="B7" s="4" t="s">
        <v>1344</v>
      </c>
    </row>
    <row r="8" spans="1:2">
      <c r="B8" t="s">
        <v>1101</v>
      </c>
    </row>
    <row r="10" spans="1:2">
      <c r="A10" s="1" t="s">
        <v>39</v>
      </c>
    </row>
    <row r="11" spans="1:2">
      <c r="A11" s="15" t="s">
        <v>1118</v>
      </c>
      <c r="B11" s="16"/>
    </row>
    <row r="12" spans="1:2">
      <c r="A12" t="s">
        <v>1119</v>
      </c>
    </row>
    <row r="14" spans="1:2">
      <c r="A14" t="s">
        <v>2056</v>
      </c>
    </row>
    <row r="15" spans="1:2">
      <c r="A15" t="s">
        <v>2057</v>
      </c>
    </row>
    <row r="17" spans="1:3">
      <c r="A17" t="s">
        <v>1120</v>
      </c>
    </row>
    <row r="18" spans="1:3">
      <c r="A18" t="s">
        <v>1121</v>
      </c>
    </row>
    <row r="19" spans="1:3">
      <c r="A19" t="s">
        <v>1122</v>
      </c>
    </row>
    <row r="21" spans="1:3">
      <c r="A21" t="s">
        <v>1123</v>
      </c>
    </row>
    <row r="22" spans="1:3">
      <c r="A22" t="s">
        <v>1124</v>
      </c>
    </row>
    <row r="24" spans="1:3">
      <c r="A24" s="1" t="s">
        <v>1130</v>
      </c>
    </row>
    <row r="25" spans="1:3">
      <c r="A25" t="s">
        <v>1127</v>
      </c>
    </row>
    <row r="26" spans="1:3">
      <c r="A26" t="s">
        <v>1125</v>
      </c>
    </row>
    <row r="27" spans="1:3">
      <c r="A27" t="s">
        <v>1126</v>
      </c>
    </row>
    <row r="28" spans="1:3">
      <c r="A28" t="s">
        <v>1128</v>
      </c>
    </row>
    <row r="29" spans="1:3">
      <c r="A29" t="s">
        <v>1129</v>
      </c>
    </row>
    <row r="31" spans="1:3">
      <c r="A31" s="43" t="s">
        <v>994</v>
      </c>
      <c r="B31" s="44"/>
      <c r="C31" s="44"/>
    </row>
    <row r="32" spans="1:3">
      <c r="A32" t="s">
        <v>996</v>
      </c>
    </row>
    <row r="34" spans="2:3">
      <c r="B34" s="3" t="s">
        <v>350</v>
      </c>
      <c r="C34" s="3" t="s">
        <v>993</v>
      </c>
    </row>
    <row r="35" spans="2:3">
      <c r="B35" t="s">
        <v>954</v>
      </c>
      <c r="C35" t="s">
        <v>968</v>
      </c>
    </row>
    <row r="36" spans="2:3">
      <c r="B36" t="s">
        <v>969</v>
      </c>
      <c r="C36" t="s">
        <v>955</v>
      </c>
    </row>
    <row r="37" spans="2:3">
      <c r="B37" t="s">
        <v>970</v>
      </c>
      <c r="C37" t="s">
        <v>955</v>
      </c>
    </row>
    <row r="38" spans="2:3">
      <c r="B38" t="s">
        <v>971</v>
      </c>
      <c r="C38" t="s">
        <v>955</v>
      </c>
    </row>
    <row r="39" spans="2:3">
      <c r="B39" t="s">
        <v>972</v>
      </c>
      <c r="C39" t="s">
        <v>956</v>
      </c>
    </row>
    <row r="40" spans="2:3">
      <c r="B40" t="s">
        <v>973</v>
      </c>
      <c r="C40" s="45" t="s">
        <v>957</v>
      </c>
    </row>
    <row r="41" spans="2:3">
      <c r="B41" t="s">
        <v>974</v>
      </c>
      <c r="C41" t="s">
        <v>958</v>
      </c>
    </row>
    <row r="42" spans="2:3">
      <c r="B42" t="s">
        <v>975</v>
      </c>
      <c r="C42" t="s">
        <v>959</v>
      </c>
    </row>
    <row r="43" spans="2:3">
      <c r="B43" t="s">
        <v>976</v>
      </c>
      <c r="C43" t="s">
        <v>1099</v>
      </c>
    </row>
    <row r="44" spans="2:3">
      <c r="B44" t="s">
        <v>977</v>
      </c>
      <c r="C44" t="s">
        <v>960</v>
      </c>
    </row>
    <row r="45" spans="2:3">
      <c r="B45" t="s">
        <v>978</v>
      </c>
      <c r="C45" t="s">
        <v>961</v>
      </c>
    </row>
    <row r="46" spans="2:3">
      <c r="B46" t="s">
        <v>979</v>
      </c>
      <c r="C46" t="s">
        <v>47</v>
      </c>
    </row>
    <row r="47" spans="2:3">
      <c r="B47" t="s">
        <v>980</v>
      </c>
      <c r="C47" t="s">
        <v>962</v>
      </c>
    </row>
    <row r="48" spans="2:3">
      <c r="B48" t="s">
        <v>981</v>
      </c>
      <c r="C48" t="s">
        <v>46</v>
      </c>
    </row>
    <row r="49" spans="1:3">
      <c r="B49" t="s">
        <v>982</v>
      </c>
      <c r="C49" t="s">
        <v>963</v>
      </c>
    </row>
    <row r="50" spans="1:3">
      <c r="B50" t="s">
        <v>983</v>
      </c>
      <c r="C50" t="s">
        <v>964</v>
      </c>
    </row>
    <row r="51" spans="1:3">
      <c r="B51" t="s">
        <v>984</v>
      </c>
      <c r="C51" t="s">
        <v>964</v>
      </c>
    </row>
    <row r="52" spans="1:3">
      <c r="B52" t="s">
        <v>985</v>
      </c>
      <c r="C52" t="s">
        <v>964</v>
      </c>
    </row>
    <row r="53" spans="1:3">
      <c r="B53" t="s">
        <v>986</v>
      </c>
      <c r="C53" t="s">
        <v>964</v>
      </c>
    </row>
    <row r="54" spans="1:3">
      <c r="B54" t="s">
        <v>987</v>
      </c>
      <c r="C54" t="s">
        <v>965</v>
      </c>
    </row>
    <row r="55" spans="1:3">
      <c r="B55" t="s">
        <v>988</v>
      </c>
      <c r="C55" t="s">
        <v>965</v>
      </c>
    </row>
    <row r="56" spans="1:3">
      <c r="B56" t="s">
        <v>989</v>
      </c>
      <c r="C56" t="s">
        <v>1098</v>
      </c>
    </row>
    <row r="57" spans="1:3">
      <c r="B57" t="s">
        <v>990</v>
      </c>
      <c r="C57" t="s">
        <v>966</v>
      </c>
    </row>
    <row r="58" spans="1:3">
      <c r="B58" t="s">
        <v>991</v>
      </c>
      <c r="C58" s="45" t="s">
        <v>967</v>
      </c>
    </row>
    <row r="59" spans="1:3">
      <c r="B59" t="s">
        <v>992</v>
      </c>
      <c r="C59" t="s">
        <v>968</v>
      </c>
    </row>
    <row r="61" spans="1:3">
      <c r="A61" t="s">
        <v>949</v>
      </c>
    </row>
    <row r="62" spans="1:3">
      <c r="A62" t="s">
        <v>995</v>
      </c>
    </row>
    <row r="63" spans="1:3">
      <c r="A63" t="s">
        <v>950</v>
      </c>
    </row>
    <row r="64" spans="1:3">
      <c r="A64" t="s">
        <v>951</v>
      </c>
    </row>
    <row r="65" spans="1:3">
      <c r="A65" t="s">
        <v>952</v>
      </c>
    </row>
    <row r="66" spans="1:3">
      <c r="A66" t="s">
        <v>953</v>
      </c>
    </row>
    <row r="67" spans="1:3">
      <c r="B67" s="3" t="s">
        <v>1090</v>
      </c>
      <c r="C67" s="3" t="s">
        <v>1091</v>
      </c>
    </row>
    <row r="68" spans="1:3">
      <c r="B68" t="s">
        <v>1092</v>
      </c>
      <c r="C68" t="s">
        <v>972</v>
      </c>
    </row>
    <row r="69" spans="1:3">
      <c r="B69" t="s">
        <v>1093</v>
      </c>
      <c r="C69" t="s">
        <v>973</v>
      </c>
    </row>
    <row r="70" spans="1:3">
      <c r="B70" t="s">
        <v>1094</v>
      </c>
      <c r="C70" t="s">
        <v>975</v>
      </c>
    </row>
    <row r="71" spans="1:3">
      <c r="B71" t="s">
        <v>1095</v>
      </c>
      <c r="C71" t="s">
        <v>982</v>
      </c>
    </row>
    <row r="73" spans="1:3">
      <c r="A73" t="s">
        <v>1096</v>
      </c>
    </row>
    <row r="74" spans="1:3">
      <c r="A74" t="s">
        <v>1097</v>
      </c>
    </row>
    <row r="76" spans="1:3">
      <c r="A76" s="46" t="s">
        <v>1100</v>
      </c>
      <c r="B76" s="47"/>
      <c r="C76" s="47"/>
    </row>
    <row r="77" spans="1:3">
      <c r="A77" t="s">
        <v>349</v>
      </c>
    </row>
    <row r="78" spans="1:3">
      <c r="A78" t="s">
        <v>1102</v>
      </c>
    </row>
    <row r="80" spans="1:3">
      <c r="A80" t="s">
        <v>1103</v>
      </c>
    </row>
    <row r="81" spans="1:4">
      <c r="A81" t="s">
        <v>1104</v>
      </c>
    </row>
    <row r="83" spans="1:4">
      <c r="A83" s="1" t="s">
        <v>1105</v>
      </c>
      <c r="D83" s="6"/>
    </row>
    <row r="84" spans="1:4">
      <c r="B84" s="3" t="s">
        <v>1115</v>
      </c>
      <c r="C84" s="3" t="s">
        <v>1116</v>
      </c>
      <c r="D84" s="24"/>
    </row>
    <row r="85" spans="1:4">
      <c r="B85" s="25" t="s">
        <v>207</v>
      </c>
      <c r="C85" t="s">
        <v>207</v>
      </c>
      <c r="D85" s="24"/>
    </row>
    <row r="86" spans="1:4">
      <c r="B86" s="26" t="s">
        <v>1106</v>
      </c>
      <c r="C86" t="s">
        <v>208</v>
      </c>
      <c r="D86" s="24"/>
    </row>
    <row r="87" spans="1:4">
      <c r="B87" s="26" t="s">
        <v>1107</v>
      </c>
      <c r="C87" t="s">
        <v>208</v>
      </c>
      <c r="D87" s="24"/>
    </row>
    <row r="88" spans="1:4">
      <c r="B88" s="26" t="s">
        <v>1108</v>
      </c>
      <c r="C88" t="s">
        <v>209</v>
      </c>
      <c r="D88" s="24"/>
    </row>
    <row r="89" spans="1:4">
      <c r="B89" s="26" t="s">
        <v>1109</v>
      </c>
      <c r="C89" t="s">
        <v>209</v>
      </c>
      <c r="D89" s="24"/>
    </row>
    <row r="90" spans="1:4">
      <c r="B90" s="26" t="s">
        <v>1110</v>
      </c>
      <c r="C90" t="s">
        <v>210</v>
      </c>
      <c r="D90" s="24"/>
    </row>
    <row r="91" spans="1:4">
      <c r="B91" s="26" t="s">
        <v>1111</v>
      </c>
      <c r="C91" t="s">
        <v>208</v>
      </c>
      <c r="D91" s="24"/>
    </row>
    <row r="92" spans="1:4">
      <c r="B92" s="26" t="s">
        <v>1112</v>
      </c>
      <c r="C92" t="s">
        <v>209</v>
      </c>
      <c r="D92" s="24"/>
    </row>
    <row r="93" spans="1:4">
      <c r="B93" s="26" t="s">
        <v>1113</v>
      </c>
      <c r="C93" t="s">
        <v>209</v>
      </c>
      <c r="D93" s="24"/>
    </row>
    <row r="94" spans="1:4">
      <c r="B94" s="26" t="s">
        <v>1114</v>
      </c>
      <c r="C94" t="s">
        <v>210</v>
      </c>
      <c r="D94" s="24"/>
    </row>
    <row r="95" spans="1:4">
      <c r="D95" s="24"/>
    </row>
    <row r="96" spans="1:4">
      <c r="A96" t="s">
        <v>1966</v>
      </c>
      <c r="D96" s="24"/>
    </row>
    <row r="97" spans="1:4">
      <c r="D97" s="24"/>
    </row>
    <row r="98" spans="1:4">
      <c r="A98" s="46" t="s">
        <v>1967</v>
      </c>
      <c r="B98" s="47"/>
      <c r="C98" s="47"/>
    </row>
    <row r="99" spans="1:4">
      <c r="A99" t="s">
        <v>1968</v>
      </c>
      <c r="D99" s="24"/>
    </row>
    <row r="100" spans="1:4">
      <c r="D100" s="24"/>
    </row>
    <row r="101" spans="1:4">
      <c r="D101" s="24"/>
    </row>
    <row r="102" spans="1:4">
      <c r="D102" s="24"/>
    </row>
    <row r="103" spans="1:4">
      <c r="D103" s="23"/>
    </row>
    <row r="104" spans="1:4">
      <c r="D104" s="24"/>
    </row>
    <row r="105" spans="1:4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0" sqref="J1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184">
        <v>2022</v>
      </c>
      <c r="D1" s="184">
        <v>2023</v>
      </c>
      <c r="E1" s="184">
        <v>2024</v>
      </c>
      <c r="F1" s="184">
        <v>2025</v>
      </c>
      <c r="G1" s="184">
        <v>2026</v>
      </c>
      <c r="H1" s="184">
        <v>2027</v>
      </c>
      <c r="I1" s="184">
        <v>2028</v>
      </c>
      <c r="J1" s="184">
        <v>2029</v>
      </c>
      <c r="K1" s="184">
        <v>2030</v>
      </c>
      <c r="L1" s="184">
        <v>2031</v>
      </c>
      <c r="M1" s="184">
        <v>2032</v>
      </c>
      <c r="N1" s="184">
        <v>2033</v>
      </c>
      <c r="O1" s="184">
        <v>2034</v>
      </c>
      <c r="P1" s="184">
        <v>2035</v>
      </c>
      <c r="Q1" s="184">
        <v>2036</v>
      </c>
      <c r="R1" s="184">
        <v>2037</v>
      </c>
      <c r="S1" s="184">
        <v>2038</v>
      </c>
      <c r="T1" s="184">
        <v>2039</v>
      </c>
      <c r="U1" s="184">
        <v>2040</v>
      </c>
      <c r="V1" s="184">
        <v>2041</v>
      </c>
      <c r="W1" s="184">
        <v>2042</v>
      </c>
      <c r="X1" s="184">
        <v>2043</v>
      </c>
      <c r="Y1" s="184">
        <v>2044</v>
      </c>
      <c r="Z1" s="184">
        <v>2045</v>
      </c>
      <c r="AA1" s="184">
        <v>2046</v>
      </c>
      <c r="AB1" s="184">
        <v>2047</v>
      </c>
      <c r="AC1" s="184">
        <v>2048</v>
      </c>
      <c r="AD1" s="184">
        <v>2049</v>
      </c>
      <c r="AE1" s="18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2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2096</v>
      </c>
      <c r="E4" s="185"/>
      <c r="F4" s="185"/>
      <c r="G4" s="217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>
      <c r="A10" s="36" t="s">
        <v>358</v>
      </c>
      <c r="B10" s="186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1998</v>
      </c>
      <c r="AG10" s="37"/>
    </row>
    <row r="11" spans="1:33" ht="15" customHeight="1">
      <c r="A11" s="35"/>
      <c r="B11" s="188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1999</v>
      </c>
      <c r="AG11" s="37"/>
    </row>
    <row r="12" spans="1:33" ht="15" customHeight="1">
      <c r="A12" s="35"/>
      <c r="B12" s="188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2000</v>
      </c>
      <c r="AG12" s="37"/>
    </row>
    <row r="13" spans="1:33" ht="15" customHeight="1" thickBot="1">
      <c r="A13" s="35"/>
      <c r="B13" s="190" t="s">
        <v>58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 t="s">
        <v>2099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192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6" t="s">
        <v>359</v>
      </c>
      <c r="B16" s="193" t="s">
        <v>60</v>
      </c>
      <c r="C16" s="212">
        <v>11.828412999999999</v>
      </c>
      <c r="D16" s="212">
        <v>12.282932000000001</v>
      </c>
      <c r="E16" s="212">
        <v>12.744007</v>
      </c>
      <c r="F16" s="212">
        <v>13.028606</v>
      </c>
      <c r="G16" s="212">
        <v>13.249349</v>
      </c>
      <c r="H16" s="212">
        <v>13.366769</v>
      </c>
      <c r="I16" s="212">
        <v>13.562374</v>
      </c>
      <c r="J16" s="212">
        <v>13.547692</v>
      </c>
      <c r="K16" s="212">
        <v>13.599036999999999</v>
      </c>
      <c r="L16" s="212">
        <v>13.592299000000001</v>
      </c>
      <c r="M16" s="212">
        <v>13.549412999999999</v>
      </c>
      <c r="N16" s="212">
        <v>13.514751</v>
      </c>
      <c r="O16" s="212">
        <v>13.462120000000001</v>
      </c>
      <c r="P16" s="212">
        <v>13.462853000000001</v>
      </c>
      <c r="Q16" s="212">
        <v>13.357620000000001</v>
      </c>
      <c r="R16" s="212">
        <v>13.329132</v>
      </c>
      <c r="S16" s="212">
        <v>13.272278</v>
      </c>
      <c r="T16" s="212">
        <v>13.183566000000001</v>
      </c>
      <c r="U16" s="212">
        <v>13.167393000000001</v>
      </c>
      <c r="V16" s="212">
        <v>13.134736</v>
      </c>
      <c r="W16" s="212">
        <v>13.137886</v>
      </c>
      <c r="X16" s="212">
        <v>13.261365</v>
      </c>
      <c r="Y16" s="212">
        <v>13.325608000000001</v>
      </c>
      <c r="Z16" s="212">
        <v>13.316058</v>
      </c>
      <c r="AA16" s="212">
        <v>13.174086000000001</v>
      </c>
      <c r="AB16" s="212">
        <v>12.960671</v>
      </c>
      <c r="AC16" s="212">
        <v>13.115688</v>
      </c>
      <c r="AD16" s="212">
        <v>13.228028999999999</v>
      </c>
      <c r="AE16" s="212">
        <v>13.116398999999999</v>
      </c>
      <c r="AF16" s="198">
        <v>3.6979999999999999E-3</v>
      </c>
      <c r="AG16" s="37"/>
    </row>
    <row r="17" spans="1:33" ht="15" customHeight="1">
      <c r="A17" s="36" t="s">
        <v>360</v>
      </c>
      <c r="B17" s="193" t="s">
        <v>61</v>
      </c>
      <c r="C17" s="212">
        <v>0.43645099999999998</v>
      </c>
      <c r="D17" s="212">
        <v>0.40578799999999998</v>
      </c>
      <c r="E17" s="212">
        <v>0.38200000000000001</v>
      </c>
      <c r="F17" s="212">
        <v>0.45424100000000001</v>
      </c>
      <c r="G17" s="212">
        <v>0.47660200000000003</v>
      </c>
      <c r="H17" s="212">
        <v>0.50541999999999998</v>
      </c>
      <c r="I17" s="212">
        <v>0.551674</v>
      </c>
      <c r="J17" s="212">
        <v>0.56236900000000001</v>
      </c>
      <c r="K17" s="212">
        <v>0.60036800000000001</v>
      </c>
      <c r="L17" s="212">
        <v>0.60017299999999996</v>
      </c>
      <c r="M17" s="212">
        <v>0.63000199999999995</v>
      </c>
      <c r="N17" s="212">
        <v>0.65393400000000002</v>
      </c>
      <c r="O17" s="212">
        <v>0.60891499999999998</v>
      </c>
      <c r="P17" s="212">
        <v>0.56296100000000004</v>
      </c>
      <c r="Q17" s="212">
        <v>0.56128</v>
      </c>
      <c r="R17" s="212">
        <v>0.601912</v>
      </c>
      <c r="S17" s="212">
        <v>0.66466599999999998</v>
      </c>
      <c r="T17" s="212">
        <v>0.71570500000000004</v>
      </c>
      <c r="U17" s="212">
        <v>0.76416799999999996</v>
      </c>
      <c r="V17" s="212">
        <v>0.78605700000000001</v>
      </c>
      <c r="W17" s="212">
        <v>0.83954200000000001</v>
      </c>
      <c r="X17" s="212">
        <v>0.86594300000000002</v>
      </c>
      <c r="Y17" s="212">
        <v>0.901362</v>
      </c>
      <c r="Z17" s="212">
        <v>0.91092200000000001</v>
      </c>
      <c r="AA17" s="212">
        <v>0.87482000000000004</v>
      </c>
      <c r="AB17" s="212">
        <v>0.82449399999999995</v>
      </c>
      <c r="AC17" s="212">
        <v>0.768764</v>
      </c>
      <c r="AD17" s="212">
        <v>0.712113</v>
      </c>
      <c r="AE17" s="212">
        <v>0.650586</v>
      </c>
      <c r="AF17" s="198">
        <v>1.4359E-2</v>
      </c>
      <c r="AG17" s="37"/>
    </row>
    <row r="18" spans="1:33" ht="15" customHeight="1">
      <c r="A18" s="36" t="s">
        <v>361</v>
      </c>
      <c r="B18" s="193" t="s">
        <v>62</v>
      </c>
      <c r="C18" s="212">
        <v>11.391961</v>
      </c>
      <c r="D18" s="212">
        <v>11.877143999999999</v>
      </c>
      <c r="E18" s="212">
        <v>12.362007</v>
      </c>
      <c r="F18" s="212">
        <v>12.574365999999999</v>
      </c>
      <c r="G18" s="212">
        <v>12.772747000000001</v>
      </c>
      <c r="H18" s="212">
        <v>12.861349000000001</v>
      </c>
      <c r="I18" s="212">
        <v>13.010699000000001</v>
      </c>
      <c r="J18" s="212">
        <v>12.985324</v>
      </c>
      <c r="K18" s="212">
        <v>12.998670000000001</v>
      </c>
      <c r="L18" s="212">
        <v>12.992126000000001</v>
      </c>
      <c r="M18" s="212">
        <v>12.919411</v>
      </c>
      <c r="N18" s="212">
        <v>12.860817000000001</v>
      </c>
      <c r="O18" s="212">
        <v>12.853205000000001</v>
      </c>
      <c r="P18" s="212">
        <v>12.899894</v>
      </c>
      <c r="Q18" s="212">
        <v>12.796340000000001</v>
      </c>
      <c r="R18" s="212">
        <v>12.727220000000001</v>
      </c>
      <c r="S18" s="212">
        <v>12.607612</v>
      </c>
      <c r="T18" s="212">
        <v>12.467860999999999</v>
      </c>
      <c r="U18" s="212">
        <v>12.403225000000001</v>
      </c>
      <c r="V18" s="212">
        <v>12.348679000000001</v>
      </c>
      <c r="W18" s="212">
        <v>12.298344999999999</v>
      </c>
      <c r="X18" s="212">
        <v>12.395422</v>
      </c>
      <c r="Y18" s="212">
        <v>12.424246</v>
      </c>
      <c r="Z18" s="212">
        <v>12.405136000000001</v>
      </c>
      <c r="AA18" s="212">
        <v>12.299265999999999</v>
      </c>
      <c r="AB18" s="212">
        <v>12.136177</v>
      </c>
      <c r="AC18" s="212">
        <v>12.346924</v>
      </c>
      <c r="AD18" s="212">
        <v>12.515917</v>
      </c>
      <c r="AE18" s="212">
        <v>12.465813000000001</v>
      </c>
      <c r="AF18" s="198">
        <v>3.222E-3</v>
      </c>
      <c r="AG18" s="37"/>
    </row>
    <row r="19" spans="1:33" ht="15" customHeight="1">
      <c r="A19" s="36" t="s">
        <v>362</v>
      </c>
      <c r="B19" s="193" t="s">
        <v>63</v>
      </c>
      <c r="C19" s="212">
        <v>2.8143750000000001</v>
      </c>
      <c r="D19" s="212">
        <v>3.4323570000000001</v>
      </c>
      <c r="E19" s="212">
        <v>3.8914420000000001</v>
      </c>
      <c r="F19" s="212">
        <v>3.6746210000000001</v>
      </c>
      <c r="G19" s="212">
        <v>3.4955240000000001</v>
      </c>
      <c r="H19" s="212">
        <v>3.5771299999999999</v>
      </c>
      <c r="I19" s="212">
        <v>3.425106</v>
      </c>
      <c r="J19" s="212">
        <v>3.549226</v>
      </c>
      <c r="K19" s="212">
        <v>3.510024</v>
      </c>
      <c r="L19" s="212">
        <v>3.4909970000000001</v>
      </c>
      <c r="M19" s="212">
        <v>3.539892</v>
      </c>
      <c r="N19" s="212">
        <v>3.6058919999999999</v>
      </c>
      <c r="O19" s="212">
        <v>3.6907489999999998</v>
      </c>
      <c r="P19" s="212">
        <v>3.6936490000000002</v>
      </c>
      <c r="Q19" s="212">
        <v>3.8013859999999999</v>
      </c>
      <c r="R19" s="212">
        <v>3.8505980000000002</v>
      </c>
      <c r="S19" s="212">
        <v>3.9126699999999999</v>
      </c>
      <c r="T19" s="212">
        <v>4.0169819999999996</v>
      </c>
      <c r="U19" s="212">
        <v>4.0228630000000001</v>
      </c>
      <c r="V19" s="212">
        <v>4.0447129999999998</v>
      </c>
      <c r="W19" s="212">
        <v>4.0407299999999999</v>
      </c>
      <c r="X19" s="212">
        <v>3.8597229999999998</v>
      </c>
      <c r="Y19" s="212">
        <v>3.7622119999999999</v>
      </c>
      <c r="Z19" s="212">
        <v>3.746588</v>
      </c>
      <c r="AA19" s="212">
        <v>3.920906</v>
      </c>
      <c r="AB19" s="212">
        <v>4.1017270000000003</v>
      </c>
      <c r="AC19" s="212">
        <v>4.0036420000000001</v>
      </c>
      <c r="AD19" s="212">
        <v>3.9172699999999998</v>
      </c>
      <c r="AE19" s="212">
        <v>3.9942419999999998</v>
      </c>
      <c r="AF19" s="198">
        <v>1.2583E-2</v>
      </c>
      <c r="AG19" s="37"/>
    </row>
    <row r="20" spans="1:33" ht="15" customHeight="1">
      <c r="A20" s="36" t="s">
        <v>363</v>
      </c>
      <c r="B20" s="193" t="s">
        <v>64</v>
      </c>
      <c r="C20" s="212">
        <v>6.274</v>
      </c>
      <c r="D20" s="212">
        <v>6.7510000000000003</v>
      </c>
      <c r="E20" s="212">
        <v>7.1242609999999997</v>
      </c>
      <c r="F20" s="212">
        <v>6.8479010000000002</v>
      </c>
      <c r="G20" s="212">
        <v>6.7119239999999998</v>
      </c>
      <c r="H20" s="212">
        <v>6.8372739999999999</v>
      </c>
      <c r="I20" s="212">
        <v>6.6911339999999999</v>
      </c>
      <c r="J20" s="212">
        <v>6.8601489999999998</v>
      </c>
      <c r="K20" s="212">
        <v>6.8194819999999998</v>
      </c>
      <c r="L20" s="212">
        <v>6.8276469999999998</v>
      </c>
      <c r="M20" s="212">
        <v>6.8679230000000002</v>
      </c>
      <c r="N20" s="212">
        <v>6.9524499999999998</v>
      </c>
      <c r="O20" s="212">
        <v>7.0167570000000001</v>
      </c>
      <c r="P20" s="212">
        <v>7.0598859999999997</v>
      </c>
      <c r="Q20" s="212">
        <v>7.0985909999999999</v>
      </c>
      <c r="R20" s="212">
        <v>7.1335280000000001</v>
      </c>
      <c r="S20" s="212">
        <v>7.1207830000000003</v>
      </c>
      <c r="T20" s="212">
        <v>7.2142289999999996</v>
      </c>
      <c r="U20" s="212">
        <v>7.2225479999999997</v>
      </c>
      <c r="V20" s="212">
        <v>7.224977</v>
      </c>
      <c r="W20" s="212">
        <v>7.2540750000000003</v>
      </c>
      <c r="X20" s="212">
        <v>7.0892590000000002</v>
      </c>
      <c r="Y20" s="212">
        <v>7.0269769999999996</v>
      </c>
      <c r="Z20" s="212">
        <v>6.9721450000000003</v>
      </c>
      <c r="AA20" s="212">
        <v>7.0857159999999997</v>
      </c>
      <c r="AB20" s="212">
        <v>7.1782539999999999</v>
      </c>
      <c r="AC20" s="212">
        <v>6.9853529999999999</v>
      </c>
      <c r="AD20" s="212">
        <v>6.8342179999999999</v>
      </c>
      <c r="AE20" s="212">
        <v>6.8768969999999996</v>
      </c>
      <c r="AF20" s="198">
        <v>3.2820000000000002E-3</v>
      </c>
      <c r="AG20" s="37"/>
    </row>
    <row r="21" spans="1:33" ht="15" customHeight="1">
      <c r="A21" s="36" t="s">
        <v>364</v>
      </c>
      <c r="B21" s="193" t="s">
        <v>65</v>
      </c>
      <c r="C21" s="212">
        <v>3.459625</v>
      </c>
      <c r="D21" s="212">
        <v>3.3186429999999998</v>
      </c>
      <c r="E21" s="212">
        <v>3.2328190000000001</v>
      </c>
      <c r="F21" s="212">
        <v>3.1732800000000001</v>
      </c>
      <c r="G21" s="212">
        <v>3.2164000000000001</v>
      </c>
      <c r="H21" s="212">
        <v>3.2601439999999999</v>
      </c>
      <c r="I21" s="212">
        <v>3.2660279999999999</v>
      </c>
      <c r="J21" s="212">
        <v>3.3109229999999998</v>
      </c>
      <c r="K21" s="212">
        <v>3.3094579999999998</v>
      </c>
      <c r="L21" s="212">
        <v>3.3366500000000001</v>
      </c>
      <c r="M21" s="212">
        <v>3.3280310000000002</v>
      </c>
      <c r="N21" s="212">
        <v>3.3465579999999999</v>
      </c>
      <c r="O21" s="212">
        <v>3.326009</v>
      </c>
      <c r="P21" s="212">
        <v>3.3662369999999999</v>
      </c>
      <c r="Q21" s="212">
        <v>3.2972049999999999</v>
      </c>
      <c r="R21" s="212">
        <v>3.2829299999999999</v>
      </c>
      <c r="S21" s="212">
        <v>3.208113</v>
      </c>
      <c r="T21" s="212">
        <v>3.1972480000000001</v>
      </c>
      <c r="U21" s="212">
        <v>3.1996850000000001</v>
      </c>
      <c r="V21" s="212">
        <v>3.1802630000000001</v>
      </c>
      <c r="W21" s="212">
        <v>3.2133449999999999</v>
      </c>
      <c r="X21" s="212">
        <v>3.229536</v>
      </c>
      <c r="Y21" s="212">
        <v>3.2647650000000001</v>
      </c>
      <c r="Z21" s="212">
        <v>3.2255569999999998</v>
      </c>
      <c r="AA21" s="212">
        <v>3.164809</v>
      </c>
      <c r="AB21" s="212">
        <v>3.076527</v>
      </c>
      <c r="AC21" s="212">
        <v>2.9817109999999998</v>
      </c>
      <c r="AD21" s="212">
        <v>2.9169480000000001</v>
      </c>
      <c r="AE21" s="212">
        <v>2.8826550000000002</v>
      </c>
      <c r="AF21" s="198">
        <v>-6.4949999999999999E-3</v>
      </c>
      <c r="AG21" s="37"/>
    </row>
    <row r="22" spans="1:33" ht="15" customHeight="1">
      <c r="A22" s="36" t="s">
        <v>365</v>
      </c>
      <c r="B22" s="193" t="s">
        <v>66</v>
      </c>
      <c r="C22" s="212">
        <v>0.57399999999999995</v>
      </c>
      <c r="D22" s="212">
        <v>0.28999999999999998</v>
      </c>
      <c r="E22" s="212">
        <v>0.111</v>
      </c>
      <c r="F22" s="212">
        <v>5.4109999999999998E-2</v>
      </c>
      <c r="G22" s="212">
        <v>0.10617</v>
      </c>
      <c r="H22" s="212">
        <v>0.10548</v>
      </c>
      <c r="I22" s="212">
        <v>7.0080000000000003E-2</v>
      </c>
      <c r="J22" s="212">
        <v>0.06</v>
      </c>
      <c r="K22" s="212">
        <v>0.06</v>
      </c>
      <c r="L22" s="212">
        <v>0.06</v>
      </c>
      <c r="M22" s="212">
        <v>0</v>
      </c>
      <c r="N22" s="212">
        <v>0</v>
      </c>
      <c r="O22" s="212">
        <v>0</v>
      </c>
      <c r="P22" s="212">
        <v>0</v>
      </c>
      <c r="Q22" s="212">
        <v>0</v>
      </c>
      <c r="R22" s="212">
        <v>0</v>
      </c>
      <c r="S22" s="212">
        <v>0</v>
      </c>
      <c r="T22" s="212">
        <v>0</v>
      </c>
      <c r="U22" s="212">
        <v>0</v>
      </c>
      <c r="V22" s="212">
        <v>0</v>
      </c>
      <c r="W22" s="212">
        <v>0</v>
      </c>
      <c r="X22" s="212">
        <v>0</v>
      </c>
      <c r="Y22" s="212">
        <v>0</v>
      </c>
      <c r="Z22" s="212">
        <v>0</v>
      </c>
      <c r="AA22" s="212">
        <v>0</v>
      </c>
      <c r="AB22" s="212">
        <v>0</v>
      </c>
      <c r="AC22" s="212">
        <v>0</v>
      </c>
      <c r="AD22" s="212">
        <v>0</v>
      </c>
      <c r="AE22" s="212">
        <v>0</v>
      </c>
      <c r="AF22" s="198" t="s">
        <v>1190</v>
      </c>
      <c r="AG22" s="37"/>
    </row>
    <row r="23" spans="1:33" ht="15" customHeight="1">
      <c r="A23" s="36" t="s">
        <v>366</v>
      </c>
      <c r="B23" s="192" t="s">
        <v>68</v>
      </c>
      <c r="C23" s="213">
        <v>15.216787999999999</v>
      </c>
      <c r="D23" s="213">
        <v>16.005289000000001</v>
      </c>
      <c r="E23" s="213">
        <v>16.746448999999998</v>
      </c>
      <c r="F23" s="213">
        <v>16.757338000000001</v>
      </c>
      <c r="G23" s="213">
        <v>16.851044000000002</v>
      </c>
      <c r="H23" s="213">
        <v>17.049378999999998</v>
      </c>
      <c r="I23" s="213">
        <v>17.057559999999999</v>
      </c>
      <c r="J23" s="213">
        <v>17.156918000000001</v>
      </c>
      <c r="K23" s="213">
        <v>17.169062</v>
      </c>
      <c r="L23" s="213">
        <v>17.143297</v>
      </c>
      <c r="M23" s="213">
        <v>17.089303999999998</v>
      </c>
      <c r="N23" s="213">
        <v>17.120643999999999</v>
      </c>
      <c r="O23" s="213">
        <v>17.152868000000002</v>
      </c>
      <c r="P23" s="213">
        <v>17.156502</v>
      </c>
      <c r="Q23" s="213">
        <v>17.159006000000002</v>
      </c>
      <c r="R23" s="213">
        <v>17.179728999999998</v>
      </c>
      <c r="S23" s="213">
        <v>17.184947999999999</v>
      </c>
      <c r="T23" s="213">
        <v>17.200548000000001</v>
      </c>
      <c r="U23" s="213">
        <v>17.190256000000002</v>
      </c>
      <c r="V23" s="213">
        <v>17.179449000000002</v>
      </c>
      <c r="W23" s="213">
        <v>17.178616000000002</v>
      </c>
      <c r="X23" s="213">
        <v>17.121088</v>
      </c>
      <c r="Y23" s="213">
        <v>17.087820000000001</v>
      </c>
      <c r="Z23" s="213">
        <v>17.062645</v>
      </c>
      <c r="AA23" s="213">
        <v>17.094992000000001</v>
      </c>
      <c r="AB23" s="213">
        <v>17.062398999999999</v>
      </c>
      <c r="AC23" s="213">
        <v>17.119330999999999</v>
      </c>
      <c r="AD23" s="213">
        <v>17.145299999999999</v>
      </c>
      <c r="AE23" s="213">
        <v>17.110641000000001</v>
      </c>
      <c r="AF23" s="195">
        <v>4.1980000000000003E-3</v>
      </c>
      <c r="AG23" s="37"/>
    </row>
    <row r="24" spans="1:33" ht="15" customHeight="1">
      <c r="A24" s="35"/>
      <c r="B24" s="37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37"/>
    </row>
    <row r="25" spans="1:33" ht="12" customHeight="1">
      <c r="A25" s="36" t="s">
        <v>1089</v>
      </c>
      <c r="B25" s="193" t="s">
        <v>1088</v>
      </c>
      <c r="C25" s="212">
        <v>-3.9870000000000001</v>
      </c>
      <c r="D25" s="212">
        <v>-4.2750000000000004</v>
      </c>
      <c r="E25" s="212">
        <v>-5.4014280000000001</v>
      </c>
      <c r="F25" s="212">
        <v>-5.5410729999999999</v>
      </c>
      <c r="G25" s="212">
        <v>-5.7822969999999998</v>
      </c>
      <c r="H25" s="212">
        <v>-5.9266680000000003</v>
      </c>
      <c r="I25" s="212">
        <v>-6.0444630000000004</v>
      </c>
      <c r="J25" s="212">
        <v>-6.2305349999999997</v>
      </c>
      <c r="K25" s="212">
        <v>-6.3689099999999996</v>
      </c>
      <c r="L25" s="212">
        <v>-6.3787190000000002</v>
      </c>
      <c r="M25" s="212">
        <v>-6.4427110000000001</v>
      </c>
      <c r="N25" s="212">
        <v>-6.5742520000000004</v>
      </c>
      <c r="O25" s="212">
        <v>-6.6805450000000004</v>
      </c>
      <c r="P25" s="212">
        <v>-6.7643870000000001</v>
      </c>
      <c r="Q25" s="212">
        <v>-6.8321519999999998</v>
      </c>
      <c r="R25" s="212">
        <v>-6.8870019999999998</v>
      </c>
      <c r="S25" s="212">
        <v>-6.9388120000000004</v>
      </c>
      <c r="T25" s="212">
        <v>-6.9959379999999998</v>
      </c>
      <c r="U25" s="212">
        <v>-6.9897229999999997</v>
      </c>
      <c r="V25" s="212">
        <v>-6.9824789999999997</v>
      </c>
      <c r="W25" s="212">
        <v>-6.9704410000000001</v>
      </c>
      <c r="X25" s="212">
        <v>-6.929767</v>
      </c>
      <c r="Y25" s="212">
        <v>-6.9284429999999997</v>
      </c>
      <c r="Z25" s="212">
        <v>-6.8850389999999999</v>
      </c>
      <c r="AA25" s="212">
        <v>-6.8825139999999996</v>
      </c>
      <c r="AB25" s="212">
        <v>-6.7801299999999998</v>
      </c>
      <c r="AC25" s="212">
        <v>-6.8210139999999999</v>
      </c>
      <c r="AD25" s="212">
        <v>-6.8026949999999999</v>
      </c>
      <c r="AE25" s="212">
        <v>-6.6953259999999997</v>
      </c>
      <c r="AF25" s="198">
        <v>1.8686000000000001E-2</v>
      </c>
      <c r="AG25" s="37"/>
    </row>
    <row r="26" spans="1:33" ht="12" customHeight="1">
      <c r="A26" s="36" t="s">
        <v>1087</v>
      </c>
      <c r="B26" s="193" t="s">
        <v>1086</v>
      </c>
      <c r="C26" s="212">
        <v>1.016</v>
      </c>
      <c r="D26" s="212">
        <v>1.0269999999999999</v>
      </c>
      <c r="E26" s="212">
        <v>0.57528699999999999</v>
      </c>
      <c r="F26" s="212">
        <v>0.58376799999999995</v>
      </c>
      <c r="G26" s="212">
        <v>0.65065300000000004</v>
      </c>
      <c r="H26" s="212">
        <v>0.68026200000000003</v>
      </c>
      <c r="I26" s="212">
        <v>0.67934700000000003</v>
      </c>
      <c r="J26" s="212">
        <v>0.67574999999999996</v>
      </c>
      <c r="K26" s="212">
        <v>0.68792200000000003</v>
      </c>
      <c r="L26" s="212">
        <v>0.70462100000000005</v>
      </c>
      <c r="M26" s="212">
        <v>0.70930000000000004</v>
      </c>
      <c r="N26" s="212">
        <v>0.713314</v>
      </c>
      <c r="O26" s="212">
        <v>0.71970900000000004</v>
      </c>
      <c r="P26" s="212">
        <v>0.73002</v>
      </c>
      <c r="Q26" s="212">
        <v>0.73024999999999995</v>
      </c>
      <c r="R26" s="212">
        <v>0.73936800000000003</v>
      </c>
      <c r="S26" s="212">
        <v>0.74762499999999998</v>
      </c>
      <c r="T26" s="212">
        <v>0.75548800000000005</v>
      </c>
      <c r="U26" s="212">
        <v>0.75912500000000005</v>
      </c>
      <c r="V26" s="212">
        <v>0.76707999999999998</v>
      </c>
      <c r="W26" s="212">
        <v>0.77105800000000002</v>
      </c>
      <c r="X26" s="212">
        <v>0.77485199999999999</v>
      </c>
      <c r="Y26" s="212">
        <v>0.77864500000000003</v>
      </c>
      <c r="Z26" s="212">
        <v>0.78703599999999996</v>
      </c>
      <c r="AA26" s="212">
        <v>0.76703299999999996</v>
      </c>
      <c r="AB26" s="212">
        <v>0.77804399999999996</v>
      </c>
      <c r="AC26" s="212">
        <v>0.80250900000000003</v>
      </c>
      <c r="AD26" s="212">
        <v>0.80661000000000005</v>
      </c>
      <c r="AE26" s="212">
        <v>0.77205299999999999</v>
      </c>
      <c r="AF26" s="198">
        <v>-9.7579999999999993E-3</v>
      </c>
      <c r="AG26" s="37"/>
    </row>
    <row r="27" spans="1:33" ht="12" customHeight="1">
      <c r="A27" s="36" t="s">
        <v>1085</v>
      </c>
      <c r="B27" s="193" t="s">
        <v>1084</v>
      </c>
      <c r="C27" s="212">
        <v>0.71</v>
      </c>
      <c r="D27" s="212">
        <v>0.745</v>
      </c>
      <c r="E27" s="212">
        <v>0.64632999999999996</v>
      </c>
      <c r="F27" s="212">
        <v>0.64599799999999996</v>
      </c>
      <c r="G27" s="212">
        <v>0.59906099999999995</v>
      </c>
      <c r="H27" s="212">
        <v>0.58826800000000001</v>
      </c>
      <c r="I27" s="212">
        <v>0.58643299999999998</v>
      </c>
      <c r="J27" s="212">
        <v>0.58459799999999995</v>
      </c>
      <c r="K27" s="212">
        <v>0.58276300000000003</v>
      </c>
      <c r="L27" s="212">
        <v>0.58930300000000002</v>
      </c>
      <c r="M27" s="212">
        <v>0.57909299999999997</v>
      </c>
      <c r="N27" s="212">
        <v>0.57725800000000005</v>
      </c>
      <c r="O27" s="212">
        <v>0.57542300000000002</v>
      </c>
      <c r="P27" s="212">
        <v>0.57358799999999999</v>
      </c>
      <c r="Q27" s="212">
        <v>0.57175299999999996</v>
      </c>
      <c r="R27" s="212">
        <v>0.56991800000000004</v>
      </c>
      <c r="S27" s="212">
        <v>0.568083</v>
      </c>
      <c r="T27" s="212">
        <v>0.566249</v>
      </c>
      <c r="U27" s="212">
        <v>0.56441399999999997</v>
      </c>
      <c r="V27" s="212">
        <v>0.562199</v>
      </c>
      <c r="W27" s="212">
        <v>0.56036399999999997</v>
      </c>
      <c r="X27" s="212">
        <v>0.55852900000000005</v>
      </c>
      <c r="Y27" s="212">
        <v>0.55669400000000002</v>
      </c>
      <c r="Z27" s="212">
        <v>0.55485899999999999</v>
      </c>
      <c r="AA27" s="212">
        <v>0.55302399999999996</v>
      </c>
      <c r="AB27" s="212">
        <v>0.55118900000000004</v>
      </c>
      <c r="AC27" s="212">
        <v>0.54935400000000001</v>
      </c>
      <c r="AD27" s="212">
        <v>0.54752000000000001</v>
      </c>
      <c r="AE27" s="212">
        <v>0.54568499999999998</v>
      </c>
      <c r="AF27" s="198">
        <v>-9.3570000000000007E-3</v>
      </c>
      <c r="AG27" s="37"/>
    </row>
    <row r="28" spans="1:33" ht="12" customHeight="1">
      <c r="A28" s="36" t="s">
        <v>1083</v>
      </c>
      <c r="B28" s="193" t="s">
        <v>1082</v>
      </c>
      <c r="C28" s="212">
        <v>0.443</v>
      </c>
      <c r="D28" s="212">
        <v>0.45500000000000002</v>
      </c>
      <c r="E28" s="212">
        <v>0.63259299999999996</v>
      </c>
      <c r="F28" s="212">
        <v>0.63859100000000002</v>
      </c>
      <c r="G28" s="212">
        <v>0.61833700000000003</v>
      </c>
      <c r="H28" s="212">
        <v>0.56479599999999996</v>
      </c>
      <c r="I28" s="212">
        <v>0.53340600000000005</v>
      </c>
      <c r="J28" s="212">
        <v>0.49338900000000002</v>
      </c>
      <c r="K28" s="212">
        <v>0.469773</v>
      </c>
      <c r="L28" s="212">
        <v>0.44399100000000002</v>
      </c>
      <c r="M28" s="212">
        <v>0.42266500000000001</v>
      </c>
      <c r="N28" s="212">
        <v>0.40152500000000002</v>
      </c>
      <c r="O28" s="212">
        <v>0.38702399999999998</v>
      </c>
      <c r="P28" s="212">
        <v>0.37079299999999998</v>
      </c>
      <c r="Q28" s="212">
        <v>0.367948</v>
      </c>
      <c r="R28" s="212">
        <v>0.36570399999999997</v>
      </c>
      <c r="S28" s="212">
        <v>0.359323</v>
      </c>
      <c r="T28" s="212">
        <v>0.35907299999999998</v>
      </c>
      <c r="U28" s="212">
        <v>0.36035699999999998</v>
      </c>
      <c r="V28" s="212">
        <v>0.35960500000000001</v>
      </c>
      <c r="W28" s="212">
        <v>0.36083799999999999</v>
      </c>
      <c r="X28" s="212">
        <v>0.36026900000000001</v>
      </c>
      <c r="Y28" s="212">
        <v>0.36049300000000001</v>
      </c>
      <c r="Z28" s="212">
        <v>0.363006</v>
      </c>
      <c r="AA28" s="212">
        <v>0.365311</v>
      </c>
      <c r="AB28" s="212">
        <v>0.36769600000000002</v>
      </c>
      <c r="AC28" s="212">
        <v>0.382685</v>
      </c>
      <c r="AD28" s="212">
        <v>0.38562200000000002</v>
      </c>
      <c r="AE28" s="212">
        <v>0.39112200000000003</v>
      </c>
      <c r="AF28" s="198">
        <v>-4.4380000000000001E-3</v>
      </c>
      <c r="AG28" s="37"/>
    </row>
    <row r="29" spans="1:33" ht="12" customHeight="1">
      <c r="A29" s="36" t="s">
        <v>1081</v>
      </c>
      <c r="B29" s="193" t="s">
        <v>1080</v>
      </c>
      <c r="C29" s="212">
        <v>6.1559999999999997</v>
      </c>
      <c r="D29" s="212">
        <v>6.5019999999999998</v>
      </c>
      <c r="E29" s="212">
        <v>7.2556380000000003</v>
      </c>
      <c r="F29" s="212">
        <v>7.4094309999999997</v>
      </c>
      <c r="G29" s="212">
        <v>7.6503480000000001</v>
      </c>
      <c r="H29" s="212">
        <v>7.7599939999999998</v>
      </c>
      <c r="I29" s="212">
        <v>7.8436490000000001</v>
      </c>
      <c r="J29" s="212">
        <v>7.9842709999999997</v>
      </c>
      <c r="K29" s="212">
        <v>8.1093679999999999</v>
      </c>
      <c r="L29" s="212">
        <v>8.1166330000000002</v>
      </c>
      <c r="M29" s="212">
        <v>8.1537690000000005</v>
      </c>
      <c r="N29" s="212">
        <v>8.2663489999999999</v>
      </c>
      <c r="O29" s="212">
        <v>8.3627000000000002</v>
      </c>
      <c r="P29" s="212">
        <v>8.4387869999999996</v>
      </c>
      <c r="Q29" s="212">
        <v>8.5021050000000002</v>
      </c>
      <c r="R29" s="212">
        <v>8.561992</v>
      </c>
      <c r="S29" s="212">
        <v>8.6138440000000003</v>
      </c>
      <c r="T29" s="212">
        <v>8.6767470000000007</v>
      </c>
      <c r="U29" s="212">
        <v>8.6736179999999994</v>
      </c>
      <c r="V29" s="212">
        <v>8.6713629999999995</v>
      </c>
      <c r="W29" s="212">
        <v>8.6627010000000002</v>
      </c>
      <c r="X29" s="212">
        <v>8.6234179999999991</v>
      </c>
      <c r="Y29" s="212">
        <v>8.6242750000000008</v>
      </c>
      <c r="Z29" s="212">
        <v>8.5899409999999996</v>
      </c>
      <c r="AA29" s="212">
        <v>8.5678830000000001</v>
      </c>
      <c r="AB29" s="212">
        <v>8.4770579999999995</v>
      </c>
      <c r="AC29" s="212">
        <v>8.5555629999999994</v>
      </c>
      <c r="AD29" s="212">
        <v>8.542446</v>
      </c>
      <c r="AE29" s="212">
        <v>8.4041859999999993</v>
      </c>
      <c r="AF29" s="198">
        <v>1.1180000000000001E-2</v>
      </c>
      <c r="AG29" s="37"/>
    </row>
    <row r="30" spans="1:33" ht="12" customHeight="1">
      <c r="A30" s="36" t="s">
        <v>1079</v>
      </c>
      <c r="B30" s="193" t="s">
        <v>1078</v>
      </c>
      <c r="C30" s="212">
        <v>1.01</v>
      </c>
      <c r="D30" s="212">
        <v>1.016</v>
      </c>
      <c r="E30" s="212">
        <v>0.92815000000000003</v>
      </c>
      <c r="F30" s="212">
        <v>0.93992299999999995</v>
      </c>
      <c r="G30" s="212">
        <v>0.94783300000000004</v>
      </c>
      <c r="H30" s="212">
        <v>0.93418100000000004</v>
      </c>
      <c r="I30" s="212">
        <v>0.95014600000000005</v>
      </c>
      <c r="J30" s="212">
        <v>0.96286300000000002</v>
      </c>
      <c r="K30" s="212">
        <v>0.99143999999999999</v>
      </c>
      <c r="L30" s="212">
        <v>0.97070599999999996</v>
      </c>
      <c r="M30" s="212">
        <v>0.97628000000000004</v>
      </c>
      <c r="N30" s="212">
        <v>0.98460999999999999</v>
      </c>
      <c r="O30" s="212">
        <v>1.008462</v>
      </c>
      <c r="P30" s="212">
        <v>1.0016830000000001</v>
      </c>
      <c r="Q30" s="212">
        <v>1.0152060000000001</v>
      </c>
      <c r="R30" s="212">
        <v>1.021841</v>
      </c>
      <c r="S30" s="212">
        <v>1.0149649999999999</v>
      </c>
      <c r="T30" s="212">
        <v>1.0091699999999999</v>
      </c>
      <c r="U30" s="212">
        <v>0.99934400000000001</v>
      </c>
      <c r="V30" s="212">
        <v>0.99502299999999999</v>
      </c>
      <c r="W30" s="212">
        <v>0.98987899999999995</v>
      </c>
      <c r="X30" s="212">
        <v>0.98558199999999996</v>
      </c>
      <c r="Y30" s="212">
        <v>0.97523499999999996</v>
      </c>
      <c r="Z30" s="212">
        <v>0.97431500000000004</v>
      </c>
      <c r="AA30" s="212">
        <v>0.97312699999999996</v>
      </c>
      <c r="AB30" s="212">
        <v>0.97099599999999997</v>
      </c>
      <c r="AC30" s="212">
        <v>0.98191200000000001</v>
      </c>
      <c r="AD30" s="212">
        <v>0.98303600000000002</v>
      </c>
      <c r="AE30" s="212">
        <v>0.97301300000000002</v>
      </c>
      <c r="AF30" s="198">
        <v>-1.3320000000000001E-3</v>
      </c>
      <c r="AG30" s="37"/>
    </row>
    <row r="31" spans="1:33" ht="12" customHeight="1">
      <c r="A31" s="36" t="s">
        <v>1077</v>
      </c>
      <c r="B31" s="193" t="s">
        <v>1076</v>
      </c>
      <c r="C31" s="212">
        <v>2.9000000000000001E-2</v>
      </c>
      <c r="D31" s="212">
        <v>-6.0999999999999999E-2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1075</v>
      </c>
      <c r="B32" s="193" t="s">
        <v>1074</v>
      </c>
      <c r="C32" s="212">
        <v>5.9699749999999998</v>
      </c>
      <c r="D32" s="212">
        <v>6.2494589999999999</v>
      </c>
      <c r="E32" s="212">
        <v>6.3098929999999998</v>
      </c>
      <c r="F32" s="212">
        <v>6.3703830000000004</v>
      </c>
      <c r="G32" s="212">
        <v>6.5250170000000001</v>
      </c>
      <c r="H32" s="212">
        <v>6.4905749999999998</v>
      </c>
      <c r="I32" s="212">
        <v>6.5487460000000004</v>
      </c>
      <c r="J32" s="212">
        <v>6.559412</v>
      </c>
      <c r="K32" s="212">
        <v>6.5466519999999999</v>
      </c>
      <c r="L32" s="212">
        <v>6.5300240000000001</v>
      </c>
      <c r="M32" s="212">
        <v>6.5812049999999997</v>
      </c>
      <c r="N32" s="212">
        <v>6.6288710000000002</v>
      </c>
      <c r="O32" s="212">
        <v>6.6677429999999998</v>
      </c>
      <c r="P32" s="212">
        <v>6.7495789999999998</v>
      </c>
      <c r="Q32" s="212">
        <v>6.759538</v>
      </c>
      <c r="R32" s="212">
        <v>6.7878749999999997</v>
      </c>
      <c r="S32" s="212">
        <v>6.854495</v>
      </c>
      <c r="T32" s="212">
        <v>6.9162509999999999</v>
      </c>
      <c r="U32" s="212">
        <v>6.993582</v>
      </c>
      <c r="V32" s="212">
        <v>7.0779189999999996</v>
      </c>
      <c r="W32" s="212">
        <v>7.1209499999999997</v>
      </c>
      <c r="X32" s="212">
        <v>7.1988570000000003</v>
      </c>
      <c r="Y32" s="212">
        <v>7.2775319999999999</v>
      </c>
      <c r="Z32" s="212">
        <v>7.2978360000000002</v>
      </c>
      <c r="AA32" s="212">
        <v>7.3110850000000003</v>
      </c>
      <c r="AB32" s="212">
        <v>7.3162820000000002</v>
      </c>
      <c r="AC32" s="212">
        <v>7.3768609999999999</v>
      </c>
      <c r="AD32" s="212">
        <v>7.4206149999999997</v>
      </c>
      <c r="AE32" s="212">
        <v>7.4696150000000001</v>
      </c>
      <c r="AF32" s="198">
        <v>8.0359999999999997E-3</v>
      </c>
      <c r="AG32" s="37"/>
    </row>
    <row r="33" spans="1:33" ht="12" customHeight="1">
      <c r="A33" s="36" t="s">
        <v>1073</v>
      </c>
      <c r="B33" s="193" t="s">
        <v>1072</v>
      </c>
      <c r="C33" s="212">
        <v>1.1491199999999999</v>
      </c>
      <c r="D33" s="212">
        <v>1.12035</v>
      </c>
      <c r="E33" s="212">
        <v>1.1470990000000001</v>
      </c>
      <c r="F33" s="212">
        <v>1.1442650000000001</v>
      </c>
      <c r="G33" s="212">
        <v>1.1427689999999999</v>
      </c>
      <c r="H33" s="212">
        <v>1.1415979999999999</v>
      </c>
      <c r="I33" s="212">
        <v>1.1396599999999999</v>
      </c>
      <c r="J33" s="212">
        <v>1.1375189999999999</v>
      </c>
      <c r="K33" s="212">
        <v>1.134501</v>
      </c>
      <c r="L33" s="212">
        <v>1.1317360000000001</v>
      </c>
      <c r="M33" s="212">
        <v>1.1293219999999999</v>
      </c>
      <c r="N33" s="212">
        <v>1.1276710000000001</v>
      </c>
      <c r="O33" s="212">
        <v>1.126403</v>
      </c>
      <c r="P33" s="212">
        <v>1.12503</v>
      </c>
      <c r="Q33" s="212">
        <v>1.123248</v>
      </c>
      <c r="R33" s="212">
        <v>1.1219349999999999</v>
      </c>
      <c r="S33" s="212">
        <v>1.1209499999999999</v>
      </c>
      <c r="T33" s="212">
        <v>1.1199809999999999</v>
      </c>
      <c r="U33" s="212">
        <v>1.1196550000000001</v>
      </c>
      <c r="V33" s="212">
        <v>1.119542</v>
      </c>
      <c r="W33" s="212">
        <v>1.1196870000000001</v>
      </c>
      <c r="X33" s="212">
        <v>1.119936</v>
      </c>
      <c r="Y33" s="212">
        <v>1.1204799999999999</v>
      </c>
      <c r="Z33" s="212">
        <v>1.1250910000000001</v>
      </c>
      <c r="AA33" s="212">
        <v>1.134339</v>
      </c>
      <c r="AB33" s="212">
        <v>1.148021</v>
      </c>
      <c r="AC33" s="212">
        <v>1.1725270000000001</v>
      </c>
      <c r="AD33" s="212">
        <v>1.192237</v>
      </c>
      <c r="AE33" s="212">
        <v>1.2076789999999999</v>
      </c>
      <c r="AF33" s="198">
        <v>1.7769999999999999E-3</v>
      </c>
      <c r="AG33" s="37"/>
    </row>
    <row r="34" spans="1:33" ht="12" customHeight="1">
      <c r="A34" s="36" t="s">
        <v>1071</v>
      </c>
      <c r="B34" s="193" t="s">
        <v>2002</v>
      </c>
      <c r="C34" s="212">
        <v>0.88826700000000003</v>
      </c>
      <c r="D34" s="212">
        <v>0.88663499999999995</v>
      </c>
      <c r="E34" s="212">
        <v>0.90790899999999997</v>
      </c>
      <c r="F34" s="212">
        <v>0.90078400000000003</v>
      </c>
      <c r="G34" s="212">
        <v>0.89644400000000002</v>
      </c>
      <c r="H34" s="212">
        <v>0.89324099999999995</v>
      </c>
      <c r="I34" s="212">
        <v>0.88841499999999995</v>
      </c>
      <c r="J34" s="212">
        <v>0.88185999999999998</v>
      </c>
      <c r="K34" s="212">
        <v>0.87376299999999996</v>
      </c>
      <c r="L34" s="212">
        <v>0.86631499999999995</v>
      </c>
      <c r="M34" s="212">
        <v>0.85941299999999998</v>
      </c>
      <c r="N34" s="212">
        <v>0.85513600000000001</v>
      </c>
      <c r="O34" s="212">
        <v>0.85251299999999997</v>
      </c>
      <c r="P34" s="212">
        <v>0.84989199999999998</v>
      </c>
      <c r="Q34" s="212">
        <v>0.846001</v>
      </c>
      <c r="R34" s="212">
        <v>0.84331800000000001</v>
      </c>
      <c r="S34" s="212">
        <v>0.84148900000000004</v>
      </c>
      <c r="T34" s="212">
        <v>0.83972100000000005</v>
      </c>
      <c r="U34" s="212">
        <v>0.83952700000000002</v>
      </c>
      <c r="V34" s="212">
        <v>0.83996999999999999</v>
      </c>
      <c r="W34" s="212">
        <v>0.84109100000000003</v>
      </c>
      <c r="X34" s="212">
        <v>0.84250100000000006</v>
      </c>
      <c r="Y34" s="212">
        <v>0.84467999999999999</v>
      </c>
      <c r="Z34" s="212">
        <v>0.84792199999999995</v>
      </c>
      <c r="AA34" s="212">
        <v>0.85281899999999999</v>
      </c>
      <c r="AB34" s="212">
        <v>0.85932399999999998</v>
      </c>
      <c r="AC34" s="212">
        <v>0.86694300000000002</v>
      </c>
      <c r="AD34" s="212">
        <v>0.87616300000000003</v>
      </c>
      <c r="AE34" s="212">
        <v>0.88620500000000002</v>
      </c>
      <c r="AF34" s="198">
        <v>-8.2999999999999998E-5</v>
      </c>
      <c r="AG34" s="37"/>
    </row>
    <row r="35" spans="1:33" ht="12" customHeight="1">
      <c r="A35" s="36" t="s">
        <v>1070</v>
      </c>
      <c r="B35" s="193" t="s">
        <v>1059</v>
      </c>
      <c r="C35" s="212">
        <v>0.97899999999999998</v>
      </c>
      <c r="D35" s="212">
        <v>0.96047400000000005</v>
      </c>
      <c r="E35" s="212">
        <v>1.0260339999999999</v>
      </c>
      <c r="F35" s="212">
        <v>1.02186</v>
      </c>
      <c r="G35" s="212">
        <v>1.0205420000000001</v>
      </c>
      <c r="H35" s="212">
        <v>1.020443</v>
      </c>
      <c r="I35" s="212">
        <v>1.02501</v>
      </c>
      <c r="J35" s="212">
        <v>1.0218659999999999</v>
      </c>
      <c r="K35" s="212">
        <v>1.0172639999999999</v>
      </c>
      <c r="L35" s="212">
        <v>1.013409</v>
      </c>
      <c r="M35" s="212">
        <v>1.010186</v>
      </c>
      <c r="N35" s="212">
        <v>1.009674</v>
      </c>
      <c r="O35" s="212">
        <v>1.010913</v>
      </c>
      <c r="P35" s="212">
        <v>1.0196320000000001</v>
      </c>
      <c r="Q35" s="212">
        <v>1.0199830000000001</v>
      </c>
      <c r="R35" s="212">
        <v>1.021658</v>
      </c>
      <c r="S35" s="212">
        <v>1.0242880000000001</v>
      </c>
      <c r="T35" s="212">
        <v>1.0270820000000001</v>
      </c>
      <c r="U35" s="212">
        <v>1.031577</v>
      </c>
      <c r="V35" s="212">
        <v>1.0368250000000001</v>
      </c>
      <c r="W35" s="212">
        <v>1.0428649999999999</v>
      </c>
      <c r="X35" s="212">
        <v>1.0493220000000001</v>
      </c>
      <c r="Y35" s="212">
        <v>1.056664</v>
      </c>
      <c r="Z35" s="212">
        <v>1.0652079999999999</v>
      </c>
      <c r="AA35" s="212">
        <v>1.075536</v>
      </c>
      <c r="AB35" s="212">
        <v>1.087612</v>
      </c>
      <c r="AC35" s="212">
        <v>1.110244</v>
      </c>
      <c r="AD35" s="212">
        <v>1.1140749999999999</v>
      </c>
      <c r="AE35" s="212">
        <v>1.1306849999999999</v>
      </c>
      <c r="AF35" s="198">
        <v>5.1580000000000003E-3</v>
      </c>
      <c r="AG35" s="37"/>
    </row>
    <row r="36" spans="1:33" ht="12" customHeight="1">
      <c r="A36" s="36" t="s">
        <v>1069</v>
      </c>
      <c r="B36" s="193" t="s">
        <v>1057</v>
      </c>
      <c r="C36" s="212">
        <v>-9.0732999999999994E-2</v>
      </c>
      <c r="D36" s="212">
        <v>-7.3839000000000002E-2</v>
      </c>
      <c r="E36" s="212">
        <v>-0.11812499999999999</v>
      </c>
      <c r="F36" s="212">
        <v>-0.121077</v>
      </c>
      <c r="G36" s="212">
        <v>-0.124098</v>
      </c>
      <c r="H36" s="212">
        <v>-0.12720200000000001</v>
      </c>
      <c r="I36" s="212">
        <v>-0.136596</v>
      </c>
      <c r="J36" s="212">
        <v>-0.14000599999999999</v>
      </c>
      <c r="K36" s="212">
        <v>-0.14350099999999999</v>
      </c>
      <c r="L36" s="212">
        <v>-0.147094</v>
      </c>
      <c r="M36" s="212">
        <v>-0.15077299999999999</v>
      </c>
      <c r="N36" s="212">
        <v>-0.15453800000000001</v>
      </c>
      <c r="O36" s="212">
        <v>-0.15840000000000001</v>
      </c>
      <c r="P36" s="212">
        <v>-0.16974</v>
      </c>
      <c r="Q36" s="212">
        <v>-0.173982</v>
      </c>
      <c r="R36" s="212">
        <v>-0.178339</v>
      </c>
      <c r="S36" s="212">
        <v>-0.18279899999999999</v>
      </c>
      <c r="T36" s="212">
        <v>-0.187361</v>
      </c>
      <c r="U36" s="212">
        <v>-0.19205</v>
      </c>
      <c r="V36" s="212">
        <v>-0.196854</v>
      </c>
      <c r="W36" s="212">
        <v>-0.20177400000000001</v>
      </c>
      <c r="X36" s="212">
        <v>-0.206821</v>
      </c>
      <c r="Y36" s="212">
        <v>-0.211983</v>
      </c>
      <c r="Z36" s="212">
        <v>-0.21728600000000001</v>
      </c>
      <c r="AA36" s="212">
        <v>-0.222717</v>
      </c>
      <c r="AB36" s="212">
        <v>-0.22828799999999999</v>
      </c>
      <c r="AC36" s="212">
        <v>-0.24330099999999999</v>
      </c>
      <c r="AD36" s="212">
        <v>-0.23791200000000001</v>
      </c>
      <c r="AE36" s="212">
        <v>-0.244481</v>
      </c>
      <c r="AF36" s="198">
        <v>3.6034999999999998E-2</v>
      </c>
      <c r="AG36" s="37"/>
    </row>
    <row r="37" spans="1:33" ht="12" customHeight="1">
      <c r="A37" s="36" t="s">
        <v>1067</v>
      </c>
      <c r="B37" s="193" t="s">
        <v>1066</v>
      </c>
      <c r="C37" s="212">
        <v>0.103046</v>
      </c>
      <c r="D37" s="212">
        <v>9.6615999999999994E-2</v>
      </c>
      <c r="E37" s="212">
        <v>8.6531999999999998E-2</v>
      </c>
      <c r="F37" s="212">
        <v>8.6834999999999996E-2</v>
      </c>
      <c r="G37" s="212">
        <v>8.8994000000000004E-2</v>
      </c>
      <c r="H37" s="212">
        <v>9.0225E-2</v>
      </c>
      <c r="I37" s="212">
        <v>9.1201000000000004E-2</v>
      </c>
      <c r="J37" s="212">
        <v>9.5551999999999998E-2</v>
      </c>
      <c r="K37" s="212">
        <v>9.7609000000000001E-2</v>
      </c>
      <c r="L37" s="212">
        <v>9.9648E-2</v>
      </c>
      <c r="M37" s="212">
        <v>0.102908</v>
      </c>
      <c r="N37" s="212">
        <v>0.103702</v>
      </c>
      <c r="O37" s="212">
        <v>0.102284</v>
      </c>
      <c r="P37" s="212">
        <v>0.10080600000000001</v>
      </c>
      <c r="Q37" s="212">
        <v>9.9268999999999996E-2</v>
      </c>
      <c r="R37" s="212">
        <v>9.7669000000000006E-2</v>
      </c>
      <c r="S37" s="212">
        <v>9.6006999999999995E-2</v>
      </c>
      <c r="T37" s="212">
        <v>9.4281000000000004E-2</v>
      </c>
      <c r="U37" s="212">
        <v>9.2749999999999999E-2</v>
      </c>
      <c r="V37" s="212">
        <v>9.0892000000000001E-2</v>
      </c>
      <c r="W37" s="212">
        <v>8.8966000000000003E-2</v>
      </c>
      <c r="X37" s="212">
        <v>8.6970000000000006E-2</v>
      </c>
      <c r="Y37" s="212">
        <v>8.4903000000000006E-2</v>
      </c>
      <c r="Z37" s="212">
        <v>8.2765000000000005E-2</v>
      </c>
      <c r="AA37" s="212">
        <v>8.0551999999999999E-2</v>
      </c>
      <c r="AB37" s="212">
        <v>7.8265000000000001E-2</v>
      </c>
      <c r="AC37" s="212">
        <v>7.5900999999999996E-2</v>
      </c>
      <c r="AD37" s="212">
        <v>7.3458999999999997E-2</v>
      </c>
      <c r="AE37" s="212">
        <v>7.0937E-2</v>
      </c>
      <c r="AF37" s="198" t="s">
        <v>1190</v>
      </c>
      <c r="AG37" s="37"/>
    </row>
    <row r="38" spans="1:33" ht="12" customHeight="1">
      <c r="A38" s="36" t="s">
        <v>1065</v>
      </c>
      <c r="B38" s="193" t="s">
        <v>1059</v>
      </c>
      <c r="C38" s="212">
        <v>0.107</v>
      </c>
      <c r="D38" s="212">
        <v>9.3790999999999999E-2</v>
      </c>
      <c r="E38" s="212">
        <v>7.8514E-2</v>
      </c>
      <c r="F38" s="212">
        <v>7.8777E-2</v>
      </c>
      <c r="G38" s="212">
        <v>8.0894999999999995E-2</v>
      </c>
      <c r="H38" s="212">
        <v>8.2086000000000006E-2</v>
      </c>
      <c r="I38" s="212">
        <v>8.3020999999999998E-2</v>
      </c>
      <c r="J38" s="212">
        <v>8.7332000000000007E-2</v>
      </c>
      <c r="K38" s="212">
        <v>8.9346999999999996E-2</v>
      </c>
      <c r="L38" s="212">
        <v>9.1345999999999997E-2</v>
      </c>
      <c r="M38" s="212">
        <v>9.4563999999999995E-2</v>
      </c>
      <c r="N38" s="212">
        <v>9.5315999999999998E-2</v>
      </c>
      <c r="O38" s="212">
        <v>9.3855999999999995E-2</v>
      </c>
      <c r="P38" s="212">
        <v>9.2336000000000001E-2</v>
      </c>
      <c r="Q38" s="212">
        <v>9.0756000000000003E-2</v>
      </c>
      <c r="R38" s="212">
        <v>8.9113999999999999E-2</v>
      </c>
      <c r="S38" s="212">
        <v>8.7409000000000001E-2</v>
      </c>
      <c r="T38" s="212">
        <v>8.5639999999999994E-2</v>
      </c>
      <c r="U38" s="212">
        <v>8.4066000000000002E-2</v>
      </c>
      <c r="V38" s="212">
        <v>8.2165000000000002E-2</v>
      </c>
      <c r="W38" s="212">
        <v>8.0195000000000002E-2</v>
      </c>
      <c r="X38" s="212">
        <v>7.8155000000000002E-2</v>
      </c>
      <c r="Y38" s="212">
        <v>7.6044E-2</v>
      </c>
      <c r="Z38" s="212">
        <v>7.3860999999999996E-2</v>
      </c>
      <c r="AA38" s="212">
        <v>7.1605000000000002E-2</v>
      </c>
      <c r="AB38" s="212">
        <v>6.9272E-2</v>
      </c>
      <c r="AC38" s="212">
        <v>6.6863000000000006E-2</v>
      </c>
      <c r="AD38" s="212">
        <v>6.4376000000000003E-2</v>
      </c>
      <c r="AE38" s="212">
        <v>6.1808000000000002E-2</v>
      </c>
      <c r="AF38" s="198">
        <v>-1.9408999999999999E-2</v>
      </c>
      <c r="AG38" s="37"/>
    </row>
    <row r="39" spans="1:33" ht="12" customHeight="1">
      <c r="A39" s="36" t="s">
        <v>1064</v>
      </c>
      <c r="B39" s="193" t="s">
        <v>1057</v>
      </c>
      <c r="C39" s="212">
        <v>-3.9529999999999999E-3</v>
      </c>
      <c r="D39" s="212">
        <v>2.8249999999999998E-3</v>
      </c>
      <c r="E39" s="212">
        <v>8.0180000000000008E-3</v>
      </c>
      <c r="F39" s="212">
        <v>8.0579999999999992E-3</v>
      </c>
      <c r="G39" s="212">
        <v>8.0979999999999993E-3</v>
      </c>
      <c r="H39" s="212">
        <v>8.1390000000000004E-3</v>
      </c>
      <c r="I39" s="212">
        <v>8.1799999999999998E-3</v>
      </c>
      <c r="J39" s="212">
        <v>8.2199999999999999E-3</v>
      </c>
      <c r="K39" s="212">
        <v>8.2620000000000002E-3</v>
      </c>
      <c r="L39" s="212">
        <v>8.3029999999999996E-3</v>
      </c>
      <c r="M39" s="212">
        <v>8.3440000000000007E-3</v>
      </c>
      <c r="N39" s="212">
        <v>8.3859999999999994E-3</v>
      </c>
      <c r="O39" s="212">
        <v>8.4279999999999997E-3</v>
      </c>
      <c r="P39" s="212">
        <v>8.4700000000000001E-3</v>
      </c>
      <c r="Q39" s="212">
        <v>8.5120000000000005E-3</v>
      </c>
      <c r="R39" s="212">
        <v>8.5550000000000001E-3</v>
      </c>
      <c r="S39" s="212">
        <v>8.5979999999999997E-3</v>
      </c>
      <c r="T39" s="212">
        <v>8.6409999999999994E-3</v>
      </c>
      <c r="U39" s="212">
        <v>8.6840000000000007E-3</v>
      </c>
      <c r="V39" s="212">
        <v>8.7270000000000004E-3</v>
      </c>
      <c r="W39" s="212">
        <v>8.7709999999999993E-3</v>
      </c>
      <c r="X39" s="212">
        <v>8.8149999999999999E-3</v>
      </c>
      <c r="Y39" s="212">
        <v>8.8590000000000006E-3</v>
      </c>
      <c r="Z39" s="212">
        <v>8.9029999999999995E-3</v>
      </c>
      <c r="AA39" s="212">
        <v>8.9479999999999994E-3</v>
      </c>
      <c r="AB39" s="212">
        <v>8.9929999999999993E-3</v>
      </c>
      <c r="AC39" s="212">
        <v>9.0379999999999992E-3</v>
      </c>
      <c r="AD39" s="212">
        <v>9.0830000000000008E-3</v>
      </c>
      <c r="AE39" s="212">
        <v>9.1280000000000007E-3</v>
      </c>
      <c r="AF39" s="198" t="s">
        <v>1190</v>
      </c>
      <c r="AG39" s="37"/>
    </row>
    <row r="40" spans="1:33" ht="12" customHeight="1">
      <c r="A40" s="36" t="s">
        <v>1067</v>
      </c>
      <c r="B40" s="193" t="s">
        <v>2100</v>
      </c>
      <c r="C40" s="212">
        <v>0.15453900000000001</v>
      </c>
      <c r="D40" s="212">
        <v>0.13426399999999999</v>
      </c>
      <c r="E40" s="212">
        <v>0.149754</v>
      </c>
      <c r="F40" s="212">
        <v>0.153641</v>
      </c>
      <c r="G40" s="212">
        <v>0.15385399999999999</v>
      </c>
      <c r="H40" s="212">
        <v>0.154637</v>
      </c>
      <c r="I40" s="212">
        <v>0.15651999999999999</v>
      </c>
      <c r="J40" s="212">
        <v>0.15659000000000001</v>
      </c>
      <c r="K40" s="212">
        <v>0.15956100000000001</v>
      </c>
      <c r="L40" s="212">
        <v>0.162161</v>
      </c>
      <c r="M40" s="212">
        <v>0.16354399999999999</v>
      </c>
      <c r="N40" s="212">
        <v>0.16517899999999999</v>
      </c>
      <c r="O40" s="212">
        <v>0.16807900000000001</v>
      </c>
      <c r="P40" s="212">
        <v>0.17058699999999999</v>
      </c>
      <c r="Q40" s="212">
        <v>0.17416999999999999</v>
      </c>
      <c r="R40" s="212">
        <v>0.17709</v>
      </c>
      <c r="S40" s="212">
        <v>0.17955699999999999</v>
      </c>
      <c r="T40" s="212">
        <v>0.18202299999999999</v>
      </c>
      <c r="U40" s="212">
        <v>0.18340500000000001</v>
      </c>
      <c r="V40" s="212">
        <v>0.18469099999999999</v>
      </c>
      <c r="W40" s="212">
        <v>0.18563299999999999</v>
      </c>
      <c r="X40" s="212">
        <v>0.18648000000000001</v>
      </c>
      <c r="Y40" s="212">
        <v>0.186914</v>
      </c>
      <c r="Z40" s="212">
        <v>0.190362</v>
      </c>
      <c r="AA40" s="212">
        <v>0.19683600000000001</v>
      </c>
      <c r="AB40" s="212">
        <v>0.206123</v>
      </c>
      <c r="AC40" s="212">
        <v>0.22497</v>
      </c>
      <c r="AD40" s="212">
        <v>0.23782800000000001</v>
      </c>
      <c r="AE40" s="212">
        <v>0.245862</v>
      </c>
      <c r="AF40" s="198">
        <v>1.6721E-2</v>
      </c>
      <c r="AG40" s="37"/>
    </row>
    <row r="41" spans="1:33" ht="12" customHeight="1">
      <c r="A41" s="36" t="s">
        <v>1065</v>
      </c>
      <c r="B41" s="193" t="s">
        <v>1059</v>
      </c>
      <c r="C41" s="212">
        <v>0.13333800000000001</v>
      </c>
      <c r="D41" s="212">
        <v>0.11060200000000001</v>
      </c>
      <c r="E41" s="212">
        <v>0.11529399999999999</v>
      </c>
      <c r="F41" s="212">
        <v>0.11874999999999999</v>
      </c>
      <c r="G41" s="212">
        <v>0.11852699999999999</v>
      </c>
      <c r="H41" s="212">
        <v>0.118868</v>
      </c>
      <c r="I41" s="212">
        <v>0.12030399999999999</v>
      </c>
      <c r="J41" s="212">
        <v>0.119922</v>
      </c>
      <c r="K41" s="212">
        <v>0.122435</v>
      </c>
      <c r="L41" s="212">
        <v>0.124571</v>
      </c>
      <c r="M41" s="212">
        <v>0.12548300000000001</v>
      </c>
      <c r="N41" s="212">
        <v>0.126642</v>
      </c>
      <c r="O41" s="212">
        <v>0.12906100000000001</v>
      </c>
      <c r="P41" s="212">
        <v>0.131081</v>
      </c>
      <c r="Q41" s="212">
        <v>0.13417100000000001</v>
      </c>
      <c r="R41" s="212">
        <v>0.13658999999999999</v>
      </c>
      <c r="S41" s="212">
        <v>0.13855100000000001</v>
      </c>
      <c r="T41" s="212">
        <v>0.14050399999999999</v>
      </c>
      <c r="U41" s="212">
        <v>0.14136699999999999</v>
      </c>
      <c r="V41" s="212">
        <v>0.142128</v>
      </c>
      <c r="W41" s="212">
        <v>0.142538</v>
      </c>
      <c r="X41" s="212">
        <v>0.142846</v>
      </c>
      <c r="Y41" s="212">
        <v>0.142735</v>
      </c>
      <c r="Z41" s="212">
        <v>0.14563100000000001</v>
      </c>
      <c r="AA41" s="212">
        <v>0.15154500000000001</v>
      </c>
      <c r="AB41" s="212">
        <v>0.16026599999999999</v>
      </c>
      <c r="AC41" s="212">
        <v>0.17854</v>
      </c>
      <c r="AD41" s="212">
        <v>0.19081799999999999</v>
      </c>
      <c r="AE41" s="212">
        <v>0.198264</v>
      </c>
      <c r="AF41" s="198">
        <v>1.4269E-2</v>
      </c>
      <c r="AG41" s="37"/>
    </row>
    <row r="42" spans="1:33" ht="12" customHeight="1">
      <c r="A42" s="36" t="s">
        <v>1064</v>
      </c>
      <c r="B42" s="193" t="s">
        <v>1057</v>
      </c>
      <c r="C42" s="212">
        <v>2.12E-2</v>
      </c>
      <c r="D42" s="212">
        <v>2.3661999999999999E-2</v>
      </c>
      <c r="E42" s="212">
        <v>3.4459999999999998E-2</v>
      </c>
      <c r="F42" s="212">
        <v>3.4890999999999998E-2</v>
      </c>
      <c r="G42" s="212">
        <v>3.5326999999999997E-2</v>
      </c>
      <c r="H42" s="212">
        <v>3.5769000000000002E-2</v>
      </c>
      <c r="I42" s="212">
        <v>3.6215999999999998E-2</v>
      </c>
      <c r="J42" s="212">
        <v>3.6667999999999999E-2</v>
      </c>
      <c r="K42" s="212">
        <v>3.7127E-2</v>
      </c>
      <c r="L42" s="212">
        <v>3.7590999999999999E-2</v>
      </c>
      <c r="M42" s="212">
        <v>3.8060999999999998E-2</v>
      </c>
      <c r="N42" s="212">
        <v>3.8536000000000001E-2</v>
      </c>
      <c r="O42" s="212">
        <v>3.9017999999999997E-2</v>
      </c>
      <c r="P42" s="212">
        <v>3.9505999999999999E-2</v>
      </c>
      <c r="Q42" s="212">
        <v>0.04</v>
      </c>
      <c r="R42" s="212">
        <v>4.0500000000000001E-2</v>
      </c>
      <c r="S42" s="212">
        <v>4.1006000000000001E-2</v>
      </c>
      <c r="T42" s="212">
        <v>4.1519E-2</v>
      </c>
      <c r="U42" s="212">
        <v>4.2037999999999999E-2</v>
      </c>
      <c r="V42" s="212">
        <v>4.2562999999999997E-2</v>
      </c>
      <c r="W42" s="212">
        <v>4.3095000000000001E-2</v>
      </c>
      <c r="X42" s="212">
        <v>4.3633999999999999E-2</v>
      </c>
      <c r="Y42" s="212">
        <v>4.4179000000000003E-2</v>
      </c>
      <c r="Z42" s="212">
        <v>4.4731E-2</v>
      </c>
      <c r="AA42" s="212">
        <v>4.5290999999999998E-2</v>
      </c>
      <c r="AB42" s="212">
        <v>4.5857000000000002E-2</v>
      </c>
      <c r="AC42" s="212">
        <v>4.6429999999999999E-2</v>
      </c>
      <c r="AD42" s="212">
        <v>4.7010000000000003E-2</v>
      </c>
      <c r="AE42" s="212">
        <v>4.7598000000000001E-2</v>
      </c>
      <c r="AF42" s="198">
        <v>2.9305999999999999E-2</v>
      </c>
      <c r="AG42" s="37"/>
    </row>
    <row r="43" spans="1:33" ht="12" customHeight="1">
      <c r="A43" s="36" t="s">
        <v>1062</v>
      </c>
      <c r="B43" s="193" t="s">
        <v>1061</v>
      </c>
      <c r="C43" s="212">
        <v>3.2669999999999999E-3</v>
      </c>
      <c r="D43" s="212">
        <v>2.836E-3</v>
      </c>
      <c r="E43" s="212">
        <v>2.9039999999999999E-3</v>
      </c>
      <c r="F43" s="212">
        <v>3.0049999999999999E-3</v>
      </c>
      <c r="G43" s="212">
        <v>3.4770000000000001E-3</v>
      </c>
      <c r="H43" s="212">
        <v>3.4949999999999998E-3</v>
      </c>
      <c r="I43" s="212">
        <v>3.5249999999999999E-3</v>
      </c>
      <c r="J43" s="212">
        <v>3.5170000000000002E-3</v>
      </c>
      <c r="K43" s="212">
        <v>3.568E-3</v>
      </c>
      <c r="L43" s="212">
        <v>3.6120000000000002E-3</v>
      </c>
      <c r="M43" s="212">
        <v>3.457E-3</v>
      </c>
      <c r="N43" s="212">
        <v>3.6540000000000001E-3</v>
      </c>
      <c r="O43" s="212">
        <v>3.5270000000000002E-3</v>
      </c>
      <c r="P43" s="212">
        <v>3.7450000000000001E-3</v>
      </c>
      <c r="Q43" s="212">
        <v>3.8080000000000002E-3</v>
      </c>
      <c r="R43" s="212">
        <v>3.8570000000000002E-3</v>
      </c>
      <c r="S43" s="212">
        <v>3.8969999999999999E-3</v>
      </c>
      <c r="T43" s="212">
        <v>3.9560000000000003E-3</v>
      </c>
      <c r="U43" s="212">
        <v>3.9740000000000001E-3</v>
      </c>
      <c r="V43" s="212">
        <v>3.9890000000000004E-3</v>
      </c>
      <c r="W43" s="212">
        <v>3.9979999999999998E-3</v>
      </c>
      <c r="X43" s="212">
        <v>3.9849999999999998E-3</v>
      </c>
      <c r="Y43" s="212">
        <v>3.9820000000000003E-3</v>
      </c>
      <c r="Z43" s="212">
        <v>4.0419999999999996E-3</v>
      </c>
      <c r="AA43" s="212">
        <v>4.1320000000000003E-3</v>
      </c>
      <c r="AB43" s="212">
        <v>4.3099999999999996E-3</v>
      </c>
      <c r="AC43" s="212">
        <v>4.7130000000000002E-3</v>
      </c>
      <c r="AD43" s="212">
        <v>4.7879999999999997E-3</v>
      </c>
      <c r="AE43" s="212">
        <v>4.6759999999999996E-3</v>
      </c>
      <c r="AF43" s="198">
        <v>1.2881999999999999E-2</v>
      </c>
      <c r="AG43" s="37"/>
    </row>
    <row r="44" spans="1:33" ht="14.5">
      <c r="A44" s="36" t="s">
        <v>1060</v>
      </c>
      <c r="B44" s="193" t="s">
        <v>1059</v>
      </c>
      <c r="C44" s="212">
        <v>3.2669999999999999E-3</v>
      </c>
      <c r="D44" s="212">
        <v>2.836E-3</v>
      </c>
      <c r="E44" s="212">
        <v>2.9039999999999999E-3</v>
      </c>
      <c r="F44" s="212">
        <v>3.0049999999999999E-3</v>
      </c>
      <c r="G44" s="212">
        <v>3.4770000000000001E-3</v>
      </c>
      <c r="H44" s="212">
        <v>3.4949999999999998E-3</v>
      </c>
      <c r="I44" s="212">
        <v>3.5249999999999999E-3</v>
      </c>
      <c r="J44" s="212">
        <v>3.5170000000000002E-3</v>
      </c>
      <c r="K44" s="212">
        <v>3.568E-3</v>
      </c>
      <c r="L44" s="212">
        <v>3.6120000000000002E-3</v>
      </c>
      <c r="M44" s="212">
        <v>3.457E-3</v>
      </c>
      <c r="N44" s="212">
        <v>3.6540000000000001E-3</v>
      </c>
      <c r="O44" s="212">
        <v>3.5270000000000002E-3</v>
      </c>
      <c r="P44" s="212">
        <v>3.7450000000000001E-3</v>
      </c>
      <c r="Q44" s="212">
        <v>3.8080000000000002E-3</v>
      </c>
      <c r="R44" s="212">
        <v>3.8570000000000002E-3</v>
      </c>
      <c r="S44" s="212">
        <v>3.8969999999999999E-3</v>
      </c>
      <c r="T44" s="212">
        <v>3.9560000000000003E-3</v>
      </c>
      <c r="U44" s="212">
        <v>3.9740000000000001E-3</v>
      </c>
      <c r="V44" s="212">
        <v>3.9890000000000004E-3</v>
      </c>
      <c r="W44" s="212">
        <v>3.9979999999999998E-3</v>
      </c>
      <c r="X44" s="212">
        <v>3.9849999999999998E-3</v>
      </c>
      <c r="Y44" s="212">
        <v>3.9820000000000003E-3</v>
      </c>
      <c r="Z44" s="212">
        <v>4.0419999999999996E-3</v>
      </c>
      <c r="AA44" s="212">
        <v>4.1320000000000003E-3</v>
      </c>
      <c r="AB44" s="212">
        <v>4.3099999999999996E-3</v>
      </c>
      <c r="AC44" s="212">
        <v>4.7130000000000002E-3</v>
      </c>
      <c r="AD44" s="212">
        <v>4.7879999999999997E-3</v>
      </c>
      <c r="AE44" s="212">
        <v>4.6759999999999996E-3</v>
      </c>
      <c r="AF44" s="198">
        <v>1.2881999999999999E-2</v>
      </c>
      <c r="AG44" s="37"/>
    </row>
    <row r="45" spans="1:33" ht="14.5">
      <c r="A45" s="36" t="s">
        <v>1058</v>
      </c>
      <c r="B45" s="193" t="s">
        <v>1057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</v>
      </c>
      <c r="J45" s="212">
        <v>0</v>
      </c>
      <c r="K45" s="212">
        <v>0</v>
      </c>
      <c r="L45" s="212">
        <v>0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</v>
      </c>
      <c r="T45" s="212">
        <v>0</v>
      </c>
      <c r="U45" s="212">
        <v>0</v>
      </c>
      <c r="V45" s="212">
        <v>0</v>
      </c>
      <c r="W45" s="212">
        <v>0</v>
      </c>
      <c r="X45" s="212">
        <v>0</v>
      </c>
      <c r="Y45" s="212">
        <v>0</v>
      </c>
      <c r="Z45" s="212">
        <v>0</v>
      </c>
      <c r="AA45" s="212">
        <v>0</v>
      </c>
      <c r="AB45" s="212">
        <v>0</v>
      </c>
      <c r="AC45" s="212">
        <v>0</v>
      </c>
      <c r="AD45" s="212">
        <v>0</v>
      </c>
      <c r="AE45" s="212">
        <v>0</v>
      </c>
      <c r="AF45" s="198" t="s">
        <v>1190</v>
      </c>
      <c r="AG45" s="37"/>
    </row>
    <row r="46" spans="1:33" ht="14.5">
      <c r="A46" s="36" t="s">
        <v>1056</v>
      </c>
      <c r="B46" s="193" t="s">
        <v>1055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</v>
      </c>
      <c r="J46" s="212">
        <v>0</v>
      </c>
      <c r="K46" s="212">
        <v>0</v>
      </c>
      <c r="L46" s="212">
        <v>0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</v>
      </c>
      <c r="T46" s="212">
        <v>0</v>
      </c>
      <c r="U46" s="212">
        <v>0</v>
      </c>
      <c r="V46" s="212">
        <v>0</v>
      </c>
      <c r="W46" s="212">
        <v>0</v>
      </c>
      <c r="X46" s="212">
        <v>0</v>
      </c>
      <c r="Y46" s="212">
        <v>0</v>
      </c>
      <c r="Z46" s="212">
        <v>0</v>
      </c>
      <c r="AA46" s="212">
        <v>0</v>
      </c>
      <c r="AB46" s="212">
        <v>0</v>
      </c>
      <c r="AC46" s="212">
        <v>0</v>
      </c>
      <c r="AD46" s="212">
        <v>0</v>
      </c>
      <c r="AE46" s="212">
        <v>0</v>
      </c>
      <c r="AF46" s="198" t="s">
        <v>1190</v>
      </c>
      <c r="AG46" s="37"/>
    </row>
    <row r="47" spans="1:33" ht="14.5">
      <c r="A47" s="36" t="s">
        <v>1054</v>
      </c>
      <c r="B47" s="193" t="s">
        <v>1053</v>
      </c>
      <c r="C47" s="212">
        <v>0</v>
      </c>
      <c r="D47" s="212">
        <v>0</v>
      </c>
      <c r="E47" s="212">
        <v>0</v>
      </c>
      <c r="F47" s="212">
        <v>0</v>
      </c>
      <c r="G47" s="212">
        <v>0</v>
      </c>
      <c r="H47" s="212">
        <v>0</v>
      </c>
      <c r="I47" s="212">
        <v>0</v>
      </c>
      <c r="J47" s="212">
        <v>0</v>
      </c>
      <c r="K47" s="212">
        <v>0</v>
      </c>
      <c r="L47" s="212">
        <v>0</v>
      </c>
      <c r="M47" s="212">
        <v>0</v>
      </c>
      <c r="N47" s="212">
        <v>0</v>
      </c>
      <c r="O47" s="212">
        <v>0</v>
      </c>
      <c r="P47" s="212">
        <v>0</v>
      </c>
      <c r="Q47" s="212">
        <v>0</v>
      </c>
      <c r="R47" s="212">
        <v>0</v>
      </c>
      <c r="S47" s="212">
        <v>0</v>
      </c>
      <c r="T47" s="212">
        <v>0</v>
      </c>
      <c r="U47" s="212">
        <v>0</v>
      </c>
      <c r="V47" s="212">
        <v>0</v>
      </c>
      <c r="W47" s="212">
        <v>0</v>
      </c>
      <c r="X47" s="212">
        <v>0</v>
      </c>
      <c r="Y47" s="212">
        <v>0</v>
      </c>
      <c r="Z47" s="212">
        <v>0</v>
      </c>
      <c r="AA47" s="212">
        <v>0</v>
      </c>
      <c r="AB47" s="212">
        <v>0</v>
      </c>
      <c r="AC47" s="212">
        <v>0</v>
      </c>
      <c r="AD47" s="212">
        <v>0</v>
      </c>
      <c r="AE47" s="212">
        <v>0</v>
      </c>
      <c r="AF47" s="198" t="s">
        <v>1190</v>
      </c>
      <c r="AG47" s="37"/>
    </row>
    <row r="48" spans="1:33" ht="14.5">
      <c r="A48" s="36" t="s">
        <v>1052</v>
      </c>
      <c r="B48" s="193" t="s">
        <v>1051</v>
      </c>
      <c r="C48" s="212">
        <v>0</v>
      </c>
      <c r="D48" s="212">
        <v>0</v>
      </c>
      <c r="E48" s="212">
        <v>0</v>
      </c>
      <c r="F48" s="212">
        <v>0</v>
      </c>
      <c r="G48" s="212">
        <v>0</v>
      </c>
      <c r="H48" s="212">
        <v>0</v>
      </c>
      <c r="I48" s="212">
        <v>0</v>
      </c>
      <c r="J48" s="212">
        <v>0</v>
      </c>
      <c r="K48" s="212">
        <v>0</v>
      </c>
      <c r="L48" s="212">
        <v>0</v>
      </c>
      <c r="M48" s="212">
        <v>0</v>
      </c>
      <c r="N48" s="212">
        <v>0</v>
      </c>
      <c r="O48" s="212">
        <v>0</v>
      </c>
      <c r="P48" s="212">
        <v>0</v>
      </c>
      <c r="Q48" s="212">
        <v>0</v>
      </c>
      <c r="R48" s="212">
        <v>0</v>
      </c>
      <c r="S48" s="212">
        <v>0</v>
      </c>
      <c r="T48" s="212">
        <v>0</v>
      </c>
      <c r="U48" s="212">
        <v>0</v>
      </c>
      <c r="V48" s="212">
        <v>0</v>
      </c>
      <c r="W48" s="212">
        <v>0</v>
      </c>
      <c r="X48" s="212">
        <v>0</v>
      </c>
      <c r="Y48" s="212">
        <v>0</v>
      </c>
      <c r="Z48" s="212">
        <v>0</v>
      </c>
      <c r="AA48" s="212">
        <v>0</v>
      </c>
      <c r="AB48" s="212">
        <v>0</v>
      </c>
      <c r="AC48" s="212">
        <v>0</v>
      </c>
      <c r="AD48" s="212">
        <v>0</v>
      </c>
      <c r="AE48" s="212">
        <v>0</v>
      </c>
      <c r="AF48" s="198" t="s">
        <v>1190</v>
      </c>
      <c r="AG48" s="37"/>
    </row>
    <row r="49" spans="1:33" ht="15" customHeight="1">
      <c r="A49" s="36" t="s">
        <v>1050</v>
      </c>
      <c r="B49" s="193" t="s">
        <v>1049</v>
      </c>
      <c r="C49" s="212">
        <v>0.221</v>
      </c>
      <c r="D49" s="212">
        <v>0.221</v>
      </c>
      <c r="E49" s="212">
        <v>0.24610799999999999</v>
      </c>
      <c r="F49" s="212">
        <v>0.24314</v>
      </c>
      <c r="G49" s="212">
        <v>0.24392800000000001</v>
      </c>
      <c r="H49" s="212">
        <v>0.242807</v>
      </c>
      <c r="I49" s="212">
        <v>0.247248</v>
      </c>
      <c r="J49" s="212">
        <v>0.24743499999999999</v>
      </c>
      <c r="K49" s="212">
        <v>0.24770700000000001</v>
      </c>
      <c r="L49" s="212">
        <v>0.24720900000000001</v>
      </c>
      <c r="M49" s="212">
        <v>0.246064</v>
      </c>
      <c r="N49" s="212">
        <v>0.24565600000000001</v>
      </c>
      <c r="O49" s="212">
        <v>0.24953900000000001</v>
      </c>
      <c r="P49" s="212">
        <v>0.24784400000000001</v>
      </c>
      <c r="Q49" s="212">
        <v>0.25062499999999999</v>
      </c>
      <c r="R49" s="212">
        <v>0.25018699999999999</v>
      </c>
      <c r="S49" s="212">
        <v>0.245783</v>
      </c>
      <c r="T49" s="212">
        <v>0.23819199999999999</v>
      </c>
      <c r="U49" s="212">
        <v>0.23760100000000001</v>
      </c>
      <c r="V49" s="212">
        <v>0.23735300000000001</v>
      </c>
      <c r="W49" s="212">
        <v>0.238452</v>
      </c>
      <c r="X49" s="212">
        <v>0.23852000000000001</v>
      </c>
      <c r="Y49" s="212">
        <v>0.23727200000000001</v>
      </c>
      <c r="Z49" s="212">
        <v>0.23674000000000001</v>
      </c>
      <c r="AA49" s="212">
        <v>0.237675</v>
      </c>
      <c r="AB49" s="212">
        <v>0.23657600000000001</v>
      </c>
      <c r="AC49" s="212">
        <v>0.23842099999999999</v>
      </c>
      <c r="AD49" s="212">
        <v>0.24124999999999999</v>
      </c>
      <c r="AE49" s="212">
        <v>0.237987</v>
      </c>
      <c r="AF49" s="198">
        <v>2.6480000000000002E-3</v>
      </c>
      <c r="AG49" s="37"/>
    </row>
    <row r="50" spans="1:33" ht="15" customHeight="1">
      <c r="A50" s="35"/>
      <c r="B50" s="37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37"/>
    </row>
    <row r="51" spans="1:33" ht="15" customHeight="1">
      <c r="A51" s="36" t="s">
        <v>1048</v>
      </c>
      <c r="B51" s="192" t="s">
        <v>1047</v>
      </c>
      <c r="C51" s="213">
        <v>19.608882999999999</v>
      </c>
      <c r="D51" s="213">
        <v>20.276098000000001</v>
      </c>
      <c r="E51" s="213">
        <v>19.976271000000001</v>
      </c>
      <c r="F51" s="213">
        <v>19.913975000000001</v>
      </c>
      <c r="G51" s="213">
        <v>19.928293</v>
      </c>
      <c r="H51" s="213">
        <v>19.931873</v>
      </c>
      <c r="I51" s="213">
        <v>19.898897000000002</v>
      </c>
      <c r="J51" s="213">
        <v>19.833611999999999</v>
      </c>
      <c r="K51" s="213">
        <v>19.720451000000001</v>
      </c>
      <c r="L51" s="213">
        <v>19.644252999999999</v>
      </c>
      <c r="M51" s="213">
        <v>19.579464000000002</v>
      </c>
      <c r="N51" s="213">
        <v>19.533199</v>
      </c>
      <c r="O51" s="213">
        <v>19.524470999999998</v>
      </c>
      <c r="P51" s="213">
        <v>19.516251</v>
      </c>
      <c r="Q51" s="213">
        <v>19.475470999999999</v>
      </c>
      <c r="R51" s="213">
        <v>19.474564000000001</v>
      </c>
      <c r="S51" s="213">
        <v>19.482327999999999</v>
      </c>
      <c r="T51" s="213">
        <v>19.488205000000001</v>
      </c>
      <c r="U51" s="213">
        <v>19.550716000000001</v>
      </c>
      <c r="V51" s="213">
        <v>19.626808</v>
      </c>
      <c r="W51" s="213">
        <v>19.677143000000001</v>
      </c>
      <c r="X51" s="213">
        <v>19.734214999999999</v>
      </c>
      <c r="Y51" s="213">
        <v>19.769897</v>
      </c>
      <c r="Z51" s="213">
        <v>19.811585999999998</v>
      </c>
      <c r="AA51" s="213">
        <v>19.868704000000001</v>
      </c>
      <c r="AB51" s="213">
        <v>19.954145</v>
      </c>
      <c r="AC51" s="213">
        <v>20.068038999999999</v>
      </c>
      <c r="AD51" s="213">
        <v>20.179742999999998</v>
      </c>
      <c r="AE51" s="213">
        <v>20.303609999999999</v>
      </c>
      <c r="AF51" s="195">
        <v>1.2440000000000001E-3</v>
      </c>
      <c r="AG51" s="37"/>
    </row>
    <row r="52" spans="1:33" ht="15" customHeight="1">
      <c r="A52" s="35"/>
      <c r="B52" s="37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5"/>
      <c r="B53" s="37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37"/>
    </row>
    <row r="54" spans="1:33" ht="15" customHeight="1">
      <c r="A54" s="35"/>
      <c r="B54" s="192" t="s">
        <v>1046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37"/>
    </row>
    <row r="55" spans="1:33" ht="15" customHeight="1">
      <c r="A55" s="35"/>
      <c r="B55" s="192" t="s">
        <v>1045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37"/>
    </row>
    <row r="56" spans="1:33" ht="15" customHeight="1">
      <c r="A56" s="36" t="s">
        <v>1044</v>
      </c>
      <c r="B56" s="193" t="s">
        <v>2101</v>
      </c>
      <c r="C56" s="212">
        <v>3.4289999999999998</v>
      </c>
      <c r="D56" s="212">
        <v>3.5379999999999998</v>
      </c>
      <c r="E56" s="212">
        <v>3.675897</v>
      </c>
      <c r="F56" s="212">
        <v>3.7570929999999998</v>
      </c>
      <c r="G56" s="212">
        <v>3.891187</v>
      </c>
      <c r="H56" s="212">
        <v>3.9882499999999999</v>
      </c>
      <c r="I56" s="212">
        <v>4.060676</v>
      </c>
      <c r="J56" s="212">
        <v>4.107907</v>
      </c>
      <c r="K56" s="212">
        <v>4.1422439999999998</v>
      </c>
      <c r="L56" s="212">
        <v>4.2036290000000003</v>
      </c>
      <c r="M56" s="212">
        <v>4.2580689999999999</v>
      </c>
      <c r="N56" s="212">
        <v>4.3025159999999998</v>
      </c>
      <c r="O56" s="212">
        <v>4.356732</v>
      </c>
      <c r="P56" s="212">
        <v>4.4081650000000003</v>
      </c>
      <c r="Q56" s="212">
        <v>4.4335690000000003</v>
      </c>
      <c r="R56" s="212">
        <v>4.4690919999999998</v>
      </c>
      <c r="S56" s="212">
        <v>4.5070690000000004</v>
      </c>
      <c r="T56" s="212">
        <v>4.5448009999999996</v>
      </c>
      <c r="U56" s="212">
        <v>4.6118740000000003</v>
      </c>
      <c r="V56" s="212">
        <v>4.6780220000000003</v>
      </c>
      <c r="W56" s="212">
        <v>4.7188650000000001</v>
      </c>
      <c r="X56" s="212">
        <v>4.7716919999999998</v>
      </c>
      <c r="Y56" s="212">
        <v>4.8024199999999997</v>
      </c>
      <c r="Z56" s="212">
        <v>4.823563</v>
      </c>
      <c r="AA56" s="212">
        <v>4.8458759999999996</v>
      </c>
      <c r="AB56" s="212">
        <v>4.8805379999999996</v>
      </c>
      <c r="AC56" s="212">
        <v>4.9277759999999997</v>
      </c>
      <c r="AD56" s="212">
        <v>4.9641979999999997</v>
      </c>
      <c r="AE56" s="212">
        <v>5.0017569999999996</v>
      </c>
      <c r="AF56" s="198">
        <v>1.3573999999999999E-2</v>
      </c>
      <c r="AG56" s="37"/>
    </row>
    <row r="57" spans="1:33" ht="15" customHeight="1">
      <c r="A57" s="36" t="s">
        <v>1042</v>
      </c>
      <c r="B57" s="193" t="s">
        <v>1041</v>
      </c>
      <c r="C57" s="212">
        <v>8.7870000000000008</v>
      </c>
      <c r="D57" s="212">
        <v>8.7539999999999996</v>
      </c>
      <c r="E57" s="212">
        <v>8.8110850000000003</v>
      </c>
      <c r="F57" s="212">
        <v>8.6824440000000003</v>
      </c>
      <c r="G57" s="212">
        <v>8.5858270000000001</v>
      </c>
      <c r="H57" s="212">
        <v>8.5017829999999996</v>
      </c>
      <c r="I57" s="212">
        <v>8.4051399999999994</v>
      </c>
      <c r="J57" s="212">
        <v>8.2925109999999993</v>
      </c>
      <c r="K57" s="212">
        <v>8.1670660000000002</v>
      </c>
      <c r="L57" s="212">
        <v>8.0490940000000002</v>
      </c>
      <c r="M57" s="212">
        <v>7.9374710000000004</v>
      </c>
      <c r="N57" s="212">
        <v>7.8510540000000004</v>
      </c>
      <c r="O57" s="212">
        <v>7.7803599999999999</v>
      </c>
      <c r="P57" s="212">
        <v>7.7116340000000001</v>
      </c>
      <c r="Q57" s="212">
        <v>7.638172</v>
      </c>
      <c r="R57" s="212">
        <v>7.5756649999999999</v>
      </c>
      <c r="S57" s="212">
        <v>7.5222519999999999</v>
      </c>
      <c r="T57" s="212">
        <v>7.4697789999999999</v>
      </c>
      <c r="U57" s="212">
        <v>7.4311800000000003</v>
      </c>
      <c r="V57" s="212">
        <v>7.4017330000000001</v>
      </c>
      <c r="W57" s="212">
        <v>7.3779890000000004</v>
      </c>
      <c r="X57" s="212">
        <v>7.3569779999999998</v>
      </c>
      <c r="Y57" s="212">
        <v>7.342746</v>
      </c>
      <c r="Z57" s="212">
        <v>7.3381759999999998</v>
      </c>
      <c r="AA57" s="212">
        <v>7.3481110000000003</v>
      </c>
      <c r="AB57" s="212">
        <v>7.3716629999999999</v>
      </c>
      <c r="AC57" s="212">
        <v>7.4062739999999998</v>
      </c>
      <c r="AD57" s="212">
        <v>7.449821</v>
      </c>
      <c r="AE57" s="212">
        <v>7.5024610000000003</v>
      </c>
      <c r="AF57" s="198">
        <v>-5.6280000000000002E-3</v>
      </c>
      <c r="AG57" s="37"/>
    </row>
    <row r="58" spans="1:33" ht="15" customHeight="1">
      <c r="A58" s="36" t="s">
        <v>1040</v>
      </c>
      <c r="B58" s="193" t="s">
        <v>1039</v>
      </c>
      <c r="C58" s="212">
        <v>2.2315000000000002E-2</v>
      </c>
      <c r="D58" s="212">
        <v>2.2669999999999999E-2</v>
      </c>
      <c r="E58" s="212">
        <v>2.2311999999999999E-2</v>
      </c>
      <c r="F58" s="212">
        <v>2.2353999999999999E-2</v>
      </c>
      <c r="G58" s="212">
        <v>2.1794999999999998E-2</v>
      </c>
      <c r="H58" s="212">
        <v>2.1181999999999999E-2</v>
      </c>
      <c r="I58" s="212">
        <v>2.0518999999999999E-2</v>
      </c>
      <c r="J58" s="212">
        <v>1.9709000000000001E-2</v>
      </c>
      <c r="K58" s="212">
        <v>1.8817E-2</v>
      </c>
      <c r="L58" s="212">
        <v>1.7989000000000002E-2</v>
      </c>
      <c r="M58" s="212">
        <v>1.7179E-2</v>
      </c>
      <c r="N58" s="212">
        <v>1.6463999999999999E-2</v>
      </c>
      <c r="O58" s="212">
        <v>1.5824999999999999E-2</v>
      </c>
      <c r="P58" s="212">
        <v>1.5287E-2</v>
      </c>
      <c r="Q58" s="212">
        <v>1.4725E-2</v>
      </c>
      <c r="R58" s="212">
        <v>1.4323000000000001E-2</v>
      </c>
      <c r="S58" s="212">
        <v>1.404E-2</v>
      </c>
      <c r="T58" s="212">
        <v>1.3840999999999999E-2</v>
      </c>
      <c r="U58" s="212">
        <v>1.3754000000000001E-2</v>
      </c>
      <c r="V58" s="212">
        <v>1.3697000000000001E-2</v>
      </c>
      <c r="W58" s="212">
        <v>1.3668E-2</v>
      </c>
      <c r="X58" s="212">
        <v>1.3714E-2</v>
      </c>
      <c r="Y58" s="212">
        <v>1.3805E-2</v>
      </c>
      <c r="Z58" s="212">
        <v>1.3878E-2</v>
      </c>
      <c r="AA58" s="212">
        <v>1.3979E-2</v>
      </c>
      <c r="AB58" s="212">
        <v>1.4108000000000001E-2</v>
      </c>
      <c r="AC58" s="212">
        <v>1.4255E-2</v>
      </c>
      <c r="AD58" s="212">
        <v>1.4363000000000001E-2</v>
      </c>
      <c r="AE58" s="212">
        <v>1.456E-2</v>
      </c>
      <c r="AF58" s="198">
        <v>-1.5133000000000001E-2</v>
      </c>
      <c r="AG58" s="37"/>
    </row>
    <row r="59" spans="1:33" ht="15" customHeight="1">
      <c r="A59" s="36" t="s">
        <v>1038</v>
      </c>
      <c r="B59" s="193" t="s">
        <v>1037</v>
      </c>
      <c r="C59" s="212">
        <v>1.548</v>
      </c>
      <c r="D59" s="212">
        <v>1.5740000000000001</v>
      </c>
      <c r="E59" s="212">
        <v>1.6768350000000001</v>
      </c>
      <c r="F59" s="212">
        <v>1.6793119999999999</v>
      </c>
      <c r="G59" s="212">
        <v>1.701168</v>
      </c>
      <c r="H59" s="212">
        <v>1.7221329999999999</v>
      </c>
      <c r="I59" s="212">
        <v>1.737814</v>
      </c>
      <c r="J59" s="212">
        <v>1.748553</v>
      </c>
      <c r="K59" s="212">
        <v>1.754321</v>
      </c>
      <c r="L59" s="212">
        <v>1.7607090000000001</v>
      </c>
      <c r="M59" s="212">
        <v>1.7724839999999999</v>
      </c>
      <c r="N59" s="212">
        <v>1.785763</v>
      </c>
      <c r="O59" s="212">
        <v>1.7995829999999999</v>
      </c>
      <c r="P59" s="212">
        <v>1.8161</v>
      </c>
      <c r="Q59" s="212">
        <v>1.835291</v>
      </c>
      <c r="R59" s="212">
        <v>1.85717</v>
      </c>
      <c r="S59" s="212">
        <v>1.8807069999999999</v>
      </c>
      <c r="T59" s="212">
        <v>1.90438</v>
      </c>
      <c r="U59" s="212">
        <v>1.932809</v>
      </c>
      <c r="V59" s="212">
        <v>1.9625239999999999</v>
      </c>
      <c r="W59" s="212">
        <v>1.9899770000000001</v>
      </c>
      <c r="X59" s="212">
        <v>2.015774</v>
      </c>
      <c r="Y59" s="212">
        <v>2.0408019999999998</v>
      </c>
      <c r="Z59" s="212">
        <v>2.0652620000000002</v>
      </c>
      <c r="AA59" s="212">
        <v>2.0901679999999998</v>
      </c>
      <c r="AB59" s="212">
        <v>2.1161020000000001</v>
      </c>
      <c r="AC59" s="212">
        <v>2.1450800000000001</v>
      </c>
      <c r="AD59" s="212">
        <v>2.1753330000000002</v>
      </c>
      <c r="AE59" s="212">
        <v>2.2063920000000001</v>
      </c>
      <c r="AF59" s="198">
        <v>1.2737E-2</v>
      </c>
      <c r="AG59" s="37"/>
    </row>
    <row r="60" spans="1:33" ht="12" customHeight="1">
      <c r="A60" s="36" t="s">
        <v>1036</v>
      </c>
      <c r="B60" s="193" t="s">
        <v>1035</v>
      </c>
      <c r="C60" s="212">
        <v>3.9620000000000002</v>
      </c>
      <c r="D60" s="212">
        <v>3.9340000000000002</v>
      </c>
      <c r="E60" s="212">
        <v>3.8367849999999999</v>
      </c>
      <c r="F60" s="212">
        <v>3.8018040000000002</v>
      </c>
      <c r="G60" s="212">
        <v>3.7862439999999999</v>
      </c>
      <c r="H60" s="212">
        <v>3.7631700000000001</v>
      </c>
      <c r="I60" s="212">
        <v>3.744462</v>
      </c>
      <c r="J60" s="212">
        <v>3.7208920000000001</v>
      </c>
      <c r="K60" s="212">
        <v>3.6876199999999999</v>
      </c>
      <c r="L60" s="212">
        <v>3.6550530000000001</v>
      </c>
      <c r="M60" s="212">
        <v>3.6336729999999999</v>
      </c>
      <c r="N60" s="212">
        <v>3.6122380000000001</v>
      </c>
      <c r="O60" s="212">
        <v>3.594665</v>
      </c>
      <c r="P60" s="212">
        <v>3.583234</v>
      </c>
      <c r="Q60" s="212">
        <v>3.567628</v>
      </c>
      <c r="R60" s="212">
        <v>3.5591539999999999</v>
      </c>
      <c r="S60" s="212">
        <v>3.5510679999999999</v>
      </c>
      <c r="T60" s="212">
        <v>3.5407199999999999</v>
      </c>
      <c r="U60" s="212">
        <v>3.538808</v>
      </c>
      <c r="V60" s="212">
        <v>3.5427580000000001</v>
      </c>
      <c r="W60" s="212">
        <v>3.5447039999999999</v>
      </c>
      <c r="X60" s="212">
        <v>3.5433490000000001</v>
      </c>
      <c r="Y60" s="212">
        <v>3.536689</v>
      </c>
      <c r="Z60" s="212">
        <v>3.5301900000000002</v>
      </c>
      <c r="AA60" s="212">
        <v>3.523854</v>
      </c>
      <c r="AB60" s="212">
        <v>3.5183659999999999</v>
      </c>
      <c r="AC60" s="212">
        <v>3.516343</v>
      </c>
      <c r="AD60" s="212">
        <v>3.51586</v>
      </c>
      <c r="AE60" s="212">
        <v>3.5172629999999998</v>
      </c>
      <c r="AF60" s="198">
        <v>-4.2430000000000002E-3</v>
      </c>
      <c r="AG60" s="37"/>
    </row>
    <row r="61" spans="1:33" ht="15" customHeight="1">
      <c r="A61" s="36" t="s">
        <v>1034</v>
      </c>
      <c r="B61" s="193" t="s">
        <v>1033</v>
      </c>
      <c r="C61" s="212">
        <v>3.6720000000000002</v>
      </c>
      <c r="D61" s="212">
        <v>3.6619999999999999</v>
      </c>
      <c r="E61" s="212">
        <v>3.4716260000000001</v>
      </c>
      <c r="F61" s="212">
        <v>3.4402430000000002</v>
      </c>
      <c r="G61" s="212">
        <v>3.4297260000000001</v>
      </c>
      <c r="H61" s="212">
        <v>3.4119679999999999</v>
      </c>
      <c r="I61" s="212">
        <v>3.397869</v>
      </c>
      <c r="J61" s="212">
        <v>3.3775750000000002</v>
      </c>
      <c r="K61" s="212">
        <v>3.3481990000000001</v>
      </c>
      <c r="L61" s="212">
        <v>3.3205770000000001</v>
      </c>
      <c r="M61" s="212">
        <v>3.3026849999999999</v>
      </c>
      <c r="N61" s="212">
        <v>3.2846030000000002</v>
      </c>
      <c r="O61" s="212">
        <v>3.2701829999999998</v>
      </c>
      <c r="P61" s="212">
        <v>3.2615949999999998</v>
      </c>
      <c r="Q61" s="212">
        <v>3.2488320000000002</v>
      </c>
      <c r="R61" s="212">
        <v>3.2431429999999999</v>
      </c>
      <c r="S61" s="212">
        <v>3.2387739999999998</v>
      </c>
      <c r="T61" s="212">
        <v>3.23109</v>
      </c>
      <c r="U61" s="212">
        <v>3.2320929999999999</v>
      </c>
      <c r="V61" s="212">
        <v>3.2383850000000001</v>
      </c>
      <c r="W61" s="212">
        <v>3.2426240000000002</v>
      </c>
      <c r="X61" s="212">
        <v>3.243792</v>
      </c>
      <c r="Y61" s="212">
        <v>3.239779</v>
      </c>
      <c r="Z61" s="212">
        <v>3.2357360000000002</v>
      </c>
      <c r="AA61" s="212">
        <v>3.2315510000000001</v>
      </c>
      <c r="AB61" s="212">
        <v>3.2284009999999999</v>
      </c>
      <c r="AC61" s="212">
        <v>3.2290009999999998</v>
      </c>
      <c r="AD61" s="212">
        <v>3.230566</v>
      </c>
      <c r="AE61" s="212">
        <v>3.2337090000000002</v>
      </c>
      <c r="AF61" s="198">
        <v>-4.529E-3</v>
      </c>
      <c r="AG61" s="37"/>
    </row>
    <row r="62" spans="1:33" ht="15" customHeight="1">
      <c r="A62" s="36" t="s">
        <v>1032</v>
      </c>
      <c r="B62" s="193" t="s">
        <v>1031</v>
      </c>
      <c r="C62" s="212">
        <v>0.35599999999999998</v>
      </c>
      <c r="D62" s="212">
        <v>0.39500000000000002</v>
      </c>
      <c r="E62" s="212">
        <v>0.26398700000000003</v>
      </c>
      <c r="F62" s="212">
        <v>0.262629</v>
      </c>
      <c r="G62" s="212">
        <v>0.25168699999999999</v>
      </c>
      <c r="H62" s="212">
        <v>0.24815499999999999</v>
      </c>
      <c r="I62" s="212">
        <v>0.24001</v>
      </c>
      <c r="J62" s="212">
        <v>0.236541</v>
      </c>
      <c r="K62" s="212">
        <v>0.232932</v>
      </c>
      <c r="L62" s="212">
        <v>0.23210700000000001</v>
      </c>
      <c r="M62" s="212">
        <v>0.231155</v>
      </c>
      <c r="N62" s="212">
        <v>0.230098</v>
      </c>
      <c r="O62" s="212">
        <v>0.229548</v>
      </c>
      <c r="P62" s="212">
        <v>0.229183</v>
      </c>
      <c r="Q62" s="212">
        <v>0.22746</v>
      </c>
      <c r="R62" s="212">
        <v>0.22736300000000001</v>
      </c>
      <c r="S62" s="212">
        <v>0.22820499999999999</v>
      </c>
      <c r="T62" s="212">
        <v>0.228523</v>
      </c>
      <c r="U62" s="212">
        <v>0.228326</v>
      </c>
      <c r="V62" s="212">
        <v>0.22712099999999999</v>
      </c>
      <c r="W62" s="212">
        <v>0.22512499999999999</v>
      </c>
      <c r="X62" s="212">
        <v>0.22393099999999999</v>
      </c>
      <c r="Y62" s="212">
        <v>0.22253200000000001</v>
      </c>
      <c r="Z62" s="212">
        <v>0.220694</v>
      </c>
      <c r="AA62" s="212">
        <v>0.21994900000000001</v>
      </c>
      <c r="AB62" s="212">
        <v>0.219637</v>
      </c>
      <c r="AC62" s="212">
        <v>0.218031</v>
      </c>
      <c r="AD62" s="212">
        <v>0.21667900000000001</v>
      </c>
      <c r="AE62" s="212">
        <v>0.21498500000000001</v>
      </c>
      <c r="AF62" s="198">
        <v>-1.7852E-2</v>
      </c>
      <c r="AG62" s="37"/>
    </row>
    <row r="63" spans="1:33" ht="15" customHeight="1">
      <c r="A63" s="36" t="s">
        <v>1030</v>
      </c>
      <c r="B63" s="193" t="s">
        <v>1029</v>
      </c>
      <c r="C63" s="212">
        <v>1.823</v>
      </c>
      <c r="D63" s="212">
        <v>1.8320000000000001</v>
      </c>
      <c r="E63" s="212">
        <v>1.732731</v>
      </c>
      <c r="F63" s="212">
        <v>1.74925</v>
      </c>
      <c r="G63" s="212">
        <v>1.7331160000000001</v>
      </c>
      <c r="H63" s="212">
        <v>1.729236</v>
      </c>
      <c r="I63" s="212">
        <v>1.7323949999999999</v>
      </c>
      <c r="J63" s="212">
        <v>1.748966</v>
      </c>
      <c r="K63" s="212">
        <v>1.758591</v>
      </c>
      <c r="L63" s="212">
        <v>1.7641770000000001</v>
      </c>
      <c r="M63" s="212">
        <v>1.7655130000000001</v>
      </c>
      <c r="N63" s="212">
        <v>1.772939</v>
      </c>
      <c r="O63" s="212">
        <v>1.785771</v>
      </c>
      <c r="P63" s="212">
        <v>1.7900389999999999</v>
      </c>
      <c r="Q63" s="212">
        <v>1.7961940000000001</v>
      </c>
      <c r="R63" s="212">
        <v>1.808983</v>
      </c>
      <c r="S63" s="212">
        <v>1.814063</v>
      </c>
      <c r="T63" s="212">
        <v>1.821172</v>
      </c>
      <c r="U63" s="212">
        <v>1.827726</v>
      </c>
      <c r="V63" s="212">
        <v>1.8345149999999999</v>
      </c>
      <c r="W63" s="212">
        <v>1.841051</v>
      </c>
      <c r="X63" s="212">
        <v>1.8431569999999999</v>
      </c>
      <c r="Y63" s="212">
        <v>1.8467229999999999</v>
      </c>
      <c r="Z63" s="212">
        <v>1.8542449999999999</v>
      </c>
      <c r="AA63" s="212">
        <v>1.8617490000000001</v>
      </c>
      <c r="AB63" s="212">
        <v>1.8686130000000001</v>
      </c>
      <c r="AC63" s="212">
        <v>1.8762570000000001</v>
      </c>
      <c r="AD63" s="212">
        <v>1.8802369999999999</v>
      </c>
      <c r="AE63" s="212">
        <v>1.8818490000000001</v>
      </c>
      <c r="AF63" s="198">
        <v>1.1349999999999999E-3</v>
      </c>
      <c r="AG63" s="37"/>
    </row>
    <row r="64" spans="1:33" ht="15" customHeight="1">
      <c r="A64" s="35"/>
      <c r="B64" s="192" t="s">
        <v>1028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37"/>
    </row>
    <row r="65" spans="1:33" ht="15" customHeight="1">
      <c r="A65" s="36" t="s">
        <v>1027</v>
      </c>
      <c r="B65" s="193" t="s">
        <v>1026</v>
      </c>
      <c r="C65" s="212">
        <v>1.044311</v>
      </c>
      <c r="D65" s="212">
        <v>1.031806</v>
      </c>
      <c r="E65" s="212">
        <v>0.97677199999999997</v>
      </c>
      <c r="F65" s="212">
        <v>0.97509299999999999</v>
      </c>
      <c r="G65" s="212">
        <v>0.972607</v>
      </c>
      <c r="H65" s="212">
        <v>0.96942200000000001</v>
      </c>
      <c r="I65" s="212">
        <v>0.96859600000000001</v>
      </c>
      <c r="J65" s="212">
        <v>0.96635099999999996</v>
      </c>
      <c r="K65" s="212">
        <v>0.96330499999999997</v>
      </c>
      <c r="L65" s="212">
        <v>0.95996300000000001</v>
      </c>
      <c r="M65" s="212">
        <v>0.95640099999999995</v>
      </c>
      <c r="N65" s="212">
        <v>0.95266399999999996</v>
      </c>
      <c r="O65" s="212">
        <v>0.94916999999999996</v>
      </c>
      <c r="P65" s="212">
        <v>0.94581599999999999</v>
      </c>
      <c r="Q65" s="212">
        <v>0.94220999999999999</v>
      </c>
      <c r="R65" s="212">
        <v>0.93877999999999995</v>
      </c>
      <c r="S65" s="212">
        <v>0.93516900000000003</v>
      </c>
      <c r="T65" s="212">
        <v>0.93135199999999996</v>
      </c>
      <c r="U65" s="212">
        <v>0.92822199999999999</v>
      </c>
      <c r="V65" s="212">
        <v>0.92558099999999999</v>
      </c>
      <c r="W65" s="212">
        <v>0.92301599999999995</v>
      </c>
      <c r="X65" s="212">
        <v>0.92061499999999996</v>
      </c>
      <c r="Y65" s="212">
        <v>0.91833299999999995</v>
      </c>
      <c r="Z65" s="212">
        <v>0.91597300000000004</v>
      </c>
      <c r="AA65" s="212">
        <v>0.91355299999999995</v>
      </c>
      <c r="AB65" s="212">
        <v>0.91122599999999998</v>
      </c>
      <c r="AC65" s="212">
        <v>0.90915900000000005</v>
      </c>
      <c r="AD65" s="212">
        <v>0.90726200000000001</v>
      </c>
      <c r="AE65" s="212">
        <v>0.90549599999999997</v>
      </c>
      <c r="AF65" s="198">
        <v>-5.0809999999999996E-3</v>
      </c>
      <c r="AG65" s="37"/>
    </row>
    <row r="66" spans="1:33" ht="14.5">
      <c r="A66" s="36" t="s">
        <v>1025</v>
      </c>
      <c r="B66" s="193" t="s">
        <v>1024</v>
      </c>
      <c r="C66" s="212">
        <v>5.5417889999999996</v>
      </c>
      <c r="D66" s="212">
        <v>5.7815849999999998</v>
      </c>
      <c r="E66" s="212">
        <v>5.5549150000000003</v>
      </c>
      <c r="F66" s="212">
        <v>5.6504810000000001</v>
      </c>
      <c r="G66" s="212">
        <v>5.7639800000000001</v>
      </c>
      <c r="H66" s="212">
        <v>5.8533330000000001</v>
      </c>
      <c r="I66" s="212">
        <v>5.9281860000000002</v>
      </c>
      <c r="J66" s="212">
        <v>5.9943400000000002</v>
      </c>
      <c r="K66" s="212">
        <v>6.0384200000000003</v>
      </c>
      <c r="L66" s="212">
        <v>6.1055799999999998</v>
      </c>
      <c r="M66" s="212">
        <v>6.1629449999999997</v>
      </c>
      <c r="N66" s="212">
        <v>6.2127860000000004</v>
      </c>
      <c r="O66" s="212">
        <v>6.2810439999999996</v>
      </c>
      <c r="P66" s="212">
        <v>6.3390399999999998</v>
      </c>
      <c r="Q66" s="212">
        <v>6.3727330000000002</v>
      </c>
      <c r="R66" s="212">
        <v>6.4251319999999996</v>
      </c>
      <c r="S66" s="212">
        <v>6.4729739999999998</v>
      </c>
      <c r="T66" s="212">
        <v>6.5192119999999996</v>
      </c>
      <c r="U66" s="212">
        <v>6.5978880000000002</v>
      </c>
      <c r="V66" s="212">
        <v>6.6753679999999997</v>
      </c>
      <c r="W66" s="212">
        <v>6.7259789999999997</v>
      </c>
      <c r="X66" s="212">
        <v>6.7838419999999999</v>
      </c>
      <c r="Y66" s="212">
        <v>6.8185630000000002</v>
      </c>
      <c r="Z66" s="212">
        <v>6.8507319999999998</v>
      </c>
      <c r="AA66" s="212">
        <v>6.8818520000000003</v>
      </c>
      <c r="AB66" s="212">
        <v>6.9249210000000003</v>
      </c>
      <c r="AC66" s="212">
        <v>6.980721</v>
      </c>
      <c r="AD66" s="212">
        <v>7.0223589999999998</v>
      </c>
      <c r="AE66" s="212">
        <v>7.0643549999999999</v>
      </c>
      <c r="AF66" s="198">
        <v>8.7069999999999995E-3</v>
      </c>
      <c r="AG66" s="37"/>
    </row>
    <row r="67" spans="1:33" ht="12" customHeight="1">
      <c r="A67" s="36" t="s">
        <v>1023</v>
      </c>
      <c r="B67" s="193" t="s">
        <v>1022</v>
      </c>
      <c r="C67" s="212">
        <v>13.690028</v>
      </c>
      <c r="D67" s="212">
        <v>13.675508000000001</v>
      </c>
      <c r="E67" s="212">
        <v>13.500249</v>
      </c>
      <c r="F67" s="212">
        <v>13.343734</v>
      </c>
      <c r="G67" s="212">
        <v>13.248815</v>
      </c>
      <c r="H67" s="212">
        <v>13.166964999999999</v>
      </c>
      <c r="I67" s="212">
        <v>13.062037</v>
      </c>
      <c r="J67" s="212">
        <v>12.932741999999999</v>
      </c>
      <c r="K67" s="212">
        <v>12.778478</v>
      </c>
      <c r="L67" s="212">
        <v>12.638559000000001</v>
      </c>
      <c r="M67" s="212">
        <v>12.519178</v>
      </c>
      <c r="N67" s="212">
        <v>12.425748</v>
      </c>
      <c r="O67" s="212">
        <v>12.352506</v>
      </c>
      <c r="P67" s="212">
        <v>12.288766000000001</v>
      </c>
      <c r="Q67" s="212">
        <v>12.218021</v>
      </c>
      <c r="R67" s="212">
        <v>12.168063</v>
      </c>
      <c r="S67" s="212">
        <v>12.131486000000001</v>
      </c>
      <c r="T67" s="212">
        <v>12.092821000000001</v>
      </c>
      <c r="U67" s="212">
        <v>12.080359</v>
      </c>
      <c r="V67" s="212">
        <v>12.082424</v>
      </c>
      <c r="W67" s="212">
        <v>12.085846</v>
      </c>
      <c r="X67" s="212">
        <v>12.088506000000001</v>
      </c>
      <c r="Y67" s="212">
        <v>12.092366999999999</v>
      </c>
      <c r="Z67" s="212">
        <v>12.10478</v>
      </c>
      <c r="AA67" s="212">
        <v>12.132348</v>
      </c>
      <c r="AB67" s="212">
        <v>12.176221</v>
      </c>
      <c r="AC67" s="212">
        <v>12.236293999999999</v>
      </c>
      <c r="AD67" s="212">
        <v>12.307608999999999</v>
      </c>
      <c r="AE67" s="212">
        <v>12.389823</v>
      </c>
      <c r="AF67" s="198">
        <v>-3.558E-3</v>
      </c>
      <c r="AG67" s="37"/>
    </row>
    <row r="68" spans="1:33" ht="15" customHeight="1">
      <c r="A68" s="36" t="s">
        <v>1021</v>
      </c>
      <c r="B68" s="193" t="s">
        <v>1020</v>
      </c>
      <c r="C68" s="212">
        <v>5.1894000000000003E-2</v>
      </c>
      <c r="D68" s="212">
        <v>4.8958000000000002E-2</v>
      </c>
      <c r="E68" s="212">
        <v>4.9312000000000002E-2</v>
      </c>
      <c r="F68" s="212">
        <v>4.7690999999999997E-2</v>
      </c>
      <c r="G68" s="212">
        <v>4.4964999999999998E-2</v>
      </c>
      <c r="H68" s="212">
        <v>4.2563999999999998E-2</v>
      </c>
      <c r="I68" s="212">
        <v>4.0204999999999998E-2</v>
      </c>
      <c r="J68" s="212">
        <v>3.9255999999999999E-2</v>
      </c>
      <c r="K68" s="212">
        <v>3.8210000000000001E-2</v>
      </c>
      <c r="L68" s="212">
        <v>3.6644999999999997E-2</v>
      </c>
      <c r="M68" s="212">
        <v>3.6281000000000001E-2</v>
      </c>
      <c r="N68" s="212">
        <v>3.6026000000000002E-2</v>
      </c>
      <c r="O68" s="212">
        <v>3.5781E-2</v>
      </c>
      <c r="P68" s="212">
        <v>3.5576999999999998E-2</v>
      </c>
      <c r="Q68" s="212">
        <v>3.5182999999999999E-2</v>
      </c>
      <c r="R68" s="212">
        <v>3.4426999999999999E-2</v>
      </c>
      <c r="S68" s="212">
        <v>3.2703000000000003E-2</v>
      </c>
      <c r="T68" s="212">
        <v>3.2145E-2</v>
      </c>
      <c r="U68" s="212">
        <v>3.1036999999999999E-2</v>
      </c>
      <c r="V68" s="212">
        <v>2.9679000000000001E-2</v>
      </c>
      <c r="W68" s="212">
        <v>2.8459999999999999E-2</v>
      </c>
      <c r="X68" s="212">
        <v>2.7085999999999999E-2</v>
      </c>
      <c r="Y68" s="212">
        <v>2.5635999999999999E-2</v>
      </c>
      <c r="Z68" s="212">
        <v>2.4348999999999999E-2</v>
      </c>
      <c r="AA68" s="212">
        <v>2.4379000000000001E-2</v>
      </c>
      <c r="AB68" s="212">
        <v>2.4232E-2</v>
      </c>
      <c r="AC68" s="212">
        <v>2.3702999999999998E-2</v>
      </c>
      <c r="AD68" s="212">
        <v>2.3663E-2</v>
      </c>
      <c r="AE68" s="212">
        <v>2.3751999999999999E-2</v>
      </c>
      <c r="AF68" s="198">
        <v>-2.7525999999999998E-2</v>
      </c>
      <c r="AG68" s="37"/>
    </row>
    <row r="69" spans="1:33" ht="15" customHeight="1">
      <c r="A69" s="36" t="s">
        <v>1019</v>
      </c>
      <c r="B69" s="193" t="s">
        <v>1018</v>
      </c>
      <c r="C69" s="212">
        <v>-0.32642500000000002</v>
      </c>
      <c r="D69" s="212">
        <v>-0.205758</v>
      </c>
      <c r="E69" s="212">
        <v>-8.7319999999999995E-2</v>
      </c>
      <c r="F69" s="212">
        <v>-8.5925000000000001E-2</v>
      </c>
      <c r="G69" s="212">
        <v>-8.4918999999999994E-2</v>
      </c>
      <c r="H69" s="212">
        <v>-8.3599999999999994E-2</v>
      </c>
      <c r="I69" s="212">
        <v>-8.2572000000000007E-2</v>
      </c>
      <c r="J69" s="212">
        <v>-8.1364000000000006E-2</v>
      </c>
      <c r="K69" s="212">
        <v>-7.9958000000000001E-2</v>
      </c>
      <c r="L69" s="212">
        <v>-7.8667000000000001E-2</v>
      </c>
      <c r="M69" s="212">
        <v>-7.7668000000000001E-2</v>
      </c>
      <c r="N69" s="212">
        <v>-7.6563999999999993E-2</v>
      </c>
      <c r="O69" s="212">
        <v>-7.5592999999999994E-2</v>
      </c>
      <c r="P69" s="212">
        <v>-7.4792999999999998E-2</v>
      </c>
      <c r="Q69" s="212">
        <v>-7.3722999999999997E-2</v>
      </c>
      <c r="R69" s="212">
        <v>-7.2860999999999995E-2</v>
      </c>
      <c r="S69" s="212">
        <v>-7.2011000000000006E-2</v>
      </c>
      <c r="T69" s="212">
        <v>-7.1002999999999997E-2</v>
      </c>
      <c r="U69" s="212">
        <v>-7.0250000000000007E-2</v>
      </c>
      <c r="V69" s="212">
        <v>-6.9672999999999999E-2</v>
      </c>
      <c r="W69" s="212">
        <v>-6.9069000000000005E-2</v>
      </c>
      <c r="X69" s="212">
        <v>-6.8366999999999997E-2</v>
      </c>
      <c r="Y69" s="212">
        <v>-6.7434999999999995E-2</v>
      </c>
      <c r="Z69" s="212">
        <v>-6.6487000000000004E-2</v>
      </c>
      <c r="AA69" s="212">
        <v>-6.5503000000000006E-2</v>
      </c>
      <c r="AB69" s="212">
        <v>-6.4526E-2</v>
      </c>
      <c r="AC69" s="212">
        <v>-6.3612000000000002E-2</v>
      </c>
      <c r="AD69" s="212">
        <v>-6.2682000000000002E-2</v>
      </c>
      <c r="AE69" s="212">
        <v>-6.1780000000000002E-2</v>
      </c>
      <c r="AF69" s="198">
        <v>-5.7717999999999998E-2</v>
      </c>
      <c r="AG69" s="37"/>
    </row>
    <row r="70" spans="1:33" ht="15" customHeight="1">
      <c r="A70" s="36" t="s">
        <v>1017</v>
      </c>
      <c r="B70" s="192" t="s">
        <v>0</v>
      </c>
      <c r="C70" s="213">
        <v>19.905000999999999</v>
      </c>
      <c r="D70" s="213">
        <v>20.027000000000001</v>
      </c>
      <c r="E70" s="213">
        <v>19.997318</v>
      </c>
      <c r="F70" s="213">
        <v>19.932531000000001</v>
      </c>
      <c r="G70" s="213">
        <v>19.949228000000002</v>
      </c>
      <c r="H70" s="213">
        <v>19.952724</v>
      </c>
      <c r="I70" s="213">
        <v>19.920497999999998</v>
      </c>
      <c r="J70" s="213">
        <v>19.855370000000001</v>
      </c>
      <c r="K70" s="213">
        <v>19.742773</v>
      </c>
      <c r="L70" s="213">
        <v>19.664767999999999</v>
      </c>
      <c r="M70" s="213">
        <v>19.598364</v>
      </c>
      <c r="N70" s="213">
        <v>19.554608999999999</v>
      </c>
      <c r="O70" s="213">
        <v>19.546658000000001</v>
      </c>
      <c r="P70" s="213">
        <v>19.538354999999999</v>
      </c>
      <c r="Q70" s="213">
        <v>19.498314000000001</v>
      </c>
      <c r="R70" s="213">
        <v>19.497429</v>
      </c>
      <c r="S70" s="213">
        <v>19.503363</v>
      </c>
      <c r="T70" s="213">
        <v>19.509374999999999</v>
      </c>
      <c r="U70" s="213">
        <v>19.570723000000001</v>
      </c>
      <c r="V70" s="213">
        <v>19.646674999999998</v>
      </c>
      <c r="W70" s="213">
        <v>19.697710000000001</v>
      </c>
      <c r="X70" s="213">
        <v>19.754881000000001</v>
      </c>
      <c r="Y70" s="213">
        <v>19.791912</v>
      </c>
      <c r="Z70" s="213">
        <v>19.832128999999998</v>
      </c>
      <c r="AA70" s="213">
        <v>19.889706</v>
      </c>
      <c r="AB70" s="213">
        <v>19.974917999999999</v>
      </c>
      <c r="AC70" s="213">
        <v>20.089763999999999</v>
      </c>
      <c r="AD70" s="213">
        <v>20.202127000000001</v>
      </c>
      <c r="AE70" s="213">
        <v>20.324708999999999</v>
      </c>
      <c r="AF70" s="195">
        <v>7.4600000000000003E-4</v>
      </c>
      <c r="AG70" s="37"/>
    </row>
    <row r="71" spans="1:33" ht="15" customHeight="1">
      <c r="A71" s="35"/>
      <c r="B71" s="37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37"/>
    </row>
    <row r="72" spans="1:33" ht="15" customHeight="1">
      <c r="A72" s="36" t="s">
        <v>1016</v>
      </c>
      <c r="B72" s="193" t="s">
        <v>1015</v>
      </c>
      <c r="C72" s="212">
        <v>-0.29611799999999999</v>
      </c>
      <c r="D72" s="212">
        <v>0.24909800000000001</v>
      </c>
      <c r="E72" s="212">
        <v>-2.1048000000000001E-2</v>
      </c>
      <c r="F72" s="212">
        <v>-1.8557000000000001E-2</v>
      </c>
      <c r="G72" s="212">
        <v>-2.0934999999999999E-2</v>
      </c>
      <c r="H72" s="212">
        <v>-2.0851000000000001E-2</v>
      </c>
      <c r="I72" s="212">
        <v>-2.1600999999999999E-2</v>
      </c>
      <c r="J72" s="212">
        <v>-2.1756999999999999E-2</v>
      </c>
      <c r="K72" s="212">
        <v>-2.2322000000000002E-2</v>
      </c>
      <c r="L72" s="212">
        <v>-2.0514999999999999E-2</v>
      </c>
      <c r="M72" s="212">
        <v>-1.89E-2</v>
      </c>
      <c r="N72" s="212">
        <v>-2.1409999999999998E-2</v>
      </c>
      <c r="O72" s="212">
        <v>-2.2186000000000001E-2</v>
      </c>
      <c r="P72" s="212">
        <v>-2.2103999999999999E-2</v>
      </c>
      <c r="Q72" s="212">
        <v>-2.2842000000000001E-2</v>
      </c>
      <c r="R72" s="212">
        <v>-2.2865E-2</v>
      </c>
      <c r="S72" s="212">
        <v>-2.1034000000000001E-2</v>
      </c>
      <c r="T72" s="212">
        <v>-2.1170000000000001E-2</v>
      </c>
      <c r="U72" s="212">
        <v>-2.0005999999999999E-2</v>
      </c>
      <c r="V72" s="212">
        <v>-1.9866999999999999E-2</v>
      </c>
      <c r="W72" s="212">
        <v>-2.0566999999999998E-2</v>
      </c>
      <c r="X72" s="212">
        <v>-2.0666E-2</v>
      </c>
      <c r="Y72" s="212">
        <v>-2.2015E-2</v>
      </c>
      <c r="Z72" s="212">
        <v>-2.0542000000000001E-2</v>
      </c>
      <c r="AA72" s="212">
        <v>-2.1002E-2</v>
      </c>
      <c r="AB72" s="212">
        <v>-2.0773E-2</v>
      </c>
      <c r="AC72" s="212">
        <v>-2.1725000000000001E-2</v>
      </c>
      <c r="AD72" s="212">
        <v>-2.2384999999999999E-2</v>
      </c>
      <c r="AE72" s="212">
        <v>-2.1099E-2</v>
      </c>
      <c r="AF72" s="198">
        <v>-9.0026999999999996E-2</v>
      </c>
      <c r="AG72" s="37"/>
    </row>
    <row r="73" spans="1:33" ht="12" customHeight="1">
      <c r="A73" s="35"/>
      <c r="B73" s="37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37"/>
    </row>
    <row r="74" spans="1:33" ht="15" customHeight="1">
      <c r="A74" s="36" t="s">
        <v>1014</v>
      </c>
      <c r="B74" s="193" t="s">
        <v>1013</v>
      </c>
      <c r="C74" s="210">
        <v>17.952000000000002</v>
      </c>
      <c r="D74" s="210">
        <v>18.118998999999999</v>
      </c>
      <c r="E74" s="210">
        <v>18.448851000000001</v>
      </c>
      <c r="F74" s="210">
        <v>18.520790000000002</v>
      </c>
      <c r="G74" s="210">
        <v>18.59273</v>
      </c>
      <c r="H74" s="210">
        <v>18.664670999999998</v>
      </c>
      <c r="I74" s="210">
        <v>18.664670999999998</v>
      </c>
      <c r="J74" s="210">
        <v>18.664670999999998</v>
      </c>
      <c r="K74" s="210">
        <v>18.664670999999998</v>
      </c>
      <c r="L74" s="210">
        <v>18.664670999999998</v>
      </c>
      <c r="M74" s="210">
        <v>18.664670999999998</v>
      </c>
      <c r="N74" s="210">
        <v>18.664670999999998</v>
      </c>
      <c r="O74" s="210">
        <v>18.664670999999998</v>
      </c>
      <c r="P74" s="210">
        <v>18.664670999999998</v>
      </c>
      <c r="Q74" s="210">
        <v>18.664670999999998</v>
      </c>
      <c r="R74" s="210">
        <v>18.664670999999998</v>
      </c>
      <c r="S74" s="210">
        <v>18.664670999999998</v>
      </c>
      <c r="T74" s="210">
        <v>18.664670999999998</v>
      </c>
      <c r="U74" s="210">
        <v>18.664670999999998</v>
      </c>
      <c r="V74" s="210">
        <v>18.664670999999998</v>
      </c>
      <c r="W74" s="210">
        <v>18.664670999999998</v>
      </c>
      <c r="X74" s="210">
        <v>18.664670999999998</v>
      </c>
      <c r="Y74" s="210">
        <v>18.664670999999998</v>
      </c>
      <c r="Z74" s="210">
        <v>18.664670999999998</v>
      </c>
      <c r="AA74" s="210">
        <v>18.664670999999998</v>
      </c>
      <c r="AB74" s="210">
        <v>18.664670999999998</v>
      </c>
      <c r="AC74" s="210">
        <v>18.664670999999998</v>
      </c>
      <c r="AD74" s="210">
        <v>18.664670999999998</v>
      </c>
      <c r="AE74" s="210">
        <v>18.664670999999998</v>
      </c>
      <c r="AF74" s="198">
        <v>1.3910000000000001E-3</v>
      </c>
      <c r="AG74" s="37"/>
    </row>
    <row r="75" spans="1:33" ht="12" customHeight="1">
      <c r="A75" s="36" t="s">
        <v>1012</v>
      </c>
      <c r="B75" s="193" t="s">
        <v>2102</v>
      </c>
      <c r="C75" s="210">
        <v>91.459000000000003</v>
      </c>
      <c r="D75" s="210">
        <v>90.059997999999993</v>
      </c>
      <c r="E75" s="210">
        <v>91.939239999999998</v>
      </c>
      <c r="F75" s="210">
        <v>91.640404000000004</v>
      </c>
      <c r="G75" s="210">
        <v>91.705803000000003</v>
      </c>
      <c r="H75" s="210">
        <v>92.395797999999999</v>
      </c>
      <c r="I75" s="210">
        <v>92.436417000000006</v>
      </c>
      <c r="J75" s="210">
        <v>92.965569000000002</v>
      </c>
      <c r="K75" s="210">
        <v>93.027389999999997</v>
      </c>
      <c r="L75" s="210">
        <v>92.901047000000005</v>
      </c>
      <c r="M75" s="210">
        <v>92.593566999999993</v>
      </c>
      <c r="N75" s="210">
        <v>92.758223999999998</v>
      </c>
      <c r="O75" s="210">
        <v>92.927764999999994</v>
      </c>
      <c r="P75" s="210">
        <v>92.944068999999999</v>
      </c>
      <c r="Q75" s="210">
        <v>92.954291999999995</v>
      </c>
      <c r="R75" s="210">
        <v>93.062149000000005</v>
      </c>
      <c r="S75" s="210">
        <v>93.086905999999999</v>
      </c>
      <c r="T75" s="210">
        <v>93.167381000000006</v>
      </c>
      <c r="U75" s="210">
        <v>93.109070000000003</v>
      </c>
      <c r="V75" s="210">
        <v>93.047318000000004</v>
      </c>
      <c r="W75" s="210">
        <v>93.039649999999995</v>
      </c>
      <c r="X75" s="210">
        <v>92.728240999999997</v>
      </c>
      <c r="Y75" s="210">
        <v>92.546829000000002</v>
      </c>
      <c r="Z75" s="210">
        <v>92.40889</v>
      </c>
      <c r="AA75" s="210">
        <v>92.579193000000004</v>
      </c>
      <c r="AB75" s="210">
        <v>92.402252000000004</v>
      </c>
      <c r="AC75" s="210">
        <v>92.704971</v>
      </c>
      <c r="AD75" s="210">
        <v>92.842063999999993</v>
      </c>
      <c r="AE75" s="210">
        <v>92.654304999999994</v>
      </c>
      <c r="AF75" s="198">
        <v>4.64E-4</v>
      </c>
      <c r="AG75" s="37"/>
    </row>
    <row r="76" spans="1:33" ht="15" customHeight="1">
      <c r="A76" s="36" t="s">
        <v>1011</v>
      </c>
      <c r="B76" s="193" t="s">
        <v>1010</v>
      </c>
      <c r="C76" s="212">
        <v>8.4865460000000006</v>
      </c>
      <c r="D76" s="212">
        <v>9.0409009999999999</v>
      </c>
      <c r="E76" s="212">
        <v>9.0209480000000006</v>
      </c>
      <c r="F76" s="212">
        <v>8.7592079999999992</v>
      </c>
      <c r="G76" s="212">
        <v>8.6234009999999994</v>
      </c>
      <c r="H76" s="212">
        <v>8.7145069999999993</v>
      </c>
      <c r="I76" s="212">
        <v>8.5347170000000006</v>
      </c>
      <c r="J76" s="212">
        <v>8.6587739999999993</v>
      </c>
      <c r="K76" s="212">
        <v>8.6053280000000001</v>
      </c>
      <c r="L76" s="212">
        <v>8.6114549999999994</v>
      </c>
      <c r="M76" s="212">
        <v>8.6253860000000007</v>
      </c>
      <c r="N76" s="212">
        <v>8.6914689999999997</v>
      </c>
      <c r="O76" s="212">
        <v>8.7463599999999992</v>
      </c>
      <c r="P76" s="212">
        <v>8.7822630000000004</v>
      </c>
      <c r="Q76" s="212">
        <v>8.8170559999999991</v>
      </c>
      <c r="R76" s="212">
        <v>8.8575739999999996</v>
      </c>
      <c r="S76" s="212">
        <v>8.8454189999999997</v>
      </c>
      <c r="T76" s="212">
        <v>8.9451979999999995</v>
      </c>
      <c r="U76" s="212">
        <v>8.9571640000000006</v>
      </c>
      <c r="V76" s="212">
        <v>8.9651510000000005</v>
      </c>
      <c r="W76" s="212">
        <v>8.9982009999999999</v>
      </c>
      <c r="X76" s="212">
        <v>8.8353579999999994</v>
      </c>
      <c r="Y76" s="212">
        <v>8.7758470000000006</v>
      </c>
      <c r="Z76" s="212">
        <v>8.7306810000000006</v>
      </c>
      <c r="AA76" s="212">
        <v>8.8253229999999991</v>
      </c>
      <c r="AB76" s="212">
        <v>8.9300329999999999</v>
      </c>
      <c r="AC76" s="212">
        <v>8.7753700000000006</v>
      </c>
      <c r="AD76" s="212">
        <v>8.6300620000000006</v>
      </c>
      <c r="AE76" s="212">
        <v>8.6424839999999996</v>
      </c>
      <c r="AF76" s="198">
        <v>6.5099999999999999E-4</v>
      </c>
      <c r="AG76" s="37"/>
    </row>
    <row r="77" spans="1:33" ht="15" customHeight="1">
      <c r="A77" s="36" t="s">
        <v>1009</v>
      </c>
      <c r="B77" s="193" t="s">
        <v>1008</v>
      </c>
      <c r="C77" s="212">
        <v>9.7326560000000004</v>
      </c>
      <c r="D77" s="212">
        <v>9.9308960000000006</v>
      </c>
      <c r="E77" s="212">
        <v>10.606582</v>
      </c>
      <c r="F77" s="212">
        <v>10.703787</v>
      </c>
      <c r="G77" s="212">
        <v>10.990847</v>
      </c>
      <c r="H77" s="212">
        <v>11.14734</v>
      </c>
      <c r="I77" s="212">
        <v>11.246274</v>
      </c>
      <c r="J77" s="212">
        <v>11.4352</v>
      </c>
      <c r="K77" s="212">
        <v>11.562327</v>
      </c>
      <c r="L77" s="212">
        <v>11.600377999999999</v>
      </c>
      <c r="M77" s="212">
        <v>11.632574</v>
      </c>
      <c r="N77" s="212">
        <v>11.767446</v>
      </c>
      <c r="O77" s="212">
        <v>11.847109</v>
      </c>
      <c r="P77" s="212">
        <v>11.974764</v>
      </c>
      <c r="Q77" s="212">
        <v>11.973292000000001</v>
      </c>
      <c r="R77" s="212">
        <v>12.023261</v>
      </c>
      <c r="S77" s="212">
        <v>12.004757</v>
      </c>
      <c r="T77" s="212">
        <v>12.061356</v>
      </c>
      <c r="U77" s="212">
        <v>12.065352000000001</v>
      </c>
      <c r="V77" s="212">
        <v>12.04848</v>
      </c>
      <c r="W77" s="212">
        <v>12.077819</v>
      </c>
      <c r="X77" s="212">
        <v>12.059775</v>
      </c>
      <c r="Y77" s="212">
        <v>12.101024000000001</v>
      </c>
      <c r="Z77" s="212">
        <v>12.032783999999999</v>
      </c>
      <c r="AA77" s="212">
        <v>11.955408</v>
      </c>
      <c r="AB77" s="212">
        <v>11.781874</v>
      </c>
      <c r="AC77" s="212">
        <v>11.780576</v>
      </c>
      <c r="AD77" s="212">
        <v>11.697307</v>
      </c>
      <c r="AE77" s="212">
        <v>11.531321999999999</v>
      </c>
      <c r="AF77" s="198">
        <v>6.0749999999999997E-3</v>
      </c>
      <c r="AG77" s="37"/>
    </row>
    <row r="78" spans="1:33" ht="15" customHeight="1">
      <c r="A78" s="36" t="s">
        <v>1007</v>
      </c>
      <c r="B78" s="193" t="s">
        <v>1006</v>
      </c>
      <c r="C78" s="212">
        <v>-1.246111</v>
      </c>
      <c r="D78" s="212">
        <v>-0.88999499999999998</v>
      </c>
      <c r="E78" s="212">
        <v>-1.5856330000000001</v>
      </c>
      <c r="F78" s="212">
        <v>-1.9445790000000001</v>
      </c>
      <c r="G78" s="212">
        <v>-2.3674460000000002</v>
      </c>
      <c r="H78" s="212">
        <v>-2.432833</v>
      </c>
      <c r="I78" s="212">
        <v>-2.711557</v>
      </c>
      <c r="J78" s="212">
        <v>-2.7764250000000001</v>
      </c>
      <c r="K78" s="212">
        <v>-2.9569999999999999</v>
      </c>
      <c r="L78" s="212">
        <v>-2.9889230000000002</v>
      </c>
      <c r="M78" s="212">
        <v>-3.0071880000000002</v>
      </c>
      <c r="N78" s="212">
        <v>-3.0759759999999998</v>
      </c>
      <c r="O78" s="212">
        <v>-3.100749</v>
      </c>
      <c r="P78" s="212">
        <v>-3.192501</v>
      </c>
      <c r="Q78" s="212">
        <v>-3.156237</v>
      </c>
      <c r="R78" s="212">
        <v>-3.1656879999999998</v>
      </c>
      <c r="S78" s="212">
        <v>-3.159338</v>
      </c>
      <c r="T78" s="212">
        <v>-3.116158</v>
      </c>
      <c r="U78" s="212">
        <v>-3.1081889999999999</v>
      </c>
      <c r="V78" s="212">
        <v>-3.083329</v>
      </c>
      <c r="W78" s="212">
        <v>-3.079618</v>
      </c>
      <c r="X78" s="212">
        <v>-3.224418</v>
      </c>
      <c r="Y78" s="212">
        <v>-3.3251759999999999</v>
      </c>
      <c r="Z78" s="212">
        <v>-3.3021029999999998</v>
      </c>
      <c r="AA78" s="212">
        <v>-3.1300849999999998</v>
      </c>
      <c r="AB78" s="212">
        <v>-2.8518409999999998</v>
      </c>
      <c r="AC78" s="212">
        <v>-3.0052059999999998</v>
      </c>
      <c r="AD78" s="212">
        <v>-3.0672450000000002</v>
      </c>
      <c r="AE78" s="212">
        <v>-2.8888379999999998</v>
      </c>
      <c r="AF78" s="198">
        <v>3.0485000000000002E-2</v>
      </c>
      <c r="AG78" s="37"/>
    </row>
    <row r="79" spans="1:33" ht="14.5">
      <c r="A79" s="36" t="s">
        <v>1005</v>
      </c>
      <c r="B79" s="193" t="s">
        <v>2103</v>
      </c>
      <c r="C79" s="210">
        <v>-6.3548289999999996</v>
      </c>
      <c r="D79" s="210">
        <v>-4.3893829999999996</v>
      </c>
      <c r="E79" s="210">
        <v>-7.9375819999999999</v>
      </c>
      <c r="F79" s="210">
        <v>-9.7649000000000008</v>
      </c>
      <c r="G79" s="210">
        <v>-11.879823</v>
      </c>
      <c r="H79" s="210">
        <v>-12.205736999999999</v>
      </c>
      <c r="I79" s="210">
        <v>-13.626671</v>
      </c>
      <c r="J79" s="210">
        <v>-13.99859</v>
      </c>
      <c r="K79" s="210">
        <v>-14.994581</v>
      </c>
      <c r="L79" s="210">
        <v>-15.215251</v>
      </c>
      <c r="M79" s="210">
        <v>-15.358885000000001</v>
      </c>
      <c r="N79" s="210">
        <v>-15.747423</v>
      </c>
      <c r="O79" s="210">
        <v>-15.881353000000001</v>
      </c>
      <c r="P79" s="210">
        <v>-16.358170000000001</v>
      </c>
      <c r="Q79" s="210">
        <v>-16.206213000000002</v>
      </c>
      <c r="R79" s="210">
        <v>-16.255504999999999</v>
      </c>
      <c r="S79" s="210">
        <v>-16.216426999999999</v>
      </c>
      <c r="T79" s="210">
        <v>-15.989965</v>
      </c>
      <c r="U79" s="210">
        <v>-15.89808</v>
      </c>
      <c r="V79" s="210">
        <v>-15.709785</v>
      </c>
      <c r="W79" s="210">
        <v>-15.650741</v>
      </c>
      <c r="X79" s="210">
        <v>-16.339217999999999</v>
      </c>
      <c r="Y79" s="210">
        <v>-16.819391</v>
      </c>
      <c r="Z79" s="210">
        <v>-16.667535999999998</v>
      </c>
      <c r="AA79" s="210">
        <v>-15.753849000000001</v>
      </c>
      <c r="AB79" s="210">
        <v>-14.291975000000001</v>
      </c>
      <c r="AC79" s="210">
        <v>-14.975084000000001</v>
      </c>
      <c r="AD79" s="210">
        <v>-15.199617999999999</v>
      </c>
      <c r="AE79" s="210">
        <v>-14.228201</v>
      </c>
      <c r="AF79" s="198">
        <v>2.9204000000000001E-2</v>
      </c>
      <c r="AG79" s="37"/>
    </row>
    <row r="80" spans="1:33" ht="15" customHeight="1">
      <c r="A80" s="35"/>
      <c r="B80" s="192" t="s">
        <v>1004</v>
      </c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37"/>
    </row>
    <row r="81" spans="1:34" ht="15" customHeight="1">
      <c r="A81" s="36" t="s">
        <v>1003</v>
      </c>
      <c r="B81" s="193" t="s">
        <v>2104</v>
      </c>
      <c r="C81" s="200">
        <v>371.54986600000001</v>
      </c>
      <c r="D81" s="200">
        <v>259.37899800000002</v>
      </c>
      <c r="E81" s="200">
        <v>259.57302900000002</v>
      </c>
      <c r="F81" s="200">
        <v>232.129929</v>
      </c>
      <c r="G81" s="200">
        <v>226.695358</v>
      </c>
      <c r="H81" s="200">
        <v>230.643417</v>
      </c>
      <c r="I81" s="200">
        <v>226.08374000000001</v>
      </c>
      <c r="J81" s="200">
        <v>232.23867799999999</v>
      </c>
      <c r="K81" s="200">
        <v>231.895477</v>
      </c>
      <c r="L81" s="200">
        <v>233.486526</v>
      </c>
      <c r="M81" s="200">
        <v>236.03286700000001</v>
      </c>
      <c r="N81" s="200">
        <v>240.64068599999999</v>
      </c>
      <c r="O81" s="200">
        <v>243.30296300000001</v>
      </c>
      <c r="P81" s="200">
        <v>245.917023</v>
      </c>
      <c r="Q81" s="200">
        <v>250.354614</v>
      </c>
      <c r="R81" s="200">
        <v>253.15034499999999</v>
      </c>
      <c r="S81" s="200">
        <v>254.66563400000001</v>
      </c>
      <c r="T81" s="200">
        <v>260.30960099999999</v>
      </c>
      <c r="U81" s="200">
        <v>261.28448500000002</v>
      </c>
      <c r="V81" s="200">
        <v>262.86828600000001</v>
      </c>
      <c r="W81" s="200">
        <v>265.90976000000001</v>
      </c>
      <c r="X81" s="200">
        <v>260.54431199999999</v>
      </c>
      <c r="Y81" s="200">
        <v>259.02355999999997</v>
      </c>
      <c r="Z81" s="200">
        <v>258.94757099999998</v>
      </c>
      <c r="AA81" s="200">
        <v>264.77255200000002</v>
      </c>
      <c r="AB81" s="200">
        <v>269.82757600000002</v>
      </c>
      <c r="AC81" s="200">
        <v>265.01464800000002</v>
      </c>
      <c r="AD81" s="200">
        <v>261.408142</v>
      </c>
      <c r="AE81" s="200">
        <v>263.65222199999999</v>
      </c>
      <c r="AF81" s="198">
        <v>-1.2177E-2</v>
      </c>
      <c r="AG81" s="37"/>
      <c r="AH81" s="35"/>
    </row>
    <row r="82" spans="1:34" ht="15" customHeight="1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>
      <c r="A84" s="35"/>
      <c r="B84" s="220" t="s">
        <v>1137</v>
      </c>
      <c r="C84" s="220"/>
      <c r="D84" s="220"/>
      <c r="E84" s="220"/>
      <c r="F84" s="220"/>
      <c r="G84" s="220"/>
      <c r="H84" s="220"/>
      <c r="I84" s="220"/>
      <c r="J84" s="220"/>
      <c r="K84" s="220"/>
      <c r="L84" s="220"/>
      <c r="M84" s="220"/>
      <c r="N84" s="220"/>
      <c r="O84" s="220"/>
      <c r="P84" s="220"/>
      <c r="Q84" s="220"/>
      <c r="R84" s="220"/>
      <c r="S84" s="220"/>
      <c r="T84" s="220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183"/>
    </row>
    <row r="85" spans="1:34" ht="15" customHeight="1">
      <c r="A85" s="35"/>
      <c r="B85" s="37" t="s">
        <v>2105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2" customHeight="1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>
      <c r="A89" s="35"/>
      <c r="B89" s="37" t="s">
        <v>2106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>
      <c r="A90" s="35"/>
      <c r="B90" s="37" t="s">
        <v>2107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2108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2" customHeight="1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2" customHeight="1">
      <c r="A96" s="35"/>
      <c r="B96" s="37" t="s">
        <v>2109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>
      <c r="B97" s="37" t="s">
        <v>2110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>
      <c r="B102" s="37" t="s">
        <v>2111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2112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2113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221" t="s">
        <v>2114</v>
      </c>
      <c r="C112" s="221"/>
      <c r="D112" s="221"/>
      <c r="E112" s="221"/>
      <c r="F112" s="221"/>
      <c r="G112" s="221"/>
      <c r="H112" s="221"/>
      <c r="I112" s="221"/>
      <c r="J112" s="221"/>
      <c r="K112" s="221"/>
      <c r="L112" s="221"/>
      <c r="M112" s="221"/>
      <c r="N112" s="221"/>
      <c r="O112" s="221"/>
      <c r="P112" s="221"/>
      <c r="Q112" s="221"/>
      <c r="R112" s="221"/>
      <c r="S112" s="221"/>
      <c r="T112" s="221"/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>
      <c r="B308" s="219"/>
      <c r="C308" s="219"/>
      <c r="D308" s="219"/>
      <c r="E308" s="219"/>
      <c r="F308" s="219"/>
      <c r="G308" s="219"/>
      <c r="H308" s="219"/>
      <c r="I308" s="219"/>
      <c r="J308" s="219"/>
      <c r="K308" s="219"/>
      <c r="L308" s="219"/>
      <c r="M308" s="219"/>
      <c r="N308" s="219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19"/>
      <c r="Z308" s="219"/>
      <c r="AA308" s="219"/>
      <c r="AB308" s="219"/>
      <c r="AC308" s="219"/>
      <c r="AD308" s="219"/>
      <c r="AE308" s="219"/>
      <c r="AF308" s="219"/>
    </row>
    <row r="499" spans="2:32" ht="15" customHeight="1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>
      <c r="B511" s="219"/>
      <c r="C511" s="219"/>
      <c r="D511" s="219"/>
      <c r="E511" s="219"/>
      <c r="F511" s="219"/>
      <c r="G511" s="219"/>
      <c r="H511" s="219"/>
      <c r="I511" s="219"/>
      <c r="J511" s="219"/>
      <c r="K511" s="219"/>
      <c r="L511" s="219"/>
      <c r="M511" s="219"/>
      <c r="N511" s="219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19"/>
      <c r="Z511" s="219"/>
      <c r="AA511" s="219"/>
      <c r="AB511" s="219"/>
      <c r="AC511" s="219"/>
      <c r="AD511" s="219"/>
      <c r="AE511" s="219"/>
      <c r="AF511" s="219"/>
    </row>
    <row r="711" spans="2:32" ht="15" customHeight="1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</row>
    <row r="886" spans="2:32" ht="15" customHeight="1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>
      <c r="B887" s="219"/>
      <c r="C887" s="219"/>
      <c r="D887" s="219"/>
      <c r="E887" s="219"/>
      <c r="F887" s="219"/>
      <c r="G887" s="219"/>
      <c r="H887" s="219"/>
      <c r="I887" s="219"/>
      <c r="J887" s="219"/>
      <c r="K887" s="219"/>
      <c r="L887" s="219"/>
      <c r="M887" s="219"/>
      <c r="N887" s="219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19"/>
      <c r="Z887" s="219"/>
      <c r="AA887" s="219"/>
      <c r="AB887" s="219"/>
      <c r="AC887" s="219"/>
      <c r="AD887" s="219"/>
      <c r="AE887" s="219"/>
      <c r="AF887" s="219"/>
    </row>
    <row r="1096" spans="2:32" ht="15" customHeight="1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>
      <c r="B1101" s="219"/>
      <c r="C1101" s="219"/>
      <c r="D1101" s="219"/>
      <c r="E1101" s="219"/>
      <c r="F1101" s="219"/>
      <c r="G1101" s="219"/>
      <c r="H1101" s="219"/>
      <c r="I1101" s="219"/>
      <c r="J1101" s="219"/>
      <c r="K1101" s="219"/>
      <c r="L1101" s="219"/>
      <c r="M1101" s="219"/>
      <c r="N1101" s="219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19"/>
      <c r="Z1101" s="219"/>
      <c r="AA1101" s="219"/>
      <c r="AB1101" s="219"/>
      <c r="AC1101" s="219"/>
      <c r="AD1101" s="219"/>
      <c r="AE1101" s="219"/>
      <c r="AF1101" s="219"/>
    </row>
    <row r="1228" spans="2:32" ht="15" customHeight="1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>
      <c r="B1229" s="219"/>
      <c r="C1229" s="219"/>
      <c r="D1229" s="219"/>
      <c r="E1229" s="219"/>
      <c r="F1229" s="219"/>
      <c r="G1229" s="219"/>
      <c r="H1229" s="219"/>
      <c r="I1229" s="219"/>
      <c r="J1229" s="219"/>
      <c r="K1229" s="219"/>
      <c r="L1229" s="219"/>
      <c r="M1229" s="219"/>
      <c r="N1229" s="219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19"/>
      <c r="Z1229" s="219"/>
      <c r="AA1229" s="219"/>
      <c r="AB1229" s="219"/>
      <c r="AC1229" s="219"/>
      <c r="AD1229" s="219"/>
      <c r="AE1229" s="219"/>
      <c r="AF1229" s="219"/>
    </row>
    <row r="1384" spans="2:32" ht="15" customHeight="1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>
      <c r="B1390" s="219"/>
      <c r="C1390" s="219"/>
      <c r="D1390" s="219"/>
      <c r="E1390" s="219"/>
      <c r="F1390" s="219"/>
      <c r="G1390" s="219"/>
      <c r="H1390" s="219"/>
      <c r="I1390" s="219"/>
      <c r="J1390" s="219"/>
      <c r="K1390" s="219"/>
      <c r="L1390" s="219"/>
      <c r="M1390" s="219"/>
      <c r="N1390" s="219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19"/>
      <c r="Z1390" s="219"/>
      <c r="AA1390" s="219"/>
      <c r="AB1390" s="219"/>
      <c r="AC1390" s="219"/>
      <c r="AD1390" s="219"/>
      <c r="AE1390" s="219"/>
      <c r="AF1390" s="219"/>
    </row>
    <row r="1490" spans="2:32" ht="15" customHeight="1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>
      <c r="B1502" s="219"/>
      <c r="C1502" s="219"/>
      <c r="D1502" s="219"/>
      <c r="E1502" s="219"/>
      <c r="F1502" s="219"/>
      <c r="G1502" s="219"/>
      <c r="H1502" s="219"/>
      <c r="I1502" s="219"/>
      <c r="J1502" s="219"/>
      <c r="K1502" s="219"/>
      <c r="L1502" s="219"/>
      <c r="M1502" s="219"/>
      <c r="N1502" s="219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19"/>
      <c r="Z1502" s="219"/>
      <c r="AA1502" s="219"/>
      <c r="AB1502" s="219"/>
      <c r="AC1502" s="219"/>
      <c r="AD1502" s="219"/>
      <c r="AE1502" s="219"/>
      <c r="AF1502" s="219"/>
    </row>
    <row r="1603" spans="2:32" ht="15" customHeight="1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>
      <c r="B1604" s="219"/>
      <c r="C1604" s="219"/>
      <c r="D1604" s="219"/>
      <c r="E1604" s="219"/>
      <c r="F1604" s="219"/>
      <c r="G1604" s="219"/>
      <c r="H1604" s="219"/>
      <c r="I1604" s="219"/>
      <c r="J1604" s="219"/>
      <c r="K1604" s="219"/>
      <c r="L1604" s="219"/>
      <c r="M1604" s="219"/>
      <c r="N1604" s="219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19"/>
      <c r="Z1604" s="219"/>
      <c r="AA1604" s="219"/>
      <c r="AB1604" s="219"/>
      <c r="AC1604" s="219"/>
      <c r="AD1604" s="219"/>
      <c r="AE1604" s="219"/>
      <c r="AF1604" s="219"/>
    </row>
    <row r="1612" spans="2:32" ht="12" customHeight="1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2" customHeight="1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2" customHeight="1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2" customHeight="1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2" customHeight="1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>
      <c r="B1699" s="219"/>
      <c r="C1699" s="219"/>
      <c r="D1699" s="219"/>
      <c r="E1699" s="219"/>
      <c r="F1699" s="219"/>
      <c r="G1699" s="219"/>
      <c r="H1699" s="219"/>
      <c r="I1699" s="219"/>
      <c r="J1699" s="219"/>
      <c r="K1699" s="219"/>
      <c r="L1699" s="219"/>
      <c r="M1699" s="219"/>
      <c r="N1699" s="219"/>
      <c r="O1699" s="219"/>
      <c r="P1699" s="219"/>
      <c r="Q1699" s="219"/>
      <c r="R1699" s="219"/>
      <c r="S1699" s="219"/>
      <c r="T1699" s="219"/>
      <c r="U1699" s="219"/>
      <c r="V1699" s="219"/>
      <c r="W1699" s="219"/>
      <c r="X1699" s="219"/>
      <c r="Y1699" s="219"/>
      <c r="Z1699" s="219"/>
      <c r="AA1699" s="219"/>
      <c r="AB1699" s="219"/>
      <c r="AC1699" s="219"/>
      <c r="AD1699" s="219"/>
      <c r="AE1699" s="219"/>
      <c r="AF1699" s="219"/>
    </row>
    <row r="1944" spans="2:32" ht="15" customHeight="1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>
      <c r="B1945" s="219"/>
      <c r="C1945" s="219"/>
      <c r="D1945" s="219"/>
      <c r="E1945" s="219"/>
      <c r="F1945" s="219"/>
      <c r="G1945" s="219"/>
      <c r="H1945" s="219"/>
      <c r="I1945" s="219"/>
      <c r="J1945" s="219"/>
      <c r="K1945" s="219"/>
      <c r="L1945" s="219"/>
      <c r="M1945" s="219"/>
      <c r="N1945" s="219"/>
      <c r="O1945" s="219"/>
      <c r="P1945" s="219"/>
      <c r="Q1945" s="219"/>
      <c r="R1945" s="219"/>
      <c r="S1945" s="219"/>
      <c r="T1945" s="219"/>
      <c r="U1945" s="219"/>
      <c r="V1945" s="219"/>
      <c r="W1945" s="219"/>
      <c r="X1945" s="219"/>
      <c r="Y1945" s="219"/>
      <c r="Z1945" s="219"/>
      <c r="AA1945" s="219"/>
      <c r="AB1945" s="219"/>
      <c r="AC1945" s="219"/>
      <c r="AD1945" s="219"/>
      <c r="AE1945" s="219"/>
      <c r="AF1945" s="219"/>
    </row>
    <row r="2021" spans="2:32" ht="15" customHeight="1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>
      <c r="B2031" s="219"/>
      <c r="C2031" s="219"/>
      <c r="D2031" s="219"/>
      <c r="E2031" s="219"/>
      <c r="F2031" s="219"/>
      <c r="G2031" s="219"/>
      <c r="H2031" s="219"/>
      <c r="I2031" s="219"/>
      <c r="J2031" s="219"/>
      <c r="K2031" s="219"/>
      <c r="L2031" s="219"/>
      <c r="M2031" s="219"/>
      <c r="N2031" s="219"/>
      <c r="O2031" s="219"/>
      <c r="P2031" s="219"/>
      <c r="Q2031" s="219"/>
      <c r="R2031" s="219"/>
      <c r="S2031" s="219"/>
      <c r="T2031" s="219"/>
      <c r="U2031" s="219"/>
      <c r="V2031" s="219"/>
      <c r="W2031" s="219"/>
      <c r="X2031" s="219"/>
      <c r="Y2031" s="219"/>
      <c r="Z2031" s="219"/>
      <c r="AA2031" s="219"/>
      <c r="AB2031" s="219"/>
      <c r="AC2031" s="219"/>
      <c r="AD2031" s="219"/>
      <c r="AE2031" s="219"/>
      <c r="AF2031" s="219"/>
    </row>
    <row r="2147" spans="2:32" ht="15" customHeight="1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>
      <c r="B2153" s="219"/>
      <c r="C2153" s="219"/>
      <c r="D2153" s="219"/>
      <c r="E2153" s="219"/>
      <c r="F2153" s="219"/>
      <c r="G2153" s="219"/>
      <c r="H2153" s="219"/>
      <c r="I2153" s="219"/>
      <c r="J2153" s="219"/>
      <c r="K2153" s="219"/>
      <c r="L2153" s="219"/>
      <c r="M2153" s="219"/>
      <c r="N2153" s="219"/>
      <c r="O2153" s="219"/>
      <c r="P2153" s="219"/>
      <c r="Q2153" s="219"/>
      <c r="R2153" s="219"/>
      <c r="S2153" s="219"/>
      <c r="T2153" s="219"/>
      <c r="U2153" s="219"/>
      <c r="V2153" s="219"/>
      <c r="W2153" s="219"/>
      <c r="X2153" s="219"/>
      <c r="Y2153" s="219"/>
      <c r="Z2153" s="219"/>
      <c r="AA2153" s="219"/>
      <c r="AB2153" s="219"/>
      <c r="AC2153" s="219"/>
      <c r="AD2153" s="219"/>
      <c r="AE2153" s="219"/>
      <c r="AF2153" s="219"/>
    </row>
    <row r="2316" spans="2:32" ht="15" customHeight="1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>
      <c r="B2317" s="219"/>
      <c r="C2317" s="219"/>
      <c r="D2317" s="219"/>
      <c r="E2317" s="219"/>
      <c r="F2317" s="219"/>
      <c r="G2317" s="219"/>
      <c r="H2317" s="219"/>
      <c r="I2317" s="219"/>
      <c r="J2317" s="219"/>
      <c r="K2317" s="219"/>
      <c r="L2317" s="219"/>
      <c r="M2317" s="219"/>
      <c r="N2317" s="219"/>
      <c r="O2317" s="219"/>
      <c r="P2317" s="219"/>
      <c r="Q2317" s="219"/>
      <c r="R2317" s="219"/>
      <c r="S2317" s="219"/>
      <c r="T2317" s="219"/>
      <c r="U2317" s="219"/>
      <c r="V2317" s="219"/>
      <c r="W2317" s="219"/>
      <c r="X2317" s="219"/>
      <c r="Y2317" s="219"/>
      <c r="Z2317" s="219"/>
      <c r="AA2317" s="219"/>
      <c r="AB2317" s="219"/>
      <c r="AC2317" s="219"/>
      <c r="AD2317" s="219"/>
      <c r="AE2317" s="219"/>
      <c r="AF2317" s="219"/>
    </row>
    <row r="2418" spans="2:32" ht="15" customHeight="1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>
      <c r="B2419" s="219"/>
      <c r="C2419" s="219"/>
      <c r="D2419" s="219"/>
      <c r="E2419" s="219"/>
      <c r="F2419" s="219"/>
      <c r="G2419" s="219"/>
      <c r="H2419" s="219"/>
      <c r="I2419" s="219"/>
      <c r="J2419" s="219"/>
      <c r="K2419" s="219"/>
      <c r="L2419" s="219"/>
      <c r="M2419" s="219"/>
      <c r="N2419" s="219"/>
      <c r="O2419" s="219"/>
      <c r="P2419" s="219"/>
      <c r="Q2419" s="219"/>
      <c r="R2419" s="219"/>
      <c r="S2419" s="219"/>
      <c r="T2419" s="219"/>
      <c r="U2419" s="219"/>
      <c r="V2419" s="219"/>
      <c r="W2419" s="219"/>
      <c r="X2419" s="219"/>
      <c r="Y2419" s="219"/>
      <c r="Z2419" s="219"/>
      <c r="AA2419" s="219"/>
      <c r="AB2419" s="219"/>
      <c r="AC2419" s="219"/>
      <c r="AD2419" s="219"/>
      <c r="AE2419" s="219"/>
      <c r="AF2419" s="219"/>
    </row>
    <row r="2497" spans="2:32" ht="12" customHeight="1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>
      <c r="B2509" s="219"/>
      <c r="C2509" s="219"/>
      <c r="D2509" s="219"/>
      <c r="E2509" s="219"/>
      <c r="F2509" s="219"/>
      <c r="G2509" s="219"/>
      <c r="H2509" s="219"/>
      <c r="I2509" s="219"/>
      <c r="J2509" s="219"/>
      <c r="K2509" s="219"/>
      <c r="L2509" s="219"/>
      <c r="M2509" s="219"/>
      <c r="N2509" s="219"/>
      <c r="O2509" s="219"/>
      <c r="P2509" s="219"/>
      <c r="Q2509" s="219"/>
      <c r="R2509" s="219"/>
      <c r="S2509" s="219"/>
      <c r="T2509" s="219"/>
      <c r="U2509" s="219"/>
      <c r="V2509" s="219"/>
      <c r="W2509" s="219"/>
      <c r="X2509" s="219"/>
      <c r="Y2509" s="219"/>
      <c r="Z2509" s="219"/>
      <c r="AA2509" s="219"/>
      <c r="AB2509" s="219"/>
      <c r="AC2509" s="219"/>
      <c r="AD2509" s="219"/>
      <c r="AE2509" s="219"/>
      <c r="AF2509" s="219"/>
    </row>
    <row r="2594" spans="2:32" ht="15" customHeight="1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>
      <c r="B2598" s="219"/>
      <c r="C2598" s="219"/>
      <c r="D2598" s="219"/>
      <c r="E2598" s="219"/>
      <c r="F2598" s="219"/>
      <c r="G2598" s="219"/>
      <c r="H2598" s="219"/>
      <c r="I2598" s="219"/>
      <c r="J2598" s="219"/>
      <c r="K2598" s="219"/>
      <c r="L2598" s="219"/>
      <c r="M2598" s="219"/>
      <c r="N2598" s="219"/>
      <c r="O2598" s="219"/>
      <c r="P2598" s="219"/>
      <c r="Q2598" s="219"/>
      <c r="R2598" s="219"/>
      <c r="S2598" s="219"/>
      <c r="T2598" s="219"/>
      <c r="U2598" s="219"/>
      <c r="V2598" s="219"/>
      <c r="W2598" s="219"/>
      <c r="X2598" s="219"/>
      <c r="Y2598" s="219"/>
      <c r="Z2598" s="219"/>
      <c r="AA2598" s="219"/>
      <c r="AB2598" s="219"/>
      <c r="AC2598" s="219"/>
      <c r="AD2598" s="219"/>
      <c r="AE2598" s="219"/>
      <c r="AF2598" s="219"/>
    </row>
    <row r="2705" spans="2:32" ht="15" customHeight="1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>
      <c r="B2719" s="219"/>
      <c r="C2719" s="219"/>
      <c r="D2719" s="219"/>
      <c r="E2719" s="219"/>
      <c r="F2719" s="219"/>
      <c r="G2719" s="219"/>
      <c r="H2719" s="219"/>
      <c r="I2719" s="219"/>
      <c r="J2719" s="219"/>
      <c r="K2719" s="219"/>
      <c r="L2719" s="219"/>
      <c r="M2719" s="219"/>
      <c r="N2719" s="219"/>
      <c r="O2719" s="219"/>
      <c r="P2719" s="219"/>
      <c r="Q2719" s="219"/>
      <c r="R2719" s="219"/>
      <c r="S2719" s="219"/>
      <c r="T2719" s="219"/>
      <c r="U2719" s="219"/>
      <c r="V2719" s="219"/>
      <c r="W2719" s="219"/>
      <c r="X2719" s="219"/>
      <c r="Y2719" s="219"/>
      <c r="Z2719" s="219"/>
      <c r="AA2719" s="219"/>
      <c r="AB2719" s="219"/>
      <c r="AC2719" s="219"/>
      <c r="AD2719" s="219"/>
      <c r="AE2719" s="219"/>
      <c r="AF2719" s="219"/>
    </row>
    <row r="2836" spans="2:32" ht="15" customHeight="1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>
      <c r="B2837" s="219"/>
      <c r="C2837" s="219"/>
      <c r="D2837" s="219"/>
      <c r="E2837" s="219"/>
      <c r="F2837" s="219"/>
      <c r="G2837" s="219"/>
      <c r="H2837" s="219"/>
      <c r="I2837" s="219"/>
      <c r="J2837" s="219"/>
      <c r="K2837" s="219"/>
      <c r="L2837" s="219"/>
      <c r="M2837" s="219"/>
      <c r="N2837" s="219"/>
      <c r="O2837" s="219"/>
      <c r="P2837" s="219"/>
      <c r="Q2837" s="219"/>
      <c r="R2837" s="219"/>
      <c r="S2837" s="219"/>
      <c r="T2837" s="219"/>
      <c r="U2837" s="219"/>
      <c r="V2837" s="219"/>
      <c r="W2837" s="219"/>
      <c r="X2837" s="219"/>
      <c r="Y2837" s="219"/>
      <c r="Z2837" s="219"/>
      <c r="AA2837" s="219"/>
      <c r="AB2837" s="219"/>
      <c r="AC2837" s="219"/>
      <c r="AD2837" s="219"/>
      <c r="AE2837" s="219"/>
      <c r="AF2837" s="219"/>
    </row>
  </sheetData>
  <mergeCells count="21">
    <mergeCell ref="B2837:AF2837"/>
    <mergeCell ref="B84:AG84"/>
    <mergeCell ref="B112:AF112"/>
    <mergeCell ref="B308:AF308"/>
    <mergeCell ref="B511:AF511"/>
    <mergeCell ref="B712:AF712"/>
    <mergeCell ref="B2317:AF2317"/>
    <mergeCell ref="B2419:AF2419"/>
    <mergeCell ref="B2509:AF2509"/>
    <mergeCell ref="B2598:AF2598"/>
    <mergeCell ref="B2719:AF2719"/>
    <mergeCell ref="B1604:AF1604"/>
    <mergeCell ref="B1699:AF1699"/>
    <mergeCell ref="B1945:AF1945"/>
    <mergeCell ref="B2031:AF2031"/>
    <mergeCell ref="B2153:AF2153"/>
    <mergeCell ref="B887:AF887"/>
    <mergeCell ref="B1101:AF1101"/>
    <mergeCell ref="B1229:AF1229"/>
    <mergeCell ref="B1390:AF1390"/>
    <mergeCell ref="B1502:AF1502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3" sqref="B2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2092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27" t="s">
        <v>52</v>
      </c>
      <c r="D3" s="27" t="s">
        <v>1993</v>
      </c>
      <c r="E3" s="27"/>
      <c r="F3" s="27"/>
      <c r="G3" s="27"/>
    </row>
    <row r="4" spans="1:33" ht="15" customHeight="1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>
      <c r="C5" s="27" t="s">
        <v>54</v>
      </c>
      <c r="D5" s="27" t="s">
        <v>1996</v>
      </c>
      <c r="E5" s="27"/>
      <c r="F5" s="27"/>
      <c r="G5" s="27"/>
    </row>
    <row r="6" spans="1:33" ht="15" customHeight="1">
      <c r="C6" s="27" t="s">
        <v>55</v>
      </c>
      <c r="D6" s="27"/>
      <c r="E6" s="27" t="s">
        <v>1997</v>
      </c>
      <c r="F6" s="27"/>
      <c r="G6" s="27"/>
    </row>
    <row r="7" spans="1:33" ht="14.5"/>
    <row r="10" spans="1:33" ht="15" customHeight="1">
      <c r="A10" s="28" t="s">
        <v>358</v>
      </c>
      <c r="B10" s="52" t="s">
        <v>56</v>
      </c>
      <c r="AG10" s="144" t="s">
        <v>1998</v>
      </c>
    </row>
    <row r="11" spans="1:33" ht="15" customHeight="1">
      <c r="B11" s="49" t="s">
        <v>57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/>
    <row r="15" spans="1:33" ht="15" customHeight="1">
      <c r="B15" s="53" t="s">
        <v>59</v>
      </c>
    </row>
    <row r="16" spans="1:33" ht="15" customHeight="1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>
      <c r="B53" s="53" t="s">
        <v>1046</v>
      </c>
    </row>
    <row r="54" spans="1:33" ht="15" customHeight="1">
      <c r="B54" s="53" t="s">
        <v>1045</v>
      </c>
    </row>
    <row r="55" spans="1:33" ht="15" customHeight="1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>
      <c r="B63" s="53" t="s">
        <v>1028</v>
      </c>
    </row>
    <row r="64" spans="1:33" ht="15" customHeight="1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>
      <c r="B79" s="53" t="s">
        <v>1004</v>
      </c>
    </row>
    <row r="80" spans="1:33" ht="15" customHeight="1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/>
    <row r="83" spans="2:2" ht="15" customHeight="1">
      <c r="B83" s="182" t="s">
        <v>1137</v>
      </c>
    </row>
    <row r="84" spans="2:2" ht="15" customHeight="1">
      <c r="B84" s="22" t="s">
        <v>1138</v>
      </c>
    </row>
    <row r="85" spans="2:2" ht="15" customHeight="1">
      <c r="B85" s="22" t="s">
        <v>1139</v>
      </c>
    </row>
    <row r="86" spans="2:2" ht="15" customHeight="1">
      <c r="B86" s="22" t="s">
        <v>1140</v>
      </c>
    </row>
    <row r="87" spans="2:2" ht="15" customHeight="1">
      <c r="B87" s="22" t="s">
        <v>1002</v>
      </c>
    </row>
    <row r="88" spans="2:2" ht="15" customHeight="1">
      <c r="B88" s="22" t="s">
        <v>1141</v>
      </c>
    </row>
    <row r="89" spans="2:2" ht="15" customHeight="1">
      <c r="B89" s="22" t="s">
        <v>1001</v>
      </c>
    </row>
    <row r="90" spans="2:2" ht="15" customHeight="1">
      <c r="B90" s="22" t="s">
        <v>1142</v>
      </c>
    </row>
    <row r="91" spans="2:2" ht="15" customHeight="1">
      <c r="B91" s="22" t="s">
        <v>1143</v>
      </c>
    </row>
    <row r="92" spans="2:2" ht="14.5">
      <c r="B92" s="22" t="s">
        <v>1000</v>
      </c>
    </row>
    <row r="93" spans="2:2" ht="15" customHeight="1">
      <c r="B93" s="22" t="s">
        <v>1144</v>
      </c>
    </row>
    <row r="94" spans="2:2" ht="15" customHeight="1">
      <c r="B94" s="22" t="s">
        <v>1145</v>
      </c>
    </row>
    <row r="95" spans="2:2" ht="15" customHeight="1">
      <c r="B95" s="22" t="s">
        <v>2006</v>
      </c>
    </row>
    <row r="96" spans="2:2" ht="15" customHeight="1">
      <c r="B96" s="22" t="s">
        <v>999</v>
      </c>
    </row>
    <row r="97" spans="2:33" ht="15" customHeight="1">
      <c r="B97" s="22" t="s">
        <v>1146</v>
      </c>
    </row>
    <row r="98" spans="2:33" ht="15" customHeight="1">
      <c r="B98" s="22" t="s">
        <v>1147</v>
      </c>
    </row>
    <row r="99" spans="2:33" ht="15" customHeight="1">
      <c r="B99" s="22" t="s">
        <v>1148</v>
      </c>
    </row>
    <row r="100" spans="2:33" ht="15" customHeight="1">
      <c r="B100" s="22" t="s">
        <v>998</v>
      </c>
    </row>
    <row r="101" spans="2:33" ht="14.5">
      <c r="B101" s="22" t="s">
        <v>1149</v>
      </c>
    </row>
    <row r="102" spans="2:33" ht="14.5">
      <c r="B102" s="22" t="s">
        <v>1150</v>
      </c>
    </row>
    <row r="103" spans="2:33" ht="15" customHeight="1">
      <c r="B103" s="22" t="s">
        <v>1151</v>
      </c>
    </row>
    <row r="104" spans="2:33" ht="15" customHeight="1">
      <c r="B104" s="22" t="s">
        <v>1152</v>
      </c>
    </row>
    <row r="105" spans="2:33" ht="15" customHeight="1">
      <c r="B105" s="22" t="s">
        <v>1153</v>
      </c>
    </row>
    <row r="106" spans="2:33" ht="15" customHeight="1">
      <c r="B106" s="22" t="s">
        <v>1154</v>
      </c>
    </row>
    <row r="107" spans="2:33" ht="15" customHeight="1">
      <c r="B107" s="22" t="s">
        <v>997</v>
      </c>
    </row>
    <row r="108" spans="2:33" ht="15" customHeight="1">
      <c r="B108" s="22" t="s">
        <v>1155</v>
      </c>
    </row>
    <row r="109" spans="2:33" ht="15" customHeight="1">
      <c r="B109" s="22" t="s">
        <v>1156</v>
      </c>
    </row>
    <row r="110" spans="2:33" ht="15" customHeight="1">
      <c r="B110" s="22" t="s">
        <v>2007</v>
      </c>
    </row>
    <row r="111" spans="2:33" ht="15" customHeight="1">
      <c r="B111" s="22" t="s">
        <v>2008</v>
      </c>
    </row>
    <row r="112" spans="2:33" ht="15" customHeight="1">
      <c r="B112" s="222"/>
      <c r="C112" s="222"/>
      <c r="D112" s="222"/>
      <c r="E112" s="222"/>
      <c r="F112" s="222"/>
      <c r="G112" s="222"/>
      <c r="H112" s="222"/>
      <c r="I112" s="222"/>
      <c r="J112" s="222"/>
      <c r="K112" s="222"/>
      <c r="L112" s="222"/>
      <c r="M112" s="222"/>
      <c r="N112" s="222"/>
      <c r="O112" s="222"/>
      <c r="P112" s="222"/>
      <c r="Q112" s="222"/>
      <c r="R112" s="222"/>
      <c r="S112" s="222"/>
      <c r="T112" s="222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</row>
    <row r="308" spans="2:33" ht="15" customHeight="1">
      <c r="B308" s="222"/>
      <c r="C308" s="222"/>
      <c r="D308" s="222"/>
      <c r="E308" s="222"/>
      <c r="F308" s="222"/>
      <c r="G308" s="222"/>
      <c r="H308" s="222"/>
      <c r="I308" s="222"/>
      <c r="J308" s="222"/>
      <c r="K308" s="222"/>
      <c r="L308" s="222"/>
      <c r="M308" s="222"/>
      <c r="N308" s="222"/>
      <c r="O308" s="222"/>
      <c r="P308" s="222"/>
      <c r="Q308" s="222"/>
      <c r="R308" s="222"/>
      <c r="S308" s="222"/>
      <c r="T308" s="222"/>
      <c r="U308" s="222"/>
      <c r="V308" s="222"/>
      <c r="W308" s="222"/>
      <c r="X308" s="222"/>
      <c r="Y308" s="222"/>
      <c r="Z308" s="222"/>
      <c r="AA308" s="222"/>
      <c r="AB308" s="222"/>
      <c r="AC308" s="222"/>
      <c r="AD308" s="222"/>
      <c r="AE308" s="222"/>
      <c r="AF308" s="222"/>
      <c r="AG308" s="222"/>
    </row>
    <row r="511" spans="2:33" ht="15" customHeight="1">
      <c r="B511" s="222"/>
      <c r="C511" s="222"/>
      <c r="D511" s="222"/>
      <c r="E511" s="222"/>
      <c r="F511" s="222"/>
      <c r="G511" s="222"/>
      <c r="H511" s="222"/>
      <c r="I511" s="222"/>
      <c r="J511" s="222"/>
      <c r="K511" s="222"/>
      <c r="L511" s="222"/>
      <c r="M511" s="222"/>
      <c r="N511" s="222"/>
      <c r="O511" s="222"/>
      <c r="P511" s="222"/>
      <c r="Q511" s="222"/>
      <c r="R511" s="222"/>
      <c r="S511" s="222"/>
      <c r="T511" s="222"/>
      <c r="U511" s="222"/>
      <c r="V511" s="222"/>
      <c r="W511" s="222"/>
      <c r="X511" s="222"/>
      <c r="Y511" s="222"/>
      <c r="Z511" s="222"/>
      <c r="AA511" s="222"/>
      <c r="AB511" s="222"/>
      <c r="AC511" s="222"/>
      <c r="AD511" s="222"/>
      <c r="AE511" s="222"/>
      <c r="AF511" s="222"/>
      <c r="AG511" s="222"/>
    </row>
    <row r="712" spans="2:33" ht="15" customHeight="1"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222"/>
      <c r="T712" s="222"/>
      <c r="U712" s="222"/>
      <c r="V712" s="222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</row>
    <row r="887" spans="2:33" ht="15" customHeight="1">
      <c r="B887" s="222"/>
      <c r="C887" s="222"/>
      <c r="D887" s="222"/>
      <c r="E887" s="222"/>
      <c r="F887" s="222"/>
      <c r="G887" s="222"/>
      <c r="H887" s="222"/>
      <c r="I887" s="222"/>
      <c r="J887" s="222"/>
      <c r="K887" s="222"/>
      <c r="L887" s="222"/>
      <c r="M887" s="222"/>
      <c r="N887" s="222"/>
      <c r="O887" s="222"/>
      <c r="P887" s="222"/>
      <c r="Q887" s="222"/>
      <c r="R887" s="222"/>
      <c r="S887" s="222"/>
      <c r="T887" s="222"/>
      <c r="U887" s="222"/>
      <c r="V887" s="222"/>
      <c r="W887" s="222"/>
      <c r="X887" s="222"/>
      <c r="Y887" s="222"/>
      <c r="Z887" s="222"/>
      <c r="AA887" s="222"/>
      <c r="AB887" s="222"/>
      <c r="AC887" s="222"/>
      <c r="AD887" s="222"/>
      <c r="AE887" s="222"/>
      <c r="AF887" s="222"/>
      <c r="AG887" s="222"/>
    </row>
    <row r="1100" spans="2:33" ht="15" customHeight="1">
      <c r="B1100" s="222"/>
      <c r="C1100" s="222"/>
      <c r="D1100" s="222"/>
      <c r="E1100" s="222"/>
      <c r="F1100" s="222"/>
      <c r="G1100" s="222"/>
      <c r="H1100" s="222"/>
      <c r="I1100" s="222"/>
      <c r="J1100" s="222"/>
      <c r="K1100" s="222"/>
      <c r="L1100" s="222"/>
      <c r="M1100" s="222"/>
      <c r="N1100" s="222"/>
      <c r="O1100" s="222"/>
      <c r="P1100" s="222"/>
      <c r="Q1100" s="222"/>
      <c r="R1100" s="222"/>
      <c r="S1100" s="222"/>
      <c r="T1100" s="222"/>
      <c r="U1100" s="222"/>
      <c r="V1100" s="222"/>
      <c r="W1100" s="222"/>
      <c r="X1100" s="222"/>
      <c r="Y1100" s="222"/>
      <c r="Z1100" s="222"/>
      <c r="AA1100" s="222"/>
      <c r="AB1100" s="222"/>
      <c r="AC1100" s="222"/>
      <c r="AD1100" s="222"/>
      <c r="AE1100" s="222"/>
      <c r="AF1100" s="222"/>
      <c r="AG1100" s="222"/>
    </row>
    <row r="1227" spans="2:33" ht="15" customHeight="1">
      <c r="B1227" s="222"/>
      <c r="C1227" s="222"/>
      <c r="D1227" s="222"/>
      <c r="E1227" s="222"/>
      <c r="F1227" s="222"/>
      <c r="G1227" s="222"/>
      <c r="H1227" s="222"/>
      <c r="I1227" s="222"/>
      <c r="J1227" s="222"/>
      <c r="K1227" s="222"/>
      <c r="L1227" s="222"/>
      <c r="M1227" s="222"/>
      <c r="N1227" s="222"/>
      <c r="O1227" s="222"/>
      <c r="P1227" s="222"/>
      <c r="Q1227" s="222"/>
      <c r="R1227" s="222"/>
      <c r="S1227" s="222"/>
      <c r="T1227" s="222"/>
      <c r="U1227" s="222"/>
      <c r="V1227" s="222"/>
      <c r="W1227" s="222"/>
      <c r="X1227" s="222"/>
      <c r="Y1227" s="222"/>
      <c r="Z1227" s="222"/>
      <c r="AA1227" s="222"/>
      <c r="AB1227" s="222"/>
      <c r="AC1227" s="222"/>
      <c r="AD1227" s="222"/>
      <c r="AE1227" s="222"/>
      <c r="AF1227" s="222"/>
      <c r="AG1227" s="222"/>
    </row>
    <row r="1390" spans="2:33" ht="15" customHeight="1">
      <c r="B1390" s="222"/>
      <c r="C1390" s="222"/>
      <c r="D1390" s="222"/>
      <c r="E1390" s="222"/>
      <c r="F1390" s="222"/>
      <c r="G1390" s="222"/>
      <c r="H1390" s="222"/>
      <c r="I1390" s="222"/>
      <c r="J1390" s="222"/>
      <c r="K1390" s="222"/>
      <c r="L1390" s="222"/>
      <c r="M1390" s="222"/>
      <c r="N1390" s="222"/>
      <c r="O1390" s="222"/>
      <c r="P1390" s="222"/>
      <c r="Q1390" s="222"/>
      <c r="R1390" s="222"/>
      <c r="S1390" s="222"/>
      <c r="T1390" s="222"/>
      <c r="U1390" s="222"/>
      <c r="V1390" s="222"/>
      <c r="W1390" s="222"/>
      <c r="X1390" s="222"/>
      <c r="Y1390" s="222"/>
      <c r="Z1390" s="222"/>
      <c r="AA1390" s="222"/>
      <c r="AB1390" s="222"/>
      <c r="AC1390" s="222"/>
      <c r="AD1390" s="222"/>
      <c r="AE1390" s="222"/>
      <c r="AF1390" s="222"/>
      <c r="AG1390" s="222"/>
    </row>
    <row r="1502" spans="2:33" ht="15" customHeight="1">
      <c r="B1502" s="222"/>
      <c r="C1502" s="222"/>
      <c r="D1502" s="222"/>
      <c r="E1502" s="222"/>
      <c r="F1502" s="222"/>
      <c r="G1502" s="222"/>
      <c r="H1502" s="222"/>
      <c r="I1502" s="222"/>
      <c r="J1502" s="222"/>
      <c r="K1502" s="222"/>
      <c r="L1502" s="222"/>
      <c r="M1502" s="222"/>
      <c r="N1502" s="222"/>
      <c r="O1502" s="222"/>
      <c r="P1502" s="222"/>
      <c r="Q1502" s="222"/>
      <c r="R1502" s="222"/>
      <c r="S1502" s="222"/>
      <c r="T1502" s="222"/>
      <c r="U1502" s="222"/>
      <c r="V1502" s="222"/>
      <c r="W1502" s="222"/>
      <c r="X1502" s="222"/>
      <c r="Y1502" s="222"/>
      <c r="Z1502" s="222"/>
      <c r="AA1502" s="222"/>
      <c r="AB1502" s="222"/>
      <c r="AC1502" s="222"/>
      <c r="AD1502" s="222"/>
      <c r="AE1502" s="222"/>
      <c r="AF1502" s="222"/>
      <c r="AG1502" s="222"/>
    </row>
    <row r="1604" spans="2:33" ht="15" customHeight="1">
      <c r="B1604" s="222"/>
      <c r="C1604" s="222"/>
      <c r="D1604" s="222"/>
      <c r="E1604" s="222"/>
      <c r="F1604" s="222"/>
      <c r="G1604" s="222"/>
      <c r="H1604" s="222"/>
      <c r="I1604" s="222"/>
      <c r="J1604" s="222"/>
      <c r="K1604" s="222"/>
      <c r="L1604" s="222"/>
      <c r="M1604" s="222"/>
      <c r="N1604" s="222"/>
      <c r="O1604" s="222"/>
      <c r="P1604" s="222"/>
      <c r="Q1604" s="222"/>
      <c r="R1604" s="222"/>
      <c r="S1604" s="222"/>
      <c r="T1604" s="222"/>
      <c r="U1604" s="222"/>
      <c r="V1604" s="222"/>
      <c r="W1604" s="222"/>
      <c r="X1604" s="222"/>
      <c r="Y1604" s="222"/>
      <c r="Z1604" s="222"/>
      <c r="AA1604" s="222"/>
      <c r="AB1604" s="222"/>
      <c r="AC1604" s="222"/>
      <c r="AD1604" s="222"/>
      <c r="AE1604" s="222"/>
      <c r="AF1604" s="222"/>
      <c r="AG1604" s="222"/>
    </row>
    <row r="1698" spans="2:33" ht="15" customHeight="1">
      <c r="B1698" s="222"/>
      <c r="C1698" s="222"/>
      <c r="D1698" s="222"/>
      <c r="E1698" s="222"/>
      <c r="F1698" s="222"/>
      <c r="G1698" s="222"/>
      <c r="H1698" s="222"/>
      <c r="I1698" s="222"/>
      <c r="J1698" s="222"/>
      <c r="K1698" s="222"/>
      <c r="L1698" s="222"/>
      <c r="M1698" s="222"/>
      <c r="N1698" s="222"/>
      <c r="O1698" s="222"/>
      <c r="P1698" s="222"/>
      <c r="Q1698" s="222"/>
      <c r="R1698" s="222"/>
      <c r="S1698" s="222"/>
      <c r="T1698" s="222"/>
      <c r="U1698" s="222"/>
      <c r="V1698" s="222"/>
      <c r="W1698" s="222"/>
      <c r="X1698" s="222"/>
      <c r="Y1698" s="222"/>
      <c r="Z1698" s="222"/>
      <c r="AA1698" s="222"/>
      <c r="AB1698" s="222"/>
      <c r="AC1698" s="222"/>
      <c r="AD1698" s="222"/>
      <c r="AE1698" s="222"/>
      <c r="AF1698" s="222"/>
      <c r="AG1698" s="222"/>
    </row>
    <row r="1945" spans="2:33" ht="15" customHeight="1">
      <c r="B1945" s="222"/>
      <c r="C1945" s="222"/>
      <c r="D1945" s="222"/>
      <c r="E1945" s="222"/>
      <c r="F1945" s="222"/>
      <c r="G1945" s="222"/>
      <c r="H1945" s="222"/>
      <c r="I1945" s="222"/>
      <c r="J1945" s="222"/>
      <c r="K1945" s="222"/>
      <c r="L1945" s="222"/>
      <c r="M1945" s="222"/>
      <c r="N1945" s="222"/>
      <c r="O1945" s="222"/>
      <c r="P1945" s="222"/>
      <c r="Q1945" s="222"/>
      <c r="R1945" s="222"/>
      <c r="S1945" s="222"/>
      <c r="T1945" s="222"/>
      <c r="U1945" s="222"/>
      <c r="V1945" s="222"/>
      <c r="W1945" s="222"/>
      <c r="X1945" s="222"/>
      <c r="Y1945" s="222"/>
      <c r="Z1945" s="222"/>
      <c r="AA1945" s="222"/>
      <c r="AB1945" s="222"/>
      <c r="AC1945" s="222"/>
      <c r="AD1945" s="222"/>
      <c r="AE1945" s="222"/>
      <c r="AF1945" s="222"/>
      <c r="AG1945" s="222"/>
    </row>
    <row r="2031" spans="2:33" ht="15" customHeight="1">
      <c r="B2031" s="222"/>
      <c r="C2031" s="222"/>
      <c r="D2031" s="222"/>
      <c r="E2031" s="222"/>
      <c r="F2031" s="222"/>
      <c r="G2031" s="222"/>
      <c r="H2031" s="222"/>
      <c r="I2031" s="222"/>
      <c r="J2031" s="222"/>
      <c r="K2031" s="222"/>
      <c r="L2031" s="222"/>
      <c r="M2031" s="222"/>
      <c r="N2031" s="222"/>
      <c r="O2031" s="222"/>
      <c r="P2031" s="222"/>
      <c r="Q2031" s="222"/>
      <c r="R2031" s="222"/>
      <c r="S2031" s="222"/>
      <c r="T2031" s="222"/>
      <c r="U2031" s="222"/>
      <c r="V2031" s="222"/>
      <c r="W2031" s="222"/>
      <c r="X2031" s="222"/>
      <c r="Y2031" s="222"/>
      <c r="Z2031" s="222"/>
      <c r="AA2031" s="222"/>
      <c r="AB2031" s="222"/>
      <c r="AC2031" s="222"/>
      <c r="AD2031" s="222"/>
      <c r="AE2031" s="222"/>
      <c r="AF2031" s="222"/>
      <c r="AG2031" s="222"/>
    </row>
    <row r="2153" spans="2:33" ht="15" customHeight="1">
      <c r="B2153" s="222"/>
      <c r="C2153" s="222"/>
      <c r="D2153" s="222"/>
      <c r="E2153" s="222"/>
      <c r="F2153" s="222"/>
      <c r="G2153" s="222"/>
      <c r="H2153" s="222"/>
      <c r="I2153" s="222"/>
      <c r="J2153" s="222"/>
      <c r="K2153" s="222"/>
      <c r="L2153" s="222"/>
      <c r="M2153" s="222"/>
      <c r="N2153" s="222"/>
      <c r="O2153" s="222"/>
      <c r="P2153" s="222"/>
      <c r="Q2153" s="222"/>
      <c r="R2153" s="222"/>
      <c r="S2153" s="222"/>
      <c r="T2153" s="222"/>
      <c r="U2153" s="222"/>
      <c r="V2153" s="222"/>
      <c r="W2153" s="222"/>
      <c r="X2153" s="222"/>
      <c r="Y2153" s="222"/>
      <c r="Z2153" s="222"/>
      <c r="AA2153" s="222"/>
      <c r="AB2153" s="222"/>
      <c r="AC2153" s="222"/>
      <c r="AD2153" s="222"/>
      <c r="AE2153" s="222"/>
      <c r="AF2153" s="222"/>
      <c r="AG2153" s="222"/>
    </row>
    <row r="2317" spans="2:33" ht="15" customHeight="1">
      <c r="B2317" s="222"/>
      <c r="C2317" s="222"/>
      <c r="D2317" s="222"/>
      <c r="E2317" s="222"/>
      <c r="F2317" s="222"/>
      <c r="G2317" s="222"/>
      <c r="H2317" s="222"/>
      <c r="I2317" s="222"/>
      <c r="J2317" s="222"/>
      <c r="K2317" s="222"/>
      <c r="L2317" s="222"/>
      <c r="M2317" s="222"/>
      <c r="N2317" s="222"/>
      <c r="O2317" s="222"/>
      <c r="P2317" s="222"/>
      <c r="Q2317" s="222"/>
      <c r="R2317" s="222"/>
      <c r="S2317" s="222"/>
      <c r="T2317" s="222"/>
      <c r="U2317" s="222"/>
      <c r="V2317" s="222"/>
      <c r="W2317" s="222"/>
      <c r="X2317" s="222"/>
      <c r="Y2317" s="222"/>
      <c r="Z2317" s="222"/>
      <c r="AA2317" s="222"/>
      <c r="AB2317" s="222"/>
      <c r="AC2317" s="222"/>
      <c r="AD2317" s="222"/>
      <c r="AE2317" s="222"/>
      <c r="AF2317" s="222"/>
      <c r="AG2317" s="222"/>
    </row>
    <row r="2419" spans="2:33" ht="15" customHeight="1">
      <c r="B2419" s="222"/>
      <c r="C2419" s="222"/>
      <c r="D2419" s="222"/>
      <c r="E2419" s="222"/>
      <c r="F2419" s="222"/>
      <c r="G2419" s="222"/>
      <c r="H2419" s="222"/>
      <c r="I2419" s="222"/>
      <c r="J2419" s="222"/>
      <c r="K2419" s="222"/>
      <c r="L2419" s="222"/>
      <c r="M2419" s="222"/>
      <c r="N2419" s="222"/>
      <c r="O2419" s="222"/>
      <c r="P2419" s="222"/>
      <c r="Q2419" s="222"/>
      <c r="R2419" s="222"/>
      <c r="S2419" s="222"/>
      <c r="T2419" s="222"/>
      <c r="U2419" s="222"/>
      <c r="V2419" s="222"/>
      <c r="W2419" s="222"/>
      <c r="X2419" s="222"/>
      <c r="Y2419" s="222"/>
      <c r="Z2419" s="222"/>
      <c r="AA2419" s="222"/>
      <c r="AB2419" s="222"/>
      <c r="AC2419" s="222"/>
      <c r="AD2419" s="222"/>
      <c r="AE2419" s="222"/>
      <c r="AF2419" s="222"/>
      <c r="AG2419" s="222"/>
    </row>
    <row r="2509" spans="2:33" ht="15" customHeight="1">
      <c r="B2509" s="222"/>
      <c r="C2509" s="222"/>
      <c r="D2509" s="222"/>
      <c r="E2509" s="222"/>
      <c r="F2509" s="222"/>
      <c r="G2509" s="222"/>
      <c r="H2509" s="222"/>
      <c r="I2509" s="222"/>
      <c r="J2509" s="222"/>
      <c r="K2509" s="222"/>
      <c r="L2509" s="222"/>
      <c r="M2509" s="222"/>
      <c r="N2509" s="222"/>
      <c r="O2509" s="222"/>
      <c r="P2509" s="222"/>
      <c r="Q2509" s="222"/>
      <c r="R2509" s="222"/>
      <c r="S2509" s="222"/>
      <c r="T2509" s="222"/>
      <c r="U2509" s="222"/>
      <c r="V2509" s="222"/>
      <c r="W2509" s="222"/>
      <c r="X2509" s="222"/>
      <c r="Y2509" s="222"/>
      <c r="Z2509" s="222"/>
      <c r="AA2509" s="222"/>
      <c r="AB2509" s="222"/>
      <c r="AC2509" s="222"/>
      <c r="AD2509" s="222"/>
      <c r="AE2509" s="222"/>
      <c r="AF2509" s="222"/>
      <c r="AG2509" s="222"/>
    </row>
    <row r="2598" spans="2:33" ht="15" customHeight="1">
      <c r="B2598" s="222"/>
      <c r="C2598" s="222"/>
      <c r="D2598" s="222"/>
      <c r="E2598" s="222"/>
      <c r="F2598" s="222"/>
      <c r="G2598" s="222"/>
      <c r="H2598" s="222"/>
      <c r="I2598" s="222"/>
      <c r="J2598" s="222"/>
      <c r="K2598" s="222"/>
      <c r="L2598" s="222"/>
      <c r="M2598" s="222"/>
      <c r="N2598" s="222"/>
      <c r="O2598" s="222"/>
      <c r="P2598" s="222"/>
      <c r="Q2598" s="222"/>
      <c r="R2598" s="222"/>
      <c r="S2598" s="222"/>
      <c r="T2598" s="222"/>
      <c r="U2598" s="222"/>
      <c r="V2598" s="222"/>
      <c r="W2598" s="222"/>
      <c r="X2598" s="222"/>
      <c r="Y2598" s="222"/>
      <c r="Z2598" s="222"/>
      <c r="AA2598" s="222"/>
      <c r="AB2598" s="222"/>
      <c r="AC2598" s="222"/>
      <c r="AD2598" s="222"/>
      <c r="AE2598" s="222"/>
      <c r="AF2598" s="222"/>
      <c r="AG2598" s="222"/>
    </row>
    <row r="2719" spans="2:33" ht="15" customHeight="1">
      <c r="B2719" s="222"/>
      <c r="C2719" s="222"/>
      <c r="D2719" s="222"/>
      <c r="E2719" s="222"/>
      <c r="F2719" s="222"/>
      <c r="G2719" s="222"/>
      <c r="H2719" s="222"/>
      <c r="I2719" s="222"/>
      <c r="J2719" s="222"/>
      <c r="K2719" s="222"/>
      <c r="L2719" s="222"/>
      <c r="M2719" s="222"/>
      <c r="N2719" s="222"/>
      <c r="O2719" s="222"/>
      <c r="P2719" s="222"/>
      <c r="Q2719" s="222"/>
      <c r="R2719" s="222"/>
      <c r="S2719" s="222"/>
      <c r="T2719" s="222"/>
      <c r="U2719" s="222"/>
      <c r="V2719" s="222"/>
      <c r="W2719" s="222"/>
      <c r="X2719" s="222"/>
      <c r="Y2719" s="222"/>
      <c r="Z2719" s="222"/>
      <c r="AA2719" s="222"/>
      <c r="AB2719" s="222"/>
      <c r="AC2719" s="222"/>
      <c r="AD2719" s="222"/>
      <c r="AE2719" s="222"/>
      <c r="AF2719" s="222"/>
      <c r="AG2719" s="222"/>
    </row>
    <row r="2837" spans="2:33" ht="15" customHeight="1">
      <c r="B2837" s="222"/>
      <c r="C2837" s="222"/>
      <c r="D2837" s="222"/>
      <c r="E2837" s="222"/>
      <c r="F2837" s="222"/>
      <c r="G2837" s="222"/>
      <c r="H2837" s="222"/>
      <c r="I2837" s="222"/>
      <c r="J2837" s="222"/>
      <c r="K2837" s="222"/>
      <c r="L2837" s="222"/>
      <c r="M2837" s="222"/>
      <c r="N2837" s="222"/>
      <c r="O2837" s="222"/>
      <c r="P2837" s="222"/>
      <c r="Q2837" s="222"/>
      <c r="R2837" s="222"/>
      <c r="S2837" s="222"/>
      <c r="T2837" s="222"/>
      <c r="U2837" s="222"/>
      <c r="V2837" s="222"/>
      <c r="W2837" s="222"/>
      <c r="X2837" s="222"/>
      <c r="Y2837" s="222"/>
      <c r="Z2837" s="222"/>
      <c r="AA2837" s="222"/>
      <c r="AB2837" s="222"/>
      <c r="AC2837" s="222"/>
      <c r="AD2837" s="222"/>
      <c r="AE2837" s="222"/>
      <c r="AF2837" s="222"/>
      <c r="AG2837" s="222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9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1969</v>
      </c>
      <c r="B10" s="205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429</v>
      </c>
      <c r="B15" s="201" t="s">
        <v>357</v>
      </c>
      <c r="C15" s="197">
        <v>772.46887200000003</v>
      </c>
      <c r="D15" s="197">
        <v>839.67993200000001</v>
      </c>
      <c r="E15" s="197">
        <v>838.39349400000003</v>
      </c>
      <c r="F15" s="197">
        <v>835.19335899999999</v>
      </c>
      <c r="G15" s="197">
        <v>833.00647000000004</v>
      </c>
      <c r="H15" s="197">
        <v>832.19574</v>
      </c>
      <c r="I15" s="197">
        <v>830.88555899999994</v>
      </c>
      <c r="J15" s="197">
        <v>828.25744599999996</v>
      </c>
      <c r="K15" s="197">
        <v>822.67871100000002</v>
      </c>
      <c r="L15" s="197">
        <v>818.47100799999998</v>
      </c>
      <c r="M15" s="197">
        <v>815.42022699999995</v>
      </c>
      <c r="N15" s="197">
        <v>813.35894800000005</v>
      </c>
      <c r="O15" s="197">
        <v>812.82275400000003</v>
      </c>
      <c r="P15" s="197">
        <v>811.95941200000004</v>
      </c>
      <c r="Q15" s="197">
        <v>810.31640600000003</v>
      </c>
      <c r="R15" s="197">
        <v>809.74438499999997</v>
      </c>
      <c r="S15" s="197">
        <v>809.59802200000001</v>
      </c>
      <c r="T15" s="197">
        <v>809.64123500000005</v>
      </c>
      <c r="U15" s="197">
        <v>812.06774900000005</v>
      </c>
      <c r="V15" s="197">
        <v>814.86639400000001</v>
      </c>
      <c r="W15" s="197">
        <v>816.87719700000002</v>
      </c>
      <c r="X15" s="197">
        <v>818.70800799999995</v>
      </c>
      <c r="Y15" s="197">
        <v>820.21331799999996</v>
      </c>
      <c r="Z15" s="197">
        <v>821.86407499999996</v>
      </c>
      <c r="AA15" s="197">
        <v>825.51574700000003</v>
      </c>
      <c r="AB15" s="197">
        <v>828.91272000000004</v>
      </c>
      <c r="AC15" s="197">
        <v>832.57647699999995</v>
      </c>
      <c r="AD15" s="197">
        <v>838.03344700000002</v>
      </c>
      <c r="AE15" s="197">
        <v>845.01519800000005</v>
      </c>
      <c r="AF15" s="195">
        <v>3.2109999999999999E-3</v>
      </c>
      <c r="AG15" s="37"/>
    </row>
    <row r="16" spans="1:33" ht="15" customHeight="1">
      <c r="A16" s="35"/>
      <c r="B16" s="201" t="s">
        <v>181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6" t="s">
        <v>428</v>
      </c>
      <c r="B17" s="201" t="s">
        <v>182</v>
      </c>
      <c r="C17" s="211">
        <v>15.926788</v>
      </c>
      <c r="D17" s="211">
        <v>16.75029</v>
      </c>
      <c r="E17" s="211">
        <v>17.392778</v>
      </c>
      <c r="F17" s="211">
        <v>17.403335999999999</v>
      </c>
      <c r="G17" s="211">
        <v>17.450104</v>
      </c>
      <c r="H17" s="211">
        <v>17.637647999999999</v>
      </c>
      <c r="I17" s="211">
        <v>17.643992999999998</v>
      </c>
      <c r="J17" s="211">
        <v>17.741516000000001</v>
      </c>
      <c r="K17" s="211">
        <v>17.751825</v>
      </c>
      <c r="L17" s="211">
        <v>17.732599</v>
      </c>
      <c r="M17" s="211">
        <v>17.668398</v>
      </c>
      <c r="N17" s="211">
        <v>17.697903</v>
      </c>
      <c r="O17" s="211">
        <v>17.728290999999999</v>
      </c>
      <c r="P17" s="211">
        <v>17.730089</v>
      </c>
      <c r="Q17" s="211">
        <v>17.730758999999999</v>
      </c>
      <c r="R17" s="211">
        <v>17.749647</v>
      </c>
      <c r="S17" s="211">
        <v>17.753031</v>
      </c>
      <c r="T17" s="211">
        <v>17.766795999999999</v>
      </c>
      <c r="U17" s="211">
        <v>17.754669</v>
      </c>
      <c r="V17" s="211">
        <v>17.741648000000001</v>
      </c>
      <c r="W17" s="211">
        <v>17.738979</v>
      </c>
      <c r="X17" s="211">
        <v>17.679617</v>
      </c>
      <c r="Y17" s="211">
        <v>17.644514000000001</v>
      </c>
      <c r="Z17" s="211">
        <v>17.617504</v>
      </c>
      <c r="AA17" s="211">
        <v>17.648015999999998</v>
      </c>
      <c r="AB17" s="211">
        <v>17.613588</v>
      </c>
      <c r="AC17" s="211">
        <v>17.668686000000001</v>
      </c>
      <c r="AD17" s="211">
        <v>17.692820000000001</v>
      </c>
      <c r="AE17" s="211">
        <v>17.656326</v>
      </c>
      <c r="AF17" s="195">
        <v>3.689E-3</v>
      </c>
      <c r="AG17" s="37"/>
    </row>
    <row r="18" spans="1:33" ht="15" customHeight="1">
      <c r="A18" s="35"/>
      <c r="B18" s="3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37"/>
    </row>
    <row r="19" spans="1:33" ht="15" customHeight="1">
      <c r="A19" s="35"/>
      <c r="B19" s="201" t="s">
        <v>183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37"/>
    </row>
    <row r="20" spans="1:33" ht="15" customHeight="1">
      <c r="A20" s="36" t="s">
        <v>427</v>
      </c>
      <c r="B20" s="199" t="s">
        <v>3</v>
      </c>
      <c r="C20" s="210">
        <v>0.214</v>
      </c>
      <c r="D20" s="210">
        <v>0.20100000000000001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426</v>
      </c>
      <c r="B21" s="199" t="s">
        <v>2</v>
      </c>
      <c r="C21" s="210">
        <v>1.625</v>
      </c>
      <c r="D21" s="210">
        <v>1.4039999999999999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425</v>
      </c>
      <c r="B22" s="199" t="s">
        <v>2009</v>
      </c>
      <c r="C22" s="210">
        <v>6.8129999999999997</v>
      </c>
      <c r="D22" s="210">
        <v>4.7629999999999999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424</v>
      </c>
      <c r="B23" s="199" t="s">
        <v>4</v>
      </c>
      <c r="C23" s="210">
        <v>432.87603799999999</v>
      </c>
      <c r="D23" s="210">
        <v>452.36099200000001</v>
      </c>
      <c r="E23" s="210">
        <v>506.26861600000001</v>
      </c>
      <c r="F23" s="210">
        <v>505.54254200000003</v>
      </c>
      <c r="G23" s="210">
        <v>501.88235500000002</v>
      </c>
      <c r="H23" s="210">
        <v>501.02459700000003</v>
      </c>
      <c r="I23" s="210">
        <v>501.27307100000002</v>
      </c>
      <c r="J23" s="210">
        <v>502.62289399999997</v>
      </c>
      <c r="K23" s="210">
        <v>503.86196899999999</v>
      </c>
      <c r="L23" s="210">
        <v>501.58245799999997</v>
      </c>
      <c r="M23" s="210">
        <v>501.67062399999998</v>
      </c>
      <c r="N23" s="210">
        <v>500.66290300000003</v>
      </c>
      <c r="O23" s="210">
        <v>499.48931900000002</v>
      </c>
      <c r="P23" s="210">
        <v>498.87899800000002</v>
      </c>
      <c r="Q23" s="210">
        <v>499.341339</v>
      </c>
      <c r="R23" s="210">
        <v>496.95248400000003</v>
      </c>
      <c r="S23" s="210">
        <v>494.43627900000001</v>
      </c>
      <c r="T23" s="210">
        <v>495.96826199999998</v>
      </c>
      <c r="U23" s="210">
        <v>494.89913899999999</v>
      </c>
      <c r="V23" s="210">
        <v>496.25701900000001</v>
      </c>
      <c r="W23" s="210">
        <v>495.052277</v>
      </c>
      <c r="X23" s="210">
        <v>492.341949</v>
      </c>
      <c r="Y23" s="210">
        <v>489.80178799999999</v>
      </c>
      <c r="Z23" s="210">
        <v>490.505493</v>
      </c>
      <c r="AA23" s="210">
        <v>489.22287</v>
      </c>
      <c r="AB23" s="210">
        <v>489.82376099999999</v>
      </c>
      <c r="AC23" s="210">
        <v>494.230774</v>
      </c>
      <c r="AD23" s="210">
        <v>492.15185500000001</v>
      </c>
      <c r="AE23" s="210">
        <v>492.43090799999999</v>
      </c>
      <c r="AF23" s="198">
        <v>4.614E-3</v>
      </c>
      <c r="AG23" s="37"/>
    </row>
    <row r="24" spans="1:33" ht="15" customHeight="1">
      <c r="A24" s="36" t="s">
        <v>423</v>
      </c>
      <c r="B24" s="199" t="s">
        <v>12</v>
      </c>
      <c r="C24" s="210">
        <v>1307.035034</v>
      </c>
      <c r="D24" s="210">
        <v>1364.159058</v>
      </c>
      <c r="E24" s="210">
        <v>1334.2375489999999</v>
      </c>
      <c r="F24" s="210">
        <v>1320.3328859999999</v>
      </c>
      <c r="G24" s="210">
        <v>1335.773682</v>
      </c>
      <c r="H24" s="210">
        <v>1349.8774410000001</v>
      </c>
      <c r="I24" s="210">
        <v>1370.1577150000001</v>
      </c>
      <c r="J24" s="210">
        <v>1388.526611</v>
      </c>
      <c r="K24" s="210">
        <v>1395.151001</v>
      </c>
      <c r="L24" s="210">
        <v>1395.9418949999999</v>
      </c>
      <c r="M24" s="210">
        <v>1399.7150879999999</v>
      </c>
      <c r="N24" s="210">
        <v>1408.309448</v>
      </c>
      <c r="O24" s="210">
        <v>1430.2413329999999</v>
      </c>
      <c r="P24" s="210">
        <v>1429.478394</v>
      </c>
      <c r="Q24" s="210">
        <v>1436.135986</v>
      </c>
      <c r="R24" s="210">
        <v>1449.810669</v>
      </c>
      <c r="S24" s="210">
        <v>1445.6026609999999</v>
      </c>
      <c r="T24" s="210">
        <v>1444.629639</v>
      </c>
      <c r="U24" s="210">
        <v>1438.450439</v>
      </c>
      <c r="V24" s="210">
        <v>1437.6530760000001</v>
      </c>
      <c r="W24" s="210">
        <v>1437.0509030000001</v>
      </c>
      <c r="X24" s="210">
        <v>1440.3376459999999</v>
      </c>
      <c r="Y24" s="210">
        <v>1432.5180660000001</v>
      </c>
      <c r="Z24" s="210">
        <v>1433.5513920000001</v>
      </c>
      <c r="AA24" s="210">
        <v>1438.2423100000001</v>
      </c>
      <c r="AB24" s="210">
        <v>1435.450928</v>
      </c>
      <c r="AC24" s="210">
        <v>1440.4696039999999</v>
      </c>
      <c r="AD24" s="210">
        <v>1440.8272710000001</v>
      </c>
      <c r="AE24" s="210">
        <v>1434.724976</v>
      </c>
      <c r="AF24" s="198">
        <v>3.3349999999999999E-3</v>
      </c>
      <c r="AG24" s="37"/>
    </row>
    <row r="25" spans="1:33" ht="12" customHeight="1">
      <c r="A25" s="36" t="s">
        <v>422</v>
      </c>
      <c r="B25" s="199" t="s">
        <v>1971</v>
      </c>
      <c r="C25" s="210">
        <v>2.9580000000000002</v>
      </c>
      <c r="D25" s="210">
        <v>4.9889999999999999</v>
      </c>
      <c r="E25" s="210">
        <v>24.292525999999999</v>
      </c>
      <c r="F25" s="210">
        <v>24.560642000000001</v>
      </c>
      <c r="G25" s="210">
        <v>13.761251</v>
      </c>
      <c r="H25" s="210">
        <v>15.568744000000001</v>
      </c>
      <c r="I25" s="210">
        <v>13.822459</v>
      </c>
      <c r="J25" s="210">
        <v>13.990461</v>
      </c>
      <c r="K25" s="210">
        <v>9.2467600000000001</v>
      </c>
      <c r="L25" s="210">
        <v>12.613883</v>
      </c>
      <c r="M25" s="210">
        <v>9.9863929999999996</v>
      </c>
      <c r="N25" s="210">
        <v>4.5608170000000001</v>
      </c>
      <c r="O25" s="210">
        <v>1.1093850000000001</v>
      </c>
      <c r="P25" s="210">
        <v>0</v>
      </c>
      <c r="Q25" s="210">
        <v>0.135051</v>
      </c>
      <c r="R25" s="210">
        <v>0.13893900000000001</v>
      </c>
      <c r="S25" s="210">
        <v>1.756637</v>
      </c>
      <c r="T25" s="210">
        <v>0.99550499999999997</v>
      </c>
      <c r="U25" s="210">
        <v>8.1714749999999992</v>
      </c>
      <c r="V25" s="210">
        <v>7.9327550000000002</v>
      </c>
      <c r="W25" s="210">
        <v>12.302121</v>
      </c>
      <c r="X25" s="210">
        <v>11.836</v>
      </c>
      <c r="Y25" s="210">
        <v>14.424797</v>
      </c>
      <c r="Z25" s="210">
        <v>16.828371000000001</v>
      </c>
      <c r="AA25" s="210">
        <v>20.270391</v>
      </c>
      <c r="AB25" s="210">
        <v>21.820927000000001</v>
      </c>
      <c r="AC25" s="210">
        <v>17.620657000000001</v>
      </c>
      <c r="AD25" s="210">
        <v>18.324017000000001</v>
      </c>
      <c r="AE25" s="210">
        <v>18.900697999999998</v>
      </c>
      <c r="AF25" s="198">
        <v>6.8482000000000001E-2</v>
      </c>
      <c r="AG25" s="37"/>
    </row>
    <row r="26" spans="1:33" ht="12" customHeight="1">
      <c r="A26" s="36" t="s">
        <v>421</v>
      </c>
      <c r="B26" s="199" t="s">
        <v>41</v>
      </c>
      <c r="C26" s="210">
        <v>1751.5211179999999</v>
      </c>
      <c r="D26" s="210">
        <v>1827.8770750000001</v>
      </c>
      <c r="E26" s="210">
        <v>1864.7985839999999</v>
      </c>
      <c r="F26" s="210">
        <v>1850.4361570000001</v>
      </c>
      <c r="G26" s="210">
        <v>1851.417236</v>
      </c>
      <c r="H26" s="210">
        <v>1866.4708250000001</v>
      </c>
      <c r="I26" s="210">
        <v>1885.2532960000001</v>
      </c>
      <c r="J26" s="210">
        <v>1905.1400149999999</v>
      </c>
      <c r="K26" s="210">
        <v>1908.259644</v>
      </c>
      <c r="L26" s="210">
        <v>1910.1383060000001</v>
      </c>
      <c r="M26" s="210">
        <v>1911.372192</v>
      </c>
      <c r="N26" s="210">
        <v>1913.533203</v>
      </c>
      <c r="O26" s="210">
        <v>1930.8400879999999</v>
      </c>
      <c r="P26" s="210">
        <v>1928.357422</v>
      </c>
      <c r="Q26" s="210">
        <v>1935.6123050000001</v>
      </c>
      <c r="R26" s="210">
        <v>1946.9021</v>
      </c>
      <c r="S26" s="210">
        <v>1941.7955320000001</v>
      </c>
      <c r="T26" s="210">
        <v>1941.593384</v>
      </c>
      <c r="U26" s="210">
        <v>1941.5211179999999</v>
      </c>
      <c r="V26" s="210">
        <v>1941.8428960000001</v>
      </c>
      <c r="W26" s="210">
        <v>1944.4052730000001</v>
      </c>
      <c r="X26" s="210">
        <v>1944.515625</v>
      </c>
      <c r="Y26" s="210">
        <v>1936.744629</v>
      </c>
      <c r="Z26" s="210">
        <v>1940.885254</v>
      </c>
      <c r="AA26" s="210">
        <v>1947.735596</v>
      </c>
      <c r="AB26" s="210">
        <v>1947.095581</v>
      </c>
      <c r="AC26" s="210">
        <v>1952.3210449999999</v>
      </c>
      <c r="AD26" s="210">
        <v>1951.303101</v>
      </c>
      <c r="AE26" s="210">
        <v>1946.0566409999999</v>
      </c>
      <c r="AF26" s="198">
        <v>3.7690000000000002E-3</v>
      </c>
      <c r="AG26" s="37"/>
    </row>
    <row r="27" spans="1:33" ht="12" customHeight="1">
      <c r="A27" s="36" t="s">
        <v>420</v>
      </c>
      <c r="B27" s="199" t="s">
        <v>6</v>
      </c>
      <c r="C27" s="210">
        <v>1576.263062</v>
      </c>
      <c r="D27" s="210">
        <v>1595.1920170000001</v>
      </c>
      <c r="E27" s="210">
        <v>1415.8514399999999</v>
      </c>
      <c r="F27" s="210">
        <v>1411.1311040000001</v>
      </c>
      <c r="G27" s="210">
        <v>1438.174438</v>
      </c>
      <c r="H27" s="210">
        <v>1437.073975</v>
      </c>
      <c r="I27" s="210">
        <v>1451.11499</v>
      </c>
      <c r="J27" s="210">
        <v>1454.0935059999999</v>
      </c>
      <c r="K27" s="210">
        <v>1473.8397219999999</v>
      </c>
      <c r="L27" s="210">
        <v>1454.5714109999999</v>
      </c>
      <c r="M27" s="210">
        <v>1449.8558350000001</v>
      </c>
      <c r="N27" s="210">
        <v>1457.7219239999999</v>
      </c>
      <c r="O27" s="210">
        <v>1477.6743160000001</v>
      </c>
      <c r="P27" s="210">
        <v>1478.8466800000001</v>
      </c>
      <c r="Q27" s="210">
        <v>1497.6048579999999</v>
      </c>
      <c r="R27" s="210">
        <v>1499.915283</v>
      </c>
      <c r="S27" s="210">
        <v>1489.602173</v>
      </c>
      <c r="T27" s="210">
        <v>1457.033203</v>
      </c>
      <c r="U27" s="210">
        <v>1451.236572</v>
      </c>
      <c r="V27" s="210">
        <v>1456.5507809999999</v>
      </c>
      <c r="W27" s="210">
        <v>1461.74585</v>
      </c>
      <c r="X27" s="210">
        <v>1466.5067140000001</v>
      </c>
      <c r="Y27" s="210">
        <v>1463.2631839999999</v>
      </c>
      <c r="Z27" s="210">
        <v>1465.394043</v>
      </c>
      <c r="AA27" s="210">
        <v>1465.233154</v>
      </c>
      <c r="AB27" s="210">
        <v>1473.3793949999999</v>
      </c>
      <c r="AC27" s="210">
        <v>1508.4968260000001</v>
      </c>
      <c r="AD27" s="210">
        <v>1530.397217</v>
      </c>
      <c r="AE27" s="210">
        <v>1528.8989260000001</v>
      </c>
      <c r="AF27" s="198">
        <v>-1.0889999999999999E-3</v>
      </c>
      <c r="AG27" s="37"/>
    </row>
    <row r="28" spans="1:33" ht="12" customHeight="1">
      <c r="A28" s="36" t="s">
        <v>419</v>
      </c>
      <c r="B28" s="199" t="s">
        <v>13</v>
      </c>
      <c r="C28" s="210">
        <v>1376.263062</v>
      </c>
      <c r="D28" s="210">
        <v>1395.1920170000001</v>
      </c>
      <c r="E28" s="210">
        <v>1213.4748540000001</v>
      </c>
      <c r="F28" s="210">
        <v>1213.5665280000001</v>
      </c>
      <c r="G28" s="210">
        <v>1235.1708980000001</v>
      </c>
      <c r="H28" s="210">
        <v>1235.1051030000001</v>
      </c>
      <c r="I28" s="210">
        <v>1241.227173</v>
      </c>
      <c r="J28" s="210">
        <v>1243.820068</v>
      </c>
      <c r="K28" s="210">
        <v>1260.3360600000001</v>
      </c>
      <c r="L28" s="210">
        <v>1243.268311</v>
      </c>
      <c r="M28" s="210">
        <v>1240.006592</v>
      </c>
      <c r="N28" s="210">
        <v>1248.2863769999999</v>
      </c>
      <c r="O28" s="210">
        <v>1258.668091</v>
      </c>
      <c r="P28" s="210">
        <v>1263.743164</v>
      </c>
      <c r="Q28" s="210">
        <v>1275.6236570000001</v>
      </c>
      <c r="R28" s="210">
        <v>1278.051025</v>
      </c>
      <c r="S28" s="210">
        <v>1279.1385499999999</v>
      </c>
      <c r="T28" s="210">
        <v>1262.578857</v>
      </c>
      <c r="U28" s="210">
        <v>1258.707275</v>
      </c>
      <c r="V28" s="210">
        <v>1264.2113039999999</v>
      </c>
      <c r="W28" s="210">
        <v>1267.492432</v>
      </c>
      <c r="X28" s="210">
        <v>1270.040039</v>
      </c>
      <c r="Y28" s="210">
        <v>1268.6171879999999</v>
      </c>
      <c r="Z28" s="210">
        <v>1269.8793949999999</v>
      </c>
      <c r="AA28" s="210">
        <v>1269.4266359999999</v>
      </c>
      <c r="AB28" s="210">
        <v>1278.389893</v>
      </c>
      <c r="AC28" s="210">
        <v>1306.919189</v>
      </c>
      <c r="AD28" s="210">
        <v>1322.3999020000001</v>
      </c>
      <c r="AE28" s="210">
        <v>1327.147217</v>
      </c>
      <c r="AF28" s="198">
        <v>-1.297E-3</v>
      </c>
      <c r="AG28" s="37"/>
    </row>
    <row r="29" spans="1:33" ht="12" customHeight="1">
      <c r="A29" s="36" t="s">
        <v>418</v>
      </c>
      <c r="B29" s="199" t="s">
        <v>14</v>
      </c>
      <c r="C29" s="210">
        <v>200</v>
      </c>
      <c r="D29" s="210">
        <v>200</v>
      </c>
      <c r="E29" s="210">
        <v>202.37664799999999</v>
      </c>
      <c r="F29" s="210">
        <v>197.56459000000001</v>
      </c>
      <c r="G29" s="210">
        <v>203.00353999999999</v>
      </c>
      <c r="H29" s="210">
        <v>201.968887</v>
      </c>
      <c r="I29" s="210">
        <v>209.887833</v>
      </c>
      <c r="J29" s="210">
        <v>210.27345299999999</v>
      </c>
      <c r="K29" s="210">
        <v>213.50370799999999</v>
      </c>
      <c r="L29" s="210">
        <v>211.30311599999999</v>
      </c>
      <c r="M29" s="210">
        <v>209.84927400000001</v>
      </c>
      <c r="N29" s="210">
        <v>209.435486</v>
      </c>
      <c r="O29" s="210">
        <v>219.00624099999999</v>
      </c>
      <c r="P29" s="210">
        <v>215.103531</v>
      </c>
      <c r="Q29" s="210">
        <v>221.98123200000001</v>
      </c>
      <c r="R29" s="210">
        <v>221.86431899999999</v>
      </c>
      <c r="S29" s="210">
        <v>210.46362300000001</v>
      </c>
      <c r="T29" s="210">
        <v>194.454285</v>
      </c>
      <c r="U29" s="210">
        <v>192.52934300000001</v>
      </c>
      <c r="V29" s="210">
        <v>192.33944700000001</v>
      </c>
      <c r="W29" s="210">
        <v>194.253433</v>
      </c>
      <c r="X29" s="210">
        <v>196.46670499999999</v>
      </c>
      <c r="Y29" s="210">
        <v>194.64605700000001</v>
      </c>
      <c r="Z29" s="210">
        <v>195.51466400000001</v>
      </c>
      <c r="AA29" s="210">
        <v>195.80651900000001</v>
      </c>
      <c r="AB29" s="210">
        <v>194.989532</v>
      </c>
      <c r="AC29" s="210">
        <v>201.57759100000001</v>
      </c>
      <c r="AD29" s="210">
        <v>207.99728400000001</v>
      </c>
      <c r="AE29" s="210">
        <v>201.751678</v>
      </c>
      <c r="AF29" s="198">
        <v>3.1100000000000002E-4</v>
      </c>
      <c r="AG29" s="37"/>
    </row>
    <row r="30" spans="1:33" ht="12" customHeight="1">
      <c r="A30" s="36" t="s">
        <v>417</v>
      </c>
      <c r="B30" s="199" t="s">
        <v>15</v>
      </c>
      <c r="C30" s="210">
        <v>0</v>
      </c>
      <c r="D30" s="210">
        <v>0</v>
      </c>
      <c r="E30" s="210">
        <v>0</v>
      </c>
      <c r="F30" s="210">
        <v>0</v>
      </c>
      <c r="G30" s="210">
        <v>0</v>
      </c>
      <c r="H30" s="210">
        <v>0</v>
      </c>
      <c r="I30" s="210">
        <v>0</v>
      </c>
      <c r="J30" s="210">
        <v>0</v>
      </c>
      <c r="K30" s="210">
        <v>0</v>
      </c>
      <c r="L30" s="210">
        <v>0</v>
      </c>
      <c r="M30" s="210">
        <v>0</v>
      </c>
      <c r="N30" s="210">
        <v>0</v>
      </c>
      <c r="O30" s="210">
        <v>0</v>
      </c>
      <c r="P30" s="210">
        <v>0</v>
      </c>
      <c r="Q30" s="210">
        <v>0</v>
      </c>
      <c r="R30" s="210">
        <v>0</v>
      </c>
      <c r="S30" s="210">
        <v>0</v>
      </c>
      <c r="T30" s="210">
        <v>0</v>
      </c>
      <c r="U30" s="210">
        <v>0</v>
      </c>
      <c r="V30" s="210">
        <v>0</v>
      </c>
      <c r="W30" s="210">
        <v>0</v>
      </c>
      <c r="X30" s="210">
        <v>0</v>
      </c>
      <c r="Y30" s="210">
        <v>0</v>
      </c>
      <c r="Z30" s="210">
        <v>0</v>
      </c>
      <c r="AA30" s="210">
        <v>0</v>
      </c>
      <c r="AB30" s="210">
        <v>0</v>
      </c>
      <c r="AC30" s="210">
        <v>0</v>
      </c>
      <c r="AD30" s="210">
        <v>0</v>
      </c>
      <c r="AE30" s="210">
        <v>0</v>
      </c>
      <c r="AF30" s="198" t="s">
        <v>1190</v>
      </c>
      <c r="AG30" s="37"/>
    </row>
    <row r="31" spans="1:33" ht="12" customHeight="1">
      <c r="A31" s="36" t="s">
        <v>416</v>
      </c>
      <c r="B31" s="199" t="s">
        <v>1972</v>
      </c>
      <c r="C31" s="210">
        <v>24</v>
      </c>
      <c r="D31" s="210">
        <v>24</v>
      </c>
      <c r="E31" s="210">
        <v>0.17325399999999999</v>
      </c>
      <c r="F31" s="210">
        <v>0.17325399999999999</v>
      </c>
      <c r="G31" s="210">
        <v>0.17325399999999999</v>
      </c>
      <c r="H31" s="210">
        <v>0.17325399999999999</v>
      </c>
      <c r="I31" s="210">
        <v>0.17325399999999999</v>
      </c>
      <c r="J31" s="210">
        <v>0.17325399999999999</v>
      </c>
      <c r="K31" s="210">
        <v>0.17325399999999999</v>
      </c>
      <c r="L31" s="210">
        <v>0.17325399999999999</v>
      </c>
      <c r="M31" s="210">
        <v>0.17325399999999999</v>
      </c>
      <c r="N31" s="210">
        <v>0.17325399999999999</v>
      </c>
      <c r="O31" s="210">
        <v>0.17325399999999999</v>
      </c>
      <c r="P31" s="210">
        <v>0.17325399999999999</v>
      </c>
      <c r="Q31" s="210">
        <v>0.17325399999999999</v>
      </c>
      <c r="R31" s="210">
        <v>0.17325399999999999</v>
      </c>
      <c r="S31" s="210">
        <v>0.17325399999999999</v>
      </c>
      <c r="T31" s="210">
        <v>0</v>
      </c>
      <c r="U31" s="210">
        <v>0</v>
      </c>
      <c r="V31" s="210">
        <v>0</v>
      </c>
      <c r="W31" s="210">
        <v>0.407698</v>
      </c>
      <c r="X31" s="210">
        <v>1.1634739999999999</v>
      </c>
      <c r="Y31" s="210">
        <v>4.1524850000000004</v>
      </c>
      <c r="Z31" s="210">
        <v>8.1176169999999992</v>
      </c>
      <c r="AA31" s="210">
        <v>14.908207000000001</v>
      </c>
      <c r="AB31" s="210">
        <v>18.926666000000001</v>
      </c>
      <c r="AC31" s="210">
        <v>30.481363000000002</v>
      </c>
      <c r="AD31" s="210">
        <v>30.481363000000002</v>
      </c>
      <c r="AE31" s="210">
        <v>30.481363000000002</v>
      </c>
      <c r="AF31" s="198">
        <v>8.574E-3</v>
      </c>
      <c r="AG31" s="37"/>
    </row>
    <row r="32" spans="1:33" ht="12" customHeight="1">
      <c r="A32" s="36" t="s">
        <v>415</v>
      </c>
      <c r="B32" s="199" t="s">
        <v>49</v>
      </c>
      <c r="C32" s="210">
        <v>918.53192100000001</v>
      </c>
      <c r="D32" s="210">
        <v>983.91039999999998</v>
      </c>
      <c r="E32" s="210">
        <v>909.42919900000004</v>
      </c>
      <c r="F32" s="210">
        <v>906.29321300000004</v>
      </c>
      <c r="G32" s="210">
        <v>905.31994599999996</v>
      </c>
      <c r="H32" s="210">
        <v>905.43127400000003</v>
      </c>
      <c r="I32" s="210">
        <v>910.13244599999996</v>
      </c>
      <c r="J32" s="210">
        <v>907.72198500000002</v>
      </c>
      <c r="K32" s="210">
        <v>903.77612299999998</v>
      </c>
      <c r="L32" s="210">
        <v>900.36651600000005</v>
      </c>
      <c r="M32" s="210">
        <v>897.71838400000001</v>
      </c>
      <c r="N32" s="210">
        <v>897.47985800000004</v>
      </c>
      <c r="O32" s="210">
        <v>898.77929700000004</v>
      </c>
      <c r="P32" s="210">
        <v>907.30242899999996</v>
      </c>
      <c r="Q32" s="210">
        <v>907.81256099999996</v>
      </c>
      <c r="R32" s="210">
        <v>909.53241000000003</v>
      </c>
      <c r="S32" s="210">
        <v>912.42804000000001</v>
      </c>
      <c r="T32" s="210">
        <v>915.64019800000005</v>
      </c>
      <c r="U32" s="210">
        <v>919.95257600000002</v>
      </c>
      <c r="V32" s="210">
        <v>924.79595900000004</v>
      </c>
      <c r="W32" s="210">
        <v>929.72479199999998</v>
      </c>
      <c r="X32" s="210">
        <v>935.14294400000006</v>
      </c>
      <c r="Y32" s="210">
        <v>941.56005900000002</v>
      </c>
      <c r="Z32" s="210">
        <v>949.05279499999995</v>
      </c>
      <c r="AA32" s="210">
        <v>958.24438499999997</v>
      </c>
      <c r="AB32" s="210">
        <v>968.57971199999997</v>
      </c>
      <c r="AC32" s="210">
        <v>988.72869900000001</v>
      </c>
      <c r="AD32" s="210">
        <v>991.42657499999996</v>
      </c>
      <c r="AE32" s="210">
        <v>1004.92926</v>
      </c>
      <c r="AF32" s="198">
        <v>3.2160000000000001E-3</v>
      </c>
      <c r="AG32" s="37"/>
    </row>
    <row r="33" spans="1:33" ht="12" customHeight="1">
      <c r="A33" s="36" t="s">
        <v>414</v>
      </c>
      <c r="B33" s="199" t="s">
        <v>11</v>
      </c>
      <c r="C33" s="210">
        <v>187.222992</v>
      </c>
      <c r="D33" s="210">
        <v>182.69000199999999</v>
      </c>
      <c r="E33" s="210">
        <v>186.248718</v>
      </c>
      <c r="F33" s="210">
        <v>185.272583</v>
      </c>
      <c r="G33" s="210">
        <v>186.641953</v>
      </c>
      <c r="H33" s="210">
        <v>187.353363</v>
      </c>
      <c r="I33" s="210">
        <v>190.191574</v>
      </c>
      <c r="J33" s="210">
        <v>192.05639600000001</v>
      </c>
      <c r="K33" s="210">
        <v>194.37966900000001</v>
      </c>
      <c r="L33" s="210">
        <v>192.51507599999999</v>
      </c>
      <c r="M33" s="210">
        <v>192.44520600000001</v>
      </c>
      <c r="N33" s="210">
        <v>193.16201799999999</v>
      </c>
      <c r="O33" s="210">
        <v>196.39334099999999</v>
      </c>
      <c r="P33" s="210">
        <v>196.11657700000001</v>
      </c>
      <c r="Q33" s="210">
        <v>198.40806599999999</v>
      </c>
      <c r="R33" s="210">
        <v>199.24520899999999</v>
      </c>
      <c r="S33" s="210">
        <v>198.36199999999999</v>
      </c>
      <c r="T33" s="210">
        <v>199.89648399999999</v>
      </c>
      <c r="U33" s="210">
        <v>199.92802399999999</v>
      </c>
      <c r="V33" s="210">
        <v>200.69342</v>
      </c>
      <c r="W33" s="210">
        <v>202.081604</v>
      </c>
      <c r="X33" s="210">
        <v>202.05114699999999</v>
      </c>
      <c r="Y33" s="210">
        <v>202.845001</v>
      </c>
      <c r="Z33" s="210">
        <v>203.36949200000001</v>
      </c>
      <c r="AA33" s="210">
        <v>204.36660800000001</v>
      </c>
      <c r="AB33" s="210">
        <v>205.460556</v>
      </c>
      <c r="AC33" s="210">
        <v>207.71669</v>
      </c>
      <c r="AD33" s="210">
        <v>208.575546</v>
      </c>
      <c r="AE33" s="210">
        <v>209.84222399999999</v>
      </c>
      <c r="AF33" s="198">
        <v>4.0819999999999997E-3</v>
      </c>
      <c r="AG33" s="37"/>
    </row>
    <row r="34" spans="1:33" ht="12" customHeight="1">
      <c r="A34" s="36" t="s">
        <v>413</v>
      </c>
      <c r="B34" s="201" t="s">
        <v>0</v>
      </c>
      <c r="C34" s="211">
        <v>4457.5390619999998</v>
      </c>
      <c r="D34" s="211">
        <v>4613.6694340000004</v>
      </c>
      <c r="E34" s="211">
        <v>4376.5009769999997</v>
      </c>
      <c r="F34" s="211">
        <v>4353.3066410000001</v>
      </c>
      <c r="G34" s="211">
        <v>4381.7270509999998</v>
      </c>
      <c r="H34" s="211">
        <v>4396.5029299999997</v>
      </c>
      <c r="I34" s="211">
        <v>4436.8657229999999</v>
      </c>
      <c r="J34" s="211">
        <v>4459.1850590000004</v>
      </c>
      <c r="K34" s="211">
        <v>4480.4287109999996</v>
      </c>
      <c r="L34" s="211">
        <v>4457.7646480000003</v>
      </c>
      <c r="M34" s="211">
        <v>4451.5649409999996</v>
      </c>
      <c r="N34" s="211">
        <v>4462.0703119999998</v>
      </c>
      <c r="O34" s="211">
        <v>4503.8603519999997</v>
      </c>
      <c r="P34" s="211">
        <v>4510.7963870000003</v>
      </c>
      <c r="Q34" s="211">
        <v>4539.611328</v>
      </c>
      <c r="R34" s="211">
        <v>4555.7680659999996</v>
      </c>
      <c r="S34" s="211">
        <v>4542.361328</v>
      </c>
      <c r="T34" s="211">
        <v>4514.1630859999996</v>
      </c>
      <c r="U34" s="211">
        <v>4512.6381840000004</v>
      </c>
      <c r="V34" s="211">
        <v>4523.8828119999998</v>
      </c>
      <c r="W34" s="211">
        <v>4538.3652339999999</v>
      </c>
      <c r="X34" s="211">
        <v>4549.3803710000002</v>
      </c>
      <c r="Y34" s="211">
        <v>4548.5654299999997</v>
      </c>
      <c r="Z34" s="211">
        <v>4566.8193359999996</v>
      </c>
      <c r="AA34" s="211">
        <v>4590.4882809999999</v>
      </c>
      <c r="AB34" s="211">
        <v>4613.4418949999999</v>
      </c>
      <c r="AC34" s="211">
        <v>4687.7446289999998</v>
      </c>
      <c r="AD34" s="211">
        <v>4712.1835940000001</v>
      </c>
      <c r="AE34" s="211">
        <v>4720.2084960000002</v>
      </c>
      <c r="AF34" s="195">
        <v>2.0470000000000002E-3</v>
      </c>
      <c r="AG34" s="37"/>
    </row>
    <row r="35" spans="1:33" ht="12" customHeight="1">
      <c r="A35" s="35"/>
      <c r="B35" s="37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37"/>
    </row>
    <row r="36" spans="1:33" ht="12" customHeight="1">
      <c r="A36" s="35"/>
      <c r="B36" s="201" t="s">
        <v>2115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37"/>
    </row>
    <row r="37" spans="1:33" ht="12" customHeight="1">
      <c r="A37" s="36" t="s">
        <v>412</v>
      </c>
      <c r="B37" s="201" t="s">
        <v>185</v>
      </c>
      <c r="C37" s="197">
        <v>238.25169399999999</v>
      </c>
      <c r="D37" s="197">
        <v>243.288116</v>
      </c>
      <c r="E37" s="197">
        <v>235.26934800000001</v>
      </c>
      <c r="F37" s="197">
        <v>232.95576500000001</v>
      </c>
      <c r="G37" s="197">
        <v>233.718231</v>
      </c>
      <c r="H37" s="197">
        <v>233.99740600000001</v>
      </c>
      <c r="I37" s="197">
        <v>235.80017100000001</v>
      </c>
      <c r="J37" s="197">
        <v>237.23138399999999</v>
      </c>
      <c r="K37" s="197">
        <v>238.36376999999999</v>
      </c>
      <c r="L37" s="197">
        <v>236.68727100000001</v>
      </c>
      <c r="M37" s="197">
        <v>236.19854699999999</v>
      </c>
      <c r="N37" s="197">
        <v>236.82466099999999</v>
      </c>
      <c r="O37" s="197">
        <v>239.12799100000001</v>
      </c>
      <c r="P37" s="197">
        <v>238.80212399999999</v>
      </c>
      <c r="Q37" s="197">
        <v>240.26767000000001</v>
      </c>
      <c r="R37" s="197">
        <v>241.05921900000001</v>
      </c>
      <c r="S37" s="197">
        <v>239.700974</v>
      </c>
      <c r="T37" s="197">
        <v>237.875137</v>
      </c>
      <c r="U37" s="197">
        <v>237.02839700000001</v>
      </c>
      <c r="V37" s="197">
        <v>237.341644</v>
      </c>
      <c r="W37" s="197">
        <v>237.68246500000001</v>
      </c>
      <c r="X37" s="197">
        <v>237.872299</v>
      </c>
      <c r="Y37" s="197">
        <v>237.23112499999999</v>
      </c>
      <c r="Z37" s="197">
        <v>237.92361500000001</v>
      </c>
      <c r="AA37" s="197">
        <v>238.91619900000001</v>
      </c>
      <c r="AB37" s="197">
        <v>239.553665</v>
      </c>
      <c r="AC37" s="197">
        <v>242.84570299999999</v>
      </c>
      <c r="AD37" s="197">
        <v>243.781769</v>
      </c>
      <c r="AE37" s="197">
        <v>243.29643200000001</v>
      </c>
      <c r="AF37" s="195">
        <v>7.4899999999999999E-4</v>
      </c>
      <c r="AG37" s="37"/>
    </row>
    <row r="38" spans="1:33" ht="12" customHeight="1">
      <c r="A38" s="35"/>
      <c r="B38" s="37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37"/>
    </row>
    <row r="39" spans="1:33" ht="12" customHeight="1">
      <c r="A39" s="35"/>
      <c r="B39" s="201" t="s">
        <v>186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37"/>
    </row>
    <row r="40" spans="1:33" ht="12" customHeight="1">
      <c r="A40" s="35"/>
      <c r="B40" s="201" t="s">
        <v>187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37"/>
    </row>
    <row r="41" spans="1:33" ht="15" customHeight="1">
      <c r="A41" s="36" t="s">
        <v>411</v>
      </c>
      <c r="B41" s="199" t="s">
        <v>17</v>
      </c>
      <c r="C41" s="210">
        <v>0.214</v>
      </c>
      <c r="D41" s="210">
        <v>0.20100000000000001</v>
      </c>
      <c r="E41" s="210">
        <v>0</v>
      </c>
      <c r="F41" s="210">
        <v>0</v>
      </c>
      <c r="G41" s="210">
        <v>0</v>
      </c>
      <c r="H41" s="210">
        <v>0</v>
      </c>
      <c r="I41" s="210">
        <v>0</v>
      </c>
      <c r="J41" s="210">
        <v>0</v>
      </c>
      <c r="K41" s="210">
        <v>0</v>
      </c>
      <c r="L41" s="210">
        <v>0</v>
      </c>
      <c r="M41" s="210">
        <v>0</v>
      </c>
      <c r="N41" s="210">
        <v>0</v>
      </c>
      <c r="O41" s="210">
        <v>0</v>
      </c>
      <c r="P41" s="210">
        <v>0</v>
      </c>
      <c r="Q41" s="210">
        <v>0</v>
      </c>
      <c r="R41" s="210">
        <v>0</v>
      </c>
      <c r="S41" s="210">
        <v>0</v>
      </c>
      <c r="T41" s="210">
        <v>0</v>
      </c>
      <c r="U41" s="210">
        <v>0</v>
      </c>
      <c r="V41" s="210">
        <v>0</v>
      </c>
      <c r="W41" s="210">
        <v>0</v>
      </c>
      <c r="X41" s="210">
        <v>0</v>
      </c>
      <c r="Y41" s="210">
        <v>0</v>
      </c>
      <c r="Z41" s="210">
        <v>0</v>
      </c>
      <c r="AA41" s="210">
        <v>0</v>
      </c>
      <c r="AB41" s="210">
        <v>0</v>
      </c>
      <c r="AC41" s="210">
        <v>0</v>
      </c>
      <c r="AD41" s="210">
        <v>0</v>
      </c>
      <c r="AE41" s="210">
        <v>0</v>
      </c>
      <c r="AF41" s="198" t="s">
        <v>1190</v>
      </c>
      <c r="AG41" s="37"/>
    </row>
    <row r="42" spans="1:33" ht="15" customHeight="1">
      <c r="A42" s="36" t="s">
        <v>410</v>
      </c>
      <c r="B42" s="199" t="s">
        <v>18</v>
      </c>
      <c r="C42" s="210">
        <v>1.625</v>
      </c>
      <c r="D42" s="210">
        <v>1.4039999999999999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0">
        <v>0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0">
        <v>0</v>
      </c>
      <c r="V42" s="210">
        <v>0</v>
      </c>
      <c r="W42" s="210">
        <v>0</v>
      </c>
      <c r="X42" s="210">
        <v>0</v>
      </c>
      <c r="Y42" s="210">
        <v>0</v>
      </c>
      <c r="Z42" s="210">
        <v>0</v>
      </c>
      <c r="AA42" s="210">
        <v>0</v>
      </c>
      <c r="AB42" s="210">
        <v>0</v>
      </c>
      <c r="AC42" s="210">
        <v>0</v>
      </c>
      <c r="AD42" s="210">
        <v>0</v>
      </c>
      <c r="AE42" s="210">
        <v>0</v>
      </c>
      <c r="AF42" s="198" t="s">
        <v>1190</v>
      </c>
      <c r="AG42" s="37"/>
    </row>
    <row r="43" spans="1:33" ht="15" customHeight="1">
      <c r="A43" s="36" t="s">
        <v>409</v>
      </c>
      <c r="B43" s="199" t="s">
        <v>1973</v>
      </c>
      <c r="C43" s="210">
        <v>6.8129999999999997</v>
      </c>
      <c r="D43" s="210">
        <v>4.7629999999999999</v>
      </c>
      <c r="E43" s="210">
        <v>0</v>
      </c>
      <c r="F43" s="210">
        <v>0</v>
      </c>
      <c r="G43" s="210">
        <v>0</v>
      </c>
      <c r="H43" s="210">
        <v>0</v>
      </c>
      <c r="I43" s="210">
        <v>0</v>
      </c>
      <c r="J43" s="210">
        <v>0</v>
      </c>
      <c r="K43" s="210">
        <v>0</v>
      </c>
      <c r="L43" s="210">
        <v>0</v>
      </c>
      <c r="M43" s="210">
        <v>0</v>
      </c>
      <c r="N43" s="210">
        <v>0</v>
      </c>
      <c r="O43" s="210">
        <v>0</v>
      </c>
      <c r="P43" s="210">
        <v>0</v>
      </c>
      <c r="Q43" s="210">
        <v>0</v>
      </c>
      <c r="R43" s="210">
        <v>0</v>
      </c>
      <c r="S43" s="210">
        <v>0</v>
      </c>
      <c r="T43" s="210">
        <v>0</v>
      </c>
      <c r="U43" s="210">
        <v>0</v>
      </c>
      <c r="V43" s="210">
        <v>0</v>
      </c>
      <c r="W43" s="210">
        <v>0</v>
      </c>
      <c r="X43" s="210">
        <v>0</v>
      </c>
      <c r="Y43" s="210">
        <v>0</v>
      </c>
      <c r="Z43" s="210">
        <v>0</v>
      </c>
      <c r="AA43" s="210">
        <v>0</v>
      </c>
      <c r="AB43" s="210">
        <v>0</v>
      </c>
      <c r="AC43" s="210">
        <v>0</v>
      </c>
      <c r="AD43" s="210">
        <v>0</v>
      </c>
      <c r="AE43" s="210">
        <v>0</v>
      </c>
      <c r="AF43" s="198" t="s">
        <v>1190</v>
      </c>
      <c r="AG43" s="37"/>
    </row>
    <row r="44" spans="1:33" ht="15" customHeight="1">
      <c r="A44" s="36" t="s">
        <v>408</v>
      </c>
      <c r="B44" s="199" t="s">
        <v>19</v>
      </c>
      <c r="C44" s="210">
        <v>430.726044</v>
      </c>
      <c r="D44" s="210">
        <v>450.21099900000002</v>
      </c>
      <c r="E44" s="210">
        <v>506.26861600000001</v>
      </c>
      <c r="F44" s="210">
        <v>505.54254200000003</v>
      </c>
      <c r="G44" s="210">
        <v>501.88235500000002</v>
      </c>
      <c r="H44" s="210">
        <v>501.02459700000003</v>
      </c>
      <c r="I44" s="210">
        <v>501.27307100000002</v>
      </c>
      <c r="J44" s="210">
        <v>502.62289399999997</v>
      </c>
      <c r="K44" s="210">
        <v>503.86196899999999</v>
      </c>
      <c r="L44" s="210">
        <v>501.58245799999997</v>
      </c>
      <c r="M44" s="210">
        <v>501.67062399999998</v>
      </c>
      <c r="N44" s="210">
        <v>500.66290300000003</v>
      </c>
      <c r="O44" s="210">
        <v>499.48931900000002</v>
      </c>
      <c r="P44" s="210">
        <v>498.87899800000002</v>
      </c>
      <c r="Q44" s="210">
        <v>499.341339</v>
      </c>
      <c r="R44" s="210">
        <v>496.95248400000003</v>
      </c>
      <c r="S44" s="210">
        <v>494.43627900000001</v>
      </c>
      <c r="T44" s="210">
        <v>495.96826199999998</v>
      </c>
      <c r="U44" s="210">
        <v>494.89913899999999</v>
      </c>
      <c r="V44" s="210">
        <v>496.25701900000001</v>
      </c>
      <c r="W44" s="210">
        <v>495.052277</v>
      </c>
      <c r="X44" s="210">
        <v>492.341949</v>
      </c>
      <c r="Y44" s="210">
        <v>489.80178799999999</v>
      </c>
      <c r="Z44" s="210">
        <v>490.505493</v>
      </c>
      <c r="AA44" s="210">
        <v>489.22287</v>
      </c>
      <c r="AB44" s="210">
        <v>489.82376099999999</v>
      </c>
      <c r="AC44" s="210">
        <v>494.230774</v>
      </c>
      <c r="AD44" s="210">
        <v>492.15185500000001</v>
      </c>
      <c r="AE44" s="210">
        <v>492.43090799999999</v>
      </c>
      <c r="AF44" s="198">
        <v>4.7930000000000004E-3</v>
      </c>
      <c r="AG44" s="37"/>
    </row>
    <row r="45" spans="1:33" ht="15" customHeight="1">
      <c r="A45" s="36" t="s">
        <v>407</v>
      </c>
      <c r="B45" s="199" t="s">
        <v>188</v>
      </c>
      <c r="C45" s="210">
        <v>1277.525024</v>
      </c>
      <c r="D45" s="210">
        <v>1334.649048</v>
      </c>
      <c r="E45" s="210">
        <v>1281.0361330000001</v>
      </c>
      <c r="F45" s="210">
        <v>1267.13147</v>
      </c>
      <c r="G45" s="210">
        <v>1282.5722659999999</v>
      </c>
      <c r="H45" s="210">
        <v>1296.676025</v>
      </c>
      <c r="I45" s="210">
        <v>1316.9562989999999</v>
      </c>
      <c r="J45" s="210">
        <v>1335.3251949999999</v>
      </c>
      <c r="K45" s="210">
        <v>1341.9495850000001</v>
      </c>
      <c r="L45" s="210">
        <v>1342.7404790000001</v>
      </c>
      <c r="M45" s="210">
        <v>1346.513672</v>
      </c>
      <c r="N45" s="210">
        <v>1355.1080320000001</v>
      </c>
      <c r="O45" s="210">
        <v>1377.0399170000001</v>
      </c>
      <c r="P45" s="210">
        <v>1376.2769780000001</v>
      </c>
      <c r="Q45" s="210">
        <v>1382.9345699999999</v>
      </c>
      <c r="R45" s="210">
        <v>1396.6092530000001</v>
      </c>
      <c r="S45" s="210">
        <v>1392.4357910000001</v>
      </c>
      <c r="T45" s="210">
        <v>1392.4406739999999</v>
      </c>
      <c r="U45" s="210">
        <v>1386.2410890000001</v>
      </c>
      <c r="V45" s="210">
        <v>1385.55835</v>
      </c>
      <c r="W45" s="210">
        <v>1385.335693</v>
      </c>
      <c r="X45" s="210">
        <v>1389.242798</v>
      </c>
      <c r="Y45" s="210">
        <v>1382.037231</v>
      </c>
      <c r="Z45" s="210">
        <v>1383.2329099999999</v>
      </c>
      <c r="AA45" s="210">
        <v>1388.081909</v>
      </c>
      <c r="AB45" s="210">
        <v>1385.582764</v>
      </c>
      <c r="AC45" s="210">
        <v>1389.9270019999999</v>
      </c>
      <c r="AD45" s="210">
        <v>1390.225952</v>
      </c>
      <c r="AE45" s="210">
        <v>1384.8585210000001</v>
      </c>
      <c r="AF45" s="198">
        <v>2.885E-3</v>
      </c>
      <c r="AG45" s="37"/>
    </row>
    <row r="46" spans="1:33" ht="15" customHeight="1">
      <c r="A46" s="36" t="s">
        <v>406</v>
      </c>
      <c r="B46" s="199" t="s">
        <v>1974</v>
      </c>
      <c r="C46" s="210">
        <v>2.9580000000000002</v>
      </c>
      <c r="D46" s="210">
        <v>4.9889999999999999</v>
      </c>
      <c r="E46" s="210">
        <v>24.292525999999999</v>
      </c>
      <c r="F46" s="210">
        <v>24.560642000000001</v>
      </c>
      <c r="G46" s="210">
        <v>13.761251</v>
      </c>
      <c r="H46" s="210">
        <v>15.568744000000001</v>
      </c>
      <c r="I46" s="210">
        <v>13.822459</v>
      </c>
      <c r="J46" s="210">
        <v>13.990461</v>
      </c>
      <c r="K46" s="210">
        <v>9.2467600000000001</v>
      </c>
      <c r="L46" s="210">
        <v>12.613883</v>
      </c>
      <c r="M46" s="210">
        <v>9.9863929999999996</v>
      </c>
      <c r="N46" s="210">
        <v>4.5608170000000001</v>
      </c>
      <c r="O46" s="210">
        <v>1.1093850000000001</v>
      </c>
      <c r="P46" s="210">
        <v>0</v>
      </c>
      <c r="Q46" s="210">
        <v>0.135051</v>
      </c>
      <c r="R46" s="210">
        <v>0.13893900000000001</v>
      </c>
      <c r="S46" s="210">
        <v>1.756637</v>
      </c>
      <c r="T46" s="210">
        <v>0.99550499999999997</v>
      </c>
      <c r="U46" s="210">
        <v>8.1714749999999992</v>
      </c>
      <c r="V46" s="210">
        <v>7.9327550000000002</v>
      </c>
      <c r="W46" s="210">
        <v>12.302121</v>
      </c>
      <c r="X46" s="210">
        <v>11.836</v>
      </c>
      <c r="Y46" s="210">
        <v>14.424797</v>
      </c>
      <c r="Z46" s="210">
        <v>16.828371000000001</v>
      </c>
      <c r="AA46" s="210">
        <v>20.270391</v>
      </c>
      <c r="AB46" s="210">
        <v>21.820927000000001</v>
      </c>
      <c r="AC46" s="210">
        <v>17.620657000000001</v>
      </c>
      <c r="AD46" s="210">
        <v>18.324017000000001</v>
      </c>
      <c r="AE46" s="210">
        <v>18.900697999999998</v>
      </c>
      <c r="AF46" s="198">
        <v>6.8482000000000001E-2</v>
      </c>
      <c r="AG46" s="37"/>
    </row>
    <row r="47" spans="1:33" ht="15" customHeight="1">
      <c r="A47" s="36" t="s">
        <v>405</v>
      </c>
      <c r="B47" s="199" t="s">
        <v>43</v>
      </c>
      <c r="C47" s="210">
        <v>1719.8610839999999</v>
      </c>
      <c r="D47" s="210">
        <v>1796.2170410000001</v>
      </c>
      <c r="E47" s="210">
        <v>1811.597168</v>
      </c>
      <c r="F47" s="210">
        <v>1797.234741</v>
      </c>
      <c r="G47" s="210">
        <v>1798.2158199999999</v>
      </c>
      <c r="H47" s="210">
        <v>1813.269409</v>
      </c>
      <c r="I47" s="210">
        <v>1832.05188</v>
      </c>
      <c r="J47" s="210">
        <v>1851.9385990000001</v>
      </c>
      <c r="K47" s="210">
        <v>1855.0582280000001</v>
      </c>
      <c r="L47" s="210">
        <v>1856.9368899999999</v>
      </c>
      <c r="M47" s="210">
        <v>1858.1707759999999</v>
      </c>
      <c r="N47" s="210">
        <v>1860.3317870000001</v>
      </c>
      <c r="O47" s="210">
        <v>1877.638672</v>
      </c>
      <c r="P47" s="210">
        <v>1875.1560059999999</v>
      </c>
      <c r="Q47" s="210">
        <v>1882.410889</v>
      </c>
      <c r="R47" s="210">
        <v>1893.7006839999999</v>
      </c>
      <c r="S47" s="210">
        <v>1888.6286620000001</v>
      </c>
      <c r="T47" s="210">
        <v>1889.404419</v>
      </c>
      <c r="U47" s="210">
        <v>1889.311768</v>
      </c>
      <c r="V47" s="210">
        <v>1889.748169</v>
      </c>
      <c r="W47" s="210">
        <v>1892.690063</v>
      </c>
      <c r="X47" s="210">
        <v>1893.4207759999999</v>
      </c>
      <c r="Y47" s="210">
        <v>1886.263794</v>
      </c>
      <c r="Z47" s="210">
        <v>1890.5667719999999</v>
      </c>
      <c r="AA47" s="210">
        <v>1897.5751949999999</v>
      </c>
      <c r="AB47" s="210">
        <v>1897.2274170000001</v>
      </c>
      <c r="AC47" s="210">
        <v>1901.7783199999999</v>
      </c>
      <c r="AD47" s="210">
        <v>1900.7017820000001</v>
      </c>
      <c r="AE47" s="210">
        <v>1896.190186</v>
      </c>
      <c r="AF47" s="198">
        <v>3.4919999999999999E-3</v>
      </c>
      <c r="AG47" s="37"/>
    </row>
    <row r="48" spans="1:33" ht="15" customHeight="1">
      <c r="A48" s="36" t="s">
        <v>404</v>
      </c>
      <c r="B48" s="199" t="s">
        <v>21</v>
      </c>
      <c r="C48" s="210">
        <v>863.21301300000005</v>
      </c>
      <c r="D48" s="210">
        <v>882.14196800000002</v>
      </c>
      <c r="E48" s="210">
        <v>567.28167699999995</v>
      </c>
      <c r="F48" s="210">
        <v>569.05914299999995</v>
      </c>
      <c r="G48" s="210">
        <v>590.87219200000004</v>
      </c>
      <c r="H48" s="210">
        <v>590.80853300000001</v>
      </c>
      <c r="I48" s="210">
        <v>594.85241699999995</v>
      </c>
      <c r="J48" s="210">
        <v>598.73999000000003</v>
      </c>
      <c r="K48" s="210">
        <v>617.21014400000001</v>
      </c>
      <c r="L48" s="210">
        <v>601.801514</v>
      </c>
      <c r="M48" s="210">
        <v>600.01501499999995</v>
      </c>
      <c r="N48" s="210">
        <v>608.35613999999998</v>
      </c>
      <c r="O48" s="210">
        <v>618.28143299999999</v>
      </c>
      <c r="P48" s="210">
        <v>619.33917199999996</v>
      </c>
      <c r="Q48" s="210">
        <v>631.02185099999997</v>
      </c>
      <c r="R48" s="210">
        <v>632.67742899999996</v>
      </c>
      <c r="S48" s="210">
        <v>632.65759300000002</v>
      </c>
      <c r="T48" s="210">
        <v>618.58142099999998</v>
      </c>
      <c r="U48" s="210">
        <v>612.63140899999996</v>
      </c>
      <c r="V48" s="210">
        <v>616.30004899999994</v>
      </c>
      <c r="W48" s="210">
        <v>618.74017300000003</v>
      </c>
      <c r="X48" s="210">
        <v>621.43237299999998</v>
      </c>
      <c r="Y48" s="210">
        <v>620.598389</v>
      </c>
      <c r="Z48" s="210">
        <v>620.47699</v>
      </c>
      <c r="AA48" s="210">
        <v>618.76074200000005</v>
      </c>
      <c r="AB48" s="210">
        <v>625.59912099999997</v>
      </c>
      <c r="AC48" s="210">
        <v>646.32830799999999</v>
      </c>
      <c r="AD48" s="210">
        <v>660.32482900000002</v>
      </c>
      <c r="AE48" s="210">
        <v>662.13305700000001</v>
      </c>
      <c r="AF48" s="198">
        <v>-9.4269999999999996E-3</v>
      </c>
      <c r="AG48" s="37"/>
    </row>
    <row r="49" spans="1:33" ht="15" customHeight="1">
      <c r="A49" s="36" t="s">
        <v>403</v>
      </c>
      <c r="B49" s="199" t="s">
        <v>2116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402</v>
      </c>
      <c r="B50" s="199" t="s">
        <v>24</v>
      </c>
      <c r="C50" s="210">
        <v>150.222992</v>
      </c>
      <c r="D50" s="210">
        <v>145.69000199999999</v>
      </c>
      <c r="E50" s="210">
        <v>144.61003099999999</v>
      </c>
      <c r="F50" s="210">
        <v>143.79350299999999</v>
      </c>
      <c r="G50" s="210">
        <v>145.18263200000001</v>
      </c>
      <c r="H50" s="210">
        <v>145.89424099999999</v>
      </c>
      <c r="I50" s="210">
        <v>148.53568999999999</v>
      </c>
      <c r="J50" s="210">
        <v>150.52310199999999</v>
      </c>
      <c r="K50" s="210">
        <v>153.031387</v>
      </c>
      <c r="L50" s="210">
        <v>151.32385300000001</v>
      </c>
      <c r="M50" s="210">
        <v>151.39366100000001</v>
      </c>
      <c r="N50" s="210">
        <v>152.11627200000001</v>
      </c>
      <c r="O50" s="210">
        <v>155.30439799999999</v>
      </c>
      <c r="P50" s="210">
        <v>154.647278</v>
      </c>
      <c r="Q50" s="210">
        <v>156.92004399999999</v>
      </c>
      <c r="R50" s="210">
        <v>157.684113</v>
      </c>
      <c r="S50" s="210">
        <v>156.68298300000001</v>
      </c>
      <c r="T50" s="210">
        <v>158.088593</v>
      </c>
      <c r="U50" s="210">
        <v>157.93109100000001</v>
      </c>
      <c r="V50" s="210">
        <v>158.47929400000001</v>
      </c>
      <c r="W50" s="210">
        <v>159.62918099999999</v>
      </c>
      <c r="X50" s="210">
        <v>159.33883700000001</v>
      </c>
      <c r="Y50" s="210">
        <v>159.82666</v>
      </c>
      <c r="Z50" s="210">
        <v>159.995667</v>
      </c>
      <c r="AA50" s="210">
        <v>160.56414799999999</v>
      </c>
      <c r="AB50" s="210">
        <v>161.15765400000001</v>
      </c>
      <c r="AC50" s="210">
        <v>162.47122200000001</v>
      </c>
      <c r="AD50" s="210">
        <v>163.16272000000001</v>
      </c>
      <c r="AE50" s="210">
        <v>163.715363</v>
      </c>
      <c r="AF50" s="198">
        <v>3.0760000000000002E-3</v>
      </c>
      <c r="AG50" s="37"/>
    </row>
    <row r="51" spans="1:33" ht="15" customHeight="1">
      <c r="A51" s="36" t="s">
        <v>401</v>
      </c>
      <c r="B51" s="201" t="s">
        <v>189</v>
      </c>
      <c r="C51" s="211">
        <v>2733.2971189999998</v>
      </c>
      <c r="D51" s="211">
        <v>2824.048828</v>
      </c>
      <c r="E51" s="211">
        <v>2523.4890140000002</v>
      </c>
      <c r="F51" s="211">
        <v>2510.0874020000001</v>
      </c>
      <c r="G51" s="211">
        <v>2534.2705080000001</v>
      </c>
      <c r="H51" s="211">
        <v>2549.9721679999998</v>
      </c>
      <c r="I51" s="211">
        <v>2575.4399410000001</v>
      </c>
      <c r="J51" s="211">
        <v>2601.201904</v>
      </c>
      <c r="K51" s="211">
        <v>2625.2998050000001</v>
      </c>
      <c r="L51" s="211">
        <v>2610.0620119999999</v>
      </c>
      <c r="M51" s="211">
        <v>2609.579346</v>
      </c>
      <c r="N51" s="211">
        <v>2620.8041990000002</v>
      </c>
      <c r="O51" s="211">
        <v>2651.2246089999999</v>
      </c>
      <c r="P51" s="211">
        <v>2649.1423340000001</v>
      </c>
      <c r="Q51" s="211">
        <v>2670.352539</v>
      </c>
      <c r="R51" s="211">
        <v>2684.0622560000002</v>
      </c>
      <c r="S51" s="211">
        <v>2677.9692380000001</v>
      </c>
      <c r="T51" s="211">
        <v>2666.0744629999999</v>
      </c>
      <c r="U51" s="211">
        <v>2659.874268</v>
      </c>
      <c r="V51" s="211">
        <v>2664.5275879999999</v>
      </c>
      <c r="W51" s="211">
        <v>2671.0593260000001</v>
      </c>
      <c r="X51" s="211">
        <v>2674.1918949999999</v>
      </c>
      <c r="Y51" s="211">
        <v>2666.6889649999998</v>
      </c>
      <c r="Z51" s="211">
        <v>2671.039307</v>
      </c>
      <c r="AA51" s="211">
        <v>2676.9001459999999</v>
      </c>
      <c r="AB51" s="211">
        <v>2683.984375</v>
      </c>
      <c r="AC51" s="211">
        <v>2710.5778810000002</v>
      </c>
      <c r="AD51" s="211">
        <v>2724.189453</v>
      </c>
      <c r="AE51" s="211">
        <v>2722.0385740000002</v>
      </c>
      <c r="AF51" s="195">
        <v>-1.47E-4</v>
      </c>
      <c r="AG51" s="37"/>
    </row>
    <row r="52" spans="1:33" ht="15" customHeight="1">
      <c r="A52" s="35"/>
      <c r="B52" s="37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5"/>
      <c r="B53" s="201" t="s">
        <v>1975</v>
      </c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37"/>
    </row>
    <row r="54" spans="1:33" ht="15" customHeight="1">
      <c r="A54" s="36" t="s">
        <v>400</v>
      </c>
      <c r="B54" s="201" t="s">
        <v>190</v>
      </c>
      <c r="C54" s="197">
        <v>190.97287</v>
      </c>
      <c r="D54" s="197">
        <v>196.279617</v>
      </c>
      <c r="E54" s="197">
        <v>181.99762000000001</v>
      </c>
      <c r="F54" s="197">
        <v>180.27801500000001</v>
      </c>
      <c r="G54" s="197">
        <v>181.035034</v>
      </c>
      <c r="H54" s="197">
        <v>181.52761799999999</v>
      </c>
      <c r="I54" s="197">
        <v>182.88296500000001</v>
      </c>
      <c r="J54" s="197">
        <v>184.44426000000001</v>
      </c>
      <c r="K54" s="197">
        <v>185.59309400000001</v>
      </c>
      <c r="L54" s="197">
        <v>184.21812399999999</v>
      </c>
      <c r="M54" s="197">
        <v>183.93812600000001</v>
      </c>
      <c r="N54" s="197">
        <v>184.57692</v>
      </c>
      <c r="O54" s="197">
        <v>186.406128</v>
      </c>
      <c r="P54" s="197">
        <v>186.08442700000001</v>
      </c>
      <c r="Q54" s="197">
        <v>187.208572</v>
      </c>
      <c r="R54" s="197">
        <v>187.97340399999999</v>
      </c>
      <c r="S54" s="197">
        <v>187.22473099999999</v>
      </c>
      <c r="T54" s="197">
        <v>186.502365</v>
      </c>
      <c r="U54" s="197">
        <v>185.69757100000001</v>
      </c>
      <c r="V54" s="197">
        <v>185.926331</v>
      </c>
      <c r="W54" s="197">
        <v>186.132034</v>
      </c>
      <c r="X54" s="197">
        <v>186.18029799999999</v>
      </c>
      <c r="Y54" s="197">
        <v>185.43627900000001</v>
      </c>
      <c r="Z54" s="197">
        <v>185.631821</v>
      </c>
      <c r="AA54" s="197">
        <v>185.885513</v>
      </c>
      <c r="AB54" s="197">
        <v>186.10067699999999</v>
      </c>
      <c r="AC54" s="197">
        <v>187.50402800000001</v>
      </c>
      <c r="AD54" s="197">
        <v>188.04283100000001</v>
      </c>
      <c r="AE54" s="197">
        <v>187.76902799999999</v>
      </c>
      <c r="AF54" s="195">
        <v>-6.0400000000000004E-4</v>
      </c>
      <c r="AG54" s="37"/>
    </row>
    <row r="55" spans="1:33" ht="15" customHeight="1">
      <c r="A55" s="35"/>
      <c r="B55" s="3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37"/>
    </row>
    <row r="56" spans="1:33" ht="15" customHeight="1">
      <c r="A56" s="35"/>
      <c r="B56" s="37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37"/>
    </row>
    <row r="57" spans="1:33" ht="15" customHeight="1">
      <c r="A57" s="35"/>
      <c r="B57" s="201" t="s">
        <v>191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37"/>
    </row>
    <row r="58" spans="1:33" ht="12" customHeight="1">
      <c r="A58" s="35"/>
      <c r="B58" s="201" t="s">
        <v>192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</row>
    <row r="59" spans="1:33" ht="15" customHeight="1">
      <c r="A59" s="36" t="s">
        <v>399</v>
      </c>
      <c r="B59" s="199" t="s">
        <v>17</v>
      </c>
      <c r="C59" s="210">
        <v>3.6811999999999998E-2</v>
      </c>
      <c r="D59" s="210">
        <v>3.2876000000000002E-2</v>
      </c>
      <c r="E59" s="210">
        <v>0</v>
      </c>
      <c r="F59" s="210">
        <v>0</v>
      </c>
      <c r="G59" s="210">
        <v>0</v>
      </c>
      <c r="H59" s="210">
        <v>0</v>
      </c>
      <c r="I59" s="210">
        <v>0</v>
      </c>
      <c r="J59" s="210">
        <v>0</v>
      </c>
      <c r="K59" s="210">
        <v>0</v>
      </c>
      <c r="L59" s="210">
        <v>0</v>
      </c>
      <c r="M59" s="210">
        <v>0</v>
      </c>
      <c r="N59" s="210">
        <v>0</v>
      </c>
      <c r="O59" s="210">
        <v>0</v>
      </c>
      <c r="P59" s="210">
        <v>0</v>
      </c>
      <c r="Q59" s="210">
        <v>0</v>
      </c>
      <c r="R59" s="210">
        <v>0</v>
      </c>
      <c r="S59" s="210">
        <v>0</v>
      </c>
      <c r="T59" s="210">
        <v>0</v>
      </c>
      <c r="U59" s="210">
        <v>0</v>
      </c>
      <c r="V59" s="210">
        <v>0</v>
      </c>
      <c r="W59" s="210">
        <v>0</v>
      </c>
      <c r="X59" s="210">
        <v>0</v>
      </c>
      <c r="Y59" s="210">
        <v>0</v>
      </c>
      <c r="Z59" s="210">
        <v>0</v>
      </c>
      <c r="AA59" s="210">
        <v>0</v>
      </c>
      <c r="AB59" s="210">
        <v>0</v>
      </c>
      <c r="AC59" s="210">
        <v>0</v>
      </c>
      <c r="AD59" s="210">
        <v>0</v>
      </c>
      <c r="AE59" s="210">
        <v>0</v>
      </c>
      <c r="AF59" s="198" t="s">
        <v>1190</v>
      </c>
      <c r="AG59" s="37"/>
    </row>
    <row r="60" spans="1:33" ht="15" customHeight="1">
      <c r="A60" s="36" t="s">
        <v>398</v>
      </c>
      <c r="B60" s="199" t="s">
        <v>18</v>
      </c>
      <c r="C60" s="210">
        <v>0.279532</v>
      </c>
      <c r="D60" s="210">
        <v>0.22964200000000001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0">
        <v>0</v>
      </c>
      <c r="O60" s="210">
        <v>0</v>
      </c>
      <c r="P60" s="210">
        <v>0</v>
      </c>
      <c r="Q60" s="210">
        <v>0</v>
      </c>
      <c r="R60" s="210">
        <v>0</v>
      </c>
      <c r="S60" s="210">
        <v>0</v>
      </c>
      <c r="T60" s="210">
        <v>0</v>
      </c>
      <c r="U60" s="210">
        <v>0</v>
      </c>
      <c r="V60" s="210">
        <v>0</v>
      </c>
      <c r="W60" s="210">
        <v>0</v>
      </c>
      <c r="X60" s="210">
        <v>0</v>
      </c>
      <c r="Y60" s="210">
        <v>0</v>
      </c>
      <c r="Z60" s="210">
        <v>0</v>
      </c>
      <c r="AA60" s="210">
        <v>0</v>
      </c>
      <c r="AB60" s="210">
        <v>0</v>
      </c>
      <c r="AC60" s="210">
        <v>0</v>
      </c>
      <c r="AD60" s="210">
        <v>0</v>
      </c>
      <c r="AE60" s="210">
        <v>0</v>
      </c>
      <c r="AF60" s="198" t="s">
        <v>1190</v>
      </c>
      <c r="AG60" s="37"/>
    </row>
    <row r="61" spans="1:33" ht="15" customHeight="1">
      <c r="A61" s="36" t="s">
        <v>397</v>
      </c>
      <c r="B61" s="199" t="s">
        <v>1973</v>
      </c>
      <c r="C61" s="210">
        <v>1.171972</v>
      </c>
      <c r="D61" s="210">
        <v>0.77905000000000002</v>
      </c>
      <c r="E61" s="210">
        <v>0</v>
      </c>
      <c r="F61" s="210">
        <v>0</v>
      </c>
      <c r="G61" s="210">
        <v>0</v>
      </c>
      <c r="H61" s="210">
        <v>0</v>
      </c>
      <c r="I61" s="210">
        <v>0</v>
      </c>
      <c r="J61" s="210">
        <v>0</v>
      </c>
      <c r="K61" s="210">
        <v>0</v>
      </c>
      <c r="L61" s="210">
        <v>0</v>
      </c>
      <c r="M61" s="210">
        <v>0</v>
      </c>
      <c r="N61" s="210">
        <v>0</v>
      </c>
      <c r="O61" s="210">
        <v>0</v>
      </c>
      <c r="P61" s="210">
        <v>0</v>
      </c>
      <c r="Q61" s="210">
        <v>0</v>
      </c>
      <c r="R61" s="210">
        <v>0</v>
      </c>
      <c r="S61" s="210">
        <v>0</v>
      </c>
      <c r="T61" s="210">
        <v>0</v>
      </c>
      <c r="U61" s="210">
        <v>0</v>
      </c>
      <c r="V61" s="210">
        <v>0</v>
      </c>
      <c r="W61" s="210">
        <v>0</v>
      </c>
      <c r="X61" s="210">
        <v>0</v>
      </c>
      <c r="Y61" s="210">
        <v>0</v>
      </c>
      <c r="Z61" s="210">
        <v>0</v>
      </c>
      <c r="AA61" s="210">
        <v>0</v>
      </c>
      <c r="AB61" s="210">
        <v>0</v>
      </c>
      <c r="AC61" s="210">
        <v>0</v>
      </c>
      <c r="AD61" s="210">
        <v>0</v>
      </c>
      <c r="AE61" s="210">
        <v>0</v>
      </c>
      <c r="AF61" s="198" t="s">
        <v>1190</v>
      </c>
      <c r="AG61" s="37"/>
    </row>
    <row r="62" spans="1:33" ht="15" customHeight="1">
      <c r="A62" s="36" t="s">
        <v>396</v>
      </c>
      <c r="B62" s="199" t="s">
        <v>19</v>
      </c>
      <c r="C62" s="210">
        <v>74.093491</v>
      </c>
      <c r="D62" s="210">
        <v>73.637816999999998</v>
      </c>
      <c r="E62" s="210">
        <v>79.747878999999998</v>
      </c>
      <c r="F62" s="210">
        <v>79.585212999999996</v>
      </c>
      <c r="G62" s="210">
        <v>78.797248999999994</v>
      </c>
      <c r="H62" s="210">
        <v>77.826149000000001</v>
      </c>
      <c r="I62" s="210">
        <v>77.836738999999994</v>
      </c>
      <c r="J62" s="210">
        <v>77.617324999999994</v>
      </c>
      <c r="K62" s="210">
        <v>77.763489000000007</v>
      </c>
      <c r="L62" s="210">
        <v>77.495604999999998</v>
      </c>
      <c r="M62" s="210">
        <v>77.790870999999996</v>
      </c>
      <c r="N62" s="210">
        <v>77.505179999999996</v>
      </c>
      <c r="O62" s="210">
        <v>77.190963999999994</v>
      </c>
      <c r="P62" s="210">
        <v>77.088829000000004</v>
      </c>
      <c r="Q62" s="210">
        <v>77.157355999999993</v>
      </c>
      <c r="R62" s="210">
        <v>76.706519999999998</v>
      </c>
      <c r="S62" s="210">
        <v>76.303580999999994</v>
      </c>
      <c r="T62" s="210">
        <v>76.480712999999994</v>
      </c>
      <c r="U62" s="210">
        <v>76.367973000000006</v>
      </c>
      <c r="V62" s="210">
        <v>76.633705000000006</v>
      </c>
      <c r="W62" s="210">
        <v>76.459166999999994</v>
      </c>
      <c r="X62" s="210">
        <v>76.295890999999997</v>
      </c>
      <c r="Y62" s="210">
        <v>76.053252999999998</v>
      </c>
      <c r="Z62" s="210">
        <v>76.279289000000006</v>
      </c>
      <c r="AA62" s="210">
        <v>75.948288000000005</v>
      </c>
      <c r="AB62" s="210">
        <v>76.190201000000002</v>
      </c>
      <c r="AC62" s="210">
        <v>76.635970999999998</v>
      </c>
      <c r="AD62" s="210">
        <v>76.209511000000006</v>
      </c>
      <c r="AE62" s="210">
        <v>76.410331999999997</v>
      </c>
      <c r="AF62" s="198">
        <v>1.1000000000000001E-3</v>
      </c>
      <c r="AG62" s="37"/>
    </row>
    <row r="63" spans="1:33" ht="15" customHeight="1">
      <c r="A63" s="36" t="s">
        <v>395</v>
      </c>
      <c r="B63" s="199" t="s">
        <v>188</v>
      </c>
      <c r="C63" s="210">
        <v>219.75984199999999</v>
      </c>
      <c r="D63" s="210">
        <v>218.299072</v>
      </c>
      <c r="E63" s="210">
        <v>201.78994800000001</v>
      </c>
      <c r="F63" s="210">
        <v>199.47860700000001</v>
      </c>
      <c r="G63" s="210">
        <v>201.36823999999999</v>
      </c>
      <c r="H63" s="210">
        <v>201.41784699999999</v>
      </c>
      <c r="I63" s="210">
        <v>204.49449200000001</v>
      </c>
      <c r="J63" s="210">
        <v>206.207031</v>
      </c>
      <c r="K63" s="210">
        <v>207.10964999999999</v>
      </c>
      <c r="L63" s="210">
        <v>207.45639</v>
      </c>
      <c r="M63" s="210">
        <v>208.79530299999999</v>
      </c>
      <c r="N63" s="210">
        <v>209.77766399999999</v>
      </c>
      <c r="O63" s="210">
        <v>212.807434</v>
      </c>
      <c r="P63" s="210">
        <v>212.667969</v>
      </c>
      <c r="Q63" s="210">
        <v>213.68864400000001</v>
      </c>
      <c r="R63" s="210">
        <v>215.571991</v>
      </c>
      <c r="S63" s="210">
        <v>214.88682600000001</v>
      </c>
      <c r="T63" s="210">
        <v>214.72110000000001</v>
      </c>
      <c r="U63" s="210">
        <v>213.911102</v>
      </c>
      <c r="V63" s="210">
        <v>213.96266199999999</v>
      </c>
      <c r="W63" s="210">
        <v>213.960464</v>
      </c>
      <c r="X63" s="210">
        <v>215.28434799999999</v>
      </c>
      <c r="Y63" s="210">
        <v>214.59381099999999</v>
      </c>
      <c r="Z63" s="210">
        <v>215.10874899999999</v>
      </c>
      <c r="AA63" s="210">
        <v>215.489609</v>
      </c>
      <c r="AB63" s="210">
        <v>215.52207899999999</v>
      </c>
      <c r="AC63" s="210">
        <v>215.52362099999999</v>
      </c>
      <c r="AD63" s="210">
        <v>215.275925</v>
      </c>
      <c r="AE63" s="210">
        <v>214.88801599999999</v>
      </c>
      <c r="AF63" s="198">
        <v>-8.0000000000000004E-4</v>
      </c>
      <c r="AG63" s="37"/>
    </row>
    <row r="64" spans="1:33" ht="15" customHeight="1">
      <c r="A64" s="36" t="s">
        <v>394</v>
      </c>
      <c r="B64" s="199" t="s">
        <v>1974</v>
      </c>
      <c r="C64" s="210">
        <v>0.50883500000000004</v>
      </c>
      <c r="D64" s="210">
        <v>0.81601500000000005</v>
      </c>
      <c r="E64" s="210">
        <v>3.8265799999999999</v>
      </c>
      <c r="F64" s="210">
        <v>3.8664679999999998</v>
      </c>
      <c r="G64" s="210">
        <v>2.1605629999999998</v>
      </c>
      <c r="H64" s="210">
        <v>2.418355</v>
      </c>
      <c r="I64" s="210">
        <v>2.146325</v>
      </c>
      <c r="J64" s="210">
        <v>2.1604709999999998</v>
      </c>
      <c r="K64" s="210">
        <v>1.427098</v>
      </c>
      <c r="L64" s="210">
        <v>1.9488730000000001</v>
      </c>
      <c r="M64" s="210">
        <v>1.5485260000000001</v>
      </c>
      <c r="N64" s="210">
        <v>0.70603800000000005</v>
      </c>
      <c r="O64" s="210">
        <v>0.17144400000000001</v>
      </c>
      <c r="P64" s="210">
        <v>0</v>
      </c>
      <c r="Q64" s="210">
        <v>2.0868000000000001E-2</v>
      </c>
      <c r="R64" s="210">
        <v>2.1446E-2</v>
      </c>
      <c r="S64" s="210">
        <v>0.271092</v>
      </c>
      <c r="T64" s="210">
        <v>0.15351200000000001</v>
      </c>
      <c r="U64" s="210">
        <v>1.260942</v>
      </c>
      <c r="V64" s="210">
        <v>1.2250030000000001</v>
      </c>
      <c r="W64" s="210">
        <v>1.900021</v>
      </c>
      <c r="X64" s="210">
        <v>1.8341689999999999</v>
      </c>
      <c r="Y64" s="210">
        <v>2.239789</v>
      </c>
      <c r="Z64" s="210">
        <v>2.6170070000000001</v>
      </c>
      <c r="AA64" s="210">
        <v>3.1468310000000002</v>
      </c>
      <c r="AB64" s="210">
        <v>3.394161</v>
      </c>
      <c r="AC64" s="210">
        <v>2.7322790000000001</v>
      </c>
      <c r="AD64" s="210">
        <v>2.837466</v>
      </c>
      <c r="AE64" s="210">
        <v>2.9328150000000002</v>
      </c>
      <c r="AF64" s="198">
        <v>6.4555000000000001E-2</v>
      </c>
      <c r="AG64" s="37"/>
    </row>
    <row r="65" spans="1:33" ht="15" customHeight="1">
      <c r="A65" s="36" t="s">
        <v>393</v>
      </c>
      <c r="B65" s="199" t="s">
        <v>43</v>
      </c>
      <c r="C65" s="210">
        <v>295.85049400000003</v>
      </c>
      <c r="D65" s="210">
        <v>293.794464</v>
      </c>
      <c r="E65" s="210">
        <v>285.36441000000002</v>
      </c>
      <c r="F65" s="210">
        <v>282.93026700000001</v>
      </c>
      <c r="G65" s="210">
        <v>282.32605000000001</v>
      </c>
      <c r="H65" s="210">
        <v>281.66235399999999</v>
      </c>
      <c r="I65" s="210">
        <v>284.47757000000001</v>
      </c>
      <c r="J65" s="210">
        <v>285.984802</v>
      </c>
      <c r="K65" s="210">
        <v>286.30023199999999</v>
      </c>
      <c r="L65" s="210">
        <v>286.90087899999997</v>
      </c>
      <c r="M65" s="210">
        <v>288.134705</v>
      </c>
      <c r="N65" s="210">
        <v>287.98886099999999</v>
      </c>
      <c r="O65" s="210">
        <v>290.16986100000003</v>
      </c>
      <c r="P65" s="210">
        <v>289.75680499999999</v>
      </c>
      <c r="Q65" s="210">
        <v>290.86688199999998</v>
      </c>
      <c r="R65" s="210">
        <v>292.29995700000001</v>
      </c>
      <c r="S65" s="210">
        <v>291.46148699999998</v>
      </c>
      <c r="T65" s="210">
        <v>291.35531600000002</v>
      </c>
      <c r="U65" s="210">
        <v>291.54003899999998</v>
      </c>
      <c r="V65" s="210">
        <v>291.82138099999997</v>
      </c>
      <c r="W65" s="210">
        <v>292.31964099999999</v>
      </c>
      <c r="X65" s="210">
        <v>293.41439800000001</v>
      </c>
      <c r="Y65" s="210">
        <v>292.886841</v>
      </c>
      <c r="Z65" s="210">
        <v>294.00503500000002</v>
      </c>
      <c r="AA65" s="210">
        <v>294.58471700000001</v>
      </c>
      <c r="AB65" s="210">
        <v>295.10644500000001</v>
      </c>
      <c r="AC65" s="210">
        <v>294.89187600000002</v>
      </c>
      <c r="AD65" s="210">
        <v>294.32290599999999</v>
      </c>
      <c r="AE65" s="210">
        <v>294.23113999999998</v>
      </c>
      <c r="AF65" s="198">
        <v>-1.9599999999999999E-4</v>
      </c>
      <c r="AG65" s="37"/>
    </row>
    <row r="66" spans="1:33" ht="12" customHeight="1">
      <c r="A66" s="36" t="s">
        <v>392</v>
      </c>
      <c r="B66" s="199" t="s">
        <v>21</v>
      </c>
      <c r="C66" s="210">
        <v>148.48989900000001</v>
      </c>
      <c r="D66" s="210">
        <v>144.285706</v>
      </c>
      <c r="E66" s="210">
        <v>89.358711</v>
      </c>
      <c r="F66" s="210">
        <v>89.584334999999996</v>
      </c>
      <c r="G66" s="210">
        <v>92.768958999999995</v>
      </c>
      <c r="H66" s="210">
        <v>91.772644</v>
      </c>
      <c r="I66" s="210">
        <v>92.367560999999995</v>
      </c>
      <c r="J66" s="210">
        <v>92.460166999999998</v>
      </c>
      <c r="K66" s="210">
        <v>95.257064999999997</v>
      </c>
      <c r="L66" s="210">
        <v>92.979675</v>
      </c>
      <c r="M66" s="210">
        <v>93.040503999999999</v>
      </c>
      <c r="N66" s="210">
        <v>94.176651000000007</v>
      </c>
      <c r="O66" s="210">
        <v>95.549071999999995</v>
      </c>
      <c r="P66" s="210">
        <v>95.702826999999999</v>
      </c>
      <c r="Q66" s="210">
        <v>97.504401999999999</v>
      </c>
      <c r="R66" s="210">
        <v>97.656188999999998</v>
      </c>
      <c r="S66" s="210">
        <v>97.634506000000002</v>
      </c>
      <c r="T66" s="210">
        <v>95.388251999999994</v>
      </c>
      <c r="U66" s="210">
        <v>94.535263</v>
      </c>
      <c r="V66" s="210">
        <v>95.171158000000005</v>
      </c>
      <c r="W66" s="210">
        <v>95.562347000000003</v>
      </c>
      <c r="X66" s="210">
        <v>96.300415000000001</v>
      </c>
      <c r="Y66" s="210">
        <v>96.362503000000004</v>
      </c>
      <c r="Z66" s="210">
        <v>96.491364000000004</v>
      </c>
      <c r="AA66" s="210">
        <v>96.058098000000001</v>
      </c>
      <c r="AB66" s="210">
        <v>97.309539999999998</v>
      </c>
      <c r="AC66" s="210">
        <v>100.220383</v>
      </c>
      <c r="AD66" s="210">
        <v>102.25103</v>
      </c>
      <c r="AE66" s="210">
        <v>102.742958</v>
      </c>
      <c r="AF66" s="198">
        <v>-1.3067E-2</v>
      </c>
      <c r="AG66" s="37"/>
    </row>
    <row r="67" spans="1:33" ht="15" customHeight="1">
      <c r="A67" s="36" t="s">
        <v>391</v>
      </c>
      <c r="B67" s="199" t="s">
        <v>2116</v>
      </c>
      <c r="C67" s="210">
        <v>0</v>
      </c>
      <c r="D67" s="210">
        <v>0</v>
      </c>
      <c r="E67" s="210">
        <v>0</v>
      </c>
      <c r="F67" s="210">
        <v>0</v>
      </c>
      <c r="G67" s="210">
        <v>0</v>
      </c>
      <c r="H67" s="210">
        <v>0</v>
      </c>
      <c r="I67" s="210">
        <v>0</v>
      </c>
      <c r="J67" s="210">
        <v>0</v>
      </c>
      <c r="K67" s="210">
        <v>0</v>
      </c>
      <c r="L67" s="210">
        <v>0</v>
      </c>
      <c r="M67" s="210">
        <v>0</v>
      </c>
      <c r="N67" s="210">
        <v>0</v>
      </c>
      <c r="O67" s="210">
        <v>0</v>
      </c>
      <c r="P67" s="210">
        <v>0</v>
      </c>
      <c r="Q67" s="210">
        <v>0</v>
      </c>
      <c r="R67" s="210">
        <v>0</v>
      </c>
      <c r="S67" s="210">
        <v>0</v>
      </c>
      <c r="T67" s="210">
        <v>0</v>
      </c>
      <c r="U67" s="210">
        <v>0</v>
      </c>
      <c r="V67" s="210">
        <v>0</v>
      </c>
      <c r="W67" s="210">
        <v>0</v>
      </c>
      <c r="X67" s="210">
        <v>0</v>
      </c>
      <c r="Y67" s="210">
        <v>0</v>
      </c>
      <c r="Z67" s="210">
        <v>0</v>
      </c>
      <c r="AA67" s="210">
        <v>0</v>
      </c>
      <c r="AB67" s="210">
        <v>0</v>
      </c>
      <c r="AC67" s="210">
        <v>0</v>
      </c>
      <c r="AD67" s="210">
        <v>0</v>
      </c>
      <c r="AE67" s="210">
        <v>0</v>
      </c>
      <c r="AF67" s="198" t="s">
        <v>1190</v>
      </c>
      <c r="AG67" s="37"/>
    </row>
    <row r="68" spans="1:33" ht="15" customHeight="1">
      <c r="A68" s="36" t="s">
        <v>390</v>
      </c>
      <c r="B68" s="199" t="s">
        <v>24</v>
      </c>
      <c r="C68" s="210">
        <v>25.841358</v>
      </c>
      <c r="D68" s="210">
        <v>23.829478999999999</v>
      </c>
      <c r="E68" s="210">
        <v>22.7791</v>
      </c>
      <c r="F68" s="210">
        <v>22.636742000000002</v>
      </c>
      <c r="G68" s="210">
        <v>22.794170000000001</v>
      </c>
      <c r="H68" s="210">
        <v>22.662334000000001</v>
      </c>
      <c r="I68" s="210">
        <v>23.064340999999999</v>
      </c>
      <c r="J68" s="210">
        <v>23.244467</v>
      </c>
      <c r="K68" s="210">
        <v>23.618084</v>
      </c>
      <c r="L68" s="210">
        <v>23.379871000000001</v>
      </c>
      <c r="M68" s="210">
        <v>23.475650999999999</v>
      </c>
      <c r="N68" s="210">
        <v>23.548378</v>
      </c>
      <c r="O68" s="210">
        <v>24.000706000000001</v>
      </c>
      <c r="P68" s="210">
        <v>23.896732</v>
      </c>
      <c r="Q68" s="210">
        <v>24.247012999999999</v>
      </c>
      <c r="R68" s="210">
        <v>24.339148000000002</v>
      </c>
      <c r="S68" s="210">
        <v>24.180008000000001</v>
      </c>
      <c r="T68" s="210">
        <v>24.378026999999999</v>
      </c>
      <c r="U68" s="210">
        <v>24.370374999999999</v>
      </c>
      <c r="V68" s="210">
        <v>24.472913999999999</v>
      </c>
      <c r="W68" s="210">
        <v>24.654191999999998</v>
      </c>
      <c r="X68" s="210">
        <v>24.691980000000001</v>
      </c>
      <c r="Y68" s="210">
        <v>24.816851</v>
      </c>
      <c r="Z68" s="210">
        <v>24.881180000000001</v>
      </c>
      <c r="AA68" s="210">
        <v>24.926414000000001</v>
      </c>
      <c r="AB68" s="210">
        <v>25.067453</v>
      </c>
      <c r="AC68" s="210">
        <v>25.192968</v>
      </c>
      <c r="AD68" s="210">
        <v>25.26568</v>
      </c>
      <c r="AE68" s="210">
        <v>25.403656000000002</v>
      </c>
      <c r="AF68" s="198">
        <v>-6.0999999999999997E-4</v>
      </c>
      <c r="AG68" s="37"/>
    </row>
    <row r="69" spans="1:33" ht="15" customHeight="1">
      <c r="A69" s="36" t="s">
        <v>389</v>
      </c>
      <c r="B69" s="201" t="s">
        <v>0</v>
      </c>
      <c r="C69" s="211">
        <v>470.18176299999999</v>
      </c>
      <c r="D69" s="211">
        <v>461.90963699999998</v>
      </c>
      <c r="E69" s="211">
        <v>397.502228</v>
      </c>
      <c r="F69" s="211">
        <v>395.15133700000001</v>
      </c>
      <c r="G69" s="211">
        <v>397.88916</v>
      </c>
      <c r="H69" s="211">
        <v>396.09732100000002</v>
      </c>
      <c r="I69" s="211">
        <v>399.90945399999998</v>
      </c>
      <c r="J69" s="211">
        <v>401.68945300000001</v>
      </c>
      <c r="K69" s="211">
        <v>405.17538500000001</v>
      </c>
      <c r="L69" s="211">
        <v>403.26043700000002</v>
      </c>
      <c r="M69" s="211">
        <v>404.650848</v>
      </c>
      <c r="N69" s="211">
        <v>405.71389799999997</v>
      </c>
      <c r="O69" s="211">
        <v>409.71963499999998</v>
      </c>
      <c r="P69" s="211">
        <v>409.35635400000001</v>
      </c>
      <c r="Q69" s="211">
        <v>412.61828600000001</v>
      </c>
      <c r="R69" s="211">
        <v>414.29528800000003</v>
      </c>
      <c r="S69" s="211">
        <v>413.27600100000001</v>
      </c>
      <c r="T69" s="211">
        <v>411.12158199999999</v>
      </c>
      <c r="U69" s="211">
        <v>410.44567899999998</v>
      </c>
      <c r="V69" s="211">
        <v>411.46545400000002</v>
      </c>
      <c r="W69" s="211">
        <v>412.53619400000002</v>
      </c>
      <c r="X69" s="211">
        <v>414.40679899999998</v>
      </c>
      <c r="Y69" s="211">
        <v>414.066193</v>
      </c>
      <c r="Z69" s="211">
        <v>415.37756300000001</v>
      </c>
      <c r="AA69" s="211">
        <v>415.56924400000003</v>
      </c>
      <c r="AB69" s="211">
        <v>417.483429</v>
      </c>
      <c r="AC69" s="211">
        <v>420.305206</v>
      </c>
      <c r="AD69" s="211">
        <v>421.83963</v>
      </c>
      <c r="AE69" s="211">
        <v>422.377747</v>
      </c>
      <c r="AF69" s="195">
        <v>-3.8219999999999999E-3</v>
      </c>
      <c r="AG69" s="37"/>
    </row>
    <row r="70" spans="1:33" ht="15" customHeight="1">
      <c r="A70" s="35"/>
      <c r="B70" s="37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37"/>
    </row>
    <row r="71" spans="1:33" ht="15" customHeight="1">
      <c r="A71" s="35"/>
      <c r="B71" s="201" t="s">
        <v>193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37"/>
    </row>
    <row r="72" spans="1:33" ht="15" customHeight="1">
      <c r="A72" s="35"/>
      <c r="B72" s="201" t="s">
        <v>2117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37"/>
    </row>
    <row r="73" spans="1:33" ht="15" customHeight="1">
      <c r="A73" s="36" t="s">
        <v>388</v>
      </c>
      <c r="B73" s="199" t="s">
        <v>195</v>
      </c>
      <c r="C73" s="212">
        <v>0.1237</v>
      </c>
      <c r="D73" s="212">
        <v>0.1237</v>
      </c>
      <c r="E73" s="212">
        <v>0.1237</v>
      </c>
      <c r="F73" s="212">
        <v>0.1237</v>
      </c>
      <c r="G73" s="212">
        <v>0.1237</v>
      </c>
      <c r="H73" s="212">
        <v>0.1237</v>
      </c>
      <c r="I73" s="212">
        <v>0.1237</v>
      </c>
      <c r="J73" s="212">
        <v>0.1237</v>
      </c>
      <c r="K73" s="212">
        <v>0.1237</v>
      </c>
      <c r="L73" s="212">
        <v>0.1237</v>
      </c>
      <c r="M73" s="212">
        <v>0.1237</v>
      </c>
      <c r="N73" s="212">
        <v>0.1237</v>
      </c>
      <c r="O73" s="212">
        <v>0.1237</v>
      </c>
      <c r="P73" s="212">
        <v>0.1237</v>
      </c>
      <c r="Q73" s="212">
        <v>0.1237</v>
      </c>
      <c r="R73" s="212">
        <v>0.1237</v>
      </c>
      <c r="S73" s="212">
        <v>0.1237</v>
      </c>
      <c r="T73" s="212">
        <v>0.1237</v>
      </c>
      <c r="U73" s="212">
        <v>0.1237</v>
      </c>
      <c r="V73" s="212">
        <v>0.1237</v>
      </c>
      <c r="W73" s="212">
        <v>0.1237</v>
      </c>
      <c r="X73" s="212">
        <v>0.1237</v>
      </c>
      <c r="Y73" s="212">
        <v>0.1237</v>
      </c>
      <c r="Z73" s="212">
        <v>0.1237</v>
      </c>
      <c r="AA73" s="212">
        <v>0.1237</v>
      </c>
      <c r="AB73" s="212">
        <v>0.1237</v>
      </c>
      <c r="AC73" s="212">
        <v>0.1237</v>
      </c>
      <c r="AD73" s="212">
        <v>0.1237</v>
      </c>
      <c r="AE73" s="212">
        <v>0.1237</v>
      </c>
      <c r="AF73" s="198">
        <v>0</v>
      </c>
      <c r="AG73" s="37"/>
    </row>
    <row r="74" spans="1:33" ht="12" customHeight="1">
      <c r="A74" s="36" t="s">
        <v>387</v>
      </c>
      <c r="B74" s="199" t="s">
        <v>21</v>
      </c>
      <c r="C74" s="212">
        <v>3.5505</v>
      </c>
      <c r="D74" s="212">
        <v>3.5505</v>
      </c>
      <c r="E74" s="212">
        <v>3.5505</v>
      </c>
      <c r="F74" s="212">
        <v>3.5505</v>
      </c>
      <c r="G74" s="212">
        <v>3.5505</v>
      </c>
      <c r="H74" s="212">
        <v>3.5505</v>
      </c>
      <c r="I74" s="212">
        <v>3.5505</v>
      </c>
      <c r="J74" s="212">
        <v>3.5505</v>
      </c>
      <c r="K74" s="212">
        <v>3.5505</v>
      </c>
      <c r="L74" s="212">
        <v>3.5505</v>
      </c>
      <c r="M74" s="212">
        <v>3.5505</v>
      </c>
      <c r="N74" s="212">
        <v>3.5505</v>
      </c>
      <c r="O74" s="212">
        <v>3.5505</v>
      </c>
      <c r="P74" s="212">
        <v>3.5505</v>
      </c>
      <c r="Q74" s="212">
        <v>3.5505</v>
      </c>
      <c r="R74" s="212">
        <v>3.5505</v>
      </c>
      <c r="S74" s="212">
        <v>3.5505</v>
      </c>
      <c r="T74" s="212">
        <v>3.5505</v>
      </c>
      <c r="U74" s="212">
        <v>3.5505</v>
      </c>
      <c r="V74" s="212">
        <v>3.5505</v>
      </c>
      <c r="W74" s="212">
        <v>3.5505</v>
      </c>
      <c r="X74" s="212">
        <v>3.5505</v>
      </c>
      <c r="Y74" s="212">
        <v>3.5505</v>
      </c>
      <c r="Z74" s="212">
        <v>3.5505</v>
      </c>
      <c r="AA74" s="212">
        <v>3.5505</v>
      </c>
      <c r="AB74" s="212">
        <v>3.5505</v>
      </c>
      <c r="AC74" s="212">
        <v>3.5505</v>
      </c>
      <c r="AD74" s="212">
        <v>3.5505</v>
      </c>
      <c r="AE74" s="212">
        <v>3.5505</v>
      </c>
      <c r="AF74" s="198">
        <v>0</v>
      </c>
      <c r="AG74" s="37"/>
    </row>
    <row r="75" spans="1:33" ht="15" customHeight="1">
      <c r="A75" s="36" t="s">
        <v>386</v>
      </c>
      <c r="B75" s="199" t="s">
        <v>434</v>
      </c>
      <c r="C75" s="212">
        <v>0</v>
      </c>
      <c r="D75" s="212">
        <v>0</v>
      </c>
      <c r="E75" s="212">
        <v>0</v>
      </c>
      <c r="F75" s="212">
        <v>0</v>
      </c>
      <c r="G75" s="212">
        <v>0</v>
      </c>
      <c r="H75" s="212">
        <v>0</v>
      </c>
      <c r="I75" s="212">
        <v>0</v>
      </c>
      <c r="J75" s="212">
        <v>0</v>
      </c>
      <c r="K75" s="212">
        <v>0</v>
      </c>
      <c r="L75" s="212">
        <v>0</v>
      </c>
      <c r="M75" s="212">
        <v>0</v>
      </c>
      <c r="N75" s="212">
        <v>0</v>
      </c>
      <c r="O75" s="212">
        <v>0</v>
      </c>
      <c r="P75" s="212">
        <v>0</v>
      </c>
      <c r="Q75" s="212">
        <v>0</v>
      </c>
      <c r="R75" s="212">
        <v>0</v>
      </c>
      <c r="S75" s="212">
        <v>0</v>
      </c>
      <c r="T75" s="212">
        <v>0</v>
      </c>
      <c r="U75" s="212">
        <v>0</v>
      </c>
      <c r="V75" s="212">
        <v>0</v>
      </c>
      <c r="W75" s="212">
        <v>0</v>
      </c>
      <c r="X75" s="212">
        <v>0</v>
      </c>
      <c r="Y75" s="212">
        <v>0</v>
      </c>
      <c r="Z75" s="212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198" t="s">
        <v>1190</v>
      </c>
      <c r="AG75" s="37"/>
    </row>
    <row r="76" spans="1:33" ht="15" customHeight="1">
      <c r="A76" s="36" t="s">
        <v>385</v>
      </c>
      <c r="B76" s="199" t="s">
        <v>2118</v>
      </c>
      <c r="C76" s="212">
        <v>0.85780000000000001</v>
      </c>
      <c r="D76" s="212">
        <v>0.85780000000000001</v>
      </c>
      <c r="E76" s="212">
        <v>0.85780000000000001</v>
      </c>
      <c r="F76" s="212">
        <v>0.85780000000000001</v>
      </c>
      <c r="G76" s="212">
        <v>0.85780000000000001</v>
      </c>
      <c r="H76" s="212">
        <v>0.85780000000000001</v>
      </c>
      <c r="I76" s="212">
        <v>0.85780000000000001</v>
      </c>
      <c r="J76" s="212">
        <v>0.85780000000000001</v>
      </c>
      <c r="K76" s="212">
        <v>0.85780000000000001</v>
      </c>
      <c r="L76" s="212">
        <v>0.85780000000000001</v>
      </c>
      <c r="M76" s="212">
        <v>0.85780000000000001</v>
      </c>
      <c r="N76" s="212">
        <v>0.85780000000000001</v>
      </c>
      <c r="O76" s="212">
        <v>0.85780000000000001</v>
      </c>
      <c r="P76" s="212">
        <v>0.85780000000000001</v>
      </c>
      <c r="Q76" s="212">
        <v>0.85780000000000001</v>
      </c>
      <c r="R76" s="212">
        <v>0.85780000000000001</v>
      </c>
      <c r="S76" s="212">
        <v>0.85780000000000001</v>
      </c>
      <c r="T76" s="212">
        <v>0.85780000000000001</v>
      </c>
      <c r="U76" s="212">
        <v>0.85780000000000001</v>
      </c>
      <c r="V76" s="212">
        <v>0.85780000000000001</v>
      </c>
      <c r="W76" s="212">
        <v>0.85780000000000001</v>
      </c>
      <c r="X76" s="212">
        <v>0.85780000000000001</v>
      </c>
      <c r="Y76" s="212">
        <v>0.85780000000000001</v>
      </c>
      <c r="Z76" s="212">
        <v>0.85780000000000001</v>
      </c>
      <c r="AA76" s="212">
        <v>0.85780000000000001</v>
      </c>
      <c r="AB76" s="212">
        <v>0.85780000000000001</v>
      </c>
      <c r="AC76" s="212">
        <v>0.85780000000000001</v>
      </c>
      <c r="AD76" s="212">
        <v>0.85780000000000001</v>
      </c>
      <c r="AE76" s="212">
        <v>0.85780000000000001</v>
      </c>
      <c r="AF76" s="198">
        <v>0</v>
      </c>
      <c r="AG76" s="37"/>
    </row>
    <row r="77" spans="1:33" ht="15" customHeight="1">
      <c r="A77" s="36" t="s">
        <v>384</v>
      </c>
      <c r="B77" s="201" t="s">
        <v>189</v>
      </c>
      <c r="C77" s="213">
        <v>4.532</v>
      </c>
      <c r="D77" s="213">
        <v>4.532</v>
      </c>
      <c r="E77" s="213">
        <v>4.532</v>
      </c>
      <c r="F77" s="213">
        <v>4.532</v>
      </c>
      <c r="G77" s="213">
        <v>4.532</v>
      </c>
      <c r="H77" s="213">
        <v>4.532</v>
      </c>
      <c r="I77" s="213">
        <v>4.532</v>
      </c>
      <c r="J77" s="213">
        <v>4.532</v>
      </c>
      <c r="K77" s="213">
        <v>4.532</v>
      </c>
      <c r="L77" s="213">
        <v>4.532</v>
      </c>
      <c r="M77" s="213">
        <v>4.532</v>
      </c>
      <c r="N77" s="213">
        <v>4.532</v>
      </c>
      <c r="O77" s="213">
        <v>4.532</v>
      </c>
      <c r="P77" s="213">
        <v>4.532</v>
      </c>
      <c r="Q77" s="213">
        <v>4.532</v>
      </c>
      <c r="R77" s="213">
        <v>4.532</v>
      </c>
      <c r="S77" s="213">
        <v>4.532</v>
      </c>
      <c r="T77" s="213">
        <v>4.532</v>
      </c>
      <c r="U77" s="213">
        <v>4.532</v>
      </c>
      <c r="V77" s="213">
        <v>4.532</v>
      </c>
      <c r="W77" s="213">
        <v>4.532</v>
      </c>
      <c r="X77" s="213">
        <v>4.532</v>
      </c>
      <c r="Y77" s="213">
        <v>4.532</v>
      </c>
      <c r="Z77" s="213">
        <v>4.532</v>
      </c>
      <c r="AA77" s="213">
        <v>4.532</v>
      </c>
      <c r="AB77" s="213">
        <v>4.532</v>
      </c>
      <c r="AC77" s="213">
        <v>4.532</v>
      </c>
      <c r="AD77" s="213">
        <v>4.532</v>
      </c>
      <c r="AE77" s="213">
        <v>4.532</v>
      </c>
      <c r="AF77" s="195">
        <v>0</v>
      </c>
      <c r="AG77" s="37"/>
    </row>
    <row r="78" spans="1:33" ht="15" customHeight="1">
      <c r="A78" s="35"/>
      <c r="B78" s="201" t="s">
        <v>197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37"/>
    </row>
    <row r="79" spans="1:33" ht="15" customHeight="1">
      <c r="A79" s="36" t="s">
        <v>383</v>
      </c>
      <c r="B79" s="199" t="s">
        <v>195</v>
      </c>
      <c r="C79" s="212">
        <v>0.28312999999999999</v>
      </c>
      <c r="D79" s="212">
        <v>0.28312999999999999</v>
      </c>
      <c r="E79" s="212">
        <v>0</v>
      </c>
      <c r="F79" s="212">
        <v>0</v>
      </c>
      <c r="G79" s="212">
        <v>0</v>
      </c>
      <c r="H79" s="212">
        <v>0</v>
      </c>
      <c r="I79" s="212">
        <v>0</v>
      </c>
      <c r="J79" s="212">
        <v>0</v>
      </c>
      <c r="K79" s="212">
        <v>0</v>
      </c>
      <c r="L79" s="212">
        <v>0</v>
      </c>
      <c r="M79" s="212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>
        <v>0</v>
      </c>
      <c r="U79" s="212">
        <v>0</v>
      </c>
      <c r="V79" s="212">
        <v>0</v>
      </c>
      <c r="W79" s="212">
        <v>0</v>
      </c>
      <c r="X79" s="212">
        <v>0</v>
      </c>
      <c r="Y79" s="212">
        <v>0</v>
      </c>
      <c r="Z79" s="212">
        <v>0</v>
      </c>
      <c r="AA79" s="212">
        <v>0</v>
      </c>
      <c r="AB79" s="212">
        <v>0</v>
      </c>
      <c r="AC79" s="212">
        <v>0</v>
      </c>
      <c r="AD79" s="212">
        <v>0</v>
      </c>
      <c r="AE79" s="212">
        <v>0</v>
      </c>
      <c r="AF79" s="198" t="s">
        <v>1190</v>
      </c>
      <c r="AG79" s="37"/>
    </row>
    <row r="80" spans="1:33" ht="12" customHeight="1">
      <c r="A80" s="36" t="s">
        <v>382</v>
      </c>
      <c r="B80" s="199" t="s">
        <v>21</v>
      </c>
      <c r="C80" s="212">
        <v>22.292501000000001</v>
      </c>
      <c r="D80" s="212">
        <v>22.292501000000001</v>
      </c>
      <c r="E80" s="212">
        <v>24.438649999999999</v>
      </c>
      <c r="F80" s="212">
        <v>24.438649999999999</v>
      </c>
      <c r="G80" s="212">
        <v>24.438649999999999</v>
      </c>
      <c r="H80" s="212">
        <v>24.438649999999999</v>
      </c>
      <c r="I80" s="212">
        <v>24.438649999999999</v>
      </c>
      <c r="J80" s="212">
        <v>24.438649999999999</v>
      </c>
      <c r="K80" s="212">
        <v>24.438649999999999</v>
      </c>
      <c r="L80" s="212">
        <v>24.438649999999999</v>
      </c>
      <c r="M80" s="212">
        <v>24.438649999999999</v>
      </c>
      <c r="N80" s="212">
        <v>24.438649999999999</v>
      </c>
      <c r="O80" s="212">
        <v>24.438649999999999</v>
      </c>
      <c r="P80" s="212">
        <v>24.438649999999999</v>
      </c>
      <c r="Q80" s="212">
        <v>24.438649999999999</v>
      </c>
      <c r="R80" s="212">
        <v>24.438649999999999</v>
      </c>
      <c r="S80" s="212">
        <v>24.422778999999998</v>
      </c>
      <c r="T80" s="212">
        <v>23.973568</v>
      </c>
      <c r="U80" s="212">
        <v>23.982931000000001</v>
      </c>
      <c r="V80" s="212">
        <v>23.930282999999999</v>
      </c>
      <c r="W80" s="212">
        <v>23.755929999999999</v>
      </c>
      <c r="X80" s="212">
        <v>23.470967999999999</v>
      </c>
      <c r="Y80" s="212">
        <v>23.188896</v>
      </c>
      <c r="Z80" s="212">
        <v>23.114343999999999</v>
      </c>
      <c r="AA80" s="212">
        <v>23.041737000000001</v>
      </c>
      <c r="AB80" s="212">
        <v>22.907464999999998</v>
      </c>
      <c r="AC80" s="212">
        <v>23.217303999999999</v>
      </c>
      <c r="AD80" s="212">
        <v>23.244271999999999</v>
      </c>
      <c r="AE80" s="212">
        <v>22.906700000000001</v>
      </c>
      <c r="AF80" s="198">
        <v>9.7099999999999997E-4</v>
      </c>
      <c r="AG80" s="37"/>
    </row>
    <row r="81" spans="1:34" ht="15" customHeight="1">
      <c r="A81" s="36" t="s">
        <v>381</v>
      </c>
      <c r="B81" s="199" t="s">
        <v>434</v>
      </c>
      <c r="C81" s="212">
        <v>0</v>
      </c>
      <c r="D81" s="212">
        <v>0</v>
      </c>
      <c r="E81" s="212">
        <v>0</v>
      </c>
      <c r="F81" s="212">
        <v>0</v>
      </c>
      <c r="G81" s="212">
        <v>0</v>
      </c>
      <c r="H81" s="212">
        <v>0</v>
      </c>
      <c r="I81" s="212">
        <v>0</v>
      </c>
      <c r="J81" s="212">
        <v>0</v>
      </c>
      <c r="K81" s="212">
        <v>0</v>
      </c>
      <c r="L81" s="212">
        <v>0</v>
      </c>
      <c r="M81" s="212">
        <v>0</v>
      </c>
      <c r="N81" s="212">
        <v>0</v>
      </c>
      <c r="O81" s="212">
        <v>0</v>
      </c>
      <c r="P81" s="212">
        <v>0</v>
      </c>
      <c r="Q81" s="212">
        <v>0</v>
      </c>
      <c r="R81" s="212">
        <v>0</v>
      </c>
      <c r="S81" s="212">
        <v>0</v>
      </c>
      <c r="T81" s="212">
        <v>0</v>
      </c>
      <c r="U81" s="212">
        <v>0</v>
      </c>
      <c r="V81" s="212">
        <v>0</v>
      </c>
      <c r="W81" s="212">
        <v>0</v>
      </c>
      <c r="X81" s="212">
        <v>0</v>
      </c>
      <c r="Y81" s="212">
        <v>0</v>
      </c>
      <c r="Z81" s="212">
        <v>0</v>
      </c>
      <c r="AA81" s="212">
        <v>0</v>
      </c>
      <c r="AB81" s="212">
        <v>0</v>
      </c>
      <c r="AC81" s="212">
        <v>0</v>
      </c>
      <c r="AD81" s="212">
        <v>0</v>
      </c>
      <c r="AE81" s="212">
        <v>0</v>
      </c>
      <c r="AF81" s="198" t="s">
        <v>1190</v>
      </c>
      <c r="AG81" s="37"/>
      <c r="AH81" s="35"/>
    </row>
    <row r="82" spans="1:34" ht="15" customHeight="1">
      <c r="A82" s="36" t="s">
        <v>380</v>
      </c>
      <c r="B82" s="199" t="s">
        <v>2118</v>
      </c>
      <c r="C82" s="212">
        <v>4.5923910000000001</v>
      </c>
      <c r="D82" s="212">
        <v>4.5923910000000001</v>
      </c>
      <c r="E82" s="212">
        <v>6.1096630000000003</v>
      </c>
      <c r="F82" s="212">
        <v>6.1096630000000003</v>
      </c>
      <c r="G82" s="212">
        <v>6.1096630000000003</v>
      </c>
      <c r="H82" s="212">
        <v>6.1096630000000003</v>
      </c>
      <c r="I82" s="212">
        <v>6.1096630000000003</v>
      </c>
      <c r="J82" s="212">
        <v>6.1096630000000003</v>
      </c>
      <c r="K82" s="212">
        <v>6.1096630000000003</v>
      </c>
      <c r="L82" s="212">
        <v>6.1096630000000003</v>
      </c>
      <c r="M82" s="212">
        <v>6.1096630000000003</v>
      </c>
      <c r="N82" s="212">
        <v>6.1096630000000003</v>
      </c>
      <c r="O82" s="212">
        <v>6.1096630000000003</v>
      </c>
      <c r="P82" s="212">
        <v>6.1096630000000003</v>
      </c>
      <c r="Q82" s="212">
        <v>6.1096630000000003</v>
      </c>
      <c r="R82" s="212">
        <v>6.1096630000000003</v>
      </c>
      <c r="S82" s="212">
        <v>6.1056949999999999</v>
      </c>
      <c r="T82" s="212">
        <v>5.9933920000000001</v>
      </c>
      <c r="U82" s="212">
        <v>5.9957330000000004</v>
      </c>
      <c r="V82" s="212">
        <v>5.9825710000000001</v>
      </c>
      <c r="W82" s="212">
        <v>5.9389820000000002</v>
      </c>
      <c r="X82" s="212">
        <v>5.8677419999999998</v>
      </c>
      <c r="Y82" s="212">
        <v>5.7972239999999999</v>
      </c>
      <c r="Z82" s="212">
        <v>5.7785859999999998</v>
      </c>
      <c r="AA82" s="212">
        <v>5.7604340000000001</v>
      </c>
      <c r="AB82" s="212">
        <v>5.7268660000000002</v>
      </c>
      <c r="AC82" s="212">
        <v>5.8043259999999997</v>
      </c>
      <c r="AD82" s="212">
        <v>5.8110679999999997</v>
      </c>
      <c r="AE82" s="212">
        <v>5.7266750000000002</v>
      </c>
      <c r="AF82" s="198">
        <v>7.9150000000000002E-3</v>
      </c>
      <c r="AG82" s="37"/>
      <c r="AH82" s="35"/>
    </row>
    <row r="83" spans="1:34" ht="15" customHeight="1">
      <c r="A83" s="36" t="s">
        <v>379</v>
      </c>
      <c r="B83" s="201" t="s">
        <v>189</v>
      </c>
      <c r="C83" s="213">
        <v>27.168022000000001</v>
      </c>
      <c r="D83" s="213">
        <v>27.168022000000001</v>
      </c>
      <c r="E83" s="213">
        <v>30.548313</v>
      </c>
      <c r="F83" s="213">
        <v>30.548313</v>
      </c>
      <c r="G83" s="213">
        <v>30.548313</v>
      </c>
      <c r="H83" s="213">
        <v>30.548313</v>
      </c>
      <c r="I83" s="213">
        <v>30.548313</v>
      </c>
      <c r="J83" s="213">
        <v>30.548313</v>
      </c>
      <c r="K83" s="213">
        <v>30.548313</v>
      </c>
      <c r="L83" s="213">
        <v>30.548313</v>
      </c>
      <c r="M83" s="213">
        <v>30.548313</v>
      </c>
      <c r="N83" s="213">
        <v>30.548313</v>
      </c>
      <c r="O83" s="213">
        <v>30.548313</v>
      </c>
      <c r="P83" s="213">
        <v>30.548313</v>
      </c>
      <c r="Q83" s="213">
        <v>30.548313</v>
      </c>
      <c r="R83" s="213">
        <v>30.548313</v>
      </c>
      <c r="S83" s="213">
        <v>30.528473000000002</v>
      </c>
      <c r="T83" s="213">
        <v>29.966961000000001</v>
      </c>
      <c r="U83" s="213">
        <v>29.978663999999998</v>
      </c>
      <c r="V83" s="213">
        <v>29.912852999999998</v>
      </c>
      <c r="W83" s="213">
        <v>29.694911999999999</v>
      </c>
      <c r="X83" s="213">
        <v>29.338711</v>
      </c>
      <c r="Y83" s="213">
        <v>28.98612</v>
      </c>
      <c r="Z83" s="213">
        <v>28.892928999999999</v>
      </c>
      <c r="AA83" s="213">
        <v>28.80217</v>
      </c>
      <c r="AB83" s="213">
        <v>28.634331</v>
      </c>
      <c r="AC83" s="213">
        <v>29.021629000000001</v>
      </c>
      <c r="AD83" s="213">
        <v>29.055340000000001</v>
      </c>
      <c r="AE83" s="213">
        <v>28.633375000000001</v>
      </c>
      <c r="AF83" s="195">
        <v>1.8779999999999999E-3</v>
      </c>
      <c r="AG83" s="37"/>
      <c r="AH83" s="35"/>
    </row>
    <row r="84" spans="1:34" ht="15" customHeight="1">
      <c r="A84" s="35"/>
      <c r="B84" s="201" t="s">
        <v>198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37"/>
      <c r="AH84" s="35"/>
    </row>
    <row r="85" spans="1:34" ht="12" customHeight="1">
      <c r="A85" s="36" t="s">
        <v>378</v>
      </c>
      <c r="B85" s="199" t="s">
        <v>199</v>
      </c>
      <c r="C85" s="212">
        <v>7.8814200000000003</v>
      </c>
      <c r="D85" s="212">
        <v>7.8814200000000003</v>
      </c>
      <c r="E85" s="212">
        <v>0</v>
      </c>
      <c r="F85" s="212">
        <v>0</v>
      </c>
      <c r="G85" s="212">
        <v>0</v>
      </c>
      <c r="H85" s="212">
        <v>0</v>
      </c>
      <c r="I85" s="212">
        <v>0</v>
      </c>
      <c r="J85" s="212">
        <v>0</v>
      </c>
      <c r="K85" s="212">
        <v>0</v>
      </c>
      <c r="L85" s="212">
        <v>0</v>
      </c>
      <c r="M85" s="212">
        <v>0</v>
      </c>
      <c r="N85" s="212">
        <v>0</v>
      </c>
      <c r="O85" s="212">
        <v>0</v>
      </c>
      <c r="P85" s="212">
        <v>0</v>
      </c>
      <c r="Q85" s="212">
        <v>0</v>
      </c>
      <c r="R85" s="212">
        <v>0</v>
      </c>
      <c r="S85" s="212">
        <v>0.125663</v>
      </c>
      <c r="T85" s="212">
        <v>0.60568599999999995</v>
      </c>
      <c r="U85" s="212">
        <v>0.79880700000000004</v>
      </c>
      <c r="V85" s="212">
        <v>0.88244999999999996</v>
      </c>
      <c r="W85" s="212">
        <v>0.895123</v>
      </c>
      <c r="X85" s="212">
        <v>0.48704399999999998</v>
      </c>
      <c r="Y85" s="212">
        <v>0.61579700000000004</v>
      </c>
      <c r="Z85" s="212">
        <v>0.46013799999999999</v>
      </c>
      <c r="AA85" s="212">
        <v>0.473445</v>
      </c>
      <c r="AB85" s="212">
        <v>0.36393900000000001</v>
      </c>
      <c r="AC85" s="212">
        <v>0.20303499999999999</v>
      </c>
      <c r="AD85" s="212">
        <v>0</v>
      </c>
      <c r="AE85" s="212">
        <v>0</v>
      </c>
      <c r="AF85" s="198" t="s">
        <v>1190</v>
      </c>
      <c r="AG85" s="37"/>
      <c r="AH85" s="35"/>
    </row>
    <row r="86" spans="1:34" ht="15" customHeight="1">
      <c r="A86" s="36" t="s">
        <v>377</v>
      </c>
      <c r="B86" s="199" t="s">
        <v>200</v>
      </c>
      <c r="C86" s="212">
        <v>19.286601999999998</v>
      </c>
      <c r="D86" s="212">
        <v>19.286601999999998</v>
      </c>
      <c r="E86" s="212">
        <v>30.548311000000002</v>
      </c>
      <c r="F86" s="212">
        <v>30.548311000000002</v>
      </c>
      <c r="G86" s="212">
        <v>30.548311000000002</v>
      </c>
      <c r="H86" s="212">
        <v>30.548311000000002</v>
      </c>
      <c r="I86" s="212">
        <v>30.548311000000002</v>
      </c>
      <c r="J86" s="212">
        <v>30.548311000000002</v>
      </c>
      <c r="K86" s="212">
        <v>30.548311000000002</v>
      </c>
      <c r="L86" s="212">
        <v>30.548311000000002</v>
      </c>
      <c r="M86" s="212">
        <v>30.548311000000002</v>
      </c>
      <c r="N86" s="212">
        <v>30.548311000000002</v>
      </c>
      <c r="O86" s="212">
        <v>30.548311000000002</v>
      </c>
      <c r="P86" s="212">
        <v>30.548311000000002</v>
      </c>
      <c r="Q86" s="212">
        <v>30.548311000000002</v>
      </c>
      <c r="R86" s="212">
        <v>30.548311000000002</v>
      </c>
      <c r="S86" s="212">
        <v>30.402809000000001</v>
      </c>
      <c r="T86" s="212">
        <v>29.361273000000001</v>
      </c>
      <c r="U86" s="212">
        <v>29.179856999999998</v>
      </c>
      <c r="V86" s="212">
        <v>29.030403</v>
      </c>
      <c r="W86" s="212">
        <v>28.799790999999999</v>
      </c>
      <c r="X86" s="212">
        <v>28.851665000000001</v>
      </c>
      <c r="Y86" s="212">
        <v>28.370321000000001</v>
      </c>
      <c r="Z86" s="212">
        <v>28.432791000000002</v>
      </c>
      <c r="AA86" s="212">
        <v>28.328728000000002</v>
      </c>
      <c r="AB86" s="212">
        <v>28.270391</v>
      </c>
      <c r="AC86" s="212">
        <v>28.818595999999999</v>
      </c>
      <c r="AD86" s="212">
        <v>29.055342</v>
      </c>
      <c r="AE86" s="212">
        <v>28.633376999999999</v>
      </c>
      <c r="AF86" s="198">
        <v>1.4213E-2</v>
      </c>
      <c r="AG86" s="37"/>
      <c r="AH86" s="35"/>
    </row>
    <row r="87" spans="1:34" ht="15" customHeight="1">
      <c r="A87" s="35"/>
      <c r="B87" s="37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37"/>
      <c r="AH87" s="35"/>
    </row>
    <row r="88" spans="1:34" ht="15" customHeight="1">
      <c r="A88" s="35"/>
      <c r="B88" s="201" t="s">
        <v>201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37"/>
      <c r="AH88" s="35"/>
    </row>
    <row r="89" spans="1:34" ht="12" customHeight="1">
      <c r="A89" s="35"/>
      <c r="B89" s="201" t="s">
        <v>202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37"/>
      <c r="AH89" s="35"/>
    </row>
    <row r="90" spans="1:34" ht="15" customHeight="1">
      <c r="A90" s="36" t="s">
        <v>376</v>
      </c>
      <c r="B90" s="199" t="s">
        <v>203</v>
      </c>
      <c r="C90" s="210">
        <v>368</v>
      </c>
      <c r="D90" s="210">
        <v>368</v>
      </c>
      <c r="E90" s="210">
        <v>433.38732900000002</v>
      </c>
      <c r="F90" s="210">
        <v>431.70159899999999</v>
      </c>
      <c r="G90" s="210">
        <v>431.49288899999999</v>
      </c>
      <c r="H90" s="210">
        <v>431.49078400000002</v>
      </c>
      <c r="I90" s="210">
        <v>433.56896999999998</v>
      </c>
      <c r="J90" s="210">
        <v>432.27426100000002</v>
      </c>
      <c r="K90" s="210">
        <v>430.32003800000001</v>
      </c>
      <c r="L90" s="210">
        <v>428.66104100000001</v>
      </c>
      <c r="M90" s="210">
        <v>427.18582199999997</v>
      </c>
      <c r="N90" s="210">
        <v>427.12451199999998</v>
      </c>
      <c r="O90" s="210">
        <v>427.580872</v>
      </c>
      <c r="P90" s="210">
        <v>431.598206</v>
      </c>
      <c r="Q90" s="210">
        <v>431.796021</v>
      </c>
      <c r="R90" s="210">
        <v>432.56774899999999</v>
      </c>
      <c r="S90" s="210">
        <v>433.813354</v>
      </c>
      <c r="T90" s="210">
        <v>435.24151599999999</v>
      </c>
      <c r="U90" s="210">
        <v>437.23825099999999</v>
      </c>
      <c r="V90" s="210">
        <v>439.53225700000002</v>
      </c>
      <c r="W90" s="210">
        <v>441.89141799999999</v>
      </c>
      <c r="X90" s="210">
        <v>444.22811899999999</v>
      </c>
      <c r="Y90" s="210">
        <v>446.09552000000002</v>
      </c>
      <c r="Z90" s="210">
        <v>448.12835699999999</v>
      </c>
      <c r="AA90" s="210">
        <v>450.02401700000001</v>
      </c>
      <c r="AB90" s="210">
        <v>453.318085</v>
      </c>
      <c r="AC90" s="210">
        <v>458.42025799999999</v>
      </c>
      <c r="AD90" s="210">
        <v>459.66961700000002</v>
      </c>
      <c r="AE90" s="210">
        <v>465.548248</v>
      </c>
      <c r="AF90" s="198">
        <v>8.4329999999999995E-3</v>
      </c>
      <c r="AG90" s="37"/>
      <c r="AH90" s="35"/>
    </row>
    <row r="91" spans="1:34" ht="15" customHeight="1">
      <c r="A91" s="36" t="s">
        <v>375</v>
      </c>
      <c r="B91" s="199" t="s">
        <v>204</v>
      </c>
      <c r="C91" s="210">
        <v>24</v>
      </c>
      <c r="D91" s="210">
        <v>24</v>
      </c>
      <c r="E91" s="210">
        <v>0.17325399999999999</v>
      </c>
      <c r="F91" s="210">
        <v>0.17325399999999999</v>
      </c>
      <c r="G91" s="210">
        <v>0.17325399999999999</v>
      </c>
      <c r="H91" s="210">
        <v>0.17325399999999999</v>
      </c>
      <c r="I91" s="210">
        <v>0.17325399999999999</v>
      </c>
      <c r="J91" s="210">
        <v>0.17325399999999999</v>
      </c>
      <c r="K91" s="210">
        <v>0.17325399999999999</v>
      </c>
      <c r="L91" s="210">
        <v>0.17325399999999999</v>
      </c>
      <c r="M91" s="210">
        <v>0.17325399999999999</v>
      </c>
      <c r="N91" s="210">
        <v>0.17325399999999999</v>
      </c>
      <c r="O91" s="210">
        <v>0.17325399999999999</v>
      </c>
      <c r="P91" s="210">
        <v>0.17325399999999999</v>
      </c>
      <c r="Q91" s="210">
        <v>0.17325399999999999</v>
      </c>
      <c r="R91" s="210">
        <v>0.17325399999999999</v>
      </c>
      <c r="S91" s="210">
        <v>0.17325399999999999</v>
      </c>
      <c r="T91" s="210">
        <v>0</v>
      </c>
      <c r="U91" s="210">
        <v>0</v>
      </c>
      <c r="V91" s="210">
        <v>0</v>
      </c>
      <c r="W91" s="210">
        <v>0.407698</v>
      </c>
      <c r="X91" s="210">
        <v>1.1634739999999999</v>
      </c>
      <c r="Y91" s="210">
        <v>4.1524850000000004</v>
      </c>
      <c r="Z91" s="210">
        <v>8.1176169999999992</v>
      </c>
      <c r="AA91" s="210">
        <v>14.908207000000001</v>
      </c>
      <c r="AB91" s="210">
        <v>18.926666000000001</v>
      </c>
      <c r="AC91" s="210">
        <v>30.481363000000002</v>
      </c>
      <c r="AD91" s="210">
        <v>30.481363000000002</v>
      </c>
      <c r="AE91" s="210">
        <v>30.481363000000002</v>
      </c>
      <c r="AF91" s="198">
        <v>8.574E-3</v>
      </c>
      <c r="AG91" s="37"/>
      <c r="AH91" s="35"/>
    </row>
    <row r="92" spans="1:34" ht="15" customHeight="1">
      <c r="A92" s="36" t="s">
        <v>374</v>
      </c>
      <c r="B92" s="199" t="s">
        <v>205</v>
      </c>
      <c r="C92" s="210">
        <v>37</v>
      </c>
      <c r="D92" s="210">
        <v>37</v>
      </c>
      <c r="E92" s="210">
        <v>41.638686999999997</v>
      </c>
      <c r="F92" s="210">
        <v>41.479084</v>
      </c>
      <c r="G92" s="210">
        <v>41.459324000000002</v>
      </c>
      <c r="H92" s="210">
        <v>41.459125999999998</v>
      </c>
      <c r="I92" s="210">
        <v>41.655884</v>
      </c>
      <c r="J92" s="210">
        <v>41.533301999999999</v>
      </c>
      <c r="K92" s="210">
        <v>41.348281999999998</v>
      </c>
      <c r="L92" s="210">
        <v>41.191215999999997</v>
      </c>
      <c r="M92" s="210">
        <v>41.051540000000003</v>
      </c>
      <c r="N92" s="210">
        <v>41.045738</v>
      </c>
      <c r="O92" s="210">
        <v>41.088943</v>
      </c>
      <c r="P92" s="210">
        <v>41.469298999999999</v>
      </c>
      <c r="Q92" s="210">
        <v>41.488025999999998</v>
      </c>
      <c r="R92" s="210">
        <v>41.561092000000002</v>
      </c>
      <c r="S92" s="210">
        <v>41.679023999999998</v>
      </c>
      <c r="T92" s="210">
        <v>41.807892000000002</v>
      </c>
      <c r="U92" s="210">
        <v>41.996937000000003</v>
      </c>
      <c r="V92" s="210">
        <v>42.214129999999997</v>
      </c>
      <c r="W92" s="210">
        <v>42.452418999999999</v>
      </c>
      <c r="X92" s="210">
        <v>42.712302999999999</v>
      </c>
      <c r="Y92" s="210">
        <v>43.018337000000002</v>
      </c>
      <c r="Z92" s="210">
        <v>43.373821</v>
      </c>
      <c r="AA92" s="210">
        <v>43.802455999999999</v>
      </c>
      <c r="AB92" s="210">
        <v>44.302906</v>
      </c>
      <c r="AC92" s="210">
        <v>45.245463999999998</v>
      </c>
      <c r="AD92" s="210">
        <v>45.412827</v>
      </c>
      <c r="AE92" s="210">
        <v>46.126854000000002</v>
      </c>
      <c r="AF92" s="198">
        <v>7.9050000000000006E-3</v>
      </c>
      <c r="AG92" s="37"/>
      <c r="AH92" s="35"/>
    </row>
    <row r="93" spans="1:34" ht="15" customHeight="1">
      <c r="A93" s="36" t="s">
        <v>373</v>
      </c>
      <c r="B93" s="201" t="s">
        <v>206</v>
      </c>
      <c r="C93" s="211">
        <v>429</v>
      </c>
      <c r="D93" s="211">
        <v>429</v>
      </c>
      <c r="E93" s="211">
        <v>475.19927999999999</v>
      </c>
      <c r="F93" s="211">
        <v>473.35394300000002</v>
      </c>
      <c r="G93" s="211">
        <v>473.12545799999998</v>
      </c>
      <c r="H93" s="211">
        <v>473.12316900000002</v>
      </c>
      <c r="I93" s="211">
        <v>475.39810199999999</v>
      </c>
      <c r="J93" s="211">
        <v>473.98080399999998</v>
      </c>
      <c r="K93" s="211">
        <v>471.84155299999998</v>
      </c>
      <c r="L93" s="211">
        <v>470.02551299999999</v>
      </c>
      <c r="M93" s="211">
        <v>468.41061400000001</v>
      </c>
      <c r="N93" s="211">
        <v>468.34350599999999</v>
      </c>
      <c r="O93" s="211">
        <v>468.84307899999999</v>
      </c>
      <c r="P93" s="211">
        <v>473.24075299999998</v>
      </c>
      <c r="Q93" s="211">
        <v>473.45730600000002</v>
      </c>
      <c r="R93" s="211">
        <v>474.30209400000001</v>
      </c>
      <c r="S93" s="211">
        <v>475.66561899999999</v>
      </c>
      <c r="T93" s="211">
        <v>477.04940800000003</v>
      </c>
      <c r="U93" s="211">
        <v>479.23519900000002</v>
      </c>
      <c r="V93" s="211">
        <v>481.746399</v>
      </c>
      <c r="W93" s="211">
        <v>484.75152600000001</v>
      </c>
      <c r="X93" s="211">
        <v>488.10391199999998</v>
      </c>
      <c r="Y93" s="211">
        <v>493.26635700000003</v>
      </c>
      <c r="Z93" s="211">
        <v>499.61978099999999</v>
      </c>
      <c r="AA93" s="211">
        <v>508.73468000000003</v>
      </c>
      <c r="AB93" s="211">
        <v>516.54766800000004</v>
      </c>
      <c r="AC93" s="211">
        <v>534.14709500000004</v>
      </c>
      <c r="AD93" s="211">
        <v>535.56378199999995</v>
      </c>
      <c r="AE93" s="211">
        <v>542.15643299999999</v>
      </c>
      <c r="AF93" s="195">
        <v>8.3960000000000007E-3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3" t="s">
        <v>2119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83"/>
    </row>
    <row r="96" spans="1:34" ht="15" customHeight="1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2120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2121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 t="s">
        <v>2123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 t="s">
        <v>2124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 t="s">
        <v>2563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95:AG95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1969</v>
      </c>
      <c r="B10" s="52" t="s">
        <v>1970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>
      <c r="B16" s="53" t="s">
        <v>181</v>
      </c>
    </row>
    <row r="17" spans="1:33" ht="15" customHeight="1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>
      <c r="B19" s="53" t="s">
        <v>183</v>
      </c>
    </row>
    <row r="20" spans="1:33" ht="15" customHeight="1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/>
    <row r="36" spans="1:33" ht="12" customHeight="1">
      <c r="B36" s="53" t="s">
        <v>184</v>
      </c>
    </row>
    <row r="37" spans="1:33" ht="12" customHeight="1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/>
    <row r="39" spans="1:33" ht="12" customHeight="1">
      <c r="B39" s="53" t="s">
        <v>186</v>
      </c>
    </row>
    <row r="40" spans="1:33" ht="12" customHeight="1">
      <c r="B40" s="53" t="s">
        <v>187</v>
      </c>
    </row>
    <row r="41" spans="1:33" ht="15" customHeight="1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>
      <c r="B53" s="53" t="s">
        <v>1975</v>
      </c>
    </row>
    <row r="54" spans="1:33" ht="15" customHeight="1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>
      <c r="B57" s="53" t="s">
        <v>191</v>
      </c>
    </row>
    <row r="58" spans="1:33" ht="12" customHeight="1">
      <c r="B58" s="53" t="s">
        <v>192</v>
      </c>
    </row>
    <row r="59" spans="1:33" ht="15" customHeight="1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>
      <c r="B71" s="53" t="s">
        <v>193</v>
      </c>
    </row>
    <row r="72" spans="1:33" ht="15" customHeight="1">
      <c r="B72" s="53" t="s">
        <v>194</v>
      </c>
    </row>
    <row r="73" spans="1:33" ht="15" customHeight="1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>
      <c r="B78" s="53" t="s">
        <v>197</v>
      </c>
    </row>
    <row r="79" spans="1:33" ht="15" customHeight="1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>
      <c r="B84" s="53" t="s">
        <v>198</v>
      </c>
    </row>
    <row r="85" spans="1:34" ht="12" customHeight="1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>
      <c r="B88" s="53" t="s">
        <v>201</v>
      </c>
    </row>
    <row r="89" spans="1:34" ht="12" customHeight="1">
      <c r="B89" s="53" t="s">
        <v>202</v>
      </c>
    </row>
    <row r="90" spans="1:34" ht="15" customHeight="1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/>
    <row r="95" spans="1:34" ht="15" customHeight="1">
      <c r="B95" s="225" t="s">
        <v>1976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42"/>
    </row>
    <row r="96" spans="1:34" ht="15" customHeight="1">
      <c r="B96" s="22" t="s">
        <v>1977</v>
      </c>
    </row>
    <row r="97" spans="2:2" ht="12" customHeight="1">
      <c r="B97" s="22" t="s">
        <v>1978</v>
      </c>
    </row>
    <row r="98" spans="2:2" ht="15" customHeight="1">
      <c r="B98" s="22" t="s">
        <v>1979</v>
      </c>
    </row>
    <row r="99" spans="2:2" ht="15" customHeight="1">
      <c r="B99" s="22" t="s">
        <v>1980</v>
      </c>
    </row>
    <row r="100" spans="2:2" ht="15" customHeight="1">
      <c r="B100" s="22" t="s">
        <v>1981</v>
      </c>
    </row>
    <row r="101" spans="2:2" ht="15" customHeight="1">
      <c r="B101" s="22" t="s">
        <v>1982</v>
      </c>
    </row>
    <row r="102" spans="2:2" ht="15" customHeight="1">
      <c r="B102" s="22" t="s">
        <v>370</v>
      </c>
    </row>
    <row r="103" spans="2:2" ht="15" customHeight="1">
      <c r="B103" s="22" t="s">
        <v>369</v>
      </c>
    </row>
    <row r="104" spans="2:2" ht="12" customHeight="1">
      <c r="B104" s="22" t="s">
        <v>2010</v>
      </c>
    </row>
    <row r="105" spans="2:2" ht="15" customHeight="1">
      <c r="B105" s="22" t="s">
        <v>2011</v>
      </c>
    </row>
    <row r="106" spans="2:2" ht="15" customHeight="1">
      <c r="B106" s="22" t="s">
        <v>1983</v>
      </c>
    </row>
    <row r="107" spans="2:2" ht="15" customHeight="1">
      <c r="B107" s="22" t="s">
        <v>1984</v>
      </c>
    </row>
    <row r="108" spans="2:2" ht="15" customHeight="1">
      <c r="B108" s="22" t="s">
        <v>1155</v>
      </c>
    </row>
    <row r="109" spans="2:2" ht="15" customHeight="1">
      <c r="B109" s="22" t="s">
        <v>1985</v>
      </c>
    </row>
    <row r="110" spans="2:2" ht="12" customHeight="1">
      <c r="B110" s="22" t="s">
        <v>2012</v>
      </c>
    </row>
    <row r="111" spans="2:2" ht="15" customHeight="1">
      <c r="B111" s="22" t="s">
        <v>2013</v>
      </c>
    </row>
    <row r="112" spans="2:2" ht="15" customHeight="1">
      <c r="B112" s="22" t="s">
        <v>2014</v>
      </c>
    </row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6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1022 1025:2048 2081:2771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  <c r="BQ1" t="s">
        <v>52</v>
      </c>
      <c r="BR1" t="s">
        <v>2095</v>
      </c>
      <c r="CX1" t="s">
        <v>53</v>
      </c>
      <c r="CY1" t="s">
        <v>2096</v>
      </c>
      <c r="DB1" t="s">
        <v>1995</v>
      </c>
      <c r="EE1" t="s">
        <v>54</v>
      </c>
      <c r="EF1" t="s">
        <v>2097</v>
      </c>
      <c r="FL1" t="s">
        <v>55</v>
      </c>
      <c r="FN1" t="s">
        <v>2098</v>
      </c>
      <c r="KM1" t="s">
        <v>471</v>
      </c>
      <c r="LQ1" t="s">
        <v>1999</v>
      </c>
      <c r="MX1" t="s">
        <v>2000</v>
      </c>
      <c r="OE1" t="s">
        <v>2099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2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2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2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2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2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2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2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2">
        <v>6.0000000000000001E-3</v>
      </c>
      <c r="AGB1" t="s">
        <v>0</v>
      </c>
      <c r="AGC1" s="196">
        <v>1125.7</v>
      </c>
      <c r="AGD1" s="196">
        <v>1126.9000000000001</v>
      </c>
      <c r="AGE1" s="196">
        <v>1136.5</v>
      </c>
      <c r="AGF1" s="196">
        <v>1141.5999999999999</v>
      </c>
      <c r="AGG1" s="196">
        <v>1150</v>
      </c>
      <c r="AGH1" s="196">
        <v>1156.8</v>
      </c>
      <c r="AGI1" s="196">
        <v>1156.9000000000001</v>
      </c>
      <c r="AGJ1" s="196">
        <v>1155.3</v>
      </c>
      <c r="AGK1" s="196">
        <v>1153.0999999999999</v>
      </c>
      <c r="AGL1" s="196">
        <v>1151.7</v>
      </c>
      <c r="AGM1" s="196">
        <v>1148.9000000000001</v>
      </c>
      <c r="AGN1" s="196">
        <v>1144.5999999999999</v>
      </c>
      <c r="AGO1" s="196">
        <v>1142.7</v>
      </c>
      <c r="AGP1" s="196">
        <v>1142.7</v>
      </c>
      <c r="AGQ1" s="196">
        <v>1143.9000000000001</v>
      </c>
      <c r="AGR1" s="196">
        <v>1144.7</v>
      </c>
      <c r="AGS1" s="196">
        <v>1145.5</v>
      </c>
      <c r="AGT1" s="196">
        <v>1148.5</v>
      </c>
      <c r="AGU1" s="196">
        <v>1150</v>
      </c>
      <c r="AGV1" s="196">
        <v>1151.7</v>
      </c>
      <c r="AGW1" s="196">
        <v>1155.8</v>
      </c>
      <c r="AGX1" s="196">
        <v>1160.3</v>
      </c>
      <c r="AGY1" s="196">
        <v>1165</v>
      </c>
      <c r="AGZ1" s="196">
        <v>1169.9000000000001</v>
      </c>
      <c r="AHA1" s="196">
        <v>1172.9000000000001</v>
      </c>
      <c r="AHB1" s="196">
        <v>1177.4000000000001</v>
      </c>
      <c r="AHC1" s="196">
        <v>1182.4000000000001</v>
      </c>
      <c r="AHD1" s="196">
        <v>1187.9000000000001</v>
      </c>
      <c r="AHE1" s="196">
        <v>1192.8</v>
      </c>
      <c r="AHF1" s="202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2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2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2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2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2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2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2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2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2">
        <v>-0.01</v>
      </c>
      <c r="BCX1" t="s">
        <v>443</v>
      </c>
      <c r="BEE1" t="s">
        <v>2125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2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2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2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2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2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2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2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2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2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2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2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2">
        <v>4.0000000000000001E-3</v>
      </c>
      <c r="BYM1" t="s">
        <v>2126</v>
      </c>
      <c r="BZT1" t="s">
        <v>2017</v>
      </c>
      <c r="CBA1" t="s">
        <v>2018</v>
      </c>
      <c r="CCH1" t="s">
        <v>2011</v>
      </c>
      <c r="CDO1" t="s">
        <v>2019</v>
      </c>
      <c r="CEV1" t="s">
        <v>2127</v>
      </c>
      <c r="CGC1" t="s">
        <v>2027</v>
      </c>
      <c r="CHJ1" t="s">
        <v>1984</v>
      </c>
      <c r="CIQ1" t="s">
        <v>1155</v>
      </c>
      <c r="CJX1" t="s">
        <v>1985</v>
      </c>
      <c r="CLE1" t="s">
        <v>2123</v>
      </c>
      <c r="CML1" t="s">
        <v>2128</v>
      </c>
      <c r="CNS1" t="s">
        <v>2129</v>
      </c>
      <c r="DBO1" t="s">
        <v>1998</v>
      </c>
    </row>
    <row r="2" spans="1:1022 1025:2048 2081:2771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>
      <c r="A10" s="36" t="s">
        <v>472</v>
      </c>
      <c r="B10" s="205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1022 1025:2048 2081:2771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1022 1025:2048 2081:2771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1022 1025:2048 2081:2771" ht="15" customHeight="1" thickBot="1">
      <c r="A13" s="35"/>
      <c r="B13" s="207" t="s">
        <v>470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1022 1025:2048 2081:2771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>
      <c r="A15" s="36" t="s">
        <v>469</v>
      </c>
      <c r="B15" s="201" t="s">
        <v>357</v>
      </c>
      <c r="C15" s="197">
        <v>939.78387499999997</v>
      </c>
      <c r="D15" s="197">
        <v>954.49060099999997</v>
      </c>
      <c r="E15" s="197">
        <v>963.88678000000004</v>
      </c>
      <c r="F15" s="197">
        <v>972.81597899999997</v>
      </c>
      <c r="G15" s="197">
        <v>985.48565699999995</v>
      </c>
      <c r="H15" s="197">
        <v>999.22308299999997</v>
      </c>
      <c r="I15" s="197">
        <v>1013.304749</v>
      </c>
      <c r="J15" s="197">
        <v>1025.4780270000001</v>
      </c>
      <c r="K15" s="197">
        <v>1037.420044</v>
      </c>
      <c r="L15" s="197">
        <v>1050.807495</v>
      </c>
      <c r="M15" s="197">
        <v>1062.390259</v>
      </c>
      <c r="N15" s="197">
        <v>1071.895264</v>
      </c>
      <c r="O15" s="197">
        <v>1082.176514</v>
      </c>
      <c r="P15" s="197">
        <v>1093.4702150000001</v>
      </c>
      <c r="Q15" s="197">
        <v>1105.4544679999999</v>
      </c>
      <c r="R15" s="197">
        <v>1117.2147219999999</v>
      </c>
      <c r="S15" s="197">
        <v>1129.0592039999999</v>
      </c>
      <c r="T15" s="197">
        <v>1141.162476</v>
      </c>
      <c r="U15" s="197">
        <v>1153.4372559999999</v>
      </c>
      <c r="V15" s="197">
        <v>1165.292725</v>
      </c>
      <c r="W15" s="197">
        <v>1177.5904539999999</v>
      </c>
      <c r="X15" s="197">
        <v>1189.8439940000001</v>
      </c>
      <c r="Y15" s="197">
        <v>1201.719482</v>
      </c>
      <c r="Z15" s="197">
        <v>1213.4761960000001</v>
      </c>
      <c r="AA15" s="197">
        <v>1224.6899410000001</v>
      </c>
      <c r="AB15" s="197">
        <v>1235.959717</v>
      </c>
      <c r="AC15" s="197">
        <v>1247.5922849999999</v>
      </c>
      <c r="AD15" s="197">
        <v>1259.1639399999999</v>
      </c>
      <c r="AE15" s="197">
        <v>1270.794189</v>
      </c>
      <c r="AF15" s="195">
        <v>1.0834999999999999E-2</v>
      </c>
      <c r="AG15" s="37"/>
    </row>
    <row r="16" spans="1:1022 1025:2048 2081:2771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6" t="s">
        <v>467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466</v>
      </c>
      <c r="B19" s="199" t="s">
        <v>2</v>
      </c>
      <c r="C19" s="210">
        <v>2.8612410000000001</v>
      </c>
      <c r="D19" s="210">
        <v>3.2182710000000001</v>
      </c>
      <c r="E19" s="210">
        <v>2.906482</v>
      </c>
      <c r="F19" s="210">
        <v>2.9349859999999999</v>
      </c>
      <c r="G19" s="210">
        <v>2.9291130000000001</v>
      </c>
      <c r="H19" s="210">
        <v>2.9593590000000001</v>
      </c>
      <c r="I19" s="210">
        <v>3.0257640000000001</v>
      </c>
      <c r="J19" s="210">
        <v>3.031514</v>
      </c>
      <c r="K19" s="210">
        <v>3.0444089999999999</v>
      </c>
      <c r="L19" s="210">
        <v>3.0477340000000002</v>
      </c>
      <c r="M19" s="210">
        <v>3.0433409999999999</v>
      </c>
      <c r="N19" s="210">
        <v>3.0481600000000002</v>
      </c>
      <c r="O19" s="210">
        <v>3.0731459999999999</v>
      </c>
      <c r="P19" s="210">
        <v>3.1007120000000001</v>
      </c>
      <c r="Q19" s="210">
        <v>3.1211280000000001</v>
      </c>
      <c r="R19" s="210">
        <v>3.1477729999999999</v>
      </c>
      <c r="S19" s="210">
        <v>3.1804299999999999</v>
      </c>
      <c r="T19" s="210">
        <v>3.2081559999999998</v>
      </c>
      <c r="U19" s="210">
        <v>3.235249</v>
      </c>
      <c r="V19" s="210">
        <v>3.257698</v>
      </c>
      <c r="W19" s="210">
        <v>3.2866789999999999</v>
      </c>
      <c r="X19" s="210">
        <v>3.3158180000000002</v>
      </c>
      <c r="Y19" s="210">
        <v>3.346034</v>
      </c>
      <c r="Z19" s="210">
        <v>3.3773170000000001</v>
      </c>
      <c r="AA19" s="210">
        <v>3.4030830000000001</v>
      </c>
      <c r="AB19" s="210">
        <v>3.4293070000000001</v>
      </c>
      <c r="AC19" s="210">
        <v>3.4573809999999998</v>
      </c>
      <c r="AD19" s="210">
        <v>3.482828</v>
      </c>
      <c r="AE19" s="210">
        <v>3.5070220000000001</v>
      </c>
      <c r="AF19" s="198">
        <v>7.2950000000000003E-3</v>
      </c>
      <c r="AG19" s="37"/>
    </row>
    <row r="20" spans="1:33" ht="15" customHeight="1">
      <c r="A20" s="36" t="s">
        <v>465</v>
      </c>
      <c r="B20" s="199" t="s">
        <v>40</v>
      </c>
      <c r="C20" s="210">
        <v>0.42206399999999999</v>
      </c>
      <c r="D20" s="210">
        <v>2.7010489999999998</v>
      </c>
      <c r="E20" s="210">
        <v>1.3425100000000001</v>
      </c>
      <c r="F20" s="210">
        <v>1.060864</v>
      </c>
      <c r="G20" s="210">
        <v>0.76778400000000002</v>
      </c>
      <c r="H20" s="210">
        <v>0.62185500000000005</v>
      </c>
      <c r="I20" s="210">
        <v>0.546736</v>
      </c>
      <c r="J20" s="210">
        <v>0.55951399999999996</v>
      </c>
      <c r="K20" s="210">
        <v>0.58337300000000003</v>
      </c>
      <c r="L20" s="210">
        <v>0.59760899999999995</v>
      </c>
      <c r="M20" s="210">
        <v>0.60225799999999996</v>
      </c>
      <c r="N20" s="210">
        <v>0.60668999999999995</v>
      </c>
      <c r="O20" s="210">
        <v>0.60701700000000003</v>
      </c>
      <c r="P20" s="210">
        <v>0.60781799999999997</v>
      </c>
      <c r="Q20" s="210">
        <v>0.60187599999999997</v>
      </c>
      <c r="R20" s="210">
        <v>0.61734800000000001</v>
      </c>
      <c r="S20" s="210">
        <v>0.62568500000000005</v>
      </c>
      <c r="T20" s="210">
        <v>0.61934400000000001</v>
      </c>
      <c r="U20" s="210">
        <v>0.61688299999999996</v>
      </c>
      <c r="V20" s="210">
        <v>0.60711199999999999</v>
      </c>
      <c r="W20" s="210">
        <v>0.59986300000000004</v>
      </c>
      <c r="X20" s="210">
        <v>0.59517699999999996</v>
      </c>
      <c r="Y20" s="210">
        <v>0.58756299999999995</v>
      </c>
      <c r="Z20" s="210">
        <v>0.57810799999999996</v>
      </c>
      <c r="AA20" s="210">
        <v>0.57270900000000002</v>
      </c>
      <c r="AB20" s="210">
        <v>0.57081000000000004</v>
      </c>
      <c r="AC20" s="210">
        <v>0.56231900000000001</v>
      </c>
      <c r="AD20" s="210">
        <v>0.54983499999999996</v>
      </c>
      <c r="AE20" s="210">
        <v>0.53965399999999997</v>
      </c>
      <c r="AF20" s="198">
        <v>8.8159999999999992E-3</v>
      </c>
      <c r="AG20" s="37"/>
    </row>
    <row r="21" spans="1:33" ht="15" customHeight="1">
      <c r="A21" s="36" t="s">
        <v>464</v>
      </c>
      <c r="B21" s="199" t="s">
        <v>5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463</v>
      </c>
      <c r="B22" s="199" t="s">
        <v>41</v>
      </c>
      <c r="C22" s="210">
        <v>3.2833049999999999</v>
      </c>
      <c r="D22" s="210">
        <v>5.9193210000000001</v>
      </c>
      <c r="E22" s="210">
        <v>4.2489920000000003</v>
      </c>
      <c r="F22" s="210">
        <v>3.995851</v>
      </c>
      <c r="G22" s="210">
        <v>3.696898</v>
      </c>
      <c r="H22" s="210">
        <v>3.581213</v>
      </c>
      <c r="I22" s="210">
        <v>3.5724999999999998</v>
      </c>
      <c r="J22" s="210">
        <v>3.5910280000000001</v>
      </c>
      <c r="K22" s="210">
        <v>3.6277819999999998</v>
      </c>
      <c r="L22" s="210">
        <v>3.645343</v>
      </c>
      <c r="M22" s="210">
        <v>3.6455989999999998</v>
      </c>
      <c r="N22" s="210">
        <v>3.6548500000000002</v>
      </c>
      <c r="O22" s="210">
        <v>3.6801629999999999</v>
      </c>
      <c r="P22" s="210">
        <v>3.708529</v>
      </c>
      <c r="Q22" s="210">
        <v>3.7230050000000001</v>
      </c>
      <c r="R22" s="210">
        <v>3.7651210000000002</v>
      </c>
      <c r="S22" s="210">
        <v>3.8061150000000001</v>
      </c>
      <c r="T22" s="210">
        <v>3.827499</v>
      </c>
      <c r="U22" s="210">
        <v>3.8521320000000001</v>
      </c>
      <c r="V22" s="210">
        <v>3.8648099999999999</v>
      </c>
      <c r="W22" s="210">
        <v>3.8865419999999999</v>
      </c>
      <c r="X22" s="210">
        <v>3.9109950000000002</v>
      </c>
      <c r="Y22" s="210">
        <v>3.9335969999999998</v>
      </c>
      <c r="Z22" s="210">
        <v>3.9554239999999998</v>
      </c>
      <c r="AA22" s="210">
        <v>3.9757920000000002</v>
      </c>
      <c r="AB22" s="210">
        <v>4.0001160000000002</v>
      </c>
      <c r="AC22" s="210">
        <v>4.0197010000000004</v>
      </c>
      <c r="AD22" s="210">
        <v>4.0326630000000003</v>
      </c>
      <c r="AE22" s="210">
        <v>4.0466759999999997</v>
      </c>
      <c r="AF22" s="198">
        <v>7.4939999999999998E-3</v>
      </c>
      <c r="AG22" s="37"/>
    </row>
    <row r="23" spans="1:33" ht="15" customHeight="1">
      <c r="A23" s="36" t="s">
        <v>462</v>
      </c>
      <c r="B23" s="199" t="s">
        <v>6</v>
      </c>
      <c r="C23" s="210">
        <v>649.57360800000004</v>
      </c>
      <c r="D23" s="210">
        <v>663.24230999999997</v>
      </c>
      <c r="E23" s="210">
        <v>669.56414800000005</v>
      </c>
      <c r="F23" s="210">
        <v>670.08160399999997</v>
      </c>
      <c r="G23" s="210">
        <v>671.148865</v>
      </c>
      <c r="H23" s="210">
        <v>668.63147000000004</v>
      </c>
      <c r="I23" s="210">
        <v>660.17334000000005</v>
      </c>
      <c r="J23" s="210">
        <v>651.41394000000003</v>
      </c>
      <c r="K23" s="210">
        <v>642.60022000000004</v>
      </c>
      <c r="L23" s="210">
        <v>635.81152299999997</v>
      </c>
      <c r="M23" s="210">
        <v>629.38244599999996</v>
      </c>
      <c r="N23" s="210">
        <v>623.27349900000002</v>
      </c>
      <c r="O23" s="210">
        <v>619.61071800000002</v>
      </c>
      <c r="P23" s="210">
        <v>617.36254899999994</v>
      </c>
      <c r="Q23" s="210">
        <v>616.21875</v>
      </c>
      <c r="R23" s="210">
        <v>613.59338400000001</v>
      </c>
      <c r="S23" s="210">
        <v>610.01959199999999</v>
      </c>
      <c r="T23" s="210">
        <v>606.68908699999997</v>
      </c>
      <c r="U23" s="210">
        <v>605.76318400000002</v>
      </c>
      <c r="V23" s="210">
        <v>605.26892099999998</v>
      </c>
      <c r="W23" s="210">
        <v>605.40411400000005</v>
      </c>
      <c r="X23" s="210">
        <v>605.94812000000002</v>
      </c>
      <c r="Y23" s="210">
        <v>607.09307899999999</v>
      </c>
      <c r="Z23" s="210">
        <v>608.72644000000003</v>
      </c>
      <c r="AA23" s="210">
        <v>610.00524900000005</v>
      </c>
      <c r="AB23" s="210">
        <v>611.14001499999995</v>
      </c>
      <c r="AC23" s="210">
        <v>613.103027</v>
      </c>
      <c r="AD23" s="210">
        <v>615.49975600000005</v>
      </c>
      <c r="AE23" s="210">
        <v>617.22601299999997</v>
      </c>
      <c r="AF23" s="198">
        <v>-1.823E-3</v>
      </c>
      <c r="AG23" s="37"/>
    </row>
    <row r="24" spans="1:33" ht="15" customHeight="1">
      <c r="A24" s="36" t="s">
        <v>461</v>
      </c>
      <c r="B24" s="199" t="s">
        <v>7</v>
      </c>
      <c r="C24" s="210">
        <v>128.722748</v>
      </c>
      <c r="D24" s="210">
        <v>129.29638700000001</v>
      </c>
      <c r="E24" s="210">
        <v>129.84667999999999</v>
      </c>
      <c r="F24" s="210">
        <v>130.371353</v>
      </c>
      <c r="G24" s="210">
        <v>130.90239</v>
      </c>
      <c r="H24" s="210">
        <v>131.41365099999999</v>
      </c>
      <c r="I24" s="210">
        <v>131.8759</v>
      </c>
      <c r="J24" s="210">
        <v>132.25654599999999</v>
      </c>
      <c r="K24" s="210">
        <v>132.573746</v>
      </c>
      <c r="L24" s="210">
        <v>132.83213799999999</v>
      </c>
      <c r="M24" s="210">
        <v>132.98576399999999</v>
      </c>
      <c r="N24" s="210">
        <v>133.03675799999999</v>
      </c>
      <c r="O24" s="210">
        <v>133.00404399999999</v>
      </c>
      <c r="P24" s="210">
        <v>132.942612</v>
      </c>
      <c r="Q24" s="210">
        <v>132.89587399999999</v>
      </c>
      <c r="R24" s="210">
        <v>132.849075</v>
      </c>
      <c r="S24" s="210">
        <v>132.801941</v>
      </c>
      <c r="T24" s="210">
        <v>132.75624099999999</v>
      </c>
      <c r="U24" s="210">
        <v>132.71669</v>
      </c>
      <c r="V24" s="210">
        <v>132.67515599999999</v>
      </c>
      <c r="W24" s="210">
        <v>132.642212</v>
      </c>
      <c r="X24" s="210">
        <v>132.61303699999999</v>
      </c>
      <c r="Y24" s="210">
        <v>132.58389299999999</v>
      </c>
      <c r="Z24" s="210">
        <v>132.552795</v>
      </c>
      <c r="AA24" s="210">
        <v>132.51654099999999</v>
      </c>
      <c r="AB24" s="210">
        <v>132.485703</v>
      </c>
      <c r="AC24" s="210">
        <v>132.458099</v>
      </c>
      <c r="AD24" s="210">
        <v>132.42813100000001</v>
      </c>
      <c r="AE24" s="210">
        <v>132.39999399999999</v>
      </c>
      <c r="AF24" s="198">
        <v>1.0059999999999999E-3</v>
      </c>
      <c r="AG24" s="37"/>
    </row>
    <row r="25" spans="1:33" ht="12" customHeight="1">
      <c r="A25" s="36" t="s">
        <v>460</v>
      </c>
      <c r="B25" s="199" t="s">
        <v>10</v>
      </c>
      <c r="C25" s="210">
        <v>43.633282000000001</v>
      </c>
      <c r="D25" s="210">
        <v>45.233302999999999</v>
      </c>
      <c r="E25" s="210">
        <v>46.435295000000004</v>
      </c>
      <c r="F25" s="210">
        <v>47.618609999999997</v>
      </c>
      <c r="G25" s="210">
        <v>49.044392000000002</v>
      </c>
      <c r="H25" s="210">
        <v>50.575409000000001</v>
      </c>
      <c r="I25" s="210">
        <v>52.058334000000002</v>
      </c>
      <c r="J25" s="210">
        <v>53.354419999999998</v>
      </c>
      <c r="K25" s="210">
        <v>54.604602999999997</v>
      </c>
      <c r="L25" s="210">
        <v>55.963711000000004</v>
      </c>
      <c r="M25" s="210">
        <v>57.116157999999999</v>
      </c>
      <c r="N25" s="210">
        <v>57.943717999999997</v>
      </c>
      <c r="O25" s="210">
        <v>58.685513</v>
      </c>
      <c r="P25" s="210">
        <v>59.468730999999998</v>
      </c>
      <c r="Q25" s="210">
        <v>60.299477000000003</v>
      </c>
      <c r="R25" s="210">
        <v>61.088337000000003</v>
      </c>
      <c r="S25" s="210">
        <v>61.908436000000002</v>
      </c>
      <c r="T25" s="210">
        <v>62.764225000000003</v>
      </c>
      <c r="U25" s="210">
        <v>63.619106000000002</v>
      </c>
      <c r="V25" s="210">
        <v>64.446190000000001</v>
      </c>
      <c r="W25" s="210">
        <v>65.338593000000003</v>
      </c>
      <c r="X25" s="210">
        <v>66.242630000000005</v>
      </c>
      <c r="Y25" s="210">
        <v>67.137466000000003</v>
      </c>
      <c r="Z25" s="210">
        <v>68.020308999999997</v>
      </c>
      <c r="AA25" s="210">
        <v>68.858383000000003</v>
      </c>
      <c r="AB25" s="210">
        <v>69.726699999999994</v>
      </c>
      <c r="AC25" s="210">
        <v>70.620322999999999</v>
      </c>
      <c r="AD25" s="210">
        <v>71.491805999999997</v>
      </c>
      <c r="AE25" s="210">
        <v>72.373924000000002</v>
      </c>
      <c r="AF25" s="198">
        <v>1.8237E-2</v>
      </c>
      <c r="AG25" s="37"/>
    </row>
    <row r="26" spans="1:33" ht="12" customHeight="1">
      <c r="A26" s="36" t="s">
        <v>459</v>
      </c>
      <c r="B26" s="199" t="s">
        <v>11</v>
      </c>
      <c r="C26" s="210">
        <v>300.37625100000002</v>
      </c>
      <c r="D26" s="210">
        <v>296.70864899999998</v>
      </c>
      <c r="E26" s="210">
        <v>296.74215700000002</v>
      </c>
      <c r="F26" s="210">
        <v>297.50610399999999</v>
      </c>
      <c r="G26" s="210">
        <v>299.81545999999997</v>
      </c>
      <c r="H26" s="210">
        <v>302.49926799999997</v>
      </c>
      <c r="I26" s="210">
        <v>305.19116200000002</v>
      </c>
      <c r="J26" s="210">
        <v>307.627747</v>
      </c>
      <c r="K26" s="210">
        <v>310.03619400000002</v>
      </c>
      <c r="L26" s="210">
        <v>312.27252199999998</v>
      </c>
      <c r="M26" s="210">
        <v>314.00546300000002</v>
      </c>
      <c r="N26" s="210">
        <v>315.61096199999997</v>
      </c>
      <c r="O26" s="210">
        <v>317.472351</v>
      </c>
      <c r="P26" s="210">
        <v>319.66665599999999</v>
      </c>
      <c r="Q26" s="210">
        <v>321.48150600000002</v>
      </c>
      <c r="R26" s="210">
        <v>323.98623700000002</v>
      </c>
      <c r="S26" s="210">
        <v>327.19946299999998</v>
      </c>
      <c r="T26" s="210">
        <v>330.86090100000001</v>
      </c>
      <c r="U26" s="210">
        <v>332.767517</v>
      </c>
      <c r="V26" s="210">
        <v>334.60186800000002</v>
      </c>
      <c r="W26" s="210">
        <v>337.14770499999997</v>
      </c>
      <c r="X26" s="210">
        <v>339.534943</v>
      </c>
      <c r="Y26" s="210">
        <v>341.76074199999999</v>
      </c>
      <c r="Z26" s="210">
        <v>343.98675500000002</v>
      </c>
      <c r="AA26" s="210">
        <v>346.17929099999998</v>
      </c>
      <c r="AB26" s="210">
        <v>348.41332999999997</v>
      </c>
      <c r="AC26" s="210">
        <v>350.63363600000002</v>
      </c>
      <c r="AD26" s="210">
        <v>353.06347699999998</v>
      </c>
      <c r="AE26" s="210">
        <v>355.81189000000001</v>
      </c>
      <c r="AF26" s="198">
        <v>6.0670000000000003E-3</v>
      </c>
      <c r="AG26" s="37"/>
    </row>
    <row r="27" spans="1:33" ht="12" customHeight="1">
      <c r="A27" s="36" t="s">
        <v>458</v>
      </c>
      <c r="B27" s="201" t="s">
        <v>0</v>
      </c>
      <c r="C27" s="211">
        <v>1125.5892329999999</v>
      </c>
      <c r="D27" s="211">
        <v>1140.3999020000001</v>
      </c>
      <c r="E27" s="211">
        <v>1146.83728</v>
      </c>
      <c r="F27" s="211">
        <v>1149.573486</v>
      </c>
      <c r="G27" s="211">
        <v>1154.6080320000001</v>
      </c>
      <c r="H27" s="211">
        <v>1156.7010499999999</v>
      </c>
      <c r="I27" s="211">
        <v>1152.8713379999999</v>
      </c>
      <c r="J27" s="211">
        <v>1148.2436520000001</v>
      </c>
      <c r="K27" s="211">
        <v>1143.4426269999999</v>
      </c>
      <c r="L27" s="211">
        <v>1140.5251459999999</v>
      </c>
      <c r="M27" s="211">
        <v>1137.135376</v>
      </c>
      <c r="N27" s="211">
        <v>1133.519775</v>
      </c>
      <c r="O27" s="211">
        <v>1132.452759</v>
      </c>
      <c r="P27" s="211">
        <v>1133.1491699999999</v>
      </c>
      <c r="Q27" s="211">
        <v>1134.6186520000001</v>
      </c>
      <c r="R27" s="211">
        <v>1135.2821039999999</v>
      </c>
      <c r="S27" s="211">
        <v>1135.735596</v>
      </c>
      <c r="T27" s="211">
        <v>1136.8979489999999</v>
      </c>
      <c r="U27" s="211">
        <v>1138.7185059999999</v>
      </c>
      <c r="V27" s="211">
        <v>1140.8569339999999</v>
      </c>
      <c r="W27" s="211">
        <v>1144.419189</v>
      </c>
      <c r="X27" s="211">
        <v>1148.2497559999999</v>
      </c>
      <c r="Y27" s="211">
        <v>1152.508789</v>
      </c>
      <c r="Z27" s="211">
        <v>1157.2416989999999</v>
      </c>
      <c r="AA27" s="211">
        <v>1161.5352780000001</v>
      </c>
      <c r="AB27" s="211">
        <v>1165.7658690000001</v>
      </c>
      <c r="AC27" s="211">
        <v>1170.834717</v>
      </c>
      <c r="AD27" s="211">
        <v>1176.5158690000001</v>
      </c>
      <c r="AE27" s="211">
        <v>1181.8585210000001</v>
      </c>
      <c r="AF27" s="195">
        <v>1.7440000000000001E-3</v>
      </c>
      <c r="AG27" s="37"/>
    </row>
    <row r="28" spans="1:33" ht="12" customHeight="1">
      <c r="A28" s="35"/>
      <c r="B28" s="37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37"/>
    </row>
    <row r="29" spans="1:33" ht="12" customHeight="1">
      <c r="A29" s="35"/>
      <c r="B29" s="201" t="s">
        <v>2015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7"/>
    </row>
    <row r="30" spans="1:33" ht="12" customHeight="1">
      <c r="A30" s="35"/>
      <c r="B30" s="201" t="s">
        <v>456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6" t="s">
        <v>455</v>
      </c>
      <c r="B31" s="199" t="s">
        <v>3</v>
      </c>
      <c r="C31" s="212">
        <v>0</v>
      </c>
      <c r="D31" s="212">
        <v>0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454</v>
      </c>
      <c r="B32" s="199" t="s">
        <v>2</v>
      </c>
      <c r="C32" s="212">
        <v>3.045E-3</v>
      </c>
      <c r="D32" s="212">
        <v>3.372E-3</v>
      </c>
      <c r="E32" s="212">
        <v>3.0149999999999999E-3</v>
      </c>
      <c r="F32" s="212">
        <v>3.0170000000000002E-3</v>
      </c>
      <c r="G32" s="212">
        <v>2.9719999999999998E-3</v>
      </c>
      <c r="H32" s="212">
        <v>2.9619999999999998E-3</v>
      </c>
      <c r="I32" s="212">
        <v>2.9859999999999999E-3</v>
      </c>
      <c r="J32" s="212">
        <v>2.9559999999999999E-3</v>
      </c>
      <c r="K32" s="212">
        <v>2.9350000000000001E-3</v>
      </c>
      <c r="L32" s="212">
        <v>2.8999999999999998E-3</v>
      </c>
      <c r="M32" s="212">
        <v>2.8649999999999999E-3</v>
      </c>
      <c r="N32" s="212">
        <v>2.8440000000000002E-3</v>
      </c>
      <c r="O32" s="212">
        <v>2.8400000000000001E-3</v>
      </c>
      <c r="P32" s="212">
        <v>2.836E-3</v>
      </c>
      <c r="Q32" s="212">
        <v>2.823E-3</v>
      </c>
      <c r="R32" s="212">
        <v>2.8180000000000002E-3</v>
      </c>
      <c r="S32" s="212">
        <v>2.8170000000000001E-3</v>
      </c>
      <c r="T32" s="212">
        <v>2.8110000000000001E-3</v>
      </c>
      <c r="U32" s="212">
        <v>2.8050000000000002E-3</v>
      </c>
      <c r="V32" s="212">
        <v>2.7959999999999999E-3</v>
      </c>
      <c r="W32" s="212">
        <v>2.7910000000000001E-3</v>
      </c>
      <c r="X32" s="212">
        <v>2.787E-3</v>
      </c>
      <c r="Y32" s="212">
        <v>2.784E-3</v>
      </c>
      <c r="Z32" s="212">
        <v>2.7829999999999999E-3</v>
      </c>
      <c r="AA32" s="212">
        <v>2.7789999999999998E-3</v>
      </c>
      <c r="AB32" s="212">
        <v>2.7750000000000001E-3</v>
      </c>
      <c r="AC32" s="212">
        <v>2.771E-3</v>
      </c>
      <c r="AD32" s="212">
        <v>2.7659999999999998E-3</v>
      </c>
      <c r="AE32" s="212">
        <v>2.7599999999999999E-3</v>
      </c>
      <c r="AF32" s="198">
        <v>-3.5019999999999999E-3</v>
      </c>
      <c r="AG32" s="37"/>
    </row>
    <row r="33" spans="1:33" ht="12" customHeight="1">
      <c r="A33" s="36" t="s">
        <v>453</v>
      </c>
      <c r="B33" s="199" t="s">
        <v>40</v>
      </c>
      <c r="C33" s="212">
        <v>4.4900000000000002E-4</v>
      </c>
      <c r="D33" s="212">
        <v>2.8300000000000001E-3</v>
      </c>
      <c r="E33" s="212">
        <v>1.3929999999999999E-3</v>
      </c>
      <c r="F33" s="212">
        <v>1.091E-3</v>
      </c>
      <c r="G33" s="212">
        <v>7.7899999999999996E-4</v>
      </c>
      <c r="H33" s="212">
        <v>6.2200000000000005E-4</v>
      </c>
      <c r="I33" s="212">
        <v>5.4000000000000001E-4</v>
      </c>
      <c r="J33" s="212">
        <v>5.4600000000000004E-4</v>
      </c>
      <c r="K33" s="212">
        <v>5.62E-4</v>
      </c>
      <c r="L33" s="212">
        <v>5.6899999999999995E-4</v>
      </c>
      <c r="M33" s="212">
        <v>5.6700000000000001E-4</v>
      </c>
      <c r="N33" s="212">
        <v>5.6599999999999999E-4</v>
      </c>
      <c r="O33" s="212">
        <v>5.6099999999999998E-4</v>
      </c>
      <c r="P33" s="212">
        <v>5.5599999999999996E-4</v>
      </c>
      <c r="Q33" s="212">
        <v>5.44E-4</v>
      </c>
      <c r="R33" s="212">
        <v>5.53E-4</v>
      </c>
      <c r="S33" s="212">
        <v>5.5400000000000002E-4</v>
      </c>
      <c r="T33" s="212">
        <v>5.4299999999999997E-4</v>
      </c>
      <c r="U33" s="212">
        <v>5.3499999999999999E-4</v>
      </c>
      <c r="V33" s="212">
        <v>5.2099999999999998E-4</v>
      </c>
      <c r="W33" s="212">
        <v>5.0900000000000001E-4</v>
      </c>
      <c r="X33" s="212">
        <v>5.0000000000000001E-4</v>
      </c>
      <c r="Y33" s="212">
        <v>4.8899999999999996E-4</v>
      </c>
      <c r="Z33" s="212">
        <v>4.7600000000000002E-4</v>
      </c>
      <c r="AA33" s="212">
        <v>4.6799999999999999E-4</v>
      </c>
      <c r="AB33" s="212">
        <v>4.6200000000000001E-4</v>
      </c>
      <c r="AC33" s="212">
        <v>4.5100000000000001E-4</v>
      </c>
      <c r="AD33" s="212">
        <v>4.37E-4</v>
      </c>
      <c r="AE33" s="212">
        <v>4.2499999999999998E-4</v>
      </c>
      <c r="AF33" s="198">
        <v>-1.9970000000000001E-3</v>
      </c>
      <c r="AG33" s="37"/>
    </row>
    <row r="34" spans="1:33" ht="12" customHeight="1">
      <c r="A34" s="36" t="s">
        <v>452</v>
      </c>
      <c r="B34" s="199" t="s">
        <v>5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451</v>
      </c>
      <c r="B35" s="199" t="s">
        <v>41</v>
      </c>
      <c r="C35" s="212">
        <v>3.4940000000000001E-3</v>
      </c>
      <c r="D35" s="212">
        <v>6.202E-3</v>
      </c>
      <c r="E35" s="212">
        <v>4.4079999999999996E-3</v>
      </c>
      <c r="F35" s="212">
        <v>4.1079999999999997E-3</v>
      </c>
      <c r="G35" s="212">
        <v>3.751E-3</v>
      </c>
      <c r="H35" s="212">
        <v>3.5839999999999999E-3</v>
      </c>
      <c r="I35" s="212">
        <v>3.5260000000000001E-3</v>
      </c>
      <c r="J35" s="212">
        <v>3.5019999999999999E-3</v>
      </c>
      <c r="K35" s="212">
        <v>3.4970000000000001E-3</v>
      </c>
      <c r="L35" s="212">
        <v>3.4689999999999999E-3</v>
      </c>
      <c r="M35" s="212">
        <v>3.4320000000000002E-3</v>
      </c>
      <c r="N35" s="212">
        <v>3.4099999999999998E-3</v>
      </c>
      <c r="O35" s="212">
        <v>3.4009999999999999E-3</v>
      </c>
      <c r="P35" s="212">
        <v>3.392E-3</v>
      </c>
      <c r="Q35" s="212">
        <v>3.3679999999999999E-3</v>
      </c>
      <c r="R35" s="212">
        <v>3.3700000000000002E-3</v>
      </c>
      <c r="S35" s="212">
        <v>3.3709999999999999E-3</v>
      </c>
      <c r="T35" s="212">
        <v>3.3540000000000002E-3</v>
      </c>
      <c r="U35" s="212">
        <v>3.3400000000000001E-3</v>
      </c>
      <c r="V35" s="212">
        <v>3.3170000000000001E-3</v>
      </c>
      <c r="W35" s="212">
        <v>3.3E-3</v>
      </c>
      <c r="X35" s="212">
        <v>3.287E-3</v>
      </c>
      <c r="Y35" s="212">
        <v>3.2729999999999999E-3</v>
      </c>
      <c r="Z35" s="212">
        <v>3.2599999999999999E-3</v>
      </c>
      <c r="AA35" s="212">
        <v>3.2460000000000002E-3</v>
      </c>
      <c r="AB35" s="212">
        <v>3.2360000000000002E-3</v>
      </c>
      <c r="AC35" s="212">
        <v>3.222E-3</v>
      </c>
      <c r="AD35" s="212">
        <v>3.2030000000000001E-3</v>
      </c>
      <c r="AE35" s="212">
        <v>3.1840000000000002E-3</v>
      </c>
      <c r="AF35" s="198">
        <v>-3.3050000000000002E-3</v>
      </c>
      <c r="AG35" s="37"/>
    </row>
    <row r="36" spans="1:33" ht="12" customHeight="1">
      <c r="A36" s="36" t="s">
        <v>450</v>
      </c>
      <c r="B36" s="199" t="s">
        <v>6</v>
      </c>
      <c r="C36" s="212">
        <v>0.691195</v>
      </c>
      <c r="D36" s="212">
        <v>0.69486499999999995</v>
      </c>
      <c r="E36" s="212">
        <v>0.69464999999999999</v>
      </c>
      <c r="F36" s="212">
        <v>0.68880600000000003</v>
      </c>
      <c r="G36" s="212">
        <v>0.68103400000000003</v>
      </c>
      <c r="H36" s="212">
        <v>0.66915100000000005</v>
      </c>
      <c r="I36" s="212">
        <v>0.651505</v>
      </c>
      <c r="J36" s="212">
        <v>0.63522999999999996</v>
      </c>
      <c r="K36" s="212">
        <v>0.619421</v>
      </c>
      <c r="L36" s="212">
        <v>0.60506899999999997</v>
      </c>
      <c r="M36" s="212">
        <v>0.59242099999999998</v>
      </c>
      <c r="N36" s="212">
        <v>0.58146900000000001</v>
      </c>
      <c r="O36" s="212">
        <v>0.57255999999999996</v>
      </c>
      <c r="P36" s="212">
        <v>0.56459000000000004</v>
      </c>
      <c r="Q36" s="212">
        <v>0.55743500000000001</v>
      </c>
      <c r="R36" s="212">
        <v>0.54921699999999996</v>
      </c>
      <c r="S36" s="212">
        <v>0.54029000000000005</v>
      </c>
      <c r="T36" s="212">
        <v>0.53164100000000003</v>
      </c>
      <c r="U36" s="212">
        <v>0.52518100000000001</v>
      </c>
      <c r="V36" s="212">
        <v>0.51941400000000004</v>
      </c>
      <c r="W36" s="212">
        <v>0.51410400000000001</v>
      </c>
      <c r="X36" s="212">
        <v>0.50926700000000003</v>
      </c>
      <c r="Y36" s="212">
        <v>0.50518700000000005</v>
      </c>
      <c r="Z36" s="212">
        <v>0.50163899999999995</v>
      </c>
      <c r="AA36" s="212">
        <v>0.49808999999999998</v>
      </c>
      <c r="AB36" s="212">
        <v>0.49446600000000002</v>
      </c>
      <c r="AC36" s="212">
        <v>0.491429</v>
      </c>
      <c r="AD36" s="212">
        <v>0.48881599999999997</v>
      </c>
      <c r="AE36" s="212">
        <v>0.48570099999999999</v>
      </c>
      <c r="AF36" s="198">
        <v>-1.2522E-2</v>
      </c>
      <c r="AG36" s="37"/>
    </row>
    <row r="37" spans="1:33" ht="12" customHeight="1">
      <c r="A37" s="36" t="s">
        <v>449</v>
      </c>
      <c r="B37" s="199" t="s">
        <v>7</v>
      </c>
      <c r="C37" s="212">
        <v>0.13697100000000001</v>
      </c>
      <c r="D37" s="212">
        <v>0.135461</v>
      </c>
      <c r="E37" s="212">
        <v>0.134712</v>
      </c>
      <c r="F37" s="212">
        <v>0.13401399999999999</v>
      </c>
      <c r="G37" s="212">
        <v>0.13283</v>
      </c>
      <c r="H37" s="212">
        <v>0.13151599999999999</v>
      </c>
      <c r="I37" s="212">
        <v>0.13014400000000001</v>
      </c>
      <c r="J37" s="212">
        <v>0.128971</v>
      </c>
      <c r="K37" s="212">
        <v>0.12779199999999999</v>
      </c>
      <c r="L37" s="212">
        <v>0.12640999999999999</v>
      </c>
      <c r="M37" s="212">
        <v>0.12517600000000001</v>
      </c>
      <c r="N37" s="212">
        <v>0.124114</v>
      </c>
      <c r="O37" s="212">
        <v>0.122904</v>
      </c>
      <c r="P37" s="212">
        <v>0.12157900000000001</v>
      </c>
      <c r="Q37" s="212">
        <v>0.12021800000000001</v>
      </c>
      <c r="R37" s="212">
        <v>0.118911</v>
      </c>
      <c r="S37" s="212">
        <v>0.117622</v>
      </c>
      <c r="T37" s="212">
        <v>0.11633400000000001</v>
      </c>
      <c r="U37" s="212">
        <v>0.115062</v>
      </c>
      <c r="V37" s="212">
        <v>0.113856</v>
      </c>
      <c r="W37" s="212">
        <v>0.112639</v>
      </c>
      <c r="X37" s="212">
        <v>0.111454</v>
      </c>
      <c r="Y37" s="212">
        <v>0.110328</v>
      </c>
      <c r="Z37" s="212">
        <v>0.109234</v>
      </c>
      <c r="AA37" s="212">
        <v>0.10820399999999999</v>
      </c>
      <c r="AB37" s="212">
        <v>0.107193</v>
      </c>
      <c r="AC37" s="212">
        <v>0.106171</v>
      </c>
      <c r="AD37" s="212">
        <v>0.105171</v>
      </c>
      <c r="AE37" s="212">
        <v>0.104187</v>
      </c>
      <c r="AF37" s="198">
        <v>-9.7230000000000007E-3</v>
      </c>
      <c r="AG37" s="37"/>
    </row>
    <row r="38" spans="1:33" ht="12" customHeight="1">
      <c r="A38" s="36" t="s">
        <v>448</v>
      </c>
      <c r="B38" s="199" t="s">
        <v>10</v>
      </c>
      <c r="C38" s="212">
        <v>4.6428999999999998E-2</v>
      </c>
      <c r="D38" s="212">
        <v>4.7390000000000002E-2</v>
      </c>
      <c r="E38" s="212">
        <v>4.8175000000000003E-2</v>
      </c>
      <c r="F38" s="212">
        <v>4.8948999999999999E-2</v>
      </c>
      <c r="G38" s="212">
        <v>4.9766999999999999E-2</v>
      </c>
      <c r="H38" s="212">
        <v>5.0615E-2</v>
      </c>
      <c r="I38" s="212">
        <v>5.1374999999999997E-2</v>
      </c>
      <c r="J38" s="212">
        <v>5.2028999999999999E-2</v>
      </c>
      <c r="K38" s="212">
        <v>5.2635000000000001E-2</v>
      </c>
      <c r="L38" s="212">
        <v>5.3258E-2</v>
      </c>
      <c r="M38" s="212">
        <v>5.3761999999999997E-2</v>
      </c>
      <c r="N38" s="212">
        <v>5.4057000000000001E-2</v>
      </c>
      <c r="O38" s="212">
        <v>5.4228999999999999E-2</v>
      </c>
      <c r="P38" s="212">
        <v>5.4385000000000003E-2</v>
      </c>
      <c r="Q38" s="212">
        <v>5.4546999999999998E-2</v>
      </c>
      <c r="R38" s="212">
        <v>5.4678999999999998E-2</v>
      </c>
      <c r="S38" s="212">
        <v>5.4831999999999999E-2</v>
      </c>
      <c r="T38" s="212">
        <v>5.5E-2</v>
      </c>
      <c r="U38" s="212">
        <v>5.5155999999999997E-2</v>
      </c>
      <c r="V38" s="212">
        <v>5.5305E-2</v>
      </c>
      <c r="W38" s="212">
        <v>5.5485E-2</v>
      </c>
      <c r="X38" s="212">
        <v>5.5673E-2</v>
      </c>
      <c r="Y38" s="212">
        <v>5.5868000000000001E-2</v>
      </c>
      <c r="Z38" s="212">
        <v>5.6054E-2</v>
      </c>
      <c r="AA38" s="212">
        <v>5.6224999999999997E-2</v>
      </c>
      <c r="AB38" s="212">
        <v>5.6415E-2</v>
      </c>
      <c r="AC38" s="212">
        <v>5.6605000000000003E-2</v>
      </c>
      <c r="AD38" s="212">
        <v>5.6777000000000001E-2</v>
      </c>
      <c r="AE38" s="212">
        <v>5.6952000000000003E-2</v>
      </c>
      <c r="AF38" s="198">
        <v>7.3220000000000004E-3</v>
      </c>
      <c r="AG38" s="37"/>
    </row>
    <row r="39" spans="1:33" ht="12" customHeight="1">
      <c r="A39" s="36" t="s">
        <v>447</v>
      </c>
      <c r="B39" s="199" t="s">
        <v>11</v>
      </c>
      <c r="C39" s="212">
        <v>0.31962299999999999</v>
      </c>
      <c r="D39" s="212">
        <v>0.31085600000000002</v>
      </c>
      <c r="E39" s="212">
        <v>0.30786000000000002</v>
      </c>
      <c r="F39" s="212">
        <v>0.30581999999999998</v>
      </c>
      <c r="G39" s="212">
        <v>0.30423099999999997</v>
      </c>
      <c r="H39" s="212">
        <v>0.302734</v>
      </c>
      <c r="I39" s="212">
        <v>0.30118400000000001</v>
      </c>
      <c r="J39" s="212">
        <v>0.299985</v>
      </c>
      <c r="K39" s="212">
        <v>0.29885299999999998</v>
      </c>
      <c r="L39" s="212">
        <v>0.29717399999999999</v>
      </c>
      <c r="M39" s="212">
        <v>0.29556500000000002</v>
      </c>
      <c r="N39" s="212">
        <v>0.29444199999999998</v>
      </c>
      <c r="O39" s="212">
        <v>0.29336499999999999</v>
      </c>
      <c r="P39" s="212">
        <v>0.29234100000000002</v>
      </c>
      <c r="Q39" s="212">
        <v>0.29081400000000002</v>
      </c>
      <c r="R39" s="212">
        <v>0.289995</v>
      </c>
      <c r="S39" s="212">
        <v>0.289798</v>
      </c>
      <c r="T39" s="212">
        <v>0.289933</v>
      </c>
      <c r="U39" s="212">
        <v>0.28850100000000001</v>
      </c>
      <c r="V39" s="212">
        <v>0.28714000000000001</v>
      </c>
      <c r="W39" s="212">
        <v>0.28630299999999997</v>
      </c>
      <c r="X39" s="212">
        <v>0.28536099999999998</v>
      </c>
      <c r="Y39" s="212">
        <v>0.28439300000000001</v>
      </c>
      <c r="Z39" s="212">
        <v>0.283472</v>
      </c>
      <c r="AA39" s="212">
        <v>0.282667</v>
      </c>
      <c r="AB39" s="212">
        <v>0.28189700000000001</v>
      </c>
      <c r="AC39" s="212">
        <v>0.28104800000000002</v>
      </c>
      <c r="AD39" s="212">
        <v>0.28039500000000001</v>
      </c>
      <c r="AE39" s="212">
        <v>0.27999200000000002</v>
      </c>
      <c r="AF39" s="198">
        <v>-4.7169999999999998E-3</v>
      </c>
      <c r="AG39" s="37"/>
    </row>
    <row r="40" spans="1:33" ht="12" customHeight="1">
      <c r="A40" s="36" t="s">
        <v>446</v>
      </c>
      <c r="B40" s="201" t="s">
        <v>0</v>
      </c>
      <c r="C40" s="213">
        <v>1.197711</v>
      </c>
      <c r="D40" s="213">
        <v>1.1947730000000001</v>
      </c>
      <c r="E40" s="213">
        <v>1.189805</v>
      </c>
      <c r="F40" s="213">
        <v>1.181697</v>
      </c>
      <c r="G40" s="213">
        <v>1.171613</v>
      </c>
      <c r="H40" s="213">
        <v>1.1576</v>
      </c>
      <c r="I40" s="213">
        <v>1.137734</v>
      </c>
      <c r="J40" s="213">
        <v>1.1197159999999999</v>
      </c>
      <c r="K40" s="213">
        <v>1.102198</v>
      </c>
      <c r="L40" s="213">
        <v>1.08538</v>
      </c>
      <c r="M40" s="213">
        <v>1.0703560000000001</v>
      </c>
      <c r="N40" s="213">
        <v>1.057491</v>
      </c>
      <c r="O40" s="213">
        <v>1.0464580000000001</v>
      </c>
      <c r="P40" s="213">
        <v>1.036287</v>
      </c>
      <c r="Q40" s="213">
        <v>1.0263819999999999</v>
      </c>
      <c r="R40" s="213">
        <v>1.0161720000000001</v>
      </c>
      <c r="S40" s="213">
        <v>1.0059130000000001</v>
      </c>
      <c r="T40" s="213">
        <v>0.99626300000000001</v>
      </c>
      <c r="U40" s="213">
        <v>0.98723899999999998</v>
      </c>
      <c r="V40" s="213">
        <v>0.97902999999999996</v>
      </c>
      <c r="W40" s="213">
        <v>0.971831</v>
      </c>
      <c r="X40" s="213">
        <v>0.96504199999999996</v>
      </c>
      <c r="Y40" s="213">
        <v>0.95904999999999996</v>
      </c>
      <c r="Z40" s="213">
        <v>0.95365800000000001</v>
      </c>
      <c r="AA40" s="213">
        <v>0.94843200000000005</v>
      </c>
      <c r="AB40" s="213">
        <v>0.94320700000000002</v>
      </c>
      <c r="AC40" s="213">
        <v>0.93847499999999995</v>
      </c>
      <c r="AD40" s="213">
        <v>0.93436300000000005</v>
      </c>
      <c r="AE40" s="213">
        <v>0.93001599999999995</v>
      </c>
      <c r="AF40" s="195">
        <v>-8.9940000000000003E-3</v>
      </c>
      <c r="AG40" s="37"/>
    </row>
    <row r="41" spans="1:33" ht="15" customHeight="1">
      <c r="A41" s="35"/>
      <c r="B41" s="37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37"/>
    </row>
    <row r="42" spans="1:33" ht="15" customHeight="1">
      <c r="A42" s="35"/>
      <c r="B42" s="201" t="s">
        <v>445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37"/>
    </row>
    <row r="43" spans="1:33" ht="15" customHeight="1">
      <c r="A43" s="36" t="s">
        <v>444</v>
      </c>
      <c r="B43" s="201" t="s">
        <v>185</v>
      </c>
      <c r="C43" s="197">
        <v>82.118003999999999</v>
      </c>
      <c r="D43" s="197">
        <v>80.739127999999994</v>
      </c>
      <c r="E43" s="197">
        <v>80.253158999999997</v>
      </c>
      <c r="F43" s="197">
        <v>78.613983000000005</v>
      </c>
      <c r="G43" s="197">
        <v>77.382637000000003</v>
      </c>
      <c r="H43" s="197">
        <v>76.535683000000006</v>
      </c>
      <c r="I43" s="197">
        <v>75.705619999999996</v>
      </c>
      <c r="J43" s="197">
        <v>75.017471</v>
      </c>
      <c r="K43" s="197">
        <v>74.161911000000003</v>
      </c>
      <c r="L43" s="197">
        <v>73.237487999999999</v>
      </c>
      <c r="M43" s="197">
        <v>72.522812000000002</v>
      </c>
      <c r="N43" s="197">
        <v>72.189521999999997</v>
      </c>
      <c r="O43" s="197">
        <v>71.797820999999999</v>
      </c>
      <c r="P43" s="197">
        <v>71.403296999999995</v>
      </c>
      <c r="Q43" s="197">
        <v>71.072661999999994</v>
      </c>
      <c r="R43" s="197">
        <v>70.942963000000006</v>
      </c>
      <c r="S43" s="197">
        <v>70.331596000000005</v>
      </c>
      <c r="T43" s="197">
        <v>69.987465</v>
      </c>
      <c r="U43" s="197">
        <v>69.458861999999996</v>
      </c>
      <c r="V43" s="197">
        <v>69.350150999999997</v>
      </c>
      <c r="W43" s="197">
        <v>69.342467999999997</v>
      </c>
      <c r="X43" s="197">
        <v>69.401443</v>
      </c>
      <c r="Y43" s="197">
        <v>69.360680000000002</v>
      </c>
      <c r="Z43" s="197">
        <v>69.376129000000006</v>
      </c>
      <c r="AA43" s="197">
        <v>69.424201999999994</v>
      </c>
      <c r="AB43" s="197">
        <v>69.311310000000006</v>
      </c>
      <c r="AC43" s="197">
        <v>69.010513000000003</v>
      </c>
      <c r="AD43" s="197">
        <v>69.084998999999996</v>
      </c>
      <c r="AE43" s="197">
        <v>69.147400000000005</v>
      </c>
      <c r="AF43" s="195">
        <v>-6.1209999999999997E-3</v>
      </c>
      <c r="AG43" s="37"/>
    </row>
    <row r="44" spans="1:33" ht="15" customHeight="1">
      <c r="A44" s="35"/>
      <c r="B44" s="37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37"/>
    </row>
    <row r="45" spans="1:33" ht="15" customHeight="1">
      <c r="A45" s="35"/>
      <c r="B45" s="201" t="s">
        <v>443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37"/>
    </row>
    <row r="46" spans="1:33" ht="15" customHeight="1">
      <c r="A46" s="35"/>
      <c r="B46" s="201" t="s">
        <v>2125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37"/>
    </row>
    <row r="47" spans="1:33" ht="15" customHeight="1">
      <c r="A47" s="36" t="s">
        <v>442</v>
      </c>
      <c r="B47" s="199" t="s">
        <v>195</v>
      </c>
      <c r="C47" s="212">
        <v>0.1027</v>
      </c>
      <c r="D47" s="212">
        <v>0.1027</v>
      </c>
      <c r="E47" s="212">
        <v>0.1027</v>
      </c>
      <c r="F47" s="212">
        <v>0.1027</v>
      </c>
      <c r="G47" s="212">
        <v>0.1027</v>
      </c>
      <c r="H47" s="212">
        <v>0.1027</v>
      </c>
      <c r="I47" s="212">
        <v>0.1027</v>
      </c>
      <c r="J47" s="212">
        <v>0.1027</v>
      </c>
      <c r="K47" s="212">
        <v>0.1027</v>
      </c>
      <c r="L47" s="212">
        <v>0.1027</v>
      </c>
      <c r="M47" s="212">
        <v>0.1027</v>
      </c>
      <c r="N47" s="212">
        <v>0.1027</v>
      </c>
      <c r="O47" s="212">
        <v>0.1027</v>
      </c>
      <c r="P47" s="212">
        <v>0.1027</v>
      </c>
      <c r="Q47" s="212">
        <v>0.1027</v>
      </c>
      <c r="R47" s="212">
        <v>0.1027</v>
      </c>
      <c r="S47" s="212">
        <v>0.1027</v>
      </c>
      <c r="T47" s="212">
        <v>0.1027</v>
      </c>
      <c r="U47" s="212">
        <v>0.1027</v>
      </c>
      <c r="V47" s="212">
        <v>0.1027</v>
      </c>
      <c r="W47" s="212">
        <v>0.1027</v>
      </c>
      <c r="X47" s="212">
        <v>0.1027</v>
      </c>
      <c r="Y47" s="212">
        <v>0.1027</v>
      </c>
      <c r="Z47" s="212">
        <v>0.1027</v>
      </c>
      <c r="AA47" s="212">
        <v>0.1027</v>
      </c>
      <c r="AB47" s="212">
        <v>0.1027</v>
      </c>
      <c r="AC47" s="212">
        <v>0.1027</v>
      </c>
      <c r="AD47" s="212">
        <v>0.1027</v>
      </c>
      <c r="AE47" s="212">
        <v>0.1027</v>
      </c>
      <c r="AF47" s="198">
        <v>0</v>
      </c>
      <c r="AG47" s="37"/>
    </row>
    <row r="48" spans="1:33" ht="15" customHeight="1">
      <c r="A48" s="36" t="s">
        <v>441</v>
      </c>
      <c r="B48" s="199" t="s">
        <v>21</v>
      </c>
      <c r="C48" s="212">
        <v>0.73674899999999999</v>
      </c>
      <c r="D48" s="212">
        <v>0.74917500000000004</v>
      </c>
      <c r="E48" s="212">
        <v>0.75757200000000002</v>
      </c>
      <c r="F48" s="212">
        <v>0.76236400000000004</v>
      </c>
      <c r="G48" s="212">
        <v>0.76738300000000004</v>
      </c>
      <c r="H48" s="212">
        <v>0.77268800000000004</v>
      </c>
      <c r="I48" s="212">
        <v>0.77812300000000001</v>
      </c>
      <c r="J48" s="212">
        <v>0.78377300000000005</v>
      </c>
      <c r="K48" s="212">
        <v>0.78954199999999997</v>
      </c>
      <c r="L48" s="212">
        <v>0.79544199999999998</v>
      </c>
      <c r="M48" s="212">
        <v>0.80145999999999995</v>
      </c>
      <c r="N48" s="212">
        <v>0.80776599999999998</v>
      </c>
      <c r="O48" s="212">
        <v>0.81443100000000002</v>
      </c>
      <c r="P48" s="212">
        <v>0.821438</v>
      </c>
      <c r="Q48" s="212">
        <v>0.82886099999999996</v>
      </c>
      <c r="R48" s="212">
        <v>0.83658600000000005</v>
      </c>
      <c r="S48" s="212">
        <v>0.843719</v>
      </c>
      <c r="T48" s="212">
        <v>0.850352</v>
      </c>
      <c r="U48" s="212">
        <v>0.85729100000000003</v>
      </c>
      <c r="V48" s="212">
        <v>0.86458900000000005</v>
      </c>
      <c r="W48" s="212">
        <v>0.87215699999999996</v>
      </c>
      <c r="X48" s="212">
        <v>0.87993500000000002</v>
      </c>
      <c r="Y48" s="212">
        <v>0.88787899999999997</v>
      </c>
      <c r="Z48" s="212">
        <v>0.895922</v>
      </c>
      <c r="AA48" s="212">
        <v>0.90403199999999995</v>
      </c>
      <c r="AB48" s="212">
        <v>0.91226099999999999</v>
      </c>
      <c r="AC48" s="212">
        <v>0.92066099999999995</v>
      </c>
      <c r="AD48" s="212">
        <v>0.92935900000000005</v>
      </c>
      <c r="AE48" s="212">
        <v>0.93868799999999997</v>
      </c>
      <c r="AF48" s="198">
        <v>8.6890000000000005E-3</v>
      </c>
      <c r="AG48" s="37"/>
    </row>
    <row r="49" spans="1:34" ht="15" customHeight="1">
      <c r="A49" s="36" t="s">
        <v>440</v>
      </c>
      <c r="B49" s="199" t="s">
        <v>434</v>
      </c>
      <c r="C49" s="212">
        <v>0.91930000000000001</v>
      </c>
      <c r="D49" s="212">
        <v>0.91930000000000001</v>
      </c>
      <c r="E49" s="212">
        <v>0.91930000000000001</v>
      </c>
      <c r="F49" s="212">
        <v>0.91930000000000001</v>
      </c>
      <c r="G49" s="212">
        <v>0.91930000000000001</v>
      </c>
      <c r="H49" s="212">
        <v>0.91930000000000001</v>
      </c>
      <c r="I49" s="212">
        <v>0.91930000000000001</v>
      </c>
      <c r="J49" s="212">
        <v>0.91930000000000001</v>
      </c>
      <c r="K49" s="212">
        <v>0.91930000000000001</v>
      </c>
      <c r="L49" s="212">
        <v>0.91930000000000001</v>
      </c>
      <c r="M49" s="212">
        <v>0.91930000000000001</v>
      </c>
      <c r="N49" s="212">
        <v>0.91930000000000001</v>
      </c>
      <c r="O49" s="212">
        <v>0.91930000000000001</v>
      </c>
      <c r="P49" s="212">
        <v>0.91930000000000001</v>
      </c>
      <c r="Q49" s="212">
        <v>0.91930000000000001</v>
      </c>
      <c r="R49" s="212">
        <v>0.91930000000000001</v>
      </c>
      <c r="S49" s="212">
        <v>0.91930000000000001</v>
      </c>
      <c r="T49" s="212">
        <v>0.91930000000000001</v>
      </c>
      <c r="U49" s="212">
        <v>0.91930000000000001</v>
      </c>
      <c r="V49" s="212">
        <v>0.91930000000000001</v>
      </c>
      <c r="W49" s="212">
        <v>0.91930000000000001</v>
      </c>
      <c r="X49" s="212">
        <v>0.91930000000000001</v>
      </c>
      <c r="Y49" s="212">
        <v>0.91930000000000001</v>
      </c>
      <c r="Z49" s="212">
        <v>0.91930000000000001</v>
      </c>
      <c r="AA49" s="212">
        <v>0.91930000000000001</v>
      </c>
      <c r="AB49" s="212">
        <v>0.91930000000000001</v>
      </c>
      <c r="AC49" s="212">
        <v>0.91930000000000001</v>
      </c>
      <c r="AD49" s="212">
        <v>0.91930000000000001</v>
      </c>
      <c r="AE49" s="212">
        <v>0.91930000000000001</v>
      </c>
      <c r="AF49" s="198">
        <v>0</v>
      </c>
      <c r="AG49" s="37"/>
      <c r="AH49" s="35"/>
    </row>
    <row r="50" spans="1:34" ht="15" customHeight="1">
      <c r="A50" s="36" t="s">
        <v>439</v>
      </c>
      <c r="B50" s="199" t="s">
        <v>514</v>
      </c>
      <c r="C50" s="212">
        <v>6.3600000000000004E-2</v>
      </c>
      <c r="D50" s="212">
        <v>6.59E-2</v>
      </c>
      <c r="E50" s="212">
        <v>6.59E-2</v>
      </c>
      <c r="F50" s="212">
        <v>6.59E-2</v>
      </c>
      <c r="G50" s="212">
        <v>6.59E-2</v>
      </c>
      <c r="H50" s="212">
        <v>6.59E-2</v>
      </c>
      <c r="I50" s="212">
        <v>6.59E-2</v>
      </c>
      <c r="J50" s="212">
        <v>6.59E-2</v>
      </c>
      <c r="K50" s="212">
        <v>6.59E-2</v>
      </c>
      <c r="L50" s="212">
        <v>6.59E-2</v>
      </c>
      <c r="M50" s="212">
        <v>6.59E-2</v>
      </c>
      <c r="N50" s="212">
        <v>6.59E-2</v>
      </c>
      <c r="O50" s="212">
        <v>6.59E-2</v>
      </c>
      <c r="P50" s="212">
        <v>6.59E-2</v>
      </c>
      <c r="Q50" s="212">
        <v>6.59E-2</v>
      </c>
      <c r="R50" s="212">
        <v>6.59E-2</v>
      </c>
      <c r="S50" s="212">
        <v>6.59E-2</v>
      </c>
      <c r="T50" s="212">
        <v>6.59E-2</v>
      </c>
      <c r="U50" s="212">
        <v>6.59E-2</v>
      </c>
      <c r="V50" s="212">
        <v>6.59E-2</v>
      </c>
      <c r="W50" s="212">
        <v>6.59E-2</v>
      </c>
      <c r="X50" s="212">
        <v>6.59E-2</v>
      </c>
      <c r="Y50" s="212">
        <v>6.59E-2</v>
      </c>
      <c r="Z50" s="212">
        <v>6.59E-2</v>
      </c>
      <c r="AA50" s="212">
        <v>6.59E-2</v>
      </c>
      <c r="AB50" s="212">
        <v>6.59E-2</v>
      </c>
      <c r="AC50" s="212">
        <v>6.59E-2</v>
      </c>
      <c r="AD50" s="212">
        <v>6.59E-2</v>
      </c>
      <c r="AE50" s="212">
        <v>6.59E-2</v>
      </c>
      <c r="AF50" s="198">
        <v>1.2700000000000001E-3</v>
      </c>
      <c r="AG50" s="37"/>
      <c r="AH50" s="35"/>
    </row>
    <row r="51" spans="1:34" ht="15" customHeight="1">
      <c r="A51" s="36" t="s">
        <v>438</v>
      </c>
      <c r="B51" s="201" t="s">
        <v>189</v>
      </c>
      <c r="C51" s="213">
        <v>1.822349</v>
      </c>
      <c r="D51" s="213">
        <v>1.837075</v>
      </c>
      <c r="E51" s="213">
        <v>1.845472</v>
      </c>
      <c r="F51" s="213">
        <v>1.8502639999999999</v>
      </c>
      <c r="G51" s="213">
        <v>1.855283</v>
      </c>
      <c r="H51" s="213">
        <v>1.8605879999999999</v>
      </c>
      <c r="I51" s="213">
        <v>1.866023</v>
      </c>
      <c r="J51" s="213">
        <v>1.8716729999999999</v>
      </c>
      <c r="K51" s="213">
        <v>1.8774420000000001</v>
      </c>
      <c r="L51" s="213">
        <v>1.8833420000000001</v>
      </c>
      <c r="M51" s="213">
        <v>1.8893599999999999</v>
      </c>
      <c r="N51" s="213">
        <v>1.8956660000000001</v>
      </c>
      <c r="O51" s="213">
        <v>1.902331</v>
      </c>
      <c r="P51" s="213">
        <v>1.909338</v>
      </c>
      <c r="Q51" s="213">
        <v>1.9167609999999999</v>
      </c>
      <c r="R51" s="213">
        <v>1.9244859999999999</v>
      </c>
      <c r="S51" s="213">
        <v>1.931619</v>
      </c>
      <c r="T51" s="213">
        <v>1.9382520000000001</v>
      </c>
      <c r="U51" s="213">
        <v>1.9451909999999999</v>
      </c>
      <c r="V51" s="213">
        <v>1.9524889999999999</v>
      </c>
      <c r="W51" s="213">
        <v>1.9600569999999999</v>
      </c>
      <c r="X51" s="213">
        <v>1.967835</v>
      </c>
      <c r="Y51" s="213">
        <v>1.975779</v>
      </c>
      <c r="Z51" s="213">
        <v>1.983822</v>
      </c>
      <c r="AA51" s="213">
        <v>1.991932</v>
      </c>
      <c r="AB51" s="213">
        <v>2.0001609999999999</v>
      </c>
      <c r="AC51" s="213">
        <v>2.0085609999999998</v>
      </c>
      <c r="AD51" s="213">
        <v>2.0172590000000001</v>
      </c>
      <c r="AE51" s="213">
        <v>2.0265879999999998</v>
      </c>
      <c r="AF51" s="195">
        <v>3.8010000000000001E-3</v>
      </c>
      <c r="AG51" s="37"/>
      <c r="AH51" s="35"/>
    </row>
    <row r="52" spans="1:34" ht="15" customHeight="1">
      <c r="A52" s="35"/>
      <c r="B52" s="201" t="s">
        <v>197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  <c r="AH52" s="35"/>
    </row>
    <row r="53" spans="1:34" ht="15" customHeight="1">
      <c r="A53" s="36" t="s">
        <v>437</v>
      </c>
      <c r="B53" s="199" t="s">
        <v>195</v>
      </c>
      <c r="C53" s="212">
        <v>7.3100999999999999E-2</v>
      </c>
      <c r="D53" s="212">
        <v>7.3100999999999999E-2</v>
      </c>
      <c r="E53" s="212">
        <v>7.3100999999999999E-2</v>
      </c>
      <c r="F53" s="212">
        <v>7.3100999999999999E-2</v>
      </c>
      <c r="G53" s="212">
        <v>7.3100999999999999E-2</v>
      </c>
      <c r="H53" s="212">
        <v>7.3100999999999999E-2</v>
      </c>
      <c r="I53" s="212">
        <v>7.3100999999999999E-2</v>
      </c>
      <c r="J53" s="212">
        <v>7.3100999999999999E-2</v>
      </c>
      <c r="K53" s="212">
        <v>7.3100999999999999E-2</v>
      </c>
      <c r="L53" s="212">
        <v>7.3100999999999999E-2</v>
      </c>
      <c r="M53" s="212">
        <v>7.3100999999999999E-2</v>
      </c>
      <c r="N53" s="212">
        <v>7.3100999999999999E-2</v>
      </c>
      <c r="O53" s="212">
        <v>7.3100999999999999E-2</v>
      </c>
      <c r="P53" s="212">
        <v>7.3100999999999999E-2</v>
      </c>
      <c r="Q53" s="212">
        <v>7.3100999999999999E-2</v>
      </c>
      <c r="R53" s="212">
        <v>7.3100999999999999E-2</v>
      </c>
      <c r="S53" s="212">
        <v>7.3100999999999999E-2</v>
      </c>
      <c r="T53" s="212">
        <v>7.3100999999999999E-2</v>
      </c>
      <c r="U53" s="212">
        <v>7.3100999999999999E-2</v>
      </c>
      <c r="V53" s="212">
        <v>7.3100999999999999E-2</v>
      </c>
      <c r="W53" s="212">
        <v>7.3100999999999999E-2</v>
      </c>
      <c r="X53" s="212">
        <v>7.3100999999999999E-2</v>
      </c>
      <c r="Y53" s="212">
        <v>7.3100999999999999E-2</v>
      </c>
      <c r="Z53" s="212">
        <v>7.3100999999999999E-2</v>
      </c>
      <c r="AA53" s="212">
        <v>7.3100999999999999E-2</v>
      </c>
      <c r="AB53" s="212">
        <v>7.3100999999999999E-2</v>
      </c>
      <c r="AC53" s="212">
        <v>7.3100999999999999E-2</v>
      </c>
      <c r="AD53" s="212">
        <v>7.3100999999999999E-2</v>
      </c>
      <c r="AE53" s="212">
        <v>7.3100999999999999E-2</v>
      </c>
      <c r="AF53" s="198">
        <v>0</v>
      </c>
      <c r="AG53" s="37"/>
      <c r="AH53" s="35"/>
    </row>
    <row r="54" spans="1:34" ht="15" customHeight="1">
      <c r="A54" s="36" t="s">
        <v>436</v>
      </c>
      <c r="B54" s="199" t="s">
        <v>21</v>
      </c>
      <c r="C54" s="212">
        <v>2.76837</v>
      </c>
      <c r="D54" s="212">
        <v>2.8146260000000001</v>
      </c>
      <c r="E54" s="212">
        <v>2.8464</v>
      </c>
      <c r="F54" s="212">
        <v>2.8647999999999998</v>
      </c>
      <c r="G54" s="212">
        <v>2.884055</v>
      </c>
      <c r="H54" s="212">
        <v>2.9043800000000002</v>
      </c>
      <c r="I54" s="212">
        <v>2.9252099999999999</v>
      </c>
      <c r="J54" s="212">
        <v>2.9468649999999998</v>
      </c>
      <c r="K54" s="212">
        <v>2.9689839999999998</v>
      </c>
      <c r="L54" s="212">
        <v>2.9916369999999999</v>
      </c>
      <c r="M54" s="212">
        <v>3.0147840000000001</v>
      </c>
      <c r="N54" s="212">
        <v>3.039034</v>
      </c>
      <c r="O54" s="212">
        <v>3.0646429999999998</v>
      </c>
      <c r="P54" s="212">
        <v>3.0915490000000001</v>
      </c>
      <c r="Q54" s="212">
        <v>3.120028</v>
      </c>
      <c r="R54" s="212">
        <v>3.1496569999999999</v>
      </c>
      <c r="S54" s="212">
        <v>3.1772429999999998</v>
      </c>
      <c r="T54" s="212">
        <v>3.203109</v>
      </c>
      <c r="U54" s="212">
        <v>3.2301700000000002</v>
      </c>
      <c r="V54" s="212">
        <v>3.2586379999999999</v>
      </c>
      <c r="W54" s="212">
        <v>3.2881779999999998</v>
      </c>
      <c r="X54" s="212">
        <v>3.3185609999999999</v>
      </c>
      <c r="Y54" s="212">
        <v>3.3496130000000002</v>
      </c>
      <c r="Z54" s="212">
        <v>3.3810899999999999</v>
      </c>
      <c r="AA54" s="212">
        <v>3.412868</v>
      </c>
      <c r="AB54" s="212">
        <v>3.4451499999999999</v>
      </c>
      <c r="AC54" s="212">
        <v>3.478132</v>
      </c>
      <c r="AD54" s="212">
        <v>3.5123129999999998</v>
      </c>
      <c r="AE54" s="212">
        <v>3.5490110000000001</v>
      </c>
      <c r="AF54" s="198">
        <v>8.9110000000000005E-3</v>
      </c>
      <c r="AG54" s="37"/>
      <c r="AH54" s="35"/>
    </row>
    <row r="55" spans="1:34" ht="15" customHeight="1">
      <c r="A55" s="36" t="s">
        <v>435</v>
      </c>
      <c r="B55" s="199" t="s">
        <v>434</v>
      </c>
      <c r="C55" s="212">
        <v>3.284427</v>
      </c>
      <c r="D55" s="212">
        <v>3.284427</v>
      </c>
      <c r="E55" s="212">
        <v>3.284427</v>
      </c>
      <c r="F55" s="212">
        <v>3.284427</v>
      </c>
      <c r="G55" s="212">
        <v>3.284427</v>
      </c>
      <c r="H55" s="212">
        <v>3.284427</v>
      </c>
      <c r="I55" s="212">
        <v>3.284427</v>
      </c>
      <c r="J55" s="212">
        <v>3.284427</v>
      </c>
      <c r="K55" s="212">
        <v>3.284427</v>
      </c>
      <c r="L55" s="212">
        <v>3.284427</v>
      </c>
      <c r="M55" s="212">
        <v>3.284427</v>
      </c>
      <c r="N55" s="212">
        <v>3.284427</v>
      </c>
      <c r="O55" s="212">
        <v>3.284427</v>
      </c>
      <c r="P55" s="212">
        <v>3.284427</v>
      </c>
      <c r="Q55" s="212">
        <v>3.284427</v>
      </c>
      <c r="R55" s="212">
        <v>3.284427</v>
      </c>
      <c r="S55" s="212">
        <v>3.284427</v>
      </c>
      <c r="T55" s="212">
        <v>3.284427</v>
      </c>
      <c r="U55" s="212">
        <v>3.284427</v>
      </c>
      <c r="V55" s="212">
        <v>3.284427</v>
      </c>
      <c r="W55" s="212">
        <v>3.284427</v>
      </c>
      <c r="X55" s="212">
        <v>3.284427</v>
      </c>
      <c r="Y55" s="212">
        <v>3.284427</v>
      </c>
      <c r="Z55" s="212">
        <v>3.284427</v>
      </c>
      <c r="AA55" s="212">
        <v>3.284427</v>
      </c>
      <c r="AB55" s="212">
        <v>3.284427</v>
      </c>
      <c r="AC55" s="212">
        <v>3.284427</v>
      </c>
      <c r="AD55" s="212">
        <v>3.284427</v>
      </c>
      <c r="AE55" s="212">
        <v>3.284427</v>
      </c>
      <c r="AF55" s="198">
        <v>0</v>
      </c>
      <c r="AG55" s="37"/>
      <c r="AH55" s="35"/>
    </row>
    <row r="56" spans="1:34" ht="15" customHeight="1">
      <c r="A56" s="36" t="s">
        <v>433</v>
      </c>
      <c r="B56" s="199" t="s">
        <v>514</v>
      </c>
      <c r="C56" s="212">
        <v>0.17430499999999999</v>
      </c>
      <c r="D56" s="212">
        <v>0.17802799999999999</v>
      </c>
      <c r="E56" s="212">
        <v>0.17802799999999999</v>
      </c>
      <c r="F56" s="212">
        <v>0.17802799999999999</v>
      </c>
      <c r="G56" s="212">
        <v>0.17802799999999999</v>
      </c>
      <c r="H56" s="212">
        <v>0.17802799999999999</v>
      </c>
      <c r="I56" s="212">
        <v>0.17802799999999999</v>
      </c>
      <c r="J56" s="212">
        <v>0.17802799999999999</v>
      </c>
      <c r="K56" s="212">
        <v>0.17802799999999999</v>
      </c>
      <c r="L56" s="212">
        <v>0.17802799999999999</v>
      </c>
      <c r="M56" s="212">
        <v>0.17802799999999999</v>
      </c>
      <c r="N56" s="212">
        <v>0.17802799999999999</v>
      </c>
      <c r="O56" s="212">
        <v>0.17802799999999999</v>
      </c>
      <c r="P56" s="212">
        <v>0.17802799999999999</v>
      </c>
      <c r="Q56" s="212">
        <v>0.17802799999999999</v>
      </c>
      <c r="R56" s="212">
        <v>0.17802799999999999</v>
      </c>
      <c r="S56" s="212">
        <v>0.17802799999999999</v>
      </c>
      <c r="T56" s="212">
        <v>0.17802799999999999</v>
      </c>
      <c r="U56" s="212">
        <v>0.17802799999999999</v>
      </c>
      <c r="V56" s="212">
        <v>0.17802799999999999</v>
      </c>
      <c r="W56" s="212">
        <v>0.17802799999999999</v>
      </c>
      <c r="X56" s="212">
        <v>0.17802799999999999</v>
      </c>
      <c r="Y56" s="212">
        <v>0.17802799999999999</v>
      </c>
      <c r="Z56" s="212">
        <v>0.17802799999999999</v>
      </c>
      <c r="AA56" s="212">
        <v>0.17802799999999999</v>
      </c>
      <c r="AB56" s="212">
        <v>0.17802799999999999</v>
      </c>
      <c r="AC56" s="212">
        <v>0.17802799999999999</v>
      </c>
      <c r="AD56" s="212">
        <v>0.17802799999999999</v>
      </c>
      <c r="AE56" s="212">
        <v>0.17802799999999999</v>
      </c>
      <c r="AF56" s="198">
        <v>7.5500000000000003E-4</v>
      </c>
      <c r="AG56" s="37"/>
      <c r="AH56" s="35"/>
    </row>
    <row r="57" spans="1:34" ht="15" customHeight="1">
      <c r="A57" s="36" t="s">
        <v>432</v>
      </c>
      <c r="B57" s="201" t="s">
        <v>189</v>
      </c>
      <c r="C57" s="213">
        <v>6.3002019999999996</v>
      </c>
      <c r="D57" s="213">
        <v>6.3501820000000002</v>
      </c>
      <c r="E57" s="213">
        <v>6.3819559999999997</v>
      </c>
      <c r="F57" s="213">
        <v>6.4003560000000004</v>
      </c>
      <c r="G57" s="213">
        <v>6.4196099999999996</v>
      </c>
      <c r="H57" s="213">
        <v>6.4399350000000002</v>
      </c>
      <c r="I57" s="213">
        <v>6.4607659999999996</v>
      </c>
      <c r="J57" s="213">
        <v>6.4824200000000003</v>
      </c>
      <c r="K57" s="213">
        <v>6.5045400000000004</v>
      </c>
      <c r="L57" s="213">
        <v>6.5271920000000003</v>
      </c>
      <c r="M57" s="213">
        <v>6.5503400000000003</v>
      </c>
      <c r="N57" s="213">
        <v>6.5745899999999997</v>
      </c>
      <c r="O57" s="213">
        <v>6.6001989999999999</v>
      </c>
      <c r="P57" s="213">
        <v>6.6271040000000001</v>
      </c>
      <c r="Q57" s="213">
        <v>6.655583</v>
      </c>
      <c r="R57" s="213">
        <v>6.6852119999999999</v>
      </c>
      <c r="S57" s="213">
        <v>6.7127980000000003</v>
      </c>
      <c r="T57" s="213">
        <v>6.738664</v>
      </c>
      <c r="U57" s="213">
        <v>6.7657259999999999</v>
      </c>
      <c r="V57" s="213">
        <v>6.7941940000000001</v>
      </c>
      <c r="W57" s="213">
        <v>6.8237329999999998</v>
      </c>
      <c r="X57" s="213">
        <v>6.8541160000000003</v>
      </c>
      <c r="Y57" s="213">
        <v>6.8851690000000003</v>
      </c>
      <c r="Z57" s="213">
        <v>6.9166460000000001</v>
      </c>
      <c r="AA57" s="213">
        <v>6.9484240000000002</v>
      </c>
      <c r="AB57" s="213">
        <v>6.9807059999999996</v>
      </c>
      <c r="AC57" s="213">
        <v>7.013687</v>
      </c>
      <c r="AD57" s="213">
        <v>7.0478690000000004</v>
      </c>
      <c r="AE57" s="213">
        <v>7.0845659999999997</v>
      </c>
      <c r="AF57" s="195">
        <v>4.1989999999999996E-3</v>
      </c>
      <c r="AG57" s="37"/>
      <c r="AH57" s="35"/>
    </row>
    <row r="58" spans="1:34" ht="12" customHeight="1">
      <c r="A58" s="35"/>
      <c r="B58" s="201" t="s">
        <v>198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  <c r="AH58" s="35"/>
    </row>
    <row r="59" spans="1:34" ht="15" customHeight="1">
      <c r="A59" s="36" t="s">
        <v>431</v>
      </c>
      <c r="B59" s="199" t="s">
        <v>199</v>
      </c>
      <c r="C59" s="212">
        <v>0.18770600000000001</v>
      </c>
      <c r="D59" s="212">
        <v>0.18929399999999999</v>
      </c>
      <c r="E59" s="212">
        <v>0.190329</v>
      </c>
      <c r="F59" s="212">
        <v>0.19092899999999999</v>
      </c>
      <c r="G59" s="212">
        <v>0.19155700000000001</v>
      </c>
      <c r="H59" s="212">
        <v>0.19222</v>
      </c>
      <c r="I59" s="212">
        <v>0.19289899999999999</v>
      </c>
      <c r="J59" s="212">
        <v>0.193604</v>
      </c>
      <c r="K59" s="212">
        <v>0.194326</v>
      </c>
      <c r="L59" s="212">
        <v>0.19506399999999999</v>
      </c>
      <c r="M59" s="212">
        <v>0.19581899999999999</v>
      </c>
      <c r="N59" s="212">
        <v>0.19660900000000001</v>
      </c>
      <c r="O59" s="212">
        <v>0.19744400000000001</v>
      </c>
      <c r="P59" s="212">
        <v>0.198321</v>
      </c>
      <c r="Q59" s="212">
        <v>0.19925000000000001</v>
      </c>
      <c r="R59" s="212">
        <v>0.20021600000000001</v>
      </c>
      <c r="S59" s="212">
        <v>0.20111499999999999</v>
      </c>
      <c r="T59" s="212">
        <v>0.201958</v>
      </c>
      <c r="U59" s="212">
        <v>0.20283999999999999</v>
      </c>
      <c r="V59" s="212">
        <v>0.203768</v>
      </c>
      <c r="W59" s="212">
        <v>0.204731</v>
      </c>
      <c r="X59" s="212">
        <v>0.20572199999999999</v>
      </c>
      <c r="Y59" s="212">
        <v>0.206734</v>
      </c>
      <c r="Z59" s="212">
        <v>0.20776</v>
      </c>
      <c r="AA59" s="212">
        <v>0.20879600000000001</v>
      </c>
      <c r="AB59" s="212">
        <v>0.20984900000000001</v>
      </c>
      <c r="AC59" s="212">
        <v>0.210924</v>
      </c>
      <c r="AD59" s="212">
        <v>0.212038</v>
      </c>
      <c r="AE59" s="212">
        <v>0.21323500000000001</v>
      </c>
      <c r="AF59" s="198">
        <v>4.5649999999999996E-3</v>
      </c>
      <c r="AG59" s="37"/>
      <c r="AH59" s="35"/>
    </row>
    <row r="60" spans="1:34" ht="15" customHeight="1">
      <c r="A60" s="36" t="s">
        <v>430</v>
      </c>
      <c r="B60" s="199" t="s">
        <v>200</v>
      </c>
      <c r="C60" s="212">
        <v>6.1124960000000002</v>
      </c>
      <c r="D60" s="212">
        <v>6.1608879999999999</v>
      </c>
      <c r="E60" s="212">
        <v>6.1916270000000004</v>
      </c>
      <c r="F60" s="212">
        <v>6.2094259999999997</v>
      </c>
      <c r="G60" s="212">
        <v>6.2280530000000001</v>
      </c>
      <c r="H60" s="212">
        <v>6.2477150000000004</v>
      </c>
      <c r="I60" s="212">
        <v>6.2678669999999999</v>
      </c>
      <c r="J60" s="212">
        <v>6.2888159999999997</v>
      </c>
      <c r="K60" s="212">
        <v>6.3102140000000002</v>
      </c>
      <c r="L60" s="212">
        <v>6.332128</v>
      </c>
      <c r="M60" s="212">
        <v>6.3545210000000001</v>
      </c>
      <c r="N60" s="212">
        <v>6.3779810000000001</v>
      </c>
      <c r="O60" s="212">
        <v>6.402755</v>
      </c>
      <c r="P60" s="212">
        <v>6.4287830000000001</v>
      </c>
      <c r="Q60" s="212">
        <v>6.4563329999999999</v>
      </c>
      <c r="R60" s="212">
        <v>6.4849969999999999</v>
      </c>
      <c r="S60" s="212">
        <v>6.5116829999999997</v>
      </c>
      <c r="T60" s="212">
        <v>6.5367059999999997</v>
      </c>
      <c r="U60" s="212">
        <v>6.5628859999999998</v>
      </c>
      <c r="V60" s="212">
        <v>6.5904249999999998</v>
      </c>
      <c r="W60" s="212">
        <v>6.6190009999999999</v>
      </c>
      <c r="X60" s="212">
        <v>6.6483939999999997</v>
      </c>
      <c r="Y60" s="212">
        <v>6.6784340000000002</v>
      </c>
      <c r="Z60" s="212">
        <v>6.7088859999999997</v>
      </c>
      <c r="AA60" s="212">
        <v>6.7396269999999996</v>
      </c>
      <c r="AB60" s="212">
        <v>6.7708570000000003</v>
      </c>
      <c r="AC60" s="212">
        <v>6.8027629999999997</v>
      </c>
      <c r="AD60" s="212">
        <v>6.8358309999999998</v>
      </c>
      <c r="AE60" s="212">
        <v>6.8713319999999998</v>
      </c>
      <c r="AF60" s="198">
        <v>4.1879999999999999E-3</v>
      </c>
      <c r="AG60" s="37"/>
      <c r="AH60" s="35"/>
    </row>
    <row r="61" spans="1:34" ht="15" customHeight="1" thickBo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>
      <c r="A62" s="35"/>
      <c r="B62" s="223" t="s">
        <v>2126</v>
      </c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183"/>
    </row>
    <row r="63" spans="1:34" ht="15" customHeight="1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2127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2123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2128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2564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62:AG62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472</v>
      </c>
      <c r="B10" s="52" t="s">
        <v>471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>
      <c r="B17" s="53" t="s">
        <v>468</v>
      </c>
    </row>
    <row r="18" spans="1:33" ht="15" customHeight="1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/>
    <row r="29" spans="1:33" ht="12" customHeight="1">
      <c r="B29" s="53" t="s">
        <v>2015</v>
      </c>
    </row>
    <row r="30" spans="1:33" ht="12" customHeight="1">
      <c r="B30" s="53" t="s">
        <v>456</v>
      </c>
    </row>
    <row r="31" spans="1:33" ht="12" customHeight="1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>
      <c r="B42" s="53" t="s">
        <v>445</v>
      </c>
    </row>
    <row r="43" spans="1:33" ht="15" customHeight="1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>
      <c r="B45" s="53" t="s">
        <v>443</v>
      </c>
    </row>
    <row r="46" spans="1:33" ht="15" customHeight="1">
      <c r="B46" s="53" t="s">
        <v>194</v>
      </c>
    </row>
    <row r="47" spans="1:33" ht="15" customHeight="1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>
      <c r="B52" s="53" t="s">
        <v>197</v>
      </c>
    </row>
    <row r="53" spans="1:34" ht="15" customHeight="1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>
      <c r="B58" s="53" t="s">
        <v>198</v>
      </c>
    </row>
    <row r="59" spans="1:34" ht="15" customHeight="1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/>
    <row r="62" spans="1:34" ht="15" customHeight="1">
      <c r="B62" s="225" t="s">
        <v>2016</v>
      </c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142"/>
    </row>
    <row r="63" spans="1:34" ht="15" customHeight="1">
      <c r="B63" s="22" t="s">
        <v>2017</v>
      </c>
    </row>
    <row r="64" spans="1:34" ht="15" customHeight="1">
      <c r="B64" s="22" t="s">
        <v>2018</v>
      </c>
    </row>
    <row r="65" spans="2:2" ht="15" customHeight="1">
      <c r="B65" s="22" t="s">
        <v>2011</v>
      </c>
    </row>
    <row r="66" spans="2:2" ht="12" customHeight="1">
      <c r="B66" s="22" t="s">
        <v>2019</v>
      </c>
    </row>
    <row r="67" spans="2:2" ht="15" customHeight="1">
      <c r="B67" s="22" t="s">
        <v>2020</v>
      </c>
    </row>
    <row r="68" spans="2:2" ht="15" customHeight="1">
      <c r="B68" s="22" t="s">
        <v>1984</v>
      </c>
    </row>
    <row r="69" spans="2:2" ht="15" customHeight="1">
      <c r="B69" s="22" t="s">
        <v>1155</v>
      </c>
    </row>
    <row r="70" spans="2:2" ht="15" customHeight="1">
      <c r="B70" s="22" t="s">
        <v>1985</v>
      </c>
    </row>
    <row r="71" spans="2:2" ht="15" customHeight="1">
      <c r="B71" s="22" t="s">
        <v>2012</v>
      </c>
    </row>
    <row r="72" spans="2:2" ht="15" customHeight="1">
      <c r="B72" s="22" t="s">
        <v>2021</v>
      </c>
    </row>
    <row r="73" spans="2:2" ht="15" customHeight="1">
      <c r="B73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:AF62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510</v>
      </c>
      <c r="B10" s="205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508</v>
      </c>
      <c r="B15" s="201" t="s">
        <v>357</v>
      </c>
      <c r="C15" s="197">
        <v>178.25112899999999</v>
      </c>
      <c r="D15" s="197">
        <v>174.024033</v>
      </c>
      <c r="E15" s="197">
        <v>170.070099</v>
      </c>
      <c r="F15" s="197">
        <v>169.948395</v>
      </c>
      <c r="G15" s="197">
        <v>171.10342399999999</v>
      </c>
      <c r="H15" s="197">
        <v>171.959732</v>
      </c>
      <c r="I15" s="197">
        <v>172.93158</v>
      </c>
      <c r="J15" s="197">
        <v>173.76132200000001</v>
      </c>
      <c r="K15" s="197">
        <v>174.415649</v>
      </c>
      <c r="L15" s="197">
        <v>175.791122</v>
      </c>
      <c r="M15" s="197">
        <v>177.31579600000001</v>
      </c>
      <c r="N15" s="197">
        <v>178.64347799999999</v>
      </c>
      <c r="O15" s="197">
        <v>180.260132</v>
      </c>
      <c r="P15" s="197">
        <v>181.84150700000001</v>
      </c>
      <c r="Q15" s="197">
        <v>182.82157900000001</v>
      </c>
      <c r="R15" s="197">
        <v>183.925873</v>
      </c>
      <c r="S15" s="197">
        <v>185.011078</v>
      </c>
      <c r="T15" s="197">
        <v>185.84742700000001</v>
      </c>
      <c r="U15" s="197">
        <v>187.21456900000001</v>
      </c>
      <c r="V15" s="197">
        <v>188.79750100000001</v>
      </c>
      <c r="W15" s="197">
        <v>190.13325499999999</v>
      </c>
      <c r="X15" s="197">
        <v>191.37837200000001</v>
      </c>
      <c r="Y15" s="197">
        <v>191.834656</v>
      </c>
      <c r="Z15" s="197">
        <v>192.07283000000001</v>
      </c>
      <c r="AA15" s="197">
        <v>192.36210600000001</v>
      </c>
      <c r="AB15" s="197">
        <v>192.987244</v>
      </c>
      <c r="AC15" s="197">
        <v>193.69807399999999</v>
      </c>
      <c r="AD15" s="197">
        <v>194.31544500000001</v>
      </c>
      <c r="AE15" s="197">
        <v>194.98855599999999</v>
      </c>
      <c r="AF15" s="195">
        <v>3.2100000000000002E-3</v>
      </c>
      <c r="AG15" s="37"/>
    </row>
    <row r="16" spans="1:33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6" t="s">
        <v>507</v>
      </c>
      <c r="B18" s="199" t="s">
        <v>3</v>
      </c>
      <c r="C18" s="210">
        <v>34.962615999999997</v>
      </c>
      <c r="D18" s="210">
        <v>42.485542000000002</v>
      </c>
      <c r="E18" s="210">
        <v>28.807991000000001</v>
      </c>
      <c r="F18" s="210">
        <v>24.666138</v>
      </c>
      <c r="G18" s="210">
        <v>22.96949</v>
      </c>
      <c r="H18" s="210">
        <v>21.562752</v>
      </c>
      <c r="I18" s="210">
        <v>20.433440999999998</v>
      </c>
      <c r="J18" s="210">
        <v>19.894425999999999</v>
      </c>
      <c r="K18" s="210">
        <v>19.654156</v>
      </c>
      <c r="L18" s="210">
        <v>19.662476000000002</v>
      </c>
      <c r="M18" s="210">
        <v>19.819008</v>
      </c>
      <c r="N18" s="210">
        <v>20.222249999999999</v>
      </c>
      <c r="O18" s="210">
        <v>20.823001999999999</v>
      </c>
      <c r="P18" s="210">
        <v>21.552306999999999</v>
      </c>
      <c r="Q18" s="210">
        <v>22.062103</v>
      </c>
      <c r="R18" s="210">
        <v>23.061924000000001</v>
      </c>
      <c r="S18" s="210">
        <v>23.851082000000002</v>
      </c>
      <c r="T18" s="210">
        <v>24.259820999999999</v>
      </c>
      <c r="U18" s="210">
        <v>24.819331999999999</v>
      </c>
      <c r="V18" s="210">
        <v>25.243538000000001</v>
      </c>
      <c r="W18" s="210">
        <v>25.648568999999998</v>
      </c>
      <c r="X18" s="210">
        <v>26.092054000000001</v>
      </c>
      <c r="Y18" s="210">
        <v>26.252451000000001</v>
      </c>
      <c r="Z18" s="210">
        <v>26.324818</v>
      </c>
      <c r="AA18" s="210">
        <v>26.478842</v>
      </c>
      <c r="AB18" s="210">
        <v>26.802910000000001</v>
      </c>
      <c r="AC18" s="210">
        <v>26.856999999999999</v>
      </c>
      <c r="AD18" s="210">
        <v>26.822268999999999</v>
      </c>
      <c r="AE18" s="210">
        <v>26.756015999999999</v>
      </c>
      <c r="AF18" s="198">
        <v>-9.5090000000000001E-3</v>
      </c>
      <c r="AG18" s="37"/>
    </row>
    <row r="19" spans="1:33" ht="15" customHeight="1">
      <c r="A19" s="36" t="s">
        <v>506</v>
      </c>
      <c r="B19" s="199" t="s">
        <v>2</v>
      </c>
      <c r="C19" s="210">
        <v>3.9433820000000002</v>
      </c>
      <c r="D19" s="210">
        <v>4.2805730000000004</v>
      </c>
      <c r="E19" s="210">
        <v>3.8768120000000001</v>
      </c>
      <c r="F19" s="210">
        <v>3.8649819999999999</v>
      </c>
      <c r="G19" s="210">
        <v>3.9125420000000002</v>
      </c>
      <c r="H19" s="210">
        <v>3.9732500000000002</v>
      </c>
      <c r="I19" s="210">
        <v>4.0581300000000002</v>
      </c>
      <c r="J19" s="210">
        <v>4.0494279999999998</v>
      </c>
      <c r="K19" s="210">
        <v>4.0521349999999998</v>
      </c>
      <c r="L19" s="210">
        <v>4.0567209999999996</v>
      </c>
      <c r="M19" s="210">
        <v>4.0625369999999998</v>
      </c>
      <c r="N19" s="210">
        <v>4.0826419999999999</v>
      </c>
      <c r="O19" s="210">
        <v>4.1272419999999999</v>
      </c>
      <c r="P19" s="210">
        <v>4.1756979999999997</v>
      </c>
      <c r="Q19" s="210">
        <v>4.199433</v>
      </c>
      <c r="R19" s="210">
        <v>4.2482620000000004</v>
      </c>
      <c r="S19" s="210">
        <v>4.2949210000000004</v>
      </c>
      <c r="T19" s="210">
        <v>4.3156949999999998</v>
      </c>
      <c r="U19" s="210">
        <v>4.3466399999999998</v>
      </c>
      <c r="V19" s="210">
        <v>4.3724059999999998</v>
      </c>
      <c r="W19" s="210">
        <v>4.4015360000000001</v>
      </c>
      <c r="X19" s="210">
        <v>4.4305709999999996</v>
      </c>
      <c r="Y19" s="210">
        <v>4.4386770000000002</v>
      </c>
      <c r="Z19" s="210">
        <v>4.4366700000000003</v>
      </c>
      <c r="AA19" s="210">
        <v>4.4306089999999996</v>
      </c>
      <c r="AB19" s="210">
        <v>4.435937</v>
      </c>
      <c r="AC19" s="210">
        <v>4.4326699999999999</v>
      </c>
      <c r="AD19" s="210">
        <v>4.4229310000000002</v>
      </c>
      <c r="AE19" s="210">
        <v>4.4122329999999996</v>
      </c>
      <c r="AF19" s="198">
        <v>4.0200000000000001E-3</v>
      </c>
      <c r="AG19" s="37"/>
    </row>
    <row r="20" spans="1:33" ht="15" customHeight="1">
      <c r="A20" s="36" t="s">
        <v>505</v>
      </c>
      <c r="B20" s="199" t="s">
        <v>40</v>
      </c>
      <c r="C20" s="210">
        <v>0.29979600000000001</v>
      </c>
      <c r="D20" s="210">
        <v>0.17884700000000001</v>
      </c>
      <c r="E20" s="210">
        <v>0.18297099999999999</v>
      </c>
      <c r="F20" s="210">
        <v>0.19158900000000001</v>
      </c>
      <c r="G20" s="210">
        <v>0.195933</v>
      </c>
      <c r="H20" s="210">
        <v>0.196654</v>
      </c>
      <c r="I20" s="210">
        <v>0.19544500000000001</v>
      </c>
      <c r="J20" s="210">
        <v>0.19372500000000001</v>
      </c>
      <c r="K20" s="210">
        <v>0.191188</v>
      </c>
      <c r="L20" s="210">
        <v>0.18896299999999999</v>
      </c>
      <c r="M20" s="210">
        <v>0.186136</v>
      </c>
      <c r="N20" s="210">
        <v>0.184141</v>
      </c>
      <c r="O20" s="210">
        <v>0.18411</v>
      </c>
      <c r="P20" s="210">
        <v>0.184222</v>
      </c>
      <c r="Q20" s="210">
        <v>0.18373600000000001</v>
      </c>
      <c r="R20" s="210">
        <v>0.18248500000000001</v>
      </c>
      <c r="S20" s="210">
        <v>0.182085</v>
      </c>
      <c r="T20" s="210">
        <v>0.181695</v>
      </c>
      <c r="U20" s="210">
        <v>0.18197099999999999</v>
      </c>
      <c r="V20" s="210">
        <v>0.18276400000000001</v>
      </c>
      <c r="W20" s="210">
        <v>0.18374199999999999</v>
      </c>
      <c r="X20" s="210">
        <v>0.184779</v>
      </c>
      <c r="Y20" s="210">
        <v>0.18476100000000001</v>
      </c>
      <c r="Z20" s="210">
        <v>0.18432699999999999</v>
      </c>
      <c r="AA20" s="210">
        <v>0.183145</v>
      </c>
      <c r="AB20" s="210">
        <v>0.182085</v>
      </c>
      <c r="AC20" s="210">
        <v>0.18152299999999999</v>
      </c>
      <c r="AD20" s="210">
        <v>0.18118300000000001</v>
      </c>
      <c r="AE20" s="210">
        <v>0.18004999999999999</v>
      </c>
      <c r="AF20" s="198">
        <v>-1.8044999999999999E-2</v>
      </c>
      <c r="AG20" s="37"/>
    </row>
    <row r="21" spans="1:33" ht="15" customHeight="1">
      <c r="A21" s="36" t="s">
        <v>504</v>
      </c>
      <c r="B21" s="199" t="s">
        <v>4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503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502</v>
      </c>
      <c r="B23" s="199" t="s">
        <v>41</v>
      </c>
      <c r="C23" s="210">
        <v>39.205795000000002</v>
      </c>
      <c r="D23" s="210">
        <v>46.944961999999997</v>
      </c>
      <c r="E23" s="210">
        <v>32.867775000000002</v>
      </c>
      <c r="F23" s="210">
        <v>28.722709999999999</v>
      </c>
      <c r="G23" s="210">
        <v>27.077964999999999</v>
      </c>
      <c r="H23" s="210">
        <v>25.732655000000001</v>
      </c>
      <c r="I23" s="210">
        <v>24.687016</v>
      </c>
      <c r="J23" s="210">
        <v>24.137578999999999</v>
      </c>
      <c r="K23" s="210">
        <v>23.897480000000002</v>
      </c>
      <c r="L23" s="210">
        <v>23.908159000000001</v>
      </c>
      <c r="M23" s="210">
        <v>24.067682000000001</v>
      </c>
      <c r="N23" s="210">
        <v>24.489032999999999</v>
      </c>
      <c r="O23" s="210">
        <v>25.134353999999998</v>
      </c>
      <c r="P23" s="210">
        <v>25.912227999999999</v>
      </c>
      <c r="Q23" s="210">
        <v>26.445271000000002</v>
      </c>
      <c r="R23" s="210">
        <v>27.492671999999999</v>
      </c>
      <c r="S23" s="210">
        <v>28.328088999999999</v>
      </c>
      <c r="T23" s="210">
        <v>28.757210000000001</v>
      </c>
      <c r="U23" s="210">
        <v>29.347942</v>
      </c>
      <c r="V23" s="210">
        <v>29.798708000000001</v>
      </c>
      <c r="W23" s="210">
        <v>30.233847000000001</v>
      </c>
      <c r="X23" s="210">
        <v>30.707402999999999</v>
      </c>
      <c r="Y23" s="210">
        <v>30.875889000000001</v>
      </c>
      <c r="Z23" s="210">
        <v>30.945813999999999</v>
      </c>
      <c r="AA23" s="210">
        <v>31.092593999999998</v>
      </c>
      <c r="AB23" s="210">
        <v>31.420931</v>
      </c>
      <c r="AC23" s="210">
        <v>31.471191000000001</v>
      </c>
      <c r="AD23" s="210">
        <v>31.426383999999999</v>
      </c>
      <c r="AE23" s="210">
        <v>31.348299000000001</v>
      </c>
      <c r="AF23" s="198">
        <v>-7.9559999999999995E-3</v>
      </c>
      <c r="AG23" s="37"/>
    </row>
    <row r="24" spans="1:33" ht="15" customHeight="1">
      <c r="A24" s="36" t="s">
        <v>501</v>
      </c>
      <c r="B24" s="199" t="s">
        <v>6</v>
      </c>
      <c r="C24" s="210">
        <v>573.706909</v>
      </c>
      <c r="D24" s="210">
        <v>557.71997099999999</v>
      </c>
      <c r="E24" s="210">
        <v>548.57836899999995</v>
      </c>
      <c r="F24" s="210">
        <v>534.23144500000001</v>
      </c>
      <c r="G24" s="210">
        <v>527.81890899999996</v>
      </c>
      <c r="H24" s="210">
        <v>518.79998799999998</v>
      </c>
      <c r="I24" s="210">
        <v>509.61144999999999</v>
      </c>
      <c r="J24" s="210">
        <v>499.67224099999999</v>
      </c>
      <c r="K24" s="210">
        <v>489.18292200000002</v>
      </c>
      <c r="L24" s="210">
        <v>481.60812399999998</v>
      </c>
      <c r="M24" s="210">
        <v>475.55706800000002</v>
      </c>
      <c r="N24" s="210">
        <v>469.46997099999999</v>
      </c>
      <c r="O24" s="210">
        <v>465.38842799999998</v>
      </c>
      <c r="P24" s="210">
        <v>461.738922</v>
      </c>
      <c r="Q24" s="210">
        <v>456.94760100000002</v>
      </c>
      <c r="R24" s="210">
        <v>451.24014299999999</v>
      </c>
      <c r="S24" s="210">
        <v>446.02642800000001</v>
      </c>
      <c r="T24" s="210">
        <v>441.65139799999997</v>
      </c>
      <c r="U24" s="210">
        <v>439.129456</v>
      </c>
      <c r="V24" s="210">
        <v>437.756958</v>
      </c>
      <c r="W24" s="210">
        <v>435.872253</v>
      </c>
      <c r="X24" s="210">
        <v>434.06845099999998</v>
      </c>
      <c r="Y24" s="210">
        <v>431.05294800000001</v>
      </c>
      <c r="Z24" s="210">
        <v>427.84338400000001</v>
      </c>
      <c r="AA24" s="210">
        <v>424.71310399999999</v>
      </c>
      <c r="AB24" s="210">
        <v>422.37097199999999</v>
      </c>
      <c r="AC24" s="210">
        <v>421.15600599999999</v>
      </c>
      <c r="AD24" s="210">
        <v>420.09396400000003</v>
      </c>
      <c r="AE24" s="210">
        <v>419.25848400000001</v>
      </c>
      <c r="AF24" s="198">
        <v>-1.1139E-2</v>
      </c>
      <c r="AG24" s="37"/>
    </row>
    <row r="25" spans="1:33" ht="12" customHeight="1">
      <c r="A25" s="36" t="s">
        <v>500</v>
      </c>
      <c r="B25" s="199" t="s">
        <v>7</v>
      </c>
      <c r="C25" s="210">
        <v>32.892947999999997</v>
      </c>
      <c r="D25" s="210">
        <v>30.847168</v>
      </c>
      <c r="E25" s="210">
        <v>28.847507</v>
      </c>
      <c r="F25" s="210">
        <v>27.371514999999999</v>
      </c>
      <c r="G25" s="210">
        <v>26.566020999999999</v>
      </c>
      <c r="H25" s="210">
        <v>25.785485999999999</v>
      </c>
      <c r="I25" s="210">
        <v>25.082367000000001</v>
      </c>
      <c r="J25" s="210">
        <v>24.426335999999999</v>
      </c>
      <c r="K25" s="210">
        <v>23.822523</v>
      </c>
      <c r="L25" s="210">
        <v>23.319012000000001</v>
      </c>
      <c r="M25" s="210">
        <v>22.820996999999998</v>
      </c>
      <c r="N25" s="210">
        <v>22.328455000000002</v>
      </c>
      <c r="O25" s="210">
        <v>21.842994999999998</v>
      </c>
      <c r="P25" s="210">
        <v>21.361419999999999</v>
      </c>
      <c r="Q25" s="210">
        <v>20.798765</v>
      </c>
      <c r="R25" s="210">
        <v>20.383354000000001</v>
      </c>
      <c r="S25" s="210">
        <v>19.931429000000001</v>
      </c>
      <c r="T25" s="210">
        <v>19.368580000000001</v>
      </c>
      <c r="U25" s="210">
        <v>18.855391999999998</v>
      </c>
      <c r="V25" s="210">
        <v>18.346729</v>
      </c>
      <c r="W25" s="210">
        <v>17.857927</v>
      </c>
      <c r="X25" s="210">
        <v>17.352798</v>
      </c>
      <c r="Y25" s="210">
        <v>16.749276999999999</v>
      </c>
      <c r="Z25" s="210">
        <v>16.132145000000001</v>
      </c>
      <c r="AA25" s="210">
        <v>15.55237</v>
      </c>
      <c r="AB25" s="210">
        <v>15.030722000000001</v>
      </c>
      <c r="AC25" s="210">
        <v>14.474273</v>
      </c>
      <c r="AD25" s="210">
        <v>13.917892999999999</v>
      </c>
      <c r="AE25" s="210">
        <v>13.366735</v>
      </c>
      <c r="AF25" s="198">
        <v>-3.1648999999999997E-2</v>
      </c>
      <c r="AG25" s="37"/>
    </row>
    <row r="26" spans="1:33" ht="12" customHeight="1">
      <c r="A26" s="36" t="s">
        <v>499</v>
      </c>
      <c r="B26" s="199" t="s">
        <v>10</v>
      </c>
      <c r="C26" s="210">
        <v>908.73669400000006</v>
      </c>
      <c r="D26" s="210">
        <v>899.53918499999997</v>
      </c>
      <c r="E26" s="210">
        <v>885.70623799999998</v>
      </c>
      <c r="F26" s="210">
        <v>894.42285200000003</v>
      </c>
      <c r="G26" s="210">
        <v>908.12463400000001</v>
      </c>
      <c r="H26" s="210">
        <v>919.82836899999995</v>
      </c>
      <c r="I26" s="210">
        <v>931.58337400000005</v>
      </c>
      <c r="J26" s="210">
        <v>941.03063999999995</v>
      </c>
      <c r="K26" s="210">
        <v>948.49047900000005</v>
      </c>
      <c r="L26" s="210">
        <v>959.40893600000004</v>
      </c>
      <c r="M26" s="210">
        <v>969.68426499999998</v>
      </c>
      <c r="N26" s="210">
        <v>977.70727499999998</v>
      </c>
      <c r="O26" s="210">
        <v>985.94287099999997</v>
      </c>
      <c r="P26" s="210">
        <v>992.90258800000004</v>
      </c>
      <c r="Q26" s="210">
        <v>996.36474599999997</v>
      </c>
      <c r="R26" s="210">
        <v>1000.699585</v>
      </c>
      <c r="S26" s="210">
        <v>1004.846191</v>
      </c>
      <c r="T26" s="210">
        <v>1007.719971</v>
      </c>
      <c r="U26" s="210">
        <v>1014.453064</v>
      </c>
      <c r="V26" s="210">
        <v>1022.4169920000001</v>
      </c>
      <c r="W26" s="210">
        <v>1028.7172849999999</v>
      </c>
      <c r="X26" s="210">
        <v>1034.6983640000001</v>
      </c>
      <c r="Y26" s="210">
        <v>1036.026245</v>
      </c>
      <c r="Z26" s="210">
        <v>1036.3820800000001</v>
      </c>
      <c r="AA26" s="210">
        <v>1037.171143</v>
      </c>
      <c r="AB26" s="210">
        <v>1040.116211</v>
      </c>
      <c r="AC26" s="210">
        <v>1043.7651370000001</v>
      </c>
      <c r="AD26" s="210">
        <v>1046.8431399999999</v>
      </c>
      <c r="AE26" s="210">
        <v>1050.0413820000001</v>
      </c>
      <c r="AF26" s="198">
        <v>5.1749999999999999E-3</v>
      </c>
      <c r="AG26" s="37"/>
    </row>
    <row r="27" spans="1:33" ht="12" customHeight="1">
      <c r="A27" s="36" t="s">
        <v>498</v>
      </c>
      <c r="B27" s="199" t="s">
        <v>11</v>
      </c>
      <c r="C27" s="210">
        <v>196.45034799999999</v>
      </c>
      <c r="D27" s="210">
        <v>190.524979</v>
      </c>
      <c r="E27" s="210">
        <v>186.40887499999999</v>
      </c>
      <c r="F27" s="210">
        <v>186.94374099999999</v>
      </c>
      <c r="G27" s="210">
        <v>186.577744</v>
      </c>
      <c r="H27" s="210">
        <v>185.537949</v>
      </c>
      <c r="I27" s="210">
        <v>184.52389500000001</v>
      </c>
      <c r="J27" s="210">
        <v>183.435181</v>
      </c>
      <c r="K27" s="210">
        <v>182.253647</v>
      </c>
      <c r="L27" s="210">
        <v>181.83987400000001</v>
      </c>
      <c r="M27" s="210">
        <v>181.79110700000001</v>
      </c>
      <c r="N27" s="210">
        <v>181.67997700000001</v>
      </c>
      <c r="O27" s="210">
        <v>181.972443</v>
      </c>
      <c r="P27" s="210">
        <v>182.349884</v>
      </c>
      <c r="Q27" s="210">
        <v>182.11604299999999</v>
      </c>
      <c r="R27" s="210">
        <v>182.13932800000001</v>
      </c>
      <c r="S27" s="210">
        <v>182.13140899999999</v>
      </c>
      <c r="T27" s="210">
        <v>182.03578200000001</v>
      </c>
      <c r="U27" s="210">
        <v>182.486649</v>
      </c>
      <c r="V27" s="210">
        <v>183.226257</v>
      </c>
      <c r="W27" s="210">
        <v>183.89683500000001</v>
      </c>
      <c r="X27" s="210">
        <v>184.49200400000001</v>
      </c>
      <c r="Y27" s="210">
        <v>184.41374200000001</v>
      </c>
      <c r="Z27" s="210">
        <v>184.13566599999999</v>
      </c>
      <c r="AA27" s="210">
        <v>183.914749</v>
      </c>
      <c r="AB27" s="210">
        <v>184.03450000000001</v>
      </c>
      <c r="AC27" s="210">
        <v>184.29006999999999</v>
      </c>
      <c r="AD27" s="210">
        <v>184.557816</v>
      </c>
      <c r="AE27" s="210">
        <v>184.867828</v>
      </c>
      <c r="AF27" s="198">
        <v>-2.1679999999999998E-3</v>
      </c>
      <c r="AG27" s="37"/>
    </row>
    <row r="28" spans="1:33" ht="12" customHeight="1">
      <c r="A28" s="36" t="s">
        <v>497</v>
      </c>
      <c r="B28" s="201" t="s">
        <v>0</v>
      </c>
      <c r="C28" s="211">
        <v>1750.9926760000001</v>
      </c>
      <c r="D28" s="211">
        <v>1725.576294</v>
      </c>
      <c r="E28" s="211">
        <v>1682.408936</v>
      </c>
      <c r="F28" s="211">
        <v>1671.6922609999999</v>
      </c>
      <c r="G28" s="211">
        <v>1676.165283</v>
      </c>
      <c r="H28" s="211">
        <v>1675.684448</v>
      </c>
      <c r="I28" s="211">
        <v>1675.488159</v>
      </c>
      <c r="J28" s="211">
        <v>1672.7020259999999</v>
      </c>
      <c r="K28" s="211">
        <v>1667.6469729999999</v>
      </c>
      <c r="L28" s="211">
        <v>1670.084106</v>
      </c>
      <c r="M28" s="211">
        <v>1673.921143</v>
      </c>
      <c r="N28" s="211">
        <v>1675.674683</v>
      </c>
      <c r="O28" s="211">
        <v>1680.2810059999999</v>
      </c>
      <c r="P28" s="211">
        <v>1684.2650149999999</v>
      </c>
      <c r="Q28" s="211">
        <v>1682.6724850000001</v>
      </c>
      <c r="R28" s="211">
        <v>1681.955078</v>
      </c>
      <c r="S28" s="211">
        <v>1681.263428</v>
      </c>
      <c r="T28" s="211">
        <v>1679.5329589999999</v>
      </c>
      <c r="U28" s="211">
        <v>1684.2725829999999</v>
      </c>
      <c r="V28" s="211">
        <v>1691.545654</v>
      </c>
      <c r="W28" s="211">
        <v>1696.5782469999999</v>
      </c>
      <c r="X28" s="211">
        <v>1701.319092</v>
      </c>
      <c r="Y28" s="211">
        <v>1699.1180420000001</v>
      </c>
      <c r="Z28" s="211">
        <v>1695.439087</v>
      </c>
      <c r="AA28" s="211">
        <v>1692.44397</v>
      </c>
      <c r="AB28" s="211">
        <v>1692.973389</v>
      </c>
      <c r="AC28" s="211">
        <v>1695.156616</v>
      </c>
      <c r="AD28" s="211">
        <v>1696.8392329999999</v>
      </c>
      <c r="AE28" s="211">
        <v>1698.8826899999999</v>
      </c>
      <c r="AF28" s="195">
        <v>-1.078E-3</v>
      </c>
      <c r="AG28" s="37"/>
    </row>
    <row r="29" spans="1:33" ht="12" customHeight="1">
      <c r="A29" s="35"/>
      <c r="B29" s="37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37"/>
    </row>
    <row r="30" spans="1:33" ht="12" customHeight="1">
      <c r="A30" s="35"/>
      <c r="B30" s="201" t="s">
        <v>2015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5"/>
      <c r="B31" s="201" t="s">
        <v>456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37"/>
    </row>
    <row r="32" spans="1:33" ht="12" customHeight="1">
      <c r="A32" s="36" t="s">
        <v>496</v>
      </c>
      <c r="B32" s="199" t="s">
        <v>3</v>
      </c>
      <c r="C32" s="212">
        <v>0.19614200000000001</v>
      </c>
      <c r="D32" s="212">
        <v>0.24413599999999999</v>
      </c>
      <c r="E32" s="212">
        <v>0.16938900000000001</v>
      </c>
      <c r="F32" s="212">
        <v>0.14513899999999999</v>
      </c>
      <c r="G32" s="212">
        <v>0.134243</v>
      </c>
      <c r="H32" s="212">
        <v>0.12539400000000001</v>
      </c>
      <c r="I32" s="212">
        <v>0.118159</v>
      </c>
      <c r="J32" s="212">
        <v>0.114493</v>
      </c>
      <c r="K32" s="212">
        <v>0.11268599999999999</v>
      </c>
      <c r="L32" s="212">
        <v>0.11185100000000001</v>
      </c>
      <c r="M32" s="212">
        <v>0.111772</v>
      </c>
      <c r="N32" s="212">
        <v>0.11319899999999999</v>
      </c>
      <c r="O32" s="212">
        <v>0.11551599999999999</v>
      </c>
      <c r="P32" s="212">
        <v>0.118522</v>
      </c>
      <c r="Q32" s="212">
        <v>0.12067600000000001</v>
      </c>
      <c r="R32" s="212">
        <v>0.125387</v>
      </c>
      <c r="S32" s="212">
        <v>0.128917</v>
      </c>
      <c r="T32" s="212">
        <v>0.13053600000000001</v>
      </c>
      <c r="U32" s="212">
        <v>0.132572</v>
      </c>
      <c r="V32" s="212">
        <v>0.13370699999999999</v>
      </c>
      <c r="W32" s="212">
        <v>0.13489799999999999</v>
      </c>
      <c r="X32" s="212">
        <v>0.13633799999999999</v>
      </c>
      <c r="Y32" s="212">
        <v>0.136849</v>
      </c>
      <c r="Z32" s="212">
        <v>0.13705600000000001</v>
      </c>
      <c r="AA32" s="212">
        <v>0.137651</v>
      </c>
      <c r="AB32" s="212">
        <v>0.13888400000000001</v>
      </c>
      <c r="AC32" s="212">
        <v>0.138654</v>
      </c>
      <c r="AD32" s="212">
        <v>0.13803499999999999</v>
      </c>
      <c r="AE32" s="212">
        <v>0.13721800000000001</v>
      </c>
      <c r="AF32" s="198">
        <v>-1.2678999999999999E-2</v>
      </c>
      <c r="AG32" s="37"/>
    </row>
    <row r="33" spans="1:33" ht="12" customHeight="1">
      <c r="A33" s="36" t="s">
        <v>495</v>
      </c>
      <c r="B33" s="199" t="s">
        <v>2</v>
      </c>
      <c r="C33" s="212">
        <v>2.2123E-2</v>
      </c>
      <c r="D33" s="212">
        <v>2.4597999999999998E-2</v>
      </c>
      <c r="E33" s="212">
        <v>2.2794999999999999E-2</v>
      </c>
      <c r="F33" s="212">
        <v>2.2741999999999998E-2</v>
      </c>
      <c r="G33" s="212">
        <v>2.2866999999999998E-2</v>
      </c>
      <c r="H33" s="212">
        <v>2.3106000000000002E-2</v>
      </c>
      <c r="I33" s="212">
        <v>2.3466999999999998E-2</v>
      </c>
      <c r="J33" s="212">
        <v>2.3304999999999999E-2</v>
      </c>
      <c r="K33" s="212">
        <v>2.3233E-2</v>
      </c>
      <c r="L33" s="212">
        <v>2.3077E-2</v>
      </c>
      <c r="M33" s="212">
        <v>2.2911000000000001E-2</v>
      </c>
      <c r="N33" s="212">
        <v>2.2853999999999999E-2</v>
      </c>
      <c r="O33" s="212">
        <v>2.2896E-2</v>
      </c>
      <c r="P33" s="212">
        <v>2.2963000000000001E-2</v>
      </c>
      <c r="Q33" s="212">
        <v>2.2970000000000001E-2</v>
      </c>
      <c r="R33" s="212">
        <v>2.3098E-2</v>
      </c>
      <c r="S33" s="212">
        <v>2.3213999999999999E-2</v>
      </c>
      <c r="T33" s="212">
        <v>2.3222E-2</v>
      </c>
      <c r="U33" s="212">
        <v>2.3217000000000002E-2</v>
      </c>
      <c r="V33" s="212">
        <v>2.3158999999999999E-2</v>
      </c>
      <c r="W33" s="212">
        <v>2.315E-2</v>
      </c>
      <c r="X33" s="212">
        <v>2.3151000000000001E-2</v>
      </c>
      <c r="Y33" s="212">
        <v>2.3137999999999999E-2</v>
      </c>
      <c r="Z33" s="212">
        <v>2.3099000000000001E-2</v>
      </c>
      <c r="AA33" s="212">
        <v>2.3033000000000001E-2</v>
      </c>
      <c r="AB33" s="212">
        <v>2.2985999999999999E-2</v>
      </c>
      <c r="AC33" s="212">
        <v>2.2884000000000002E-2</v>
      </c>
      <c r="AD33" s="212">
        <v>2.2762000000000001E-2</v>
      </c>
      <c r="AE33" s="212">
        <v>2.2627999999999999E-2</v>
      </c>
      <c r="AF33" s="198">
        <v>8.0699999999999999E-4</v>
      </c>
      <c r="AG33" s="37"/>
    </row>
    <row r="34" spans="1:33" ht="12" customHeight="1">
      <c r="A34" s="36" t="s">
        <v>494</v>
      </c>
      <c r="B34" s="199" t="s">
        <v>40</v>
      </c>
      <c r="C34" s="212">
        <v>1.6819999999999999E-3</v>
      </c>
      <c r="D34" s="212">
        <v>1.0280000000000001E-3</v>
      </c>
      <c r="E34" s="212">
        <v>1.0759999999999999E-3</v>
      </c>
      <c r="F34" s="212">
        <v>1.127E-3</v>
      </c>
      <c r="G34" s="212">
        <v>1.145E-3</v>
      </c>
      <c r="H34" s="212">
        <v>1.1440000000000001E-3</v>
      </c>
      <c r="I34" s="212">
        <v>1.1299999999999999E-3</v>
      </c>
      <c r="J34" s="212">
        <v>1.1150000000000001E-3</v>
      </c>
      <c r="K34" s="212">
        <v>1.096E-3</v>
      </c>
      <c r="L34" s="212">
        <v>1.075E-3</v>
      </c>
      <c r="M34" s="212">
        <v>1.0499999999999999E-3</v>
      </c>
      <c r="N34" s="212">
        <v>1.031E-3</v>
      </c>
      <c r="O34" s="212">
        <v>1.021E-3</v>
      </c>
      <c r="P34" s="212">
        <v>1.013E-3</v>
      </c>
      <c r="Q34" s="212">
        <v>1.005E-3</v>
      </c>
      <c r="R34" s="212">
        <v>9.9200000000000004E-4</v>
      </c>
      <c r="S34" s="212">
        <v>9.8400000000000007E-4</v>
      </c>
      <c r="T34" s="212">
        <v>9.7799999999999992E-4</v>
      </c>
      <c r="U34" s="212">
        <v>9.7199999999999999E-4</v>
      </c>
      <c r="V34" s="212">
        <v>9.68E-4</v>
      </c>
      <c r="W34" s="212">
        <v>9.6599999999999995E-4</v>
      </c>
      <c r="X34" s="212">
        <v>9.6599999999999995E-4</v>
      </c>
      <c r="Y34" s="212">
        <v>9.6299999999999999E-4</v>
      </c>
      <c r="Z34" s="212">
        <v>9.6000000000000002E-4</v>
      </c>
      <c r="AA34" s="212">
        <v>9.5200000000000005E-4</v>
      </c>
      <c r="AB34" s="212">
        <v>9.4399999999999996E-4</v>
      </c>
      <c r="AC34" s="212">
        <v>9.3700000000000001E-4</v>
      </c>
      <c r="AD34" s="212">
        <v>9.3199999999999999E-4</v>
      </c>
      <c r="AE34" s="212">
        <v>9.2299999999999999E-4</v>
      </c>
      <c r="AF34" s="198">
        <v>-2.1187000000000001E-2</v>
      </c>
      <c r="AG34" s="37"/>
    </row>
    <row r="35" spans="1:33" ht="12" customHeight="1">
      <c r="A35" s="36" t="s">
        <v>493</v>
      </c>
      <c r="B35" s="199" t="s">
        <v>4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492</v>
      </c>
      <c r="B36" s="199" t="s">
        <v>5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491</v>
      </c>
      <c r="B37" s="199" t="s">
        <v>41</v>
      </c>
      <c r="C37" s="212">
        <v>0.219947</v>
      </c>
      <c r="D37" s="212">
        <v>0.26976099999999997</v>
      </c>
      <c r="E37" s="212">
        <v>0.19325999999999999</v>
      </c>
      <c r="F37" s="212">
        <v>0.16900799999999999</v>
      </c>
      <c r="G37" s="212">
        <v>0.15825500000000001</v>
      </c>
      <c r="H37" s="212">
        <v>0.149643</v>
      </c>
      <c r="I37" s="212">
        <v>0.14275599999999999</v>
      </c>
      <c r="J37" s="212">
        <v>0.13891200000000001</v>
      </c>
      <c r="K37" s="212">
        <v>0.137015</v>
      </c>
      <c r="L37" s="212">
        <v>0.13600300000000001</v>
      </c>
      <c r="M37" s="212">
        <v>0.13573299999999999</v>
      </c>
      <c r="N37" s="212">
        <v>0.13708300000000001</v>
      </c>
      <c r="O37" s="212">
        <v>0.139434</v>
      </c>
      <c r="P37" s="212">
        <v>0.14249899999999999</v>
      </c>
      <c r="Q37" s="212">
        <v>0.144651</v>
      </c>
      <c r="R37" s="212">
        <v>0.149477</v>
      </c>
      <c r="S37" s="212">
        <v>0.153116</v>
      </c>
      <c r="T37" s="212">
        <v>0.15473600000000001</v>
      </c>
      <c r="U37" s="212">
        <v>0.15676100000000001</v>
      </c>
      <c r="V37" s="212">
        <v>0.157834</v>
      </c>
      <c r="W37" s="212">
        <v>0.15901399999999999</v>
      </c>
      <c r="X37" s="212">
        <v>0.16045400000000001</v>
      </c>
      <c r="Y37" s="212">
        <v>0.16095100000000001</v>
      </c>
      <c r="Z37" s="212">
        <v>0.16111500000000001</v>
      </c>
      <c r="AA37" s="212">
        <v>0.161636</v>
      </c>
      <c r="AB37" s="212">
        <v>0.16281399999999999</v>
      </c>
      <c r="AC37" s="212">
        <v>0.16247600000000001</v>
      </c>
      <c r="AD37" s="212">
        <v>0.16172900000000001</v>
      </c>
      <c r="AE37" s="212">
        <v>0.16077</v>
      </c>
      <c r="AF37" s="198">
        <v>-1.1131E-2</v>
      </c>
      <c r="AG37" s="37"/>
    </row>
    <row r="38" spans="1:33" ht="12" customHeight="1">
      <c r="A38" s="36" t="s">
        <v>490</v>
      </c>
      <c r="B38" s="199" t="s">
        <v>6</v>
      </c>
      <c r="C38" s="212">
        <v>3.2185320000000002</v>
      </c>
      <c r="D38" s="212">
        <v>3.204844</v>
      </c>
      <c r="E38" s="212">
        <v>3.2256010000000002</v>
      </c>
      <c r="F38" s="212">
        <v>3.1434920000000002</v>
      </c>
      <c r="G38" s="212">
        <v>3.0847950000000002</v>
      </c>
      <c r="H38" s="212">
        <v>3.016985</v>
      </c>
      <c r="I38" s="212">
        <v>2.9468960000000002</v>
      </c>
      <c r="J38" s="212">
        <v>2.8756240000000002</v>
      </c>
      <c r="K38" s="212">
        <v>2.8046959999999999</v>
      </c>
      <c r="L38" s="212">
        <v>2.7396609999999999</v>
      </c>
      <c r="M38" s="212">
        <v>2.681978</v>
      </c>
      <c r="N38" s="212">
        <v>2.6279710000000001</v>
      </c>
      <c r="O38" s="212">
        <v>2.5817600000000001</v>
      </c>
      <c r="P38" s="212">
        <v>2.5392380000000001</v>
      </c>
      <c r="Q38" s="212">
        <v>2.4994179999999999</v>
      </c>
      <c r="R38" s="212">
        <v>2.4533800000000001</v>
      </c>
      <c r="S38" s="212">
        <v>2.410809</v>
      </c>
      <c r="T38" s="212">
        <v>2.3764189999999998</v>
      </c>
      <c r="U38" s="212">
        <v>2.3455940000000002</v>
      </c>
      <c r="V38" s="212">
        <v>2.3186589999999998</v>
      </c>
      <c r="W38" s="212">
        <v>2.2924570000000002</v>
      </c>
      <c r="X38" s="212">
        <v>2.268116</v>
      </c>
      <c r="Y38" s="212">
        <v>2.2470029999999999</v>
      </c>
      <c r="Z38" s="212">
        <v>2.227506</v>
      </c>
      <c r="AA38" s="212">
        <v>2.2078829999999998</v>
      </c>
      <c r="AB38" s="212">
        <v>2.1885949999999998</v>
      </c>
      <c r="AC38" s="212">
        <v>2.1742910000000002</v>
      </c>
      <c r="AD38" s="212">
        <v>2.1619169999999999</v>
      </c>
      <c r="AE38" s="212">
        <v>2.1501700000000001</v>
      </c>
      <c r="AF38" s="198">
        <v>-1.4303E-2</v>
      </c>
      <c r="AG38" s="37"/>
    </row>
    <row r="39" spans="1:33" ht="12" customHeight="1">
      <c r="A39" s="36" t="s">
        <v>489</v>
      </c>
      <c r="B39" s="199" t="s">
        <v>7</v>
      </c>
      <c r="C39" s="212">
        <v>0.184531</v>
      </c>
      <c r="D39" s="212">
        <v>0.177258</v>
      </c>
      <c r="E39" s="212">
        <v>0.16962099999999999</v>
      </c>
      <c r="F39" s="212">
        <v>0.16105800000000001</v>
      </c>
      <c r="G39" s="212">
        <v>0.15526300000000001</v>
      </c>
      <c r="H39" s="212">
        <v>0.149951</v>
      </c>
      <c r="I39" s="212">
        <v>0.145042</v>
      </c>
      <c r="J39" s="212">
        <v>0.140574</v>
      </c>
      <c r="K39" s="212">
        <v>0.13658500000000001</v>
      </c>
      <c r="L39" s="212">
        <v>0.13265199999999999</v>
      </c>
      <c r="M39" s="212">
        <v>0.12870300000000001</v>
      </c>
      <c r="N39" s="212">
        <v>0.124989</v>
      </c>
      <c r="O39" s="212">
        <v>0.121175</v>
      </c>
      <c r="P39" s="212">
        <v>0.11747299999999999</v>
      </c>
      <c r="Q39" s="212">
        <v>0.11376500000000001</v>
      </c>
      <c r="R39" s="212">
        <v>0.11082400000000001</v>
      </c>
      <c r="S39" s="212">
        <v>0.10773099999999999</v>
      </c>
      <c r="T39" s="212">
        <v>0.10421800000000001</v>
      </c>
      <c r="U39" s="212">
        <v>0.100715</v>
      </c>
      <c r="V39" s="212">
        <v>9.7176999999999999E-2</v>
      </c>
      <c r="W39" s="212">
        <v>9.3923000000000006E-2</v>
      </c>
      <c r="X39" s="212">
        <v>9.0673000000000004E-2</v>
      </c>
      <c r="Y39" s="212">
        <v>8.7311E-2</v>
      </c>
      <c r="Z39" s="212">
        <v>8.3989999999999995E-2</v>
      </c>
      <c r="AA39" s="212">
        <v>8.0849000000000004E-2</v>
      </c>
      <c r="AB39" s="212">
        <v>7.7884999999999996E-2</v>
      </c>
      <c r="AC39" s="212">
        <v>7.4726000000000001E-2</v>
      </c>
      <c r="AD39" s="212">
        <v>7.1624999999999994E-2</v>
      </c>
      <c r="AE39" s="212">
        <v>6.8551000000000001E-2</v>
      </c>
      <c r="AF39" s="198">
        <v>-3.4748000000000001E-2</v>
      </c>
      <c r="AG39" s="37"/>
    </row>
    <row r="40" spans="1:33" ht="12" customHeight="1">
      <c r="A40" s="36" t="s">
        <v>488</v>
      </c>
      <c r="B40" s="199" t="s">
        <v>10</v>
      </c>
      <c r="C40" s="212">
        <v>5.0980699999999999</v>
      </c>
      <c r="D40" s="212">
        <v>5.1690519999999998</v>
      </c>
      <c r="E40" s="212">
        <v>5.2078889999999998</v>
      </c>
      <c r="F40" s="212">
        <v>5.2629080000000004</v>
      </c>
      <c r="G40" s="212">
        <v>5.3074599999999998</v>
      </c>
      <c r="H40" s="212">
        <v>5.3490919999999997</v>
      </c>
      <c r="I40" s="212">
        <v>5.3870050000000003</v>
      </c>
      <c r="J40" s="212">
        <v>5.4156510000000004</v>
      </c>
      <c r="K40" s="212">
        <v>5.438104</v>
      </c>
      <c r="L40" s="212">
        <v>5.4576640000000003</v>
      </c>
      <c r="M40" s="212">
        <v>5.4686849999999998</v>
      </c>
      <c r="N40" s="212">
        <v>5.4729520000000003</v>
      </c>
      <c r="O40" s="212">
        <v>5.4695559999999999</v>
      </c>
      <c r="P40" s="212">
        <v>5.4602639999999996</v>
      </c>
      <c r="Q40" s="212">
        <v>5.4499300000000002</v>
      </c>
      <c r="R40" s="212">
        <v>5.4407769999999998</v>
      </c>
      <c r="S40" s="212">
        <v>5.4312760000000004</v>
      </c>
      <c r="T40" s="212">
        <v>5.4222970000000004</v>
      </c>
      <c r="U40" s="212">
        <v>5.4186649999999998</v>
      </c>
      <c r="V40" s="212">
        <v>5.4154159999999996</v>
      </c>
      <c r="W40" s="212">
        <v>5.410507</v>
      </c>
      <c r="X40" s="212">
        <v>5.4065589999999997</v>
      </c>
      <c r="Y40" s="212">
        <v>5.4006210000000001</v>
      </c>
      <c r="Z40" s="212">
        <v>5.3957769999999998</v>
      </c>
      <c r="AA40" s="212">
        <v>5.3917640000000002</v>
      </c>
      <c r="AB40" s="212">
        <v>5.3895590000000002</v>
      </c>
      <c r="AC40" s="212">
        <v>5.3886190000000003</v>
      </c>
      <c r="AD40" s="212">
        <v>5.3873389999999999</v>
      </c>
      <c r="AE40" s="212">
        <v>5.3851440000000004</v>
      </c>
      <c r="AF40" s="198">
        <v>1.9580000000000001E-3</v>
      </c>
      <c r="AG40" s="37"/>
    </row>
    <row r="41" spans="1:33" ht="15" customHeight="1">
      <c r="A41" s="36" t="s">
        <v>487</v>
      </c>
      <c r="B41" s="199" t="s">
        <v>11</v>
      </c>
      <c r="C41" s="212">
        <v>1.1020989999999999</v>
      </c>
      <c r="D41" s="212">
        <v>1.0948199999999999</v>
      </c>
      <c r="E41" s="212">
        <v>1.096071</v>
      </c>
      <c r="F41" s="212">
        <v>1.1000030000000001</v>
      </c>
      <c r="G41" s="212">
        <v>1.090438</v>
      </c>
      <c r="H41" s="212">
        <v>1.078962</v>
      </c>
      <c r="I41" s="212">
        <v>1.067034</v>
      </c>
      <c r="J41" s="212">
        <v>1.0556730000000001</v>
      </c>
      <c r="K41" s="212">
        <v>1.0449390000000001</v>
      </c>
      <c r="L41" s="212">
        <v>1.0344089999999999</v>
      </c>
      <c r="M41" s="212">
        <v>1.025239</v>
      </c>
      <c r="N41" s="212">
        <v>1.0169980000000001</v>
      </c>
      <c r="O41" s="212">
        <v>1.0094989999999999</v>
      </c>
      <c r="P41" s="212">
        <v>1.002796</v>
      </c>
      <c r="Q41" s="212">
        <v>0.99614100000000005</v>
      </c>
      <c r="R41" s="212">
        <v>0.99028700000000003</v>
      </c>
      <c r="S41" s="212">
        <v>0.98443499999999995</v>
      </c>
      <c r="T41" s="212">
        <v>0.97948999999999997</v>
      </c>
      <c r="U41" s="212">
        <v>0.974746</v>
      </c>
      <c r="V41" s="212">
        <v>0.97049099999999999</v>
      </c>
      <c r="W41" s="212">
        <v>0.96719999999999995</v>
      </c>
      <c r="X41" s="212">
        <v>0.96401700000000001</v>
      </c>
      <c r="Y41" s="212">
        <v>0.96131599999999995</v>
      </c>
      <c r="Z41" s="212">
        <v>0.95867599999999997</v>
      </c>
      <c r="AA41" s="212">
        <v>0.95608599999999999</v>
      </c>
      <c r="AB41" s="212">
        <v>0.95360999999999996</v>
      </c>
      <c r="AC41" s="212">
        <v>0.95143</v>
      </c>
      <c r="AD41" s="212">
        <v>0.94978499999999999</v>
      </c>
      <c r="AE41" s="212">
        <v>0.94809600000000005</v>
      </c>
      <c r="AF41" s="198">
        <v>-5.3610000000000003E-3</v>
      </c>
      <c r="AG41" s="37"/>
    </row>
    <row r="42" spans="1:33" ht="15" customHeight="1">
      <c r="A42" s="36" t="s">
        <v>486</v>
      </c>
      <c r="B42" s="201" t="s">
        <v>0</v>
      </c>
      <c r="C42" s="213">
        <v>9.8231780000000004</v>
      </c>
      <c r="D42" s="213">
        <v>9.9157349999999997</v>
      </c>
      <c r="E42" s="213">
        <v>9.8924430000000001</v>
      </c>
      <c r="F42" s="213">
        <v>9.8364709999999995</v>
      </c>
      <c r="G42" s="213">
        <v>9.7962109999999996</v>
      </c>
      <c r="H42" s="213">
        <v>9.7446330000000003</v>
      </c>
      <c r="I42" s="213">
        <v>9.6887340000000002</v>
      </c>
      <c r="J42" s="213">
        <v>9.6264339999999997</v>
      </c>
      <c r="K42" s="213">
        <v>9.5613379999999992</v>
      </c>
      <c r="L42" s="213">
        <v>9.5003890000000002</v>
      </c>
      <c r="M42" s="213">
        <v>9.4403380000000006</v>
      </c>
      <c r="N42" s="213">
        <v>9.3799930000000007</v>
      </c>
      <c r="O42" s="213">
        <v>9.3214240000000004</v>
      </c>
      <c r="P42" s="213">
        <v>9.2622699999999991</v>
      </c>
      <c r="Q42" s="213">
        <v>9.2039039999999996</v>
      </c>
      <c r="R42" s="213">
        <v>9.1447450000000003</v>
      </c>
      <c r="S42" s="213">
        <v>9.0873670000000004</v>
      </c>
      <c r="T42" s="213">
        <v>9.0371600000000001</v>
      </c>
      <c r="U42" s="213">
        <v>8.9964820000000003</v>
      </c>
      <c r="V42" s="213">
        <v>8.9595760000000002</v>
      </c>
      <c r="W42" s="213">
        <v>8.9230999999999998</v>
      </c>
      <c r="X42" s="213">
        <v>8.889818</v>
      </c>
      <c r="Y42" s="213">
        <v>8.8572009999999999</v>
      </c>
      <c r="Z42" s="213">
        <v>8.827064</v>
      </c>
      <c r="AA42" s="213">
        <v>8.7982189999999996</v>
      </c>
      <c r="AB42" s="213">
        <v>8.7724620000000009</v>
      </c>
      <c r="AC42" s="213">
        <v>8.7515409999999996</v>
      </c>
      <c r="AD42" s="213">
        <v>8.7323939999999993</v>
      </c>
      <c r="AE42" s="213">
        <v>8.7127300000000005</v>
      </c>
      <c r="AF42" s="195">
        <v>-4.2750000000000002E-3</v>
      </c>
      <c r="AG42" s="37"/>
    </row>
    <row r="43" spans="1:33" ht="15" customHeight="1">
      <c r="A43" s="35"/>
      <c r="B43" s="37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37"/>
    </row>
    <row r="44" spans="1:33" ht="15" customHeight="1">
      <c r="A44" s="35"/>
      <c r="B44" s="201" t="s">
        <v>445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37"/>
    </row>
    <row r="45" spans="1:33" ht="15" customHeight="1">
      <c r="A45" s="36" t="s">
        <v>485</v>
      </c>
      <c r="B45" s="201" t="s">
        <v>185</v>
      </c>
      <c r="C45" s="197">
        <v>59.423243999999997</v>
      </c>
      <c r="D45" s="197">
        <v>57.047009000000003</v>
      </c>
      <c r="E45" s="197">
        <v>54.426937000000002</v>
      </c>
      <c r="F45" s="197">
        <v>52.164413000000003</v>
      </c>
      <c r="G45" s="197">
        <v>50.642803000000001</v>
      </c>
      <c r="H45" s="197">
        <v>49.257323999999997</v>
      </c>
      <c r="I45" s="197">
        <v>48.120444999999997</v>
      </c>
      <c r="J45" s="197">
        <v>47.111995999999998</v>
      </c>
      <c r="K45" s="197">
        <v>45.991756000000002</v>
      </c>
      <c r="L45" s="197">
        <v>45.036324</v>
      </c>
      <c r="M45" s="197">
        <v>44.326473</v>
      </c>
      <c r="N45" s="197">
        <v>43.885325999999999</v>
      </c>
      <c r="O45" s="197">
        <v>43.49868</v>
      </c>
      <c r="P45" s="197">
        <v>43.096760000000003</v>
      </c>
      <c r="Q45" s="197">
        <v>42.574717999999997</v>
      </c>
      <c r="R45" s="197">
        <v>42.211067</v>
      </c>
      <c r="S45" s="197">
        <v>41.620269999999998</v>
      </c>
      <c r="T45" s="197">
        <v>41.145575999999998</v>
      </c>
      <c r="U45" s="197">
        <v>40.691440999999998</v>
      </c>
      <c r="V45" s="197">
        <v>40.551785000000002</v>
      </c>
      <c r="W45" s="197">
        <v>40.396576000000003</v>
      </c>
      <c r="X45" s="197">
        <v>40.253666000000003</v>
      </c>
      <c r="Y45" s="197">
        <v>39.907680999999997</v>
      </c>
      <c r="Z45" s="197">
        <v>39.543273999999997</v>
      </c>
      <c r="AA45" s="197">
        <v>39.232365000000001</v>
      </c>
      <c r="AB45" s="197">
        <v>38.915432000000003</v>
      </c>
      <c r="AC45" s="197">
        <v>38.518723000000001</v>
      </c>
      <c r="AD45" s="197">
        <v>38.315804</v>
      </c>
      <c r="AE45" s="197">
        <v>38.130279999999999</v>
      </c>
      <c r="AF45" s="195">
        <v>-1.5720999999999999E-2</v>
      </c>
      <c r="AG45" s="37"/>
    </row>
    <row r="46" spans="1:33" ht="15" customHeight="1">
      <c r="A46" s="35"/>
      <c r="B46" s="37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37"/>
    </row>
    <row r="47" spans="1:33" ht="15" customHeight="1">
      <c r="A47" s="35"/>
      <c r="B47" s="201" t="s">
        <v>443</v>
      </c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37"/>
    </row>
    <row r="48" spans="1:33" ht="15" customHeight="1">
      <c r="A48" s="35"/>
      <c r="B48" s="201" t="s">
        <v>2125</v>
      </c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37"/>
    </row>
    <row r="49" spans="1:34" ht="15" customHeight="1">
      <c r="A49" s="36" t="s">
        <v>484</v>
      </c>
      <c r="B49" s="199" t="s">
        <v>195</v>
      </c>
      <c r="C49" s="212">
        <v>1.9615E-2</v>
      </c>
      <c r="D49" s="212">
        <v>1.9137999999999999E-2</v>
      </c>
      <c r="E49" s="212">
        <v>1.8575999999999999E-2</v>
      </c>
      <c r="F49" s="212">
        <v>1.8201999999999999E-2</v>
      </c>
      <c r="G49" s="212">
        <v>1.8187999999999999E-2</v>
      </c>
      <c r="H49" s="212">
        <v>1.8124999999999999E-2</v>
      </c>
      <c r="I49" s="212">
        <v>1.8062000000000002E-2</v>
      </c>
      <c r="J49" s="212">
        <v>1.7985000000000001E-2</v>
      </c>
      <c r="K49" s="212">
        <v>1.7888999999999999E-2</v>
      </c>
      <c r="L49" s="212">
        <v>1.7861999999999999E-2</v>
      </c>
      <c r="M49" s="212">
        <v>1.7847999999999999E-2</v>
      </c>
      <c r="N49" s="212">
        <v>1.7815999999999999E-2</v>
      </c>
      <c r="O49" s="212">
        <v>1.7812999999999999E-2</v>
      </c>
      <c r="P49" s="212">
        <v>1.7812999999999999E-2</v>
      </c>
      <c r="Q49" s="212">
        <v>1.7746999999999999E-2</v>
      </c>
      <c r="R49" s="212">
        <v>1.772E-2</v>
      </c>
      <c r="S49" s="212">
        <v>1.7682E-2</v>
      </c>
      <c r="T49" s="212">
        <v>1.7618999999999999E-2</v>
      </c>
      <c r="U49" s="212">
        <v>1.762E-2</v>
      </c>
      <c r="V49" s="212">
        <v>1.7645999999999998E-2</v>
      </c>
      <c r="W49" s="212">
        <v>1.7661E-2</v>
      </c>
      <c r="X49" s="212">
        <v>1.7676999999999998E-2</v>
      </c>
      <c r="Y49" s="212">
        <v>1.7623E-2</v>
      </c>
      <c r="Z49" s="212">
        <v>1.7555999999999999E-2</v>
      </c>
      <c r="AA49" s="212">
        <v>1.7505E-2</v>
      </c>
      <c r="AB49" s="212">
        <v>1.7498E-2</v>
      </c>
      <c r="AC49" s="212">
        <v>1.7500000000000002E-2</v>
      </c>
      <c r="AD49" s="212">
        <v>1.7505E-2</v>
      </c>
      <c r="AE49" s="212">
        <v>1.7517999999999999E-2</v>
      </c>
      <c r="AF49" s="198">
        <v>-4.0280000000000003E-3</v>
      </c>
      <c r="AG49" s="37"/>
      <c r="AH49" s="35"/>
    </row>
    <row r="50" spans="1:34" ht="15" customHeight="1">
      <c r="A50" s="36" t="s">
        <v>483</v>
      </c>
      <c r="B50" s="199" t="s">
        <v>21</v>
      </c>
      <c r="C50" s="212">
        <v>2.277873</v>
      </c>
      <c r="D50" s="212">
        <v>2.2434090000000002</v>
      </c>
      <c r="E50" s="212">
        <v>2.197775</v>
      </c>
      <c r="F50" s="212">
        <v>2.1734110000000002</v>
      </c>
      <c r="G50" s="212">
        <v>2.1915870000000002</v>
      </c>
      <c r="H50" s="212">
        <v>2.2038120000000001</v>
      </c>
      <c r="I50" s="212">
        <v>2.2158639999999998</v>
      </c>
      <c r="J50" s="212">
        <v>2.2260870000000001</v>
      </c>
      <c r="K50" s="212">
        <v>2.2336550000000002</v>
      </c>
      <c r="L50" s="212">
        <v>2.2497750000000001</v>
      </c>
      <c r="M50" s="212">
        <v>2.267509</v>
      </c>
      <c r="N50" s="212">
        <v>2.2828919999999999</v>
      </c>
      <c r="O50" s="212">
        <v>2.3020260000000001</v>
      </c>
      <c r="P50" s="212">
        <v>2.3213819999999998</v>
      </c>
      <c r="Q50" s="212">
        <v>2.3322189999999998</v>
      </c>
      <c r="R50" s="212">
        <v>2.3479269999999999</v>
      </c>
      <c r="S50" s="212">
        <v>2.3621949999999998</v>
      </c>
      <c r="T50" s="212">
        <v>2.3730549999999999</v>
      </c>
      <c r="U50" s="212">
        <v>2.3924479999999999</v>
      </c>
      <c r="V50" s="212">
        <v>2.4152010000000002</v>
      </c>
      <c r="W50" s="212">
        <v>2.4365079999999999</v>
      </c>
      <c r="X50" s="212">
        <v>2.4580220000000002</v>
      </c>
      <c r="Y50" s="212">
        <v>2.469757</v>
      </c>
      <c r="Z50" s="212">
        <v>2.4795530000000001</v>
      </c>
      <c r="AA50" s="212">
        <v>2.4913910000000001</v>
      </c>
      <c r="AB50" s="212">
        <v>2.5095839999999998</v>
      </c>
      <c r="AC50" s="212">
        <v>2.5289959999999998</v>
      </c>
      <c r="AD50" s="212">
        <v>2.5487120000000001</v>
      </c>
      <c r="AE50" s="212">
        <v>2.5698129999999999</v>
      </c>
      <c r="AF50" s="198">
        <v>4.3160000000000004E-3</v>
      </c>
      <c r="AG50" s="37"/>
      <c r="AH50" s="35"/>
    </row>
    <row r="51" spans="1:34" ht="15" customHeight="1">
      <c r="A51" s="36" t="s">
        <v>482</v>
      </c>
      <c r="B51" s="199" t="s">
        <v>434</v>
      </c>
      <c r="C51" s="212">
        <v>0.37304100000000001</v>
      </c>
      <c r="D51" s="212">
        <v>0.35570499999999999</v>
      </c>
      <c r="E51" s="212">
        <v>0.337225</v>
      </c>
      <c r="F51" s="212">
        <v>0.322571</v>
      </c>
      <c r="G51" s="212">
        <v>0.31446099999999999</v>
      </c>
      <c r="H51" s="212">
        <v>0.30554199999999998</v>
      </c>
      <c r="I51" s="212">
        <v>0.29667199999999999</v>
      </c>
      <c r="J51" s="212">
        <v>0.28763899999999998</v>
      </c>
      <c r="K51" s="212">
        <v>0.278362</v>
      </c>
      <c r="L51" s="212">
        <v>0.27022000000000002</v>
      </c>
      <c r="M51" s="212">
        <v>0.26229599999999997</v>
      </c>
      <c r="N51" s="212">
        <v>0.25412499999999999</v>
      </c>
      <c r="O51" s="212">
        <v>0.246391</v>
      </c>
      <c r="P51" s="212">
        <v>0.23868200000000001</v>
      </c>
      <c r="Q51" s="212">
        <v>0.23013400000000001</v>
      </c>
      <c r="R51" s="212">
        <v>0.22211600000000001</v>
      </c>
      <c r="S51" s="212">
        <v>0.21399799999999999</v>
      </c>
      <c r="T51" s="212">
        <v>0.205624</v>
      </c>
      <c r="U51" s="212">
        <v>0.198021</v>
      </c>
      <c r="V51" s="212">
        <v>0.19068299999999999</v>
      </c>
      <c r="W51" s="212">
        <v>0.18321000000000001</v>
      </c>
      <c r="X51" s="212">
        <v>0.175736</v>
      </c>
      <c r="Y51" s="212">
        <v>0.16758200000000001</v>
      </c>
      <c r="Z51" s="212">
        <v>0.159358</v>
      </c>
      <c r="AA51" s="212">
        <v>0.15132499999999999</v>
      </c>
      <c r="AB51" s="212">
        <v>0.143707</v>
      </c>
      <c r="AC51" s="212">
        <v>0.13616</v>
      </c>
      <c r="AD51" s="212">
        <v>0.12862599999999999</v>
      </c>
      <c r="AE51" s="212">
        <v>0.121154</v>
      </c>
      <c r="AF51" s="198">
        <v>-3.9369000000000001E-2</v>
      </c>
      <c r="AG51" s="37"/>
      <c r="AH51" s="35"/>
    </row>
    <row r="52" spans="1:34" ht="15" customHeight="1">
      <c r="A52" s="36" t="s">
        <v>481</v>
      </c>
      <c r="B52" s="199" t="s">
        <v>514</v>
      </c>
      <c r="C52" s="212">
        <v>5.3709300000000004</v>
      </c>
      <c r="D52" s="212">
        <v>5.242</v>
      </c>
      <c r="E52" s="212">
        <v>5.1786880000000002</v>
      </c>
      <c r="F52" s="212">
        <v>5.1897330000000004</v>
      </c>
      <c r="G52" s="212">
        <v>5.2407209999999997</v>
      </c>
      <c r="H52" s="212">
        <v>5.2794220000000003</v>
      </c>
      <c r="I52" s="212">
        <v>5.3191550000000003</v>
      </c>
      <c r="J52" s="212">
        <v>5.3442939999999997</v>
      </c>
      <c r="K52" s="212">
        <v>5.3598420000000004</v>
      </c>
      <c r="L52" s="212">
        <v>5.3958849999999998</v>
      </c>
      <c r="M52" s="212">
        <v>5.4367159999999997</v>
      </c>
      <c r="N52" s="212">
        <v>5.4695989999999997</v>
      </c>
      <c r="O52" s="212">
        <v>5.5118359999999997</v>
      </c>
      <c r="P52" s="212">
        <v>5.552581</v>
      </c>
      <c r="Q52" s="212">
        <v>5.5793359999999996</v>
      </c>
      <c r="R52" s="212">
        <v>5.5980740000000004</v>
      </c>
      <c r="S52" s="212">
        <v>5.6214180000000002</v>
      </c>
      <c r="T52" s="212">
        <v>5.646255</v>
      </c>
      <c r="U52" s="212">
        <v>5.6852970000000003</v>
      </c>
      <c r="V52" s="212">
        <v>5.7350669999999999</v>
      </c>
      <c r="W52" s="212">
        <v>5.7775350000000003</v>
      </c>
      <c r="X52" s="212">
        <v>5.8163609999999997</v>
      </c>
      <c r="Y52" s="212">
        <v>5.8365600000000004</v>
      </c>
      <c r="Z52" s="212">
        <v>5.8520799999999999</v>
      </c>
      <c r="AA52" s="212">
        <v>5.8674239999999998</v>
      </c>
      <c r="AB52" s="212">
        <v>5.8898760000000001</v>
      </c>
      <c r="AC52" s="212">
        <v>5.9223530000000002</v>
      </c>
      <c r="AD52" s="212">
        <v>5.9543189999999999</v>
      </c>
      <c r="AE52" s="212">
        <v>5.9890559999999997</v>
      </c>
      <c r="AF52" s="198">
        <v>3.898E-3</v>
      </c>
      <c r="AG52" s="37"/>
      <c r="AH52" s="35"/>
    </row>
    <row r="53" spans="1:34" ht="15" customHeight="1">
      <c r="A53" s="36" t="s">
        <v>480</v>
      </c>
      <c r="B53" s="201" t="s">
        <v>189</v>
      </c>
      <c r="C53" s="213">
        <v>8.0414589999999997</v>
      </c>
      <c r="D53" s="213">
        <v>7.860252</v>
      </c>
      <c r="E53" s="213">
        <v>7.7322639999999998</v>
      </c>
      <c r="F53" s="213">
        <v>7.7039169999999997</v>
      </c>
      <c r="G53" s="213">
        <v>7.7649569999999999</v>
      </c>
      <c r="H53" s="213">
        <v>7.8069009999999999</v>
      </c>
      <c r="I53" s="213">
        <v>7.8497529999999998</v>
      </c>
      <c r="J53" s="213">
        <v>7.8760050000000001</v>
      </c>
      <c r="K53" s="213">
        <v>7.889748</v>
      </c>
      <c r="L53" s="213">
        <v>7.9337419999999996</v>
      </c>
      <c r="M53" s="213">
        <v>7.984369</v>
      </c>
      <c r="N53" s="213">
        <v>8.0244319999999991</v>
      </c>
      <c r="O53" s="213">
        <v>8.0780659999999997</v>
      </c>
      <c r="P53" s="213">
        <v>8.1304580000000009</v>
      </c>
      <c r="Q53" s="213">
        <v>8.1594359999999995</v>
      </c>
      <c r="R53" s="213">
        <v>8.1858389999999996</v>
      </c>
      <c r="S53" s="213">
        <v>8.2152919999999998</v>
      </c>
      <c r="T53" s="213">
        <v>8.2425529999999991</v>
      </c>
      <c r="U53" s="213">
        <v>8.2933869999999992</v>
      </c>
      <c r="V53" s="213">
        <v>8.3585969999999996</v>
      </c>
      <c r="W53" s="213">
        <v>8.4149139999999996</v>
      </c>
      <c r="X53" s="213">
        <v>8.4677950000000006</v>
      </c>
      <c r="Y53" s="213">
        <v>8.4915219999999998</v>
      </c>
      <c r="Z53" s="213">
        <v>8.5085470000000001</v>
      </c>
      <c r="AA53" s="213">
        <v>8.5276440000000004</v>
      </c>
      <c r="AB53" s="213">
        <v>8.5606639999999992</v>
      </c>
      <c r="AC53" s="213">
        <v>8.60501</v>
      </c>
      <c r="AD53" s="213">
        <v>8.6491629999999997</v>
      </c>
      <c r="AE53" s="213">
        <v>8.6975409999999993</v>
      </c>
      <c r="AF53" s="195">
        <v>2.8050000000000002E-3</v>
      </c>
      <c r="AG53" s="37"/>
      <c r="AH53" s="35"/>
    </row>
    <row r="54" spans="1:34" ht="15" customHeight="1">
      <c r="A54" s="35"/>
      <c r="B54" s="201" t="s">
        <v>197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37"/>
      <c r="AH54" s="35"/>
    </row>
    <row r="55" spans="1:34" ht="15" customHeight="1">
      <c r="A55" s="36" t="s">
        <v>479</v>
      </c>
      <c r="B55" s="199" t="s">
        <v>195</v>
      </c>
      <c r="C55" s="212">
        <v>0.117936</v>
      </c>
      <c r="D55" s="212">
        <v>0.11507100000000001</v>
      </c>
      <c r="E55" s="212">
        <v>0.11169</v>
      </c>
      <c r="F55" s="212">
        <v>0.109442</v>
      </c>
      <c r="G55" s="212">
        <v>0.109358</v>
      </c>
      <c r="H55" s="212">
        <v>0.10898099999999999</v>
      </c>
      <c r="I55" s="212">
        <v>0.108602</v>
      </c>
      <c r="J55" s="212">
        <v>0.108141</v>
      </c>
      <c r="K55" s="212">
        <v>0.10756</v>
      </c>
      <c r="L55" s="212">
        <v>0.10739700000000001</v>
      </c>
      <c r="M55" s="212">
        <v>0.10731400000000001</v>
      </c>
      <c r="N55" s="212">
        <v>0.107122</v>
      </c>
      <c r="O55" s="212">
        <v>0.10710699999999999</v>
      </c>
      <c r="P55" s="212">
        <v>0.107103</v>
      </c>
      <c r="Q55" s="212">
        <v>0.106709</v>
      </c>
      <c r="R55" s="212">
        <v>0.106543</v>
      </c>
      <c r="S55" s="212">
        <v>0.10631500000000001</v>
      </c>
      <c r="T55" s="212">
        <v>0.105938</v>
      </c>
      <c r="U55" s="212">
        <v>0.105945</v>
      </c>
      <c r="V55" s="212">
        <v>0.1061</v>
      </c>
      <c r="W55" s="212">
        <v>0.10618900000000001</v>
      </c>
      <c r="X55" s="212">
        <v>0.10628600000000001</v>
      </c>
      <c r="Y55" s="212">
        <v>0.105962</v>
      </c>
      <c r="Z55" s="212">
        <v>0.10556</v>
      </c>
      <c r="AA55" s="212">
        <v>0.105251</v>
      </c>
      <c r="AB55" s="212">
        <v>0.105212</v>
      </c>
      <c r="AC55" s="212">
        <v>0.105225</v>
      </c>
      <c r="AD55" s="212">
        <v>0.105251</v>
      </c>
      <c r="AE55" s="212">
        <v>0.105333</v>
      </c>
      <c r="AF55" s="198">
        <v>-4.0280000000000003E-3</v>
      </c>
      <c r="AG55" s="37"/>
      <c r="AH55" s="35"/>
    </row>
    <row r="56" spans="1:34" ht="15" customHeight="1">
      <c r="A56" s="36" t="s">
        <v>478</v>
      </c>
      <c r="B56" s="199" t="s">
        <v>21</v>
      </c>
      <c r="C56" s="212">
        <v>11.828601000000001</v>
      </c>
      <c r="D56" s="212">
        <v>11.64964</v>
      </c>
      <c r="E56" s="212">
        <v>11.412668999999999</v>
      </c>
      <c r="F56" s="212">
        <v>11.286152</v>
      </c>
      <c r="G56" s="212">
        <v>11.380538</v>
      </c>
      <c r="H56" s="212">
        <v>11.444018</v>
      </c>
      <c r="I56" s="212">
        <v>11.506599</v>
      </c>
      <c r="J56" s="212">
        <v>11.559689000000001</v>
      </c>
      <c r="K56" s="212">
        <v>11.598989</v>
      </c>
      <c r="L56" s="212">
        <v>11.682693</v>
      </c>
      <c r="M56" s="212">
        <v>11.774792</v>
      </c>
      <c r="N56" s="212">
        <v>11.854666999999999</v>
      </c>
      <c r="O56" s="212">
        <v>11.954029</v>
      </c>
      <c r="P56" s="212">
        <v>12.054539</v>
      </c>
      <c r="Q56" s="212">
        <v>12.110811999999999</v>
      </c>
      <c r="R56" s="212">
        <v>12.192384000000001</v>
      </c>
      <c r="S56" s="212">
        <v>12.266475</v>
      </c>
      <c r="T56" s="212">
        <v>12.322865999999999</v>
      </c>
      <c r="U56" s="212">
        <v>12.423572999999999</v>
      </c>
      <c r="V56" s="212">
        <v>12.541727</v>
      </c>
      <c r="W56" s="212">
        <v>12.652369999999999</v>
      </c>
      <c r="X56" s="212">
        <v>12.764087</v>
      </c>
      <c r="Y56" s="212">
        <v>12.825023</v>
      </c>
      <c r="Z56" s="212">
        <v>12.875894000000001</v>
      </c>
      <c r="AA56" s="212">
        <v>12.937366000000001</v>
      </c>
      <c r="AB56" s="212">
        <v>13.031836999999999</v>
      </c>
      <c r="AC56" s="212">
        <v>13.132641</v>
      </c>
      <c r="AD56" s="212">
        <v>13.235025</v>
      </c>
      <c r="AE56" s="212">
        <v>13.344602999999999</v>
      </c>
      <c r="AF56" s="198">
        <v>4.3160000000000004E-3</v>
      </c>
      <c r="AG56" s="37"/>
      <c r="AH56" s="35"/>
    </row>
    <row r="57" spans="1:34" ht="15" customHeight="1">
      <c r="A57" s="36" t="s">
        <v>477</v>
      </c>
      <c r="B57" s="199" t="s">
        <v>434</v>
      </c>
      <c r="C57" s="212">
        <v>1.621626</v>
      </c>
      <c r="D57" s="212">
        <v>1.546262</v>
      </c>
      <c r="E57" s="212">
        <v>1.4659310000000001</v>
      </c>
      <c r="F57" s="212">
        <v>1.402228</v>
      </c>
      <c r="G57" s="212">
        <v>1.366973</v>
      </c>
      <c r="H57" s="212">
        <v>1.3282020000000001</v>
      </c>
      <c r="I57" s="212">
        <v>1.2896460000000001</v>
      </c>
      <c r="J57" s="212">
        <v>1.2503770000000001</v>
      </c>
      <c r="K57" s="212">
        <v>1.2100489999999999</v>
      </c>
      <c r="L57" s="212">
        <v>1.174658</v>
      </c>
      <c r="M57" s="212">
        <v>1.1402110000000001</v>
      </c>
      <c r="N57" s="212">
        <v>1.1046929999999999</v>
      </c>
      <c r="O57" s="212">
        <v>1.071072</v>
      </c>
      <c r="P57" s="212">
        <v>1.0375620000000001</v>
      </c>
      <c r="Q57" s="212">
        <v>1.0004010000000001</v>
      </c>
      <c r="R57" s="212">
        <v>0.96554899999999999</v>
      </c>
      <c r="S57" s="212">
        <v>0.93025599999999997</v>
      </c>
      <c r="T57" s="212">
        <v>0.89385400000000004</v>
      </c>
      <c r="U57" s="212">
        <v>0.86080699999999999</v>
      </c>
      <c r="V57" s="212">
        <v>0.82890699999999995</v>
      </c>
      <c r="W57" s="212">
        <v>0.79642000000000002</v>
      </c>
      <c r="X57" s="212">
        <v>0.76393100000000003</v>
      </c>
      <c r="Y57" s="212">
        <v>0.72848800000000002</v>
      </c>
      <c r="Z57" s="212">
        <v>0.69273700000000005</v>
      </c>
      <c r="AA57" s="212">
        <v>0.65781599999999996</v>
      </c>
      <c r="AB57" s="212">
        <v>0.62469799999999998</v>
      </c>
      <c r="AC57" s="212">
        <v>0.59189199999999997</v>
      </c>
      <c r="AD57" s="212">
        <v>0.55914399999999997</v>
      </c>
      <c r="AE57" s="212">
        <v>0.52666299999999999</v>
      </c>
      <c r="AF57" s="198">
        <v>-3.9369000000000001E-2</v>
      </c>
      <c r="AG57" s="37"/>
      <c r="AH57" s="35"/>
    </row>
    <row r="58" spans="1:34" ht="12" customHeight="1">
      <c r="A58" s="36" t="s">
        <v>476</v>
      </c>
      <c r="B58" s="199" t="s">
        <v>514</v>
      </c>
      <c r="C58" s="212">
        <v>27.860537999999998</v>
      </c>
      <c r="D58" s="212">
        <v>27.195076</v>
      </c>
      <c r="E58" s="212">
        <v>26.868299</v>
      </c>
      <c r="F58" s="212">
        <v>26.925305999999999</v>
      </c>
      <c r="G58" s="212">
        <v>27.188478</v>
      </c>
      <c r="H58" s="212">
        <v>27.388227000000001</v>
      </c>
      <c r="I58" s="212">
        <v>27.593306999999999</v>
      </c>
      <c r="J58" s="212">
        <v>27.723058999999999</v>
      </c>
      <c r="K58" s="212">
        <v>27.803307</v>
      </c>
      <c r="L58" s="212">
        <v>27.989343999999999</v>
      </c>
      <c r="M58" s="212">
        <v>28.200088999999998</v>
      </c>
      <c r="N58" s="212">
        <v>28.369807999999999</v>
      </c>
      <c r="O58" s="212">
        <v>28.587810999999999</v>
      </c>
      <c r="P58" s="212">
        <v>28.798117000000001</v>
      </c>
      <c r="Q58" s="212">
        <v>28.936207</v>
      </c>
      <c r="R58" s="212">
        <v>29.032924999999999</v>
      </c>
      <c r="S58" s="212">
        <v>29.153407999999999</v>
      </c>
      <c r="T58" s="212">
        <v>29.281607000000001</v>
      </c>
      <c r="U58" s="212">
        <v>29.483108999999999</v>
      </c>
      <c r="V58" s="212">
        <v>29.739992000000001</v>
      </c>
      <c r="W58" s="212">
        <v>29.959192000000002</v>
      </c>
      <c r="X58" s="212">
        <v>30.159587999999999</v>
      </c>
      <c r="Y58" s="212">
        <v>30.263839999999998</v>
      </c>
      <c r="Z58" s="212">
        <v>30.343945000000001</v>
      </c>
      <c r="AA58" s="212">
        <v>30.423143</v>
      </c>
      <c r="AB58" s="212">
        <v>30.539024000000001</v>
      </c>
      <c r="AC58" s="212">
        <v>30.706658999999998</v>
      </c>
      <c r="AD58" s="212">
        <v>30.871651</v>
      </c>
      <c r="AE58" s="212">
        <v>31.050936</v>
      </c>
      <c r="AF58" s="198">
        <v>3.8800000000000002E-3</v>
      </c>
      <c r="AG58" s="37"/>
      <c r="AH58" s="35"/>
    </row>
    <row r="59" spans="1:34" ht="15" customHeight="1">
      <c r="A59" s="36" t="s">
        <v>475</v>
      </c>
      <c r="B59" s="201" t="s">
        <v>189</v>
      </c>
      <c r="C59" s="213">
        <v>41.428696000000002</v>
      </c>
      <c r="D59" s="213">
        <v>40.506053999999999</v>
      </c>
      <c r="E59" s="213">
        <v>39.858589000000002</v>
      </c>
      <c r="F59" s="213">
        <v>39.723125000000003</v>
      </c>
      <c r="G59" s="213">
        <v>40.045344999999998</v>
      </c>
      <c r="H59" s="213">
        <v>40.269435999999999</v>
      </c>
      <c r="I59" s="213">
        <v>40.498150000000003</v>
      </c>
      <c r="J59" s="213">
        <v>40.641266000000002</v>
      </c>
      <c r="K59" s="213">
        <v>40.719909999999999</v>
      </c>
      <c r="L59" s="213">
        <v>40.954093999999998</v>
      </c>
      <c r="M59" s="213">
        <v>41.222400999999998</v>
      </c>
      <c r="N59" s="213">
        <v>41.436290999999997</v>
      </c>
      <c r="O59" s="213">
        <v>41.720019999999998</v>
      </c>
      <c r="P59" s="213">
        <v>41.997318</v>
      </c>
      <c r="Q59" s="213">
        <v>42.154128999999998</v>
      </c>
      <c r="R59" s="213">
        <v>42.297398000000001</v>
      </c>
      <c r="S59" s="213">
        <v>42.456454999999998</v>
      </c>
      <c r="T59" s="213">
        <v>42.604267</v>
      </c>
      <c r="U59" s="213">
        <v>42.873432000000001</v>
      </c>
      <c r="V59" s="213">
        <v>43.216728000000003</v>
      </c>
      <c r="W59" s="213">
        <v>43.514172000000002</v>
      </c>
      <c r="X59" s="213">
        <v>43.793888000000003</v>
      </c>
      <c r="Y59" s="213">
        <v>43.923309000000003</v>
      </c>
      <c r="Z59" s="213">
        <v>44.018130999999997</v>
      </c>
      <c r="AA59" s="213">
        <v>44.123576999999997</v>
      </c>
      <c r="AB59" s="213">
        <v>44.300776999999997</v>
      </c>
      <c r="AC59" s="213">
        <v>44.536411000000001</v>
      </c>
      <c r="AD59" s="213">
        <v>44.771068999999997</v>
      </c>
      <c r="AE59" s="213">
        <v>45.027531000000003</v>
      </c>
      <c r="AF59" s="195">
        <v>2.9789999999999999E-3</v>
      </c>
      <c r="AG59" s="37"/>
      <c r="AH59" s="35"/>
    </row>
    <row r="60" spans="1:34" ht="15" customHeight="1">
      <c r="A60" s="35"/>
      <c r="B60" s="201" t="s">
        <v>198</v>
      </c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37"/>
      <c r="AH60" s="35"/>
    </row>
    <row r="61" spans="1:34" ht="15" customHeight="1">
      <c r="A61" s="36" t="s">
        <v>474</v>
      </c>
      <c r="B61" s="199" t="s">
        <v>199</v>
      </c>
      <c r="C61" s="212">
        <v>3.02224</v>
      </c>
      <c r="D61" s="212">
        <v>2.9596550000000001</v>
      </c>
      <c r="E61" s="212">
        <v>2.91147</v>
      </c>
      <c r="F61" s="212">
        <v>2.8986679999999998</v>
      </c>
      <c r="G61" s="212">
        <v>2.9223080000000001</v>
      </c>
      <c r="H61" s="212">
        <v>2.9387759999999998</v>
      </c>
      <c r="I61" s="212">
        <v>2.9554879999999999</v>
      </c>
      <c r="J61" s="212">
        <v>2.9666290000000002</v>
      </c>
      <c r="K61" s="212">
        <v>2.9733109999999998</v>
      </c>
      <c r="L61" s="212">
        <v>2.9911789999999998</v>
      </c>
      <c r="M61" s="212">
        <v>3.01145</v>
      </c>
      <c r="N61" s="212">
        <v>3.0279340000000001</v>
      </c>
      <c r="O61" s="212">
        <v>3.0494249999999998</v>
      </c>
      <c r="P61" s="212">
        <v>3.070573</v>
      </c>
      <c r="Q61" s="212">
        <v>3.0826560000000001</v>
      </c>
      <c r="R61" s="212">
        <v>3.0949179999999998</v>
      </c>
      <c r="S61" s="212">
        <v>3.1078399999999999</v>
      </c>
      <c r="T61" s="212">
        <v>3.1193749999999998</v>
      </c>
      <c r="U61" s="212">
        <v>3.1400329999999999</v>
      </c>
      <c r="V61" s="212">
        <v>3.1658819999999999</v>
      </c>
      <c r="W61" s="212">
        <v>3.1886519999999998</v>
      </c>
      <c r="X61" s="212">
        <v>3.210388</v>
      </c>
      <c r="Y61" s="212">
        <v>3.2209840000000001</v>
      </c>
      <c r="Z61" s="212">
        <v>3.2290770000000002</v>
      </c>
      <c r="AA61" s="212">
        <v>3.238235</v>
      </c>
      <c r="AB61" s="212">
        <v>3.2530610000000002</v>
      </c>
      <c r="AC61" s="212">
        <v>3.271687</v>
      </c>
      <c r="AD61" s="212">
        <v>3.2903150000000001</v>
      </c>
      <c r="AE61" s="212">
        <v>3.3105540000000002</v>
      </c>
      <c r="AF61" s="198">
        <v>3.2599999999999999E-3</v>
      </c>
      <c r="AG61" s="37"/>
      <c r="AH61" s="35"/>
    </row>
    <row r="62" spans="1:34" ht="15" customHeight="1" thickBot="1">
      <c r="A62" s="36" t="s">
        <v>473</v>
      </c>
      <c r="B62" s="199" t="s">
        <v>200</v>
      </c>
      <c r="C62" s="212">
        <v>38.406455999999999</v>
      </c>
      <c r="D62" s="212">
        <v>37.546402</v>
      </c>
      <c r="E62" s="212">
        <v>36.947116999999999</v>
      </c>
      <c r="F62" s="212">
        <v>36.824455</v>
      </c>
      <c r="G62" s="212">
        <v>37.123035000000002</v>
      </c>
      <c r="H62" s="212">
        <v>37.330658</v>
      </c>
      <c r="I62" s="212">
        <v>37.542659999999998</v>
      </c>
      <c r="J62" s="212">
        <v>37.674636999999997</v>
      </c>
      <c r="K62" s="212">
        <v>37.746597000000001</v>
      </c>
      <c r="L62" s="212">
        <v>37.962913999999998</v>
      </c>
      <c r="M62" s="212">
        <v>38.210953000000003</v>
      </c>
      <c r="N62" s="212">
        <v>38.408355999999998</v>
      </c>
      <c r="O62" s="212">
        <v>38.670592999999997</v>
      </c>
      <c r="P62" s="212">
        <v>38.926746000000001</v>
      </c>
      <c r="Q62" s="212">
        <v>39.071472</v>
      </c>
      <c r="R62" s="212">
        <v>39.202480000000001</v>
      </c>
      <c r="S62" s="212">
        <v>39.348613999999998</v>
      </c>
      <c r="T62" s="212">
        <v>39.48489</v>
      </c>
      <c r="U62" s="212">
        <v>39.733401999999998</v>
      </c>
      <c r="V62" s="212">
        <v>40.050846</v>
      </c>
      <c r="W62" s="212">
        <v>40.325519999999997</v>
      </c>
      <c r="X62" s="212">
        <v>40.583500000000001</v>
      </c>
      <c r="Y62" s="212">
        <v>40.702323999999997</v>
      </c>
      <c r="Z62" s="212">
        <v>40.789054999999998</v>
      </c>
      <c r="AA62" s="212">
        <v>40.885342000000001</v>
      </c>
      <c r="AB62" s="212">
        <v>41.047713999999999</v>
      </c>
      <c r="AC62" s="212">
        <v>41.264724999999999</v>
      </c>
      <c r="AD62" s="212">
        <v>41.480755000000002</v>
      </c>
      <c r="AE62" s="212">
        <v>41.716976000000003</v>
      </c>
      <c r="AF62" s="198">
        <v>2.957E-3</v>
      </c>
      <c r="AG62" s="37"/>
      <c r="AH62" s="35"/>
    </row>
    <row r="63" spans="1:34" ht="15" customHeight="1">
      <c r="A63" s="35"/>
      <c r="B63" s="223" t="s">
        <v>2126</v>
      </c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183"/>
    </row>
    <row r="64" spans="1:34" ht="15" customHeight="1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2127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2123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2128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2564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/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63:AG63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510</v>
      </c>
      <c r="B10" s="52" t="s">
        <v>509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>
      <c r="B17" s="53" t="s">
        <v>468</v>
      </c>
    </row>
    <row r="18" spans="1:33" ht="15" customHeight="1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>
      <c r="B44" s="53" t="s">
        <v>445</v>
      </c>
    </row>
    <row r="45" spans="1:33" ht="15" customHeight="1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>
      <c r="B47" s="53" t="s">
        <v>443</v>
      </c>
    </row>
    <row r="48" spans="1:33" ht="15" customHeight="1">
      <c r="B48" s="53" t="s">
        <v>194</v>
      </c>
    </row>
    <row r="49" spans="1:34" ht="15" customHeight="1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>
      <c r="B54" s="53" t="s">
        <v>197</v>
      </c>
    </row>
    <row r="55" spans="1:34" ht="15" customHeight="1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>
      <c r="B60" s="53" t="s">
        <v>198</v>
      </c>
    </row>
    <row r="61" spans="1:34" ht="15" customHeight="1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>
      <c r="B63" s="225" t="s">
        <v>2016</v>
      </c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142"/>
    </row>
    <row r="64" spans="1:34" ht="15" customHeight="1">
      <c r="B64" s="22" t="s">
        <v>2017</v>
      </c>
    </row>
    <row r="65" spans="2:2" ht="15" customHeight="1">
      <c r="B65" s="22" t="s">
        <v>2018</v>
      </c>
    </row>
    <row r="66" spans="2:2" ht="12" customHeight="1">
      <c r="B66" s="22" t="s">
        <v>2011</v>
      </c>
    </row>
    <row r="67" spans="2:2" ht="15" customHeight="1">
      <c r="B67" s="22" t="s">
        <v>2019</v>
      </c>
    </row>
    <row r="68" spans="2:2" ht="15" customHeight="1">
      <c r="B68" s="22" t="s">
        <v>2020</v>
      </c>
    </row>
    <row r="69" spans="2:2" ht="15" customHeight="1">
      <c r="B69" s="22" t="s">
        <v>1984</v>
      </c>
    </row>
    <row r="70" spans="2:2" ht="15" customHeight="1">
      <c r="B70" s="22" t="s">
        <v>1155</v>
      </c>
    </row>
    <row r="71" spans="2:2" ht="15" customHeight="1">
      <c r="B71" s="22" t="s">
        <v>1985</v>
      </c>
    </row>
    <row r="72" spans="2:2" ht="15" customHeight="1">
      <c r="B72" s="22" t="s">
        <v>2012</v>
      </c>
    </row>
    <row r="73" spans="2:2" ht="15" customHeight="1">
      <c r="B73" s="22" t="s">
        <v>2021</v>
      </c>
    </row>
    <row r="74" spans="2:2" ht="12" customHeight="1">
      <c r="B74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C15" sqref="C15:AF77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564</v>
      </c>
      <c r="B10" s="205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562</v>
      </c>
      <c r="B15" s="201" t="s">
        <v>357</v>
      </c>
      <c r="C15" s="197">
        <v>474.04568499999999</v>
      </c>
      <c r="D15" s="197">
        <v>451.73968500000001</v>
      </c>
      <c r="E15" s="197">
        <v>440.28088400000001</v>
      </c>
      <c r="F15" s="197">
        <v>453.15802000000002</v>
      </c>
      <c r="G15" s="197">
        <v>469.75256300000001</v>
      </c>
      <c r="H15" s="197">
        <v>481.77160600000002</v>
      </c>
      <c r="I15" s="197">
        <v>491.47207600000002</v>
      </c>
      <c r="J15" s="197">
        <v>497.837738</v>
      </c>
      <c r="K15" s="197">
        <v>503.21948200000003</v>
      </c>
      <c r="L15" s="197">
        <v>511.94860799999998</v>
      </c>
      <c r="M15" s="197">
        <v>521.33966099999998</v>
      </c>
      <c r="N15" s="197">
        <v>529.90399200000002</v>
      </c>
      <c r="O15" s="197">
        <v>540.83966099999998</v>
      </c>
      <c r="P15" s="197">
        <v>550.58972200000005</v>
      </c>
      <c r="Q15" s="197">
        <v>556.71057099999996</v>
      </c>
      <c r="R15" s="197">
        <v>563.78594999999996</v>
      </c>
      <c r="S15" s="197">
        <v>570.738159</v>
      </c>
      <c r="T15" s="197">
        <v>576.49981700000001</v>
      </c>
      <c r="U15" s="197">
        <v>588.19744900000001</v>
      </c>
      <c r="V15" s="197">
        <v>599.76415999999995</v>
      </c>
      <c r="W15" s="197">
        <v>607.66870100000006</v>
      </c>
      <c r="X15" s="197">
        <v>615.84008800000004</v>
      </c>
      <c r="Y15" s="197">
        <v>619.77069100000006</v>
      </c>
      <c r="Z15" s="197">
        <v>623.58227499999998</v>
      </c>
      <c r="AA15" s="197">
        <v>627.82446300000004</v>
      </c>
      <c r="AB15" s="197">
        <v>634.32415800000001</v>
      </c>
      <c r="AC15" s="197">
        <v>642.177368</v>
      </c>
      <c r="AD15" s="197">
        <v>648.98126200000002</v>
      </c>
      <c r="AE15" s="197">
        <v>655.32849099999999</v>
      </c>
      <c r="AF15" s="195">
        <v>1.1632999999999999E-2</v>
      </c>
      <c r="AG15" s="37"/>
    </row>
    <row r="16" spans="1:33" ht="15" customHeight="1">
      <c r="A16" s="35"/>
      <c r="B16" s="3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37"/>
    </row>
    <row r="17" spans="1:33" ht="15" customHeight="1">
      <c r="A17" s="35"/>
      <c r="B17" s="201" t="s">
        <v>468</v>
      </c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37"/>
    </row>
    <row r="18" spans="1:33" ht="15" customHeight="1">
      <c r="A18" s="35"/>
      <c r="B18" s="201" t="s">
        <v>544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37"/>
    </row>
    <row r="19" spans="1:33" ht="15" customHeight="1">
      <c r="A19" s="36" t="s">
        <v>561</v>
      </c>
      <c r="B19" s="199" t="s">
        <v>17</v>
      </c>
      <c r="C19" s="210">
        <v>5.1060720000000002</v>
      </c>
      <c r="D19" s="210">
        <v>5.5249699999999997</v>
      </c>
      <c r="E19" s="210">
        <v>3.8654679999999999</v>
      </c>
      <c r="F19" s="210">
        <v>3.3830040000000001</v>
      </c>
      <c r="G19" s="210">
        <v>2.7358760000000002</v>
      </c>
      <c r="H19" s="210">
        <v>2.2692890000000001</v>
      </c>
      <c r="I19" s="210">
        <v>1.9684440000000001</v>
      </c>
      <c r="J19" s="210">
        <v>1.949311</v>
      </c>
      <c r="K19" s="210">
        <v>1.962701</v>
      </c>
      <c r="L19" s="210">
        <v>1.973919</v>
      </c>
      <c r="M19" s="210">
        <v>1.9773959999999999</v>
      </c>
      <c r="N19" s="210">
        <v>1.997687</v>
      </c>
      <c r="O19" s="210">
        <v>2.0350769999999998</v>
      </c>
      <c r="P19" s="210">
        <v>2.0739899999999998</v>
      </c>
      <c r="Q19" s="210">
        <v>2.0774979999999998</v>
      </c>
      <c r="R19" s="210">
        <v>2.1464889999999999</v>
      </c>
      <c r="S19" s="210">
        <v>2.1917170000000001</v>
      </c>
      <c r="T19" s="210">
        <v>2.1948080000000001</v>
      </c>
      <c r="U19" s="210">
        <v>2.2354810000000001</v>
      </c>
      <c r="V19" s="210">
        <v>2.2568570000000001</v>
      </c>
      <c r="W19" s="210">
        <v>2.262464</v>
      </c>
      <c r="X19" s="210">
        <v>2.2798240000000001</v>
      </c>
      <c r="Y19" s="210">
        <v>2.264675</v>
      </c>
      <c r="Z19" s="210">
        <v>2.2425130000000002</v>
      </c>
      <c r="AA19" s="210">
        <v>2.2325020000000002</v>
      </c>
      <c r="AB19" s="210">
        <v>2.2469039999999998</v>
      </c>
      <c r="AC19" s="210">
        <v>2.2420779999999998</v>
      </c>
      <c r="AD19" s="210">
        <v>2.2178390000000001</v>
      </c>
      <c r="AE19" s="210">
        <v>2.1966260000000002</v>
      </c>
      <c r="AF19" s="198">
        <v>-2.9676000000000001E-2</v>
      </c>
      <c r="AG19" s="37"/>
    </row>
    <row r="20" spans="1:33" ht="15" customHeight="1">
      <c r="A20" s="36" t="s">
        <v>560</v>
      </c>
      <c r="B20" s="199" t="s">
        <v>18</v>
      </c>
      <c r="C20" s="210">
        <v>0.88717800000000002</v>
      </c>
      <c r="D20" s="210">
        <v>0.90796699999999997</v>
      </c>
      <c r="E20" s="210">
        <v>0.91351099999999996</v>
      </c>
      <c r="F20" s="210">
        <v>0.95783700000000005</v>
      </c>
      <c r="G20" s="210">
        <v>0.99051900000000004</v>
      </c>
      <c r="H20" s="210">
        <v>1.0259819999999999</v>
      </c>
      <c r="I20" s="210">
        <v>1.068946</v>
      </c>
      <c r="J20" s="210">
        <v>1.0629379999999999</v>
      </c>
      <c r="K20" s="210">
        <v>1.056019</v>
      </c>
      <c r="L20" s="210">
        <v>1.0471220000000001</v>
      </c>
      <c r="M20" s="210">
        <v>1.0399659999999999</v>
      </c>
      <c r="N20" s="210">
        <v>1.0347120000000001</v>
      </c>
      <c r="O20" s="210">
        <v>1.035196</v>
      </c>
      <c r="P20" s="210">
        <v>1.0352220000000001</v>
      </c>
      <c r="Q20" s="210">
        <v>1.0298149999999999</v>
      </c>
      <c r="R20" s="210">
        <v>1.0263880000000001</v>
      </c>
      <c r="S20" s="210">
        <v>1.0223610000000001</v>
      </c>
      <c r="T20" s="210">
        <v>1.015657</v>
      </c>
      <c r="U20" s="210">
        <v>1.0154319999999999</v>
      </c>
      <c r="V20" s="210">
        <v>1.0155350000000001</v>
      </c>
      <c r="W20" s="210">
        <v>1.0145329999999999</v>
      </c>
      <c r="X20" s="210">
        <v>1.0124839999999999</v>
      </c>
      <c r="Y20" s="210">
        <v>1.0060519999999999</v>
      </c>
      <c r="Z20" s="210">
        <v>0.99776299999999996</v>
      </c>
      <c r="AA20" s="210">
        <v>0.98875299999999999</v>
      </c>
      <c r="AB20" s="210">
        <v>0.98215200000000003</v>
      </c>
      <c r="AC20" s="210">
        <v>0.97872000000000003</v>
      </c>
      <c r="AD20" s="210">
        <v>0.97484199999999999</v>
      </c>
      <c r="AE20" s="210">
        <v>0.97139299999999995</v>
      </c>
      <c r="AF20" s="198">
        <v>3.2439999999999999E-3</v>
      </c>
      <c r="AG20" s="37"/>
    </row>
    <row r="21" spans="1:33" ht="15" customHeight="1">
      <c r="A21" s="36" t="s">
        <v>559</v>
      </c>
      <c r="B21" s="199" t="s">
        <v>42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558</v>
      </c>
      <c r="B22" s="199" t="s">
        <v>19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557</v>
      </c>
      <c r="B23" s="199" t="s">
        <v>20</v>
      </c>
      <c r="C23" s="210">
        <v>375.72778299999999</v>
      </c>
      <c r="D23" s="210">
        <v>451.15460200000001</v>
      </c>
      <c r="E23" s="210">
        <v>321.18325800000002</v>
      </c>
      <c r="F23" s="210">
        <v>297.131958</v>
      </c>
      <c r="G23" s="210">
        <v>252.237762</v>
      </c>
      <c r="H23" s="210">
        <v>219.64872700000001</v>
      </c>
      <c r="I23" s="210">
        <v>200.245621</v>
      </c>
      <c r="J23" s="210">
        <v>208.81532300000001</v>
      </c>
      <c r="K23" s="210">
        <v>219.80325300000001</v>
      </c>
      <c r="L23" s="210">
        <v>229.451797</v>
      </c>
      <c r="M23" s="210">
        <v>236.36222799999999</v>
      </c>
      <c r="N23" s="210">
        <v>242.877747</v>
      </c>
      <c r="O23" s="210">
        <v>249.18222</v>
      </c>
      <c r="P23" s="210">
        <v>254.28779599999999</v>
      </c>
      <c r="Q23" s="210">
        <v>254.83686800000001</v>
      </c>
      <c r="R23" s="210">
        <v>263.62893700000001</v>
      </c>
      <c r="S23" s="210">
        <v>270.70040899999998</v>
      </c>
      <c r="T23" s="210">
        <v>272.65417500000001</v>
      </c>
      <c r="U23" s="210">
        <v>277.72949199999999</v>
      </c>
      <c r="V23" s="210">
        <v>280.651093</v>
      </c>
      <c r="W23" s="210">
        <v>281.76962300000002</v>
      </c>
      <c r="X23" s="210">
        <v>284.39376800000002</v>
      </c>
      <c r="Y23" s="210">
        <v>282.94216899999998</v>
      </c>
      <c r="Z23" s="210">
        <v>280.50796500000001</v>
      </c>
      <c r="AA23" s="210">
        <v>279.81921399999999</v>
      </c>
      <c r="AB23" s="210">
        <v>282.19183299999997</v>
      </c>
      <c r="AC23" s="210">
        <v>281.985229</v>
      </c>
      <c r="AD23" s="210">
        <v>279.86965900000001</v>
      </c>
      <c r="AE23" s="210">
        <v>278.29061899999999</v>
      </c>
      <c r="AF23" s="198">
        <v>-1.0664E-2</v>
      </c>
      <c r="AG23" s="37"/>
    </row>
    <row r="24" spans="1:33" ht="15" customHeight="1">
      <c r="A24" s="36" t="s">
        <v>556</v>
      </c>
      <c r="B24" s="199" t="s">
        <v>43</v>
      </c>
      <c r="C24" s="210">
        <v>381.72103900000002</v>
      </c>
      <c r="D24" s="210">
        <v>457.58752399999997</v>
      </c>
      <c r="E24" s="210">
        <v>325.96224999999998</v>
      </c>
      <c r="F24" s="210">
        <v>301.47280899999998</v>
      </c>
      <c r="G24" s="210">
        <v>255.964157</v>
      </c>
      <c r="H24" s="210">
        <v>222.94399999999999</v>
      </c>
      <c r="I24" s="210">
        <v>203.283005</v>
      </c>
      <c r="J24" s="210">
        <v>211.82757599999999</v>
      </c>
      <c r="K24" s="210">
        <v>222.82197600000001</v>
      </c>
      <c r="L24" s="210">
        <v>232.47283899999999</v>
      </c>
      <c r="M24" s="210">
        <v>239.379593</v>
      </c>
      <c r="N24" s="210">
        <v>245.91014100000001</v>
      </c>
      <c r="O24" s="210">
        <v>252.252487</v>
      </c>
      <c r="P24" s="210">
        <v>257.39700299999998</v>
      </c>
      <c r="Q24" s="210">
        <v>257.94418300000001</v>
      </c>
      <c r="R24" s="210">
        <v>266.80181900000002</v>
      </c>
      <c r="S24" s="210">
        <v>273.91449</v>
      </c>
      <c r="T24" s="210">
        <v>275.86465500000003</v>
      </c>
      <c r="U24" s="210">
        <v>280.98040800000001</v>
      </c>
      <c r="V24" s="210">
        <v>283.92349200000001</v>
      </c>
      <c r="W24" s="210">
        <v>285.04663099999999</v>
      </c>
      <c r="X24" s="210">
        <v>287.68606599999998</v>
      </c>
      <c r="Y24" s="210">
        <v>286.21289100000001</v>
      </c>
      <c r="Z24" s="210">
        <v>283.74822999999998</v>
      </c>
      <c r="AA24" s="210">
        <v>283.04046599999998</v>
      </c>
      <c r="AB24" s="210">
        <v>285.42089800000002</v>
      </c>
      <c r="AC24" s="210">
        <v>285.20602400000001</v>
      </c>
      <c r="AD24" s="210">
        <v>283.06234699999999</v>
      </c>
      <c r="AE24" s="210">
        <v>281.45864899999998</v>
      </c>
      <c r="AF24" s="198">
        <v>-1.0822999999999999E-2</v>
      </c>
      <c r="AG24" s="37"/>
    </row>
    <row r="25" spans="1:33" ht="12" customHeight="1">
      <c r="A25" s="36" t="s">
        <v>555</v>
      </c>
      <c r="B25" s="199" t="s">
        <v>21</v>
      </c>
      <c r="C25" s="210">
        <v>2204.1716310000002</v>
      </c>
      <c r="D25" s="210">
        <v>2079.9189449999999</v>
      </c>
      <c r="E25" s="210">
        <v>2109.5183109999998</v>
      </c>
      <c r="F25" s="210">
        <v>2177.5092770000001</v>
      </c>
      <c r="G25" s="210">
        <v>2281.6054690000001</v>
      </c>
      <c r="H25" s="210">
        <v>2350.96875</v>
      </c>
      <c r="I25" s="210">
        <v>2400.6633299999999</v>
      </c>
      <c r="J25" s="210">
        <v>2414.3247070000002</v>
      </c>
      <c r="K25" s="210">
        <v>2422.436768</v>
      </c>
      <c r="L25" s="210">
        <v>2448.4877929999998</v>
      </c>
      <c r="M25" s="210">
        <v>2482.5529790000001</v>
      </c>
      <c r="N25" s="210">
        <v>2517.0004880000001</v>
      </c>
      <c r="O25" s="210">
        <v>2565.5297850000002</v>
      </c>
      <c r="P25" s="210">
        <v>2612.0444339999999</v>
      </c>
      <c r="Q25" s="210">
        <v>2647.0961910000001</v>
      </c>
      <c r="R25" s="210">
        <v>2678.5490719999998</v>
      </c>
      <c r="S25" s="210">
        <v>2711.4106449999999</v>
      </c>
      <c r="T25" s="210">
        <v>2744.2416990000002</v>
      </c>
      <c r="U25" s="210">
        <v>2800.6906739999999</v>
      </c>
      <c r="V25" s="210">
        <v>2860.2749020000001</v>
      </c>
      <c r="W25" s="210">
        <v>2904.8159179999998</v>
      </c>
      <c r="X25" s="210">
        <v>2949.3176269999999</v>
      </c>
      <c r="Y25" s="210">
        <v>2979.0900879999999</v>
      </c>
      <c r="Z25" s="210">
        <v>3009.1381839999999</v>
      </c>
      <c r="AA25" s="210">
        <v>3039.8435060000002</v>
      </c>
      <c r="AB25" s="210">
        <v>3078.3178710000002</v>
      </c>
      <c r="AC25" s="210">
        <v>3125.3654790000001</v>
      </c>
      <c r="AD25" s="210">
        <v>3170.7150879999999</v>
      </c>
      <c r="AE25" s="210">
        <v>3213.9357909999999</v>
      </c>
      <c r="AF25" s="198">
        <v>1.3561E-2</v>
      </c>
      <c r="AG25" s="37"/>
    </row>
    <row r="26" spans="1:33" ht="12" customHeight="1">
      <c r="A26" s="36" t="s">
        <v>554</v>
      </c>
      <c r="B26" s="199" t="s">
        <v>22</v>
      </c>
      <c r="C26" s="210">
        <v>60.988556000000003</v>
      </c>
      <c r="D26" s="210">
        <v>61.180869999999999</v>
      </c>
      <c r="E26" s="210">
        <v>61.376021999999999</v>
      </c>
      <c r="F26" s="210">
        <v>61.638077000000003</v>
      </c>
      <c r="G26" s="210">
        <v>61.889640999999997</v>
      </c>
      <c r="H26" s="210">
        <v>62.102981999999997</v>
      </c>
      <c r="I26" s="210">
        <v>62.283909000000001</v>
      </c>
      <c r="J26" s="210">
        <v>62.426803999999997</v>
      </c>
      <c r="K26" s="210">
        <v>62.533957999999998</v>
      </c>
      <c r="L26" s="210">
        <v>62.615668999999997</v>
      </c>
      <c r="M26" s="210">
        <v>62.662627999999998</v>
      </c>
      <c r="N26" s="210">
        <v>62.672722</v>
      </c>
      <c r="O26" s="210">
        <v>62.650978000000002</v>
      </c>
      <c r="P26" s="210">
        <v>62.609299</v>
      </c>
      <c r="Q26" s="210">
        <v>62.555374</v>
      </c>
      <c r="R26" s="210">
        <v>62.502898999999999</v>
      </c>
      <c r="S26" s="210">
        <v>62.447994000000001</v>
      </c>
      <c r="T26" s="210">
        <v>62.390571999999999</v>
      </c>
      <c r="U26" s="210">
        <v>62.354636999999997</v>
      </c>
      <c r="V26" s="210">
        <v>62.318680000000001</v>
      </c>
      <c r="W26" s="210">
        <v>62.272582999999997</v>
      </c>
      <c r="X26" s="210">
        <v>62.224891999999997</v>
      </c>
      <c r="Y26" s="210">
        <v>62.163857</v>
      </c>
      <c r="Z26" s="210">
        <v>62.099482999999999</v>
      </c>
      <c r="AA26" s="210">
        <v>62.035881000000003</v>
      </c>
      <c r="AB26" s="210">
        <v>61.977454999999999</v>
      </c>
      <c r="AC26" s="210">
        <v>61.926082999999998</v>
      </c>
      <c r="AD26" s="210">
        <v>61.873787</v>
      </c>
      <c r="AE26" s="210">
        <v>61.815987</v>
      </c>
      <c r="AF26" s="198">
        <v>4.8099999999999998E-4</v>
      </c>
      <c r="AG26" s="37"/>
    </row>
    <row r="27" spans="1:33" ht="12" customHeight="1">
      <c r="A27" s="36" t="s">
        <v>553</v>
      </c>
      <c r="B27" s="199" t="s">
        <v>23</v>
      </c>
      <c r="C27" s="210">
        <v>6.7099999999999998E-3</v>
      </c>
      <c r="D27" s="210">
        <v>6.7239999999999999E-3</v>
      </c>
      <c r="E27" s="210">
        <v>6.7369999999999999E-3</v>
      </c>
      <c r="F27" s="210">
        <v>6.7489999999999998E-3</v>
      </c>
      <c r="G27" s="210">
        <v>6.7619999999999998E-3</v>
      </c>
      <c r="H27" s="210">
        <v>6.7730000000000004E-3</v>
      </c>
      <c r="I27" s="210">
        <v>6.783E-3</v>
      </c>
      <c r="J27" s="210">
        <v>6.7920000000000003E-3</v>
      </c>
      <c r="K27" s="210">
        <v>6.7990000000000004E-3</v>
      </c>
      <c r="L27" s="210">
        <v>6.8050000000000003E-3</v>
      </c>
      <c r="M27" s="210">
        <v>6.8100000000000001E-3</v>
      </c>
      <c r="N27" s="210">
        <v>6.8120000000000003E-3</v>
      </c>
      <c r="O27" s="210">
        <v>6.8129999999999996E-3</v>
      </c>
      <c r="P27" s="210">
        <v>6.8129999999999996E-3</v>
      </c>
      <c r="Q27" s="210">
        <v>6.8129999999999996E-3</v>
      </c>
      <c r="R27" s="210">
        <v>6.8129999999999996E-3</v>
      </c>
      <c r="S27" s="210">
        <v>6.8129999999999996E-3</v>
      </c>
      <c r="T27" s="210">
        <v>6.8129999999999996E-3</v>
      </c>
      <c r="U27" s="210">
        <v>6.8129999999999996E-3</v>
      </c>
      <c r="V27" s="210">
        <v>6.8129999999999996E-3</v>
      </c>
      <c r="W27" s="210">
        <v>6.8129999999999996E-3</v>
      </c>
      <c r="X27" s="210">
        <v>6.8129999999999996E-3</v>
      </c>
      <c r="Y27" s="210">
        <v>6.8129999999999996E-3</v>
      </c>
      <c r="Z27" s="210">
        <v>6.8129999999999996E-3</v>
      </c>
      <c r="AA27" s="210">
        <v>6.8129999999999996E-3</v>
      </c>
      <c r="AB27" s="210">
        <v>6.8129999999999996E-3</v>
      </c>
      <c r="AC27" s="210">
        <v>6.8129999999999996E-3</v>
      </c>
      <c r="AD27" s="210">
        <v>6.8129999999999996E-3</v>
      </c>
      <c r="AE27" s="210">
        <v>6.8129999999999996E-3</v>
      </c>
      <c r="AF27" s="198">
        <v>5.44E-4</v>
      </c>
      <c r="AG27" s="37"/>
    </row>
    <row r="28" spans="1:33" ht="12" customHeight="1">
      <c r="A28" s="36" t="s">
        <v>552</v>
      </c>
      <c r="B28" s="199" t="s">
        <v>24</v>
      </c>
      <c r="C28" s="210">
        <v>392.99456800000002</v>
      </c>
      <c r="D28" s="210">
        <v>380.06011999999998</v>
      </c>
      <c r="E28" s="210">
        <v>374.19244400000002</v>
      </c>
      <c r="F28" s="210">
        <v>384.05377199999998</v>
      </c>
      <c r="G28" s="210">
        <v>396.08685300000002</v>
      </c>
      <c r="H28" s="210">
        <v>404.61035199999998</v>
      </c>
      <c r="I28" s="210">
        <v>410.43774400000001</v>
      </c>
      <c r="J28" s="210">
        <v>412.10552999999999</v>
      </c>
      <c r="K28" s="210">
        <v>412.350098</v>
      </c>
      <c r="L28" s="210">
        <v>415.47170999999997</v>
      </c>
      <c r="M28" s="210">
        <v>419.01769999999999</v>
      </c>
      <c r="N28" s="210">
        <v>421.91461199999998</v>
      </c>
      <c r="O28" s="210">
        <v>426.84954800000003</v>
      </c>
      <c r="P28" s="210">
        <v>430.332764</v>
      </c>
      <c r="Q28" s="210">
        <v>429.65881300000001</v>
      </c>
      <c r="R28" s="210">
        <v>430.31002799999999</v>
      </c>
      <c r="S28" s="210">
        <v>430.63342299999999</v>
      </c>
      <c r="T28" s="210">
        <v>430.46002199999998</v>
      </c>
      <c r="U28" s="210">
        <v>434.99111900000003</v>
      </c>
      <c r="V28" s="210">
        <v>439.39437900000001</v>
      </c>
      <c r="W28" s="210">
        <v>440.30157500000001</v>
      </c>
      <c r="X28" s="210">
        <v>441.12640399999998</v>
      </c>
      <c r="Y28" s="210">
        <v>437.56054699999999</v>
      </c>
      <c r="Z28" s="210">
        <v>433.37780800000002</v>
      </c>
      <c r="AA28" s="210">
        <v>429.42880200000002</v>
      </c>
      <c r="AB28" s="210">
        <v>427.53393599999998</v>
      </c>
      <c r="AC28" s="210">
        <v>426.91149899999999</v>
      </c>
      <c r="AD28" s="210">
        <v>425.294128</v>
      </c>
      <c r="AE28" s="210">
        <v>423.23586999999998</v>
      </c>
      <c r="AF28" s="198">
        <v>2.6510000000000001E-3</v>
      </c>
      <c r="AG28" s="37"/>
    </row>
    <row r="29" spans="1:33" ht="12" customHeight="1">
      <c r="A29" s="36" t="s">
        <v>551</v>
      </c>
      <c r="B29" s="199" t="s">
        <v>25</v>
      </c>
      <c r="C29" s="210">
        <v>3039.8823240000002</v>
      </c>
      <c r="D29" s="210">
        <v>2978.7541500000002</v>
      </c>
      <c r="E29" s="210">
        <v>2871.055664</v>
      </c>
      <c r="F29" s="210">
        <v>2924.6809079999998</v>
      </c>
      <c r="G29" s="210">
        <v>2995.5529790000001</v>
      </c>
      <c r="H29" s="210">
        <v>3040.633057</v>
      </c>
      <c r="I29" s="210">
        <v>3076.6748050000001</v>
      </c>
      <c r="J29" s="210">
        <v>3100.6914059999999</v>
      </c>
      <c r="K29" s="210">
        <v>3120.1496579999998</v>
      </c>
      <c r="L29" s="210">
        <v>3159.054932</v>
      </c>
      <c r="M29" s="210">
        <v>3203.6196289999998</v>
      </c>
      <c r="N29" s="210">
        <v>3247.5046390000002</v>
      </c>
      <c r="O29" s="210">
        <v>3307.2895509999998</v>
      </c>
      <c r="P29" s="210">
        <v>3362.3903810000002</v>
      </c>
      <c r="Q29" s="210">
        <v>3397.2612300000001</v>
      </c>
      <c r="R29" s="210">
        <v>3438.170654</v>
      </c>
      <c r="S29" s="210">
        <v>3478.4135740000002</v>
      </c>
      <c r="T29" s="210">
        <v>3512.9638669999999</v>
      </c>
      <c r="U29" s="210">
        <v>3579.0239259999998</v>
      </c>
      <c r="V29" s="210">
        <v>3645.9182129999999</v>
      </c>
      <c r="W29" s="210">
        <v>3692.4436040000001</v>
      </c>
      <c r="X29" s="210">
        <v>3740.3618160000001</v>
      </c>
      <c r="Y29" s="210">
        <v>3765.0341800000001</v>
      </c>
      <c r="Z29" s="210">
        <v>3788.3706050000001</v>
      </c>
      <c r="AA29" s="210">
        <v>3814.3554690000001</v>
      </c>
      <c r="AB29" s="210">
        <v>3853.2570799999999</v>
      </c>
      <c r="AC29" s="210">
        <v>3899.4160160000001</v>
      </c>
      <c r="AD29" s="210">
        <v>3940.9521479999999</v>
      </c>
      <c r="AE29" s="210">
        <v>3980.453125</v>
      </c>
      <c r="AF29" s="198">
        <v>9.6740000000000003E-3</v>
      </c>
      <c r="AG29" s="37"/>
    </row>
    <row r="30" spans="1:33" ht="12" customHeight="1">
      <c r="A30" s="35"/>
      <c r="B30" s="201" t="s">
        <v>532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37"/>
    </row>
    <row r="31" spans="1:33" ht="12" customHeight="1">
      <c r="A31" s="36" t="s">
        <v>550</v>
      </c>
      <c r="B31" s="199" t="s">
        <v>2023</v>
      </c>
      <c r="C31" s="210">
        <v>3668.5002439999998</v>
      </c>
      <c r="D31" s="210">
        <v>3780.6999510000001</v>
      </c>
      <c r="E31" s="210">
        <v>3627.4580080000001</v>
      </c>
      <c r="F31" s="210">
        <v>3727.7954100000002</v>
      </c>
      <c r="G31" s="210">
        <v>3854.5017090000001</v>
      </c>
      <c r="H31" s="210">
        <v>3934.5058589999999</v>
      </c>
      <c r="I31" s="210">
        <v>3996.2753910000001</v>
      </c>
      <c r="J31" s="210">
        <v>4034.5832519999999</v>
      </c>
      <c r="K31" s="210">
        <v>4063.2741700000001</v>
      </c>
      <c r="L31" s="210">
        <v>4118.3911129999997</v>
      </c>
      <c r="M31" s="210">
        <v>4178.0966799999997</v>
      </c>
      <c r="N31" s="210">
        <v>4228.955078</v>
      </c>
      <c r="O31" s="210">
        <v>4295.3383789999998</v>
      </c>
      <c r="P31" s="210">
        <v>4345.9145509999998</v>
      </c>
      <c r="Q31" s="210">
        <v>4374.2983400000003</v>
      </c>
      <c r="R31" s="210">
        <v>4410.9360349999997</v>
      </c>
      <c r="S31" s="210">
        <v>4444.8422849999997</v>
      </c>
      <c r="T31" s="210">
        <v>4477.6342770000001</v>
      </c>
      <c r="U31" s="210">
        <v>4551.8496089999999</v>
      </c>
      <c r="V31" s="210">
        <v>4623.4692379999997</v>
      </c>
      <c r="W31" s="210">
        <v>4666.7646480000003</v>
      </c>
      <c r="X31" s="210">
        <v>4720.0903319999998</v>
      </c>
      <c r="Y31" s="210">
        <v>4741.7333980000003</v>
      </c>
      <c r="Z31" s="210">
        <v>4763.4829099999997</v>
      </c>
      <c r="AA31" s="210">
        <v>4784.9106449999999</v>
      </c>
      <c r="AB31" s="210">
        <v>4826.2124020000001</v>
      </c>
      <c r="AC31" s="210">
        <v>4876.2807620000003</v>
      </c>
      <c r="AD31" s="210">
        <v>4913.3540039999998</v>
      </c>
      <c r="AE31" s="210">
        <v>4950.6240230000003</v>
      </c>
      <c r="AF31" s="198">
        <v>1.0762000000000001E-2</v>
      </c>
      <c r="AG31" s="37"/>
    </row>
    <row r="32" spans="1:33" ht="12" customHeight="1">
      <c r="A32" s="36" t="s">
        <v>549</v>
      </c>
      <c r="B32" s="199" t="s">
        <v>367</v>
      </c>
      <c r="C32" s="210">
        <v>410.5</v>
      </c>
      <c r="D32" s="210">
        <v>412.29998799999998</v>
      </c>
      <c r="E32" s="210">
        <v>422.73202500000002</v>
      </c>
      <c r="F32" s="210">
        <v>422.73202500000002</v>
      </c>
      <c r="G32" s="210">
        <v>422.73202500000002</v>
      </c>
      <c r="H32" s="210">
        <v>422.73202500000002</v>
      </c>
      <c r="I32" s="210">
        <v>422.73202500000002</v>
      </c>
      <c r="J32" s="210">
        <v>422.73202500000002</v>
      </c>
      <c r="K32" s="210">
        <v>422.73202500000002</v>
      </c>
      <c r="L32" s="210">
        <v>422.73202500000002</v>
      </c>
      <c r="M32" s="210">
        <v>422.73202500000002</v>
      </c>
      <c r="N32" s="210">
        <v>422.73202500000002</v>
      </c>
      <c r="O32" s="210">
        <v>422.73202500000002</v>
      </c>
      <c r="P32" s="210">
        <v>422.73202500000002</v>
      </c>
      <c r="Q32" s="210">
        <v>422.73202500000002</v>
      </c>
      <c r="R32" s="210">
        <v>422.73202500000002</v>
      </c>
      <c r="S32" s="210">
        <v>422.73202500000002</v>
      </c>
      <c r="T32" s="210">
        <v>422.73202500000002</v>
      </c>
      <c r="U32" s="210">
        <v>422.73202500000002</v>
      </c>
      <c r="V32" s="210">
        <v>422.73202500000002</v>
      </c>
      <c r="W32" s="210">
        <v>422.73202500000002</v>
      </c>
      <c r="X32" s="210">
        <v>422.73202500000002</v>
      </c>
      <c r="Y32" s="210">
        <v>422.73202500000002</v>
      </c>
      <c r="Z32" s="210">
        <v>422.73202500000002</v>
      </c>
      <c r="AA32" s="210">
        <v>422.73202500000002</v>
      </c>
      <c r="AB32" s="210">
        <v>422.73202500000002</v>
      </c>
      <c r="AC32" s="210">
        <v>422.73202500000002</v>
      </c>
      <c r="AD32" s="210">
        <v>422.73202500000002</v>
      </c>
      <c r="AE32" s="210">
        <v>422.73202500000002</v>
      </c>
      <c r="AF32" s="198">
        <v>1.049E-3</v>
      </c>
      <c r="AG32" s="37"/>
    </row>
    <row r="33" spans="1:33" ht="12" customHeight="1">
      <c r="A33" s="36" t="s">
        <v>548</v>
      </c>
      <c r="B33" s="199" t="s">
        <v>50</v>
      </c>
      <c r="C33" s="210">
        <v>524.29827899999998</v>
      </c>
      <c r="D33" s="210">
        <v>616.79998799999998</v>
      </c>
      <c r="E33" s="210">
        <v>550</v>
      </c>
      <c r="F33" s="210">
        <v>550</v>
      </c>
      <c r="G33" s="210">
        <v>550</v>
      </c>
      <c r="H33" s="210">
        <v>550</v>
      </c>
      <c r="I33" s="210">
        <v>550</v>
      </c>
      <c r="J33" s="210">
        <v>550</v>
      </c>
      <c r="K33" s="210">
        <v>550</v>
      </c>
      <c r="L33" s="210">
        <v>550</v>
      </c>
      <c r="M33" s="210">
        <v>550</v>
      </c>
      <c r="N33" s="210">
        <v>550</v>
      </c>
      <c r="O33" s="210">
        <v>550</v>
      </c>
      <c r="P33" s="210">
        <v>550</v>
      </c>
      <c r="Q33" s="210">
        <v>550</v>
      </c>
      <c r="R33" s="210">
        <v>550</v>
      </c>
      <c r="S33" s="210">
        <v>550</v>
      </c>
      <c r="T33" s="210">
        <v>550</v>
      </c>
      <c r="U33" s="210">
        <v>550</v>
      </c>
      <c r="V33" s="210">
        <v>550</v>
      </c>
      <c r="W33" s="210">
        <v>550</v>
      </c>
      <c r="X33" s="210">
        <v>550</v>
      </c>
      <c r="Y33" s="210">
        <v>550</v>
      </c>
      <c r="Z33" s="210">
        <v>550</v>
      </c>
      <c r="AA33" s="210">
        <v>550</v>
      </c>
      <c r="AB33" s="210">
        <v>550</v>
      </c>
      <c r="AC33" s="210">
        <v>550</v>
      </c>
      <c r="AD33" s="210">
        <v>550</v>
      </c>
      <c r="AE33" s="210">
        <v>550</v>
      </c>
      <c r="AF33" s="198">
        <v>1.7110000000000001E-3</v>
      </c>
      <c r="AG33" s="37"/>
    </row>
    <row r="34" spans="1:33" ht="12" customHeight="1">
      <c r="A34" s="36" t="s">
        <v>547</v>
      </c>
      <c r="B34" s="199" t="s">
        <v>21</v>
      </c>
      <c r="C34" s="210">
        <v>1106.0998540000001</v>
      </c>
      <c r="D34" s="210">
        <v>1105.0998540000001</v>
      </c>
      <c r="E34" s="210">
        <v>1096.8638920000001</v>
      </c>
      <c r="F34" s="210">
        <v>1127.8666989999999</v>
      </c>
      <c r="G34" s="210">
        <v>1165.6885990000001</v>
      </c>
      <c r="H34" s="210">
        <v>1191.077759</v>
      </c>
      <c r="I34" s="210">
        <v>1208.6979980000001</v>
      </c>
      <c r="J34" s="210">
        <v>1221.700928</v>
      </c>
      <c r="K34" s="210">
        <v>1231.298706</v>
      </c>
      <c r="L34" s="210">
        <v>1247.595581</v>
      </c>
      <c r="M34" s="210">
        <v>1272.6114500000001</v>
      </c>
      <c r="N34" s="210">
        <v>1287.8616939999999</v>
      </c>
      <c r="O34" s="210">
        <v>1308.990601</v>
      </c>
      <c r="P34" s="210">
        <v>1327.383789</v>
      </c>
      <c r="Q34" s="210">
        <v>1339.3292240000001</v>
      </c>
      <c r="R34" s="210">
        <v>1351.6064449999999</v>
      </c>
      <c r="S34" s="210">
        <v>1365.2132570000001</v>
      </c>
      <c r="T34" s="210">
        <v>1370.639404</v>
      </c>
      <c r="U34" s="210">
        <v>1385.5214840000001</v>
      </c>
      <c r="V34" s="210">
        <v>1403.0435789999999</v>
      </c>
      <c r="W34" s="210">
        <v>1410.8953859999999</v>
      </c>
      <c r="X34" s="210">
        <v>1415.437866</v>
      </c>
      <c r="Y34" s="210">
        <v>1411.0935059999999</v>
      </c>
      <c r="Z34" s="210">
        <v>1405.764038</v>
      </c>
      <c r="AA34" s="210">
        <v>1403.2274170000001</v>
      </c>
      <c r="AB34" s="210">
        <v>1406.7448730000001</v>
      </c>
      <c r="AC34" s="210">
        <v>1411.7285159999999</v>
      </c>
      <c r="AD34" s="210">
        <v>1415.2969969999999</v>
      </c>
      <c r="AE34" s="210">
        <v>1419.123169</v>
      </c>
      <c r="AF34" s="198">
        <v>8.94E-3</v>
      </c>
      <c r="AG34" s="37"/>
    </row>
    <row r="35" spans="1:33" ht="12" customHeight="1">
      <c r="A35" s="36" t="s">
        <v>546</v>
      </c>
      <c r="B35" s="199" t="s">
        <v>51</v>
      </c>
      <c r="C35" s="210">
        <v>5298.8984380000002</v>
      </c>
      <c r="D35" s="210">
        <v>5502.5996089999999</v>
      </c>
      <c r="E35" s="210">
        <v>5274.3217770000001</v>
      </c>
      <c r="F35" s="210">
        <v>5405.6621089999999</v>
      </c>
      <c r="G35" s="210">
        <v>5570.1904299999997</v>
      </c>
      <c r="H35" s="210">
        <v>5675.5834960000002</v>
      </c>
      <c r="I35" s="210">
        <v>5754.9736329999996</v>
      </c>
      <c r="J35" s="210">
        <v>5806.2841799999997</v>
      </c>
      <c r="K35" s="210">
        <v>5844.5732420000004</v>
      </c>
      <c r="L35" s="210">
        <v>5915.9868159999996</v>
      </c>
      <c r="M35" s="210">
        <v>6000.7080079999996</v>
      </c>
      <c r="N35" s="210">
        <v>6066.8168949999999</v>
      </c>
      <c r="O35" s="210">
        <v>6154.3291019999997</v>
      </c>
      <c r="P35" s="210">
        <v>6223.2983400000003</v>
      </c>
      <c r="Q35" s="210">
        <v>6263.6274409999996</v>
      </c>
      <c r="R35" s="210">
        <v>6312.5424800000001</v>
      </c>
      <c r="S35" s="210">
        <v>6360.0556640000004</v>
      </c>
      <c r="T35" s="210">
        <v>6398.2734380000002</v>
      </c>
      <c r="U35" s="210">
        <v>6487.3710940000001</v>
      </c>
      <c r="V35" s="210">
        <v>6576.5126950000003</v>
      </c>
      <c r="W35" s="210">
        <v>6627.6601559999999</v>
      </c>
      <c r="X35" s="210">
        <v>6685.5283200000003</v>
      </c>
      <c r="Y35" s="210">
        <v>6702.8271480000003</v>
      </c>
      <c r="Z35" s="210">
        <v>6719.2470700000003</v>
      </c>
      <c r="AA35" s="210">
        <v>6738.1381840000004</v>
      </c>
      <c r="AB35" s="210">
        <v>6782.9570309999999</v>
      </c>
      <c r="AC35" s="210">
        <v>6838.0092770000001</v>
      </c>
      <c r="AD35" s="210">
        <v>6878.6508789999998</v>
      </c>
      <c r="AE35" s="210">
        <v>6919.7470700000003</v>
      </c>
      <c r="AF35" s="198">
        <v>9.5770000000000004E-3</v>
      </c>
      <c r="AG35" s="37"/>
    </row>
    <row r="36" spans="1:33" ht="12" customHeight="1">
      <c r="A36" s="36" t="s">
        <v>545</v>
      </c>
      <c r="B36" s="201" t="s">
        <v>526</v>
      </c>
      <c r="C36" s="211">
        <v>8338.78125</v>
      </c>
      <c r="D36" s="211">
        <v>8481.3535159999992</v>
      </c>
      <c r="E36" s="211">
        <v>8145.3774409999996</v>
      </c>
      <c r="F36" s="211">
        <v>8330.3427730000003</v>
      </c>
      <c r="G36" s="211">
        <v>8565.7431639999995</v>
      </c>
      <c r="H36" s="211">
        <v>8716.2167969999991</v>
      </c>
      <c r="I36" s="211">
        <v>8831.6484380000002</v>
      </c>
      <c r="J36" s="211">
        <v>8906.9755860000005</v>
      </c>
      <c r="K36" s="211">
        <v>8964.7226559999999</v>
      </c>
      <c r="L36" s="211">
        <v>9075.0419920000004</v>
      </c>
      <c r="M36" s="211">
        <v>9204.328125</v>
      </c>
      <c r="N36" s="211">
        <v>9314.3212889999995</v>
      </c>
      <c r="O36" s="211">
        <v>9461.6191409999992</v>
      </c>
      <c r="P36" s="211">
        <v>9585.6884769999997</v>
      </c>
      <c r="Q36" s="211">
        <v>9660.8886719999991</v>
      </c>
      <c r="R36" s="211">
        <v>9750.7128909999992</v>
      </c>
      <c r="S36" s="211">
        <v>9838.46875</v>
      </c>
      <c r="T36" s="211">
        <v>9911.2373050000006</v>
      </c>
      <c r="U36" s="211">
        <v>10066.394531</v>
      </c>
      <c r="V36" s="211">
        <v>10222.430664</v>
      </c>
      <c r="W36" s="211">
        <v>10320.103515999999</v>
      </c>
      <c r="X36" s="211">
        <v>10425.890625</v>
      </c>
      <c r="Y36" s="211">
        <v>10467.861328000001</v>
      </c>
      <c r="Z36" s="211">
        <v>10507.617188</v>
      </c>
      <c r="AA36" s="211">
        <v>10552.494140999999</v>
      </c>
      <c r="AB36" s="211">
        <v>10636.213867</v>
      </c>
      <c r="AC36" s="211">
        <v>10737.425781</v>
      </c>
      <c r="AD36" s="211">
        <v>10819.603515999999</v>
      </c>
      <c r="AE36" s="211">
        <v>10900.200194999999</v>
      </c>
      <c r="AF36" s="195">
        <v>9.6120000000000008E-3</v>
      </c>
      <c r="AG36" s="37"/>
    </row>
    <row r="37" spans="1:33" ht="12" customHeight="1">
      <c r="A37" s="35"/>
      <c r="B37" s="37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37"/>
    </row>
    <row r="38" spans="1:33" ht="12" customHeight="1">
      <c r="A38" s="35"/>
      <c r="B38" s="201" t="s">
        <v>2015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37"/>
    </row>
    <row r="39" spans="1:33" ht="12" customHeight="1">
      <c r="A39" s="35"/>
      <c r="B39" s="201" t="s">
        <v>456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37"/>
    </row>
    <row r="40" spans="1:33" ht="12" customHeight="1">
      <c r="A40" s="35"/>
      <c r="B40" s="201" t="s">
        <v>544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37"/>
    </row>
    <row r="41" spans="1:33" ht="15" customHeight="1">
      <c r="A41" s="36" t="s">
        <v>543</v>
      </c>
      <c r="B41" s="199" t="s">
        <v>17</v>
      </c>
      <c r="C41" s="212">
        <v>1.0770999999999999E-2</v>
      </c>
      <c r="D41" s="212">
        <v>1.223E-2</v>
      </c>
      <c r="E41" s="212">
        <v>8.7799999999999996E-3</v>
      </c>
      <c r="F41" s="212">
        <v>7.4650000000000003E-3</v>
      </c>
      <c r="G41" s="212">
        <v>5.8240000000000002E-3</v>
      </c>
      <c r="H41" s="212">
        <v>4.7099999999999998E-3</v>
      </c>
      <c r="I41" s="212">
        <v>4.0049999999999999E-3</v>
      </c>
      <c r="J41" s="212">
        <v>3.9160000000000002E-3</v>
      </c>
      <c r="K41" s="212">
        <v>3.8999999999999998E-3</v>
      </c>
      <c r="L41" s="212">
        <v>3.8560000000000001E-3</v>
      </c>
      <c r="M41" s="212">
        <v>3.7929999999999999E-3</v>
      </c>
      <c r="N41" s="212">
        <v>3.7699999999999999E-3</v>
      </c>
      <c r="O41" s="212">
        <v>3.7629999999999999E-3</v>
      </c>
      <c r="P41" s="212">
        <v>3.7669999999999999E-3</v>
      </c>
      <c r="Q41" s="212">
        <v>3.7320000000000001E-3</v>
      </c>
      <c r="R41" s="212">
        <v>3.8070000000000001E-3</v>
      </c>
      <c r="S41" s="212">
        <v>3.8400000000000001E-3</v>
      </c>
      <c r="T41" s="212">
        <v>3.8070000000000001E-3</v>
      </c>
      <c r="U41" s="212">
        <v>3.8010000000000001E-3</v>
      </c>
      <c r="V41" s="212">
        <v>3.7629999999999999E-3</v>
      </c>
      <c r="W41" s="212">
        <v>3.7230000000000002E-3</v>
      </c>
      <c r="X41" s="212">
        <v>3.702E-3</v>
      </c>
      <c r="Y41" s="212">
        <v>3.6540000000000001E-3</v>
      </c>
      <c r="Z41" s="212">
        <v>3.5959999999999998E-3</v>
      </c>
      <c r="AA41" s="212">
        <v>3.5560000000000001E-3</v>
      </c>
      <c r="AB41" s="212">
        <v>3.542E-3</v>
      </c>
      <c r="AC41" s="212">
        <v>3.4910000000000002E-3</v>
      </c>
      <c r="AD41" s="212">
        <v>3.4169999999999999E-3</v>
      </c>
      <c r="AE41" s="212">
        <v>3.3519999999999999E-3</v>
      </c>
      <c r="AF41" s="198">
        <v>-4.0834000000000002E-2</v>
      </c>
      <c r="AG41" s="37"/>
    </row>
    <row r="42" spans="1:33" ht="15" customHeight="1">
      <c r="A42" s="36" t="s">
        <v>542</v>
      </c>
      <c r="B42" s="199" t="s">
        <v>18</v>
      </c>
      <c r="C42" s="212">
        <v>1.872E-3</v>
      </c>
      <c r="D42" s="212">
        <v>2.0100000000000001E-3</v>
      </c>
      <c r="E42" s="212">
        <v>2.075E-3</v>
      </c>
      <c r="F42" s="212">
        <v>2.114E-3</v>
      </c>
      <c r="G42" s="212">
        <v>2.1090000000000002E-3</v>
      </c>
      <c r="H42" s="212">
        <v>2.1299999999999999E-3</v>
      </c>
      <c r="I42" s="212">
        <v>2.1749999999999999E-3</v>
      </c>
      <c r="J42" s="212">
        <v>2.1350000000000002E-3</v>
      </c>
      <c r="K42" s="212">
        <v>2.0990000000000002E-3</v>
      </c>
      <c r="L42" s="212">
        <v>2.0449999999999999E-3</v>
      </c>
      <c r="M42" s="212">
        <v>1.9949999999999998E-3</v>
      </c>
      <c r="N42" s="212">
        <v>1.9530000000000001E-3</v>
      </c>
      <c r="O42" s="212">
        <v>1.9139999999999999E-3</v>
      </c>
      <c r="P42" s="212">
        <v>1.8799999999999999E-3</v>
      </c>
      <c r="Q42" s="212">
        <v>1.8500000000000001E-3</v>
      </c>
      <c r="R42" s="212">
        <v>1.8209999999999999E-3</v>
      </c>
      <c r="S42" s="212">
        <v>1.7910000000000001E-3</v>
      </c>
      <c r="T42" s="212">
        <v>1.7619999999999999E-3</v>
      </c>
      <c r="U42" s="212">
        <v>1.7260000000000001E-3</v>
      </c>
      <c r="V42" s="212">
        <v>1.6930000000000001E-3</v>
      </c>
      <c r="W42" s="212">
        <v>1.67E-3</v>
      </c>
      <c r="X42" s="212">
        <v>1.6440000000000001E-3</v>
      </c>
      <c r="Y42" s="212">
        <v>1.6230000000000001E-3</v>
      </c>
      <c r="Z42" s="212">
        <v>1.6000000000000001E-3</v>
      </c>
      <c r="AA42" s="212">
        <v>1.575E-3</v>
      </c>
      <c r="AB42" s="212">
        <v>1.5479999999999999E-3</v>
      </c>
      <c r="AC42" s="212">
        <v>1.524E-3</v>
      </c>
      <c r="AD42" s="212">
        <v>1.5020000000000001E-3</v>
      </c>
      <c r="AE42" s="212">
        <v>1.482E-3</v>
      </c>
      <c r="AF42" s="198">
        <v>-8.2920000000000008E-3</v>
      </c>
      <c r="AG42" s="37"/>
    </row>
    <row r="43" spans="1:33" ht="15" customHeight="1">
      <c r="A43" s="36" t="s">
        <v>541</v>
      </c>
      <c r="B43" s="199" t="s">
        <v>42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X43" s="212">
        <v>0</v>
      </c>
      <c r="Y43" s="212">
        <v>0</v>
      </c>
      <c r="Z43" s="212">
        <v>0</v>
      </c>
      <c r="AA43" s="212">
        <v>0</v>
      </c>
      <c r="AB43" s="212">
        <v>0</v>
      </c>
      <c r="AC43" s="212">
        <v>0</v>
      </c>
      <c r="AD43" s="212">
        <v>0</v>
      </c>
      <c r="AE43" s="212">
        <v>0</v>
      </c>
      <c r="AF43" s="198" t="s">
        <v>1190</v>
      </c>
      <c r="AG43" s="37"/>
    </row>
    <row r="44" spans="1:33" ht="15" customHeight="1">
      <c r="A44" s="36" t="s">
        <v>540</v>
      </c>
      <c r="B44" s="199" t="s">
        <v>19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539</v>
      </c>
      <c r="B45" s="199" t="s">
        <v>20</v>
      </c>
      <c r="C45" s="212">
        <v>0.79259800000000002</v>
      </c>
      <c r="D45" s="212">
        <v>0.99870499999999995</v>
      </c>
      <c r="E45" s="212">
        <v>0.72949600000000003</v>
      </c>
      <c r="F45" s="212">
        <v>0.65569200000000005</v>
      </c>
      <c r="G45" s="212">
        <v>0.53695899999999996</v>
      </c>
      <c r="H45" s="212">
        <v>0.45591900000000002</v>
      </c>
      <c r="I45" s="212">
        <v>0.40744000000000002</v>
      </c>
      <c r="J45" s="212">
        <v>0.41944500000000001</v>
      </c>
      <c r="K45" s="212">
        <v>0.43679400000000002</v>
      </c>
      <c r="L45" s="212">
        <v>0.44819300000000001</v>
      </c>
      <c r="M45" s="212">
        <v>0.45337499999999997</v>
      </c>
      <c r="N45" s="212">
        <v>0.458343</v>
      </c>
      <c r="O45" s="212">
        <v>0.46073199999999997</v>
      </c>
      <c r="P45" s="212">
        <v>0.46184599999999998</v>
      </c>
      <c r="Q45" s="212">
        <v>0.45775500000000002</v>
      </c>
      <c r="R45" s="212">
        <v>0.46760499999999999</v>
      </c>
      <c r="S45" s="212">
        <v>0.47429900000000003</v>
      </c>
      <c r="T45" s="212">
        <v>0.47294799999999998</v>
      </c>
      <c r="U45" s="212">
        <v>0.47217100000000001</v>
      </c>
      <c r="V45" s="212">
        <v>0.46793600000000002</v>
      </c>
      <c r="W45" s="212">
        <v>0.46368999999999999</v>
      </c>
      <c r="X45" s="212">
        <v>0.46179799999999999</v>
      </c>
      <c r="Y45" s="212">
        <v>0.45652700000000002</v>
      </c>
      <c r="Z45" s="212">
        <v>0.44983299999999998</v>
      </c>
      <c r="AA45" s="212">
        <v>0.44569700000000001</v>
      </c>
      <c r="AB45" s="212">
        <v>0.44486999999999999</v>
      </c>
      <c r="AC45" s="212">
        <v>0.439108</v>
      </c>
      <c r="AD45" s="212">
        <v>0.43124499999999999</v>
      </c>
      <c r="AE45" s="212">
        <v>0.42465799999999998</v>
      </c>
      <c r="AF45" s="198">
        <v>-2.2040000000000001E-2</v>
      </c>
      <c r="AG45" s="37"/>
    </row>
    <row r="46" spans="1:33" ht="15" customHeight="1">
      <c r="A46" s="36" t="s">
        <v>538</v>
      </c>
      <c r="B46" s="199" t="s">
        <v>43</v>
      </c>
      <c r="C46" s="212">
        <v>0.80524099999999998</v>
      </c>
      <c r="D46" s="212">
        <v>1.012945</v>
      </c>
      <c r="E46" s="212">
        <v>0.74035099999999998</v>
      </c>
      <c r="F46" s="212">
        <v>0.66527099999999995</v>
      </c>
      <c r="G46" s="212">
        <v>0.54489100000000001</v>
      </c>
      <c r="H46" s="212">
        <v>0.46275899999999998</v>
      </c>
      <c r="I46" s="212">
        <v>0.41362100000000002</v>
      </c>
      <c r="J46" s="212">
        <v>0.42549500000000001</v>
      </c>
      <c r="K46" s="212">
        <v>0.44279299999999999</v>
      </c>
      <c r="L46" s="212">
        <v>0.454094</v>
      </c>
      <c r="M46" s="212">
        <v>0.45916200000000001</v>
      </c>
      <c r="N46" s="212">
        <v>0.46406500000000001</v>
      </c>
      <c r="O46" s="212">
        <v>0.46640900000000002</v>
      </c>
      <c r="P46" s="212">
        <v>0.46749299999999999</v>
      </c>
      <c r="Q46" s="212">
        <v>0.46333600000000003</v>
      </c>
      <c r="R46" s="212">
        <v>0.47323199999999999</v>
      </c>
      <c r="S46" s="212">
        <v>0.47993000000000002</v>
      </c>
      <c r="T46" s="212">
        <v>0.478516</v>
      </c>
      <c r="U46" s="212">
        <v>0.47769699999999998</v>
      </c>
      <c r="V46" s="212">
        <v>0.47339199999999998</v>
      </c>
      <c r="W46" s="212">
        <v>0.469082</v>
      </c>
      <c r="X46" s="212">
        <v>0.467144</v>
      </c>
      <c r="Y46" s="212">
        <v>0.46180399999999999</v>
      </c>
      <c r="Z46" s="212">
        <v>0.45502900000000002</v>
      </c>
      <c r="AA46" s="212">
        <v>0.45082699999999998</v>
      </c>
      <c r="AB46" s="212">
        <v>0.449961</v>
      </c>
      <c r="AC46" s="212">
        <v>0.44412299999999999</v>
      </c>
      <c r="AD46" s="212">
        <v>0.436164</v>
      </c>
      <c r="AE46" s="212">
        <v>0.42949199999999998</v>
      </c>
      <c r="AF46" s="198">
        <v>-2.2197999999999999E-2</v>
      </c>
      <c r="AG46" s="37"/>
    </row>
    <row r="47" spans="1:33" ht="15" customHeight="1">
      <c r="A47" s="36" t="s">
        <v>537</v>
      </c>
      <c r="B47" s="199" t="s">
        <v>21</v>
      </c>
      <c r="C47" s="212">
        <v>4.6497029999999997</v>
      </c>
      <c r="D47" s="212">
        <v>4.6042420000000002</v>
      </c>
      <c r="E47" s="212">
        <v>4.7913009999999998</v>
      </c>
      <c r="F47" s="212">
        <v>4.8051880000000002</v>
      </c>
      <c r="G47" s="212">
        <v>4.857037</v>
      </c>
      <c r="H47" s="212">
        <v>4.8798409999999999</v>
      </c>
      <c r="I47" s="212">
        <v>4.8846379999999998</v>
      </c>
      <c r="J47" s="212">
        <v>4.8496220000000001</v>
      </c>
      <c r="K47" s="212">
        <v>4.8138769999999997</v>
      </c>
      <c r="L47" s="212">
        <v>4.7826829999999996</v>
      </c>
      <c r="M47" s="212">
        <v>4.7618720000000003</v>
      </c>
      <c r="N47" s="212">
        <v>4.7499180000000001</v>
      </c>
      <c r="O47" s="212">
        <v>4.7436049999999996</v>
      </c>
      <c r="P47" s="212">
        <v>4.7440850000000001</v>
      </c>
      <c r="Q47" s="212">
        <v>4.7548880000000002</v>
      </c>
      <c r="R47" s="212">
        <v>4.751004</v>
      </c>
      <c r="S47" s="212">
        <v>4.7507089999999996</v>
      </c>
      <c r="T47" s="212">
        <v>4.7601779999999998</v>
      </c>
      <c r="U47" s="212">
        <v>4.7614799999999997</v>
      </c>
      <c r="V47" s="212">
        <v>4.7690000000000001</v>
      </c>
      <c r="W47" s="212">
        <v>4.7802619999999996</v>
      </c>
      <c r="X47" s="212">
        <v>4.7890959999999998</v>
      </c>
      <c r="Y47" s="212">
        <v>4.806762</v>
      </c>
      <c r="Z47" s="212">
        <v>4.8255670000000004</v>
      </c>
      <c r="AA47" s="212">
        <v>4.8418679999999998</v>
      </c>
      <c r="AB47" s="212">
        <v>4.8529099999999996</v>
      </c>
      <c r="AC47" s="212">
        <v>4.8668259999999997</v>
      </c>
      <c r="AD47" s="212">
        <v>4.8856809999999999</v>
      </c>
      <c r="AE47" s="212">
        <v>4.9043130000000001</v>
      </c>
      <c r="AF47" s="198">
        <v>1.9059999999999999E-3</v>
      </c>
      <c r="AG47" s="37"/>
    </row>
    <row r="48" spans="1:33" ht="15" customHeight="1">
      <c r="A48" s="36" t="s">
        <v>536</v>
      </c>
      <c r="B48" s="199" t="s">
        <v>22</v>
      </c>
      <c r="C48" s="212">
        <v>0.12865499999999999</v>
      </c>
      <c r="D48" s="212">
        <v>0.135434</v>
      </c>
      <c r="E48" s="212">
        <v>0.139402</v>
      </c>
      <c r="F48" s="212">
        <v>0.136019</v>
      </c>
      <c r="G48" s="212">
        <v>0.131749</v>
      </c>
      <c r="H48" s="212">
        <v>0.12890499999999999</v>
      </c>
      <c r="I48" s="212">
        <v>0.12672900000000001</v>
      </c>
      <c r="J48" s="212">
        <v>0.12539600000000001</v>
      </c>
      <c r="K48" s="212">
        <v>0.124268</v>
      </c>
      <c r="L48" s="212">
        <v>0.122309</v>
      </c>
      <c r="M48" s="212">
        <v>0.120195</v>
      </c>
      <c r="N48" s="212">
        <v>0.118272</v>
      </c>
      <c r="O48" s="212">
        <v>0.11584</v>
      </c>
      <c r="P48" s="212">
        <v>0.11371299999999999</v>
      </c>
      <c r="Q48" s="212">
        <v>0.11236599999999999</v>
      </c>
      <c r="R48" s="212">
        <v>0.110863</v>
      </c>
      <c r="S48" s="212">
        <v>0.109416</v>
      </c>
      <c r="T48" s="212">
        <v>0.108223</v>
      </c>
      <c r="U48" s="212">
        <v>0.10600999999999999</v>
      </c>
      <c r="V48" s="212">
        <v>0.103905</v>
      </c>
      <c r="W48" s="212">
        <v>0.102478</v>
      </c>
      <c r="X48" s="212">
        <v>0.10104100000000001</v>
      </c>
      <c r="Y48" s="212">
        <v>0.100301</v>
      </c>
      <c r="Z48" s="212">
        <v>9.9585000000000007E-2</v>
      </c>
      <c r="AA48" s="212">
        <v>9.8810999999999996E-2</v>
      </c>
      <c r="AB48" s="212">
        <v>9.7706000000000001E-2</v>
      </c>
      <c r="AC48" s="212">
        <v>9.6431000000000003E-2</v>
      </c>
      <c r="AD48" s="212">
        <v>9.5339999999999994E-2</v>
      </c>
      <c r="AE48" s="212">
        <v>9.4327999999999995E-2</v>
      </c>
      <c r="AF48" s="198">
        <v>-1.1023E-2</v>
      </c>
      <c r="AG48" s="37"/>
    </row>
    <row r="49" spans="1:33" ht="15" customHeight="1">
      <c r="A49" s="36" t="s">
        <v>535</v>
      </c>
      <c r="B49" s="199" t="s">
        <v>23</v>
      </c>
      <c r="C49" s="212">
        <v>1.4E-5</v>
      </c>
      <c r="D49" s="212">
        <v>1.5E-5</v>
      </c>
      <c r="E49" s="212">
        <v>1.5E-5</v>
      </c>
      <c r="F49" s="212">
        <v>1.5E-5</v>
      </c>
      <c r="G49" s="212">
        <v>1.4E-5</v>
      </c>
      <c r="H49" s="212">
        <v>1.4E-5</v>
      </c>
      <c r="I49" s="212">
        <v>1.4E-5</v>
      </c>
      <c r="J49" s="212">
        <v>1.4E-5</v>
      </c>
      <c r="K49" s="212">
        <v>1.4E-5</v>
      </c>
      <c r="L49" s="212">
        <v>1.2999999999999999E-5</v>
      </c>
      <c r="M49" s="212">
        <v>1.2999999999999999E-5</v>
      </c>
      <c r="N49" s="212">
        <v>1.2999999999999999E-5</v>
      </c>
      <c r="O49" s="212">
        <v>1.2999999999999999E-5</v>
      </c>
      <c r="P49" s="212">
        <v>1.2E-5</v>
      </c>
      <c r="Q49" s="212">
        <v>1.2E-5</v>
      </c>
      <c r="R49" s="212">
        <v>1.2E-5</v>
      </c>
      <c r="S49" s="212">
        <v>1.2E-5</v>
      </c>
      <c r="T49" s="212">
        <v>1.2E-5</v>
      </c>
      <c r="U49" s="212">
        <v>1.2E-5</v>
      </c>
      <c r="V49" s="212">
        <v>1.1E-5</v>
      </c>
      <c r="W49" s="212">
        <v>1.1E-5</v>
      </c>
      <c r="X49" s="212">
        <v>1.1E-5</v>
      </c>
      <c r="Y49" s="212">
        <v>1.1E-5</v>
      </c>
      <c r="Z49" s="212">
        <v>1.1E-5</v>
      </c>
      <c r="AA49" s="212">
        <v>1.1E-5</v>
      </c>
      <c r="AB49" s="212">
        <v>1.1E-5</v>
      </c>
      <c r="AC49" s="212">
        <v>1.1E-5</v>
      </c>
      <c r="AD49" s="212">
        <v>1.0000000000000001E-5</v>
      </c>
      <c r="AE49" s="212">
        <v>1.0000000000000001E-5</v>
      </c>
      <c r="AF49" s="198">
        <v>-1.0961E-2</v>
      </c>
      <c r="AG49" s="37"/>
    </row>
    <row r="50" spans="1:33" ht="15" customHeight="1">
      <c r="A50" s="36" t="s">
        <v>534</v>
      </c>
      <c r="B50" s="199" t="s">
        <v>24</v>
      </c>
      <c r="C50" s="212">
        <v>0.82902299999999995</v>
      </c>
      <c r="D50" s="212">
        <v>0.84132600000000002</v>
      </c>
      <c r="E50" s="212">
        <v>0.84989499999999996</v>
      </c>
      <c r="F50" s="212">
        <v>0.84750499999999995</v>
      </c>
      <c r="G50" s="212">
        <v>0.84318199999999999</v>
      </c>
      <c r="H50" s="212">
        <v>0.839839</v>
      </c>
      <c r="I50" s="212">
        <v>0.83511899999999994</v>
      </c>
      <c r="J50" s="212">
        <v>0.82779100000000005</v>
      </c>
      <c r="K50" s="212">
        <v>0.81942400000000004</v>
      </c>
      <c r="L50" s="212">
        <v>0.81154999999999999</v>
      </c>
      <c r="M50" s="212">
        <v>0.80373300000000003</v>
      </c>
      <c r="N50" s="212">
        <v>0.79620999999999997</v>
      </c>
      <c r="O50" s="212">
        <v>0.78923500000000002</v>
      </c>
      <c r="P50" s="212">
        <v>0.78158499999999997</v>
      </c>
      <c r="Q50" s="212">
        <v>0.77178100000000005</v>
      </c>
      <c r="R50" s="212">
        <v>0.76325100000000001</v>
      </c>
      <c r="S50" s="212">
        <v>0.75451999999999997</v>
      </c>
      <c r="T50" s="212">
        <v>0.74667899999999998</v>
      </c>
      <c r="U50" s="212">
        <v>0.73953199999999997</v>
      </c>
      <c r="V50" s="212">
        <v>0.73261200000000004</v>
      </c>
      <c r="W50" s="212">
        <v>0.72457499999999997</v>
      </c>
      <c r="X50" s="212">
        <v>0.71630000000000005</v>
      </c>
      <c r="Y50" s="212">
        <v>0.70600399999999996</v>
      </c>
      <c r="Z50" s="212">
        <v>0.69498099999999996</v>
      </c>
      <c r="AA50" s="212">
        <v>0.68399500000000002</v>
      </c>
      <c r="AB50" s="212">
        <v>0.67399900000000001</v>
      </c>
      <c r="AC50" s="212">
        <v>0.66478800000000005</v>
      </c>
      <c r="AD50" s="212">
        <v>0.65532599999999996</v>
      </c>
      <c r="AE50" s="212">
        <v>0.64583800000000002</v>
      </c>
      <c r="AF50" s="198">
        <v>-8.8780000000000005E-3</v>
      </c>
      <c r="AG50" s="37"/>
    </row>
    <row r="51" spans="1:33" ht="15" customHeight="1">
      <c r="A51" s="36" t="s">
        <v>533</v>
      </c>
      <c r="B51" s="199" t="s">
        <v>25</v>
      </c>
      <c r="C51" s="212">
        <v>6.412636</v>
      </c>
      <c r="D51" s="212">
        <v>6.5939620000000003</v>
      </c>
      <c r="E51" s="212">
        <v>6.5209640000000002</v>
      </c>
      <c r="F51" s="212">
        <v>6.4539970000000002</v>
      </c>
      <c r="G51" s="212">
        <v>6.3768739999999999</v>
      </c>
      <c r="H51" s="212">
        <v>6.3113570000000001</v>
      </c>
      <c r="I51" s="212">
        <v>6.2601209999999998</v>
      </c>
      <c r="J51" s="212">
        <v>6.2283169999999997</v>
      </c>
      <c r="K51" s="212">
        <v>6.2003750000000002</v>
      </c>
      <c r="L51" s="212">
        <v>6.1706490000000001</v>
      </c>
      <c r="M51" s="212">
        <v>6.1449749999999996</v>
      </c>
      <c r="N51" s="212">
        <v>6.1284780000000003</v>
      </c>
      <c r="O51" s="212">
        <v>6.1151020000000003</v>
      </c>
      <c r="P51" s="212">
        <v>6.1068889999999998</v>
      </c>
      <c r="Q51" s="212">
        <v>6.1023839999999998</v>
      </c>
      <c r="R51" s="212">
        <v>6.0983609999999997</v>
      </c>
      <c r="S51" s="212">
        <v>6.0945869999999998</v>
      </c>
      <c r="T51" s="212">
        <v>6.0936079999999997</v>
      </c>
      <c r="U51" s="212">
        <v>6.0847309999999997</v>
      </c>
      <c r="V51" s="212">
        <v>6.0789200000000001</v>
      </c>
      <c r="W51" s="212">
        <v>6.0764089999999999</v>
      </c>
      <c r="X51" s="212">
        <v>6.0735929999999998</v>
      </c>
      <c r="Y51" s="212">
        <v>6.0748829999999998</v>
      </c>
      <c r="Z51" s="212">
        <v>6.0751739999999996</v>
      </c>
      <c r="AA51" s="212">
        <v>6.0755119999999998</v>
      </c>
      <c r="AB51" s="212">
        <v>6.0745870000000002</v>
      </c>
      <c r="AC51" s="212">
        <v>6.0721790000000002</v>
      </c>
      <c r="AD51" s="212">
        <v>6.0725210000000001</v>
      </c>
      <c r="AE51" s="212">
        <v>6.073982</v>
      </c>
      <c r="AF51" s="198">
        <v>-1.936E-3</v>
      </c>
      <c r="AG51" s="37"/>
    </row>
    <row r="52" spans="1:33" ht="15" customHeight="1">
      <c r="A52" s="35"/>
      <c r="B52" s="201" t="s">
        <v>532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37"/>
    </row>
    <row r="53" spans="1:33" ht="15" customHeight="1">
      <c r="A53" s="36" t="s">
        <v>531</v>
      </c>
      <c r="B53" s="199" t="s">
        <v>2023</v>
      </c>
      <c r="C53" s="212">
        <v>7.7387059999999996</v>
      </c>
      <c r="D53" s="212">
        <v>8.3692010000000003</v>
      </c>
      <c r="E53" s="212">
        <v>8.238963</v>
      </c>
      <c r="F53" s="212">
        <v>8.2262590000000007</v>
      </c>
      <c r="G53" s="212">
        <v>8.205387</v>
      </c>
      <c r="H53" s="212">
        <v>8.1667450000000006</v>
      </c>
      <c r="I53" s="212">
        <v>8.1312359999999995</v>
      </c>
      <c r="J53" s="212">
        <v>8.1042140000000007</v>
      </c>
      <c r="K53" s="212">
        <v>8.0745559999999994</v>
      </c>
      <c r="L53" s="212">
        <v>8.0445399999999996</v>
      </c>
      <c r="M53" s="212">
        <v>8.0141539999999996</v>
      </c>
      <c r="N53" s="212">
        <v>7.9806059999999999</v>
      </c>
      <c r="O53" s="212">
        <v>7.9419810000000002</v>
      </c>
      <c r="P53" s="212">
        <v>7.8931990000000001</v>
      </c>
      <c r="Q53" s="212">
        <v>7.8574010000000003</v>
      </c>
      <c r="R53" s="212">
        <v>7.8237779999999999</v>
      </c>
      <c r="S53" s="212">
        <v>7.7878829999999999</v>
      </c>
      <c r="T53" s="212">
        <v>7.7669309999999996</v>
      </c>
      <c r="U53" s="212">
        <v>7.7386419999999996</v>
      </c>
      <c r="V53" s="212">
        <v>7.708812</v>
      </c>
      <c r="W53" s="212">
        <v>7.6797839999999997</v>
      </c>
      <c r="X53" s="212">
        <v>7.6644740000000002</v>
      </c>
      <c r="Y53" s="212">
        <v>7.6507870000000002</v>
      </c>
      <c r="Z53" s="212">
        <v>7.6388999999999996</v>
      </c>
      <c r="AA53" s="212">
        <v>7.6214149999999998</v>
      </c>
      <c r="AB53" s="212">
        <v>7.6084319999999996</v>
      </c>
      <c r="AC53" s="212">
        <v>7.5933549999999999</v>
      </c>
      <c r="AD53" s="212">
        <v>7.5708719999999996</v>
      </c>
      <c r="AE53" s="212">
        <v>7.5544159999999998</v>
      </c>
      <c r="AF53" s="198">
        <v>-8.5999999999999998E-4</v>
      </c>
      <c r="AG53" s="37"/>
    </row>
    <row r="54" spans="1:33" ht="15" customHeight="1">
      <c r="A54" s="36" t="s">
        <v>530</v>
      </c>
      <c r="B54" s="199" t="s">
        <v>50</v>
      </c>
      <c r="C54" s="212">
        <v>1.1060080000000001</v>
      </c>
      <c r="D54" s="212">
        <v>1.365388</v>
      </c>
      <c r="E54" s="212">
        <v>1.2492019999999999</v>
      </c>
      <c r="F54" s="212">
        <v>1.213705</v>
      </c>
      <c r="G54" s="212">
        <v>1.1708289999999999</v>
      </c>
      <c r="H54" s="212">
        <v>1.1416200000000001</v>
      </c>
      <c r="I54" s="212">
        <v>1.1190869999999999</v>
      </c>
      <c r="J54" s="212">
        <v>1.104778</v>
      </c>
      <c r="K54" s="212">
        <v>1.0929629999999999</v>
      </c>
      <c r="L54" s="212">
        <v>1.074327</v>
      </c>
      <c r="M54" s="212">
        <v>1.0549740000000001</v>
      </c>
      <c r="N54" s="212">
        <v>1.0379240000000001</v>
      </c>
      <c r="O54" s="212">
        <v>1.016937</v>
      </c>
      <c r="P54" s="212">
        <v>0.99892899999999996</v>
      </c>
      <c r="Q54" s="212">
        <v>0.98794599999999999</v>
      </c>
      <c r="R54" s="212">
        <v>0.97554799999999997</v>
      </c>
      <c r="S54" s="212">
        <v>0.96366399999999997</v>
      </c>
      <c r="T54" s="212">
        <v>0.95403300000000002</v>
      </c>
      <c r="U54" s="212">
        <v>0.93506</v>
      </c>
      <c r="V54" s="212">
        <v>0.91702700000000004</v>
      </c>
      <c r="W54" s="212">
        <v>0.90509799999999996</v>
      </c>
      <c r="X54" s="212">
        <v>0.89308900000000002</v>
      </c>
      <c r="Y54" s="212">
        <v>0.88742500000000002</v>
      </c>
      <c r="Z54" s="212">
        <v>0.88200100000000003</v>
      </c>
      <c r="AA54" s="212">
        <v>0.87604099999999996</v>
      </c>
      <c r="AB54" s="212">
        <v>0.86706499999999997</v>
      </c>
      <c r="AC54" s="212">
        <v>0.85646100000000003</v>
      </c>
      <c r="AD54" s="212">
        <v>0.84748199999999996</v>
      </c>
      <c r="AE54" s="212">
        <v>0.83927399999999996</v>
      </c>
      <c r="AF54" s="198">
        <v>-9.8080000000000007E-3</v>
      </c>
      <c r="AG54" s="37"/>
    </row>
    <row r="55" spans="1:33" ht="15" customHeight="1">
      <c r="A55" s="36" t="s">
        <v>529</v>
      </c>
      <c r="B55" s="199" t="s">
        <v>21</v>
      </c>
      <c r="C55" s="212">
        <v>2.3333189999999999</v>
      </c>
      <c r="D55" s="212">
        <v>2.4463200000000001</v>
      </c>
      <c r="E55" s="212">
        <v>2.491282</v>
      </c>
      <c r="F55" s="212">
        <v>2.4889039999999998</v>
      </c>
      <c r="G55" s="212">
        <v>2.4814949999999998</v>
      </c>
      <c r="H55" s="212">
        <v>2.4722870000000001</v>
      </c>
      <c r="I55" s="212">
        <v>2.4593419999999999</v>
      </c>
      <c r="J55" s="212">
        <v>2.4540139999999999</v>
      </c>
      <c r="K55" s="212">
        <v>2.4468420000000002</v>
      </c>
      <c r="L55" s="212">
        <v>2.4369550000000002</v>
      </c>
      <c r="M55" s="212">
        <v>2.4410409999999998</v>
      </c>
      <c r="N55" s="212">
        <v>2.4303680000000001</v>
      </c>
      <c r="O55" s="212">
        <v>2.420293</v>
      </c>
      <c r="P55" s="212">
        <v>2.4108399999999999</v>
      </c>
      <c r="Q55" s="212">
        <v>2.4057909999999998</v>
      </c>
      <c r="R55" s="212">
        <v>2.3973749999999998</v>
      </c>
      <c r="S55" s="212">
        <v>2.3920129999999999</v>
      </c>
      <c r="T55" s="212">
        <v>2.3775189999999999</v>
      </c>
      <c r="U55" s="212">
        <v>2.3555380000000001</v>
      </c>
      <c r="V55" s="212">
        <v>2.3393250000000001</v>
      </c>
      <c r="W55" s="212">
        <v>2.3218169999999998</v>
      </c>
      <c r="X55" s="212">
        <v>2.2983850000000001</v>
      </c>
      <c r="Y55" s="212">
        <v>2.276799</v>
      </c>
      <c r="Z55" s="212">
        <v>2.2543359999999999</v>
      </c>
      <c r="AA55" s="212">
        <v>2.2350629999999998</v>
      </c>
      <c r="AB55" s="212">
        <v>2.2177069999999999</v>
      </c>
      <c r="AC55" s="212">
        <v>2.1983470000000001</v>
      </c>
      <c r="AD55" s="212">
        <v>2.1807979999999998</v>
      </c>
      <c r="AE55" s="212">
        <v>2.1655139999999999</v>
      </c>
      <c r="AF55" s="198">
        <v>-2.6619999999999999E-3</v>
      </c>
      <c r="AG55" s="37"/>
    </row>
    <row r="56" spans="1:33" ht="15" customHeight="1">
      <c r="A56" s="36" t="s">
        <v>528</v>
      </c>
      <c r="B56" s="199" t="s">
        <v>51</v>
      </c>
      <c r="C56" s="212">
        <v>11.178034</v>
      </c>
      <c r="D56" s="212">
        <v>12.180908000000001</v>
      </c>
      <c r="E56" s="212">
        <v>11.979448</v>
      </c>
      <c r="F56" s="212">
        <v>11.928868</v>
      </c>
      <c r="G56" s="212">
        <v>11.857711</v>
      </c>
      <c r="H56" s="212">
        <v>11.780652</v>
      </c>
      <c r="I56" s="212">
        <v>11.709664999999999</v>
      </c>
      <c r="J56" s="212">
        <v>11.663005999999999</v>
      </c>
      <c r="K56" s="212">
        <v>11.614361000000001</v>
      </c>
      <c r="L56" s="212">
        <v>11.555821</v>
      </c>
      <c r="M56" s="212">
        <v>11.51017</v>
      </c>
      <c r="N56" s="212">
        <v>11.448898</v>
      </c>
      <c r="O56" s="212">
        <v>11.379211</v>
      </c>
      <c r="P56" s="212">
        <v>11.302968</v>
      </c>
      <c r="Q56" s="212">
        <v>11.251139</v>
      </c>
      <c r="R56" s="212">
        <v>11.1967</v>
      </c>
      <c r="S56" s="212">
        <v>11.143561</v>
      </c>
      <c r="T56" s="212">
        <v>11.098483999999999</v>
      </c>
      <c r="U56" s="212">
        <v>11.029241000000001</v>
      </c>
      <c r="V56" s="212">
        <v>10.965164</v>
      </c>
      <c r="W56" s="212">
        <v>10.906699</v>
      </c>
      <c r="X56" s="212">
        <v>10.855948</v>
      </c>
      <c r="Y56" s="212">
        <v>10.815011</v>
      </c>
      <c r="Z56" s="212">
        <v>10.775237000000001</v>
      </c>
      <c r="AA56" s="212">
        <v>10.732519</v>
      </c>
      <c r="AB56" s="212">
        <v>10.693204</v>
      </c>
      <c r="AC56" s="212">
        <v>10.648163</v>
      </c>
      <c r="AD56" s="212">
        <v>10.599152</v>
      </c>
      <c r="AE56" s="212">
        <v>10.559203999999999</v>
      </c>
      <c r="AF56" s="198">
        <v>-2.032E-3</v>
      </c>
      <c r="AG56" s="37"/>
    </row>
    <row r="57" spans="1:33" ht="15" customHeight="1">
      <c r="A57" s="36" t="s">
        <v>527</v>
      </c>
      <c r="B57" s="201" t="s">
        <v>526</v>
      </c>
      <c r="C57" s="213">
        <v>17.590669999999999</v>
      </c>
      <c r="D57" s="213">
        <v>18.77487</v>
      </c>
      <c r="E57" s="213">
        <v>18.500412000000001</v>
      </c>
      <c r="F57" s="213">
        <v>18.382866</v>
      </c>
      <c r="G57" s="213">
        <v>18.234584999999999</v>
      </c>
      <c r="H57" s="213">
        <v>18.092009000000001</v>
      </c>
      <c r="I57" s="213">
        <v>17.969788000000001</v>
      </c>
      <c r="J57" s="213">
        <v>17.891323</v>
      </c>
      <c r="K57" s="213">
        <v>17.814734999999999</v>
      </c>
      <c r="L57" s="213">
        <v>17.726471</v>
      </c>
      <c r="M57" s="213">
        <v>17.655145999999998</v>
      </c>
      <c r="N57" s="213">
        <v>17.577375</v>
      </c>
      <c r="O57" s="213">
        <v>17.494313999999999</v>
      </c>
      <c r="P57" s="213">
        <v>17.409856999999999</v>
      </c>
      <c r="Q57" s="213">
        <v>17.353522999999999</v>
      </c>
      <c r="R57" s="213">
        <v>17.295061</v>
      </c>
      <c r="S57" s="213">
        <v>17.238147999999999</v>
      </c>
      <c r="T57" s="213">
        <v>17.192093</v>
      </c>
      <c r="U57" s="213">
        <v>17.113972</v>
      </c>
      <c r="V57" s="213">
        <v>17.044084999999999</v>
      </c>
      <c r="W57" s="213">
        <v>16.983108999999999</v>
      </c>
      <c r="X57" s="213">
        <v>16.929541</v>
      </c>
      <c r="Y57" s="213">
        <v>16.889893000000001</v>
      </c>
      <c r="Z57" s="213">
        <v>16.85041</v>
      </c>
      <c r="AA57" s="213">
        <v>16.808031</v>
      </c>
      <c r="AB57" s="213">
        <v>16.767792</v>
      </c>
      <c r="AC57" s="213">
        <v>16.720341000000001</v>
      </c>
      <c r="AD57" s="213">
        <v>16.671672999999998</v>
      </c>
      <c r="AE57" s="213">
        <v>16.633185999999998</v>
      </c>
      <c r="AF57" s="195">
        <v>-1.9970000000000001E-3</v>
      </c>
      <c r="AG57" s="37"/>
    </row>
    <row r="58" spans="1:33" ht="12" customHeight="1">
      <c r="A58" s="35"/>
      <c r="B58" s="3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37"/>
    </row>
    <row r="59" spans="1:33" ht="15" customHeight="1">
      <c r="A59" s="35"/>
      <c r="B59" s="201" t="s">
        <v>184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37"/>
    </row>
    <row r="60" spans="1:33" ht="15" customHeight="1">
      <c r="A60" s="36" t="s">
        <v>525</v>
      </c>
      <c r="B60" s="201" t="s">
        <v>185</v>
      </c>
      <c r="C60" s="197">
        <v>275.10781900000001</v>
      </c>
      <c r="D60" s="197">
        <v>272.39941399999998</v>
      </c>
      <c r="E60" s="197">
        <v>261.89279199999999</v>
      </c>
      <c r="F60" s="197">
        <v>265.131958</v>
      </c>
      <c r="G60" s="197">
        <v>270.086029</v>
      </c>
      <c r="H60" s="197">
        <v>273.18341099999998</v>
      </c>
      <c r="I60" s="197">
        <v>275.667145</v>
      </c>
      <c r="J60" s="197">
        <v>277.128601</v>
      </c>
      <c r="K60" s="197">
        <v>277.86636399999998</v>
      </c>
      <c r="L60" s="197">
        <v>280.038635</v>
      </c>
      <c r="M60" s="197">
        <v>283.07922400000001</v>
      </c>
      <c r="N60" s="197">
        <v>286.29916400000002</v>
      </c>
      <c r="O60" s="197">
        <v>290.44576999999998</v>
      </c>
      <c r="P60" s="197">
        <v>293.93524200000002</v>
      </c>
      <c r="Q60" s="197">
        <v>295.88159200000001</v>
      </c>
      <c r="R60" s="197">
        <v>298.54763800000001</v>
      </c>
      <c r="S60" s="197">
        <v>300.57794200000001</v>
      </c>
      <c r="T60" s="197">
        <v>302.36090100000001</v>
      </c>
      <c r="U60" s="197">
        <v>306.38897700000001</v>
      </c>
      <c r="V60" s="197">
        <v>311.046448</v>
      </c>
      <c r="W60" s="197">
        <v>313.96011399999998</v>
      </c>
      <c r="X60" s="197">
        <v>317.06530800000002</v>
      </c>
      <c r="Y60" s="197">
        <v>318.09548999999998</v>
      </c>
      <c r="Z60" s="197">
        <v>319.095032</v>
      </c>
      <c r="AA60" s="197">
        <v>320.36859099999998</v>
      </c>
      <c r="AB60" s="197">
        <v>322.53024299999998</v>
      </c>
      <c r="AC60" s="197">
        <v>324.95709199999999</v>
      </c>
      <c r="AD60" s="197">
        <v>327.38961799999998</v>
      </c>
      <c r="AE60" s="197">
        <v>329.72103900000002</v>
      </c>
      <c r="AF60" s="195">
        <v>6.4879999999999998E-3</v>
      </c>
      <c r="AG60" s="37"/>
    </row>
    <row r="61" spans="1:33" ht="15" customHeight="1">
      <c r="A61" s="35"/>
      <c r="B61" s="3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37"/>
    </row>
    <row r="62" spans="1:33" ht="15" customHeight="1">
      <c r="A62" s="35"/>
      <c r="B62" s="201" t="s">
        <v>524</v>
      </c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37"/>
    </row>
    <row r="63" spans="1:33" ht="15" customHeight="1">
      <c r="A63" s="35"/>
      <c r="B63" s="201" t="s">
        <v>2117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37"/>
    </row>
    <row r="64" spans="1:33" ht="15" customHeight="1">
      <c r="A64" s="36" t="s">
        <v>523</v>
      </c>
      <c r="B64" s="199" t="s">
        <v>195</v>
      </c>
      <c r="C64" s="212">
        <v>2.5100000000000001E-2</v>
      </c>
      <c r="D64" s="212">
        <v>2.5100000000000001E-2</v>
      </c>
      <c r="E64" s="212">
        <v>2.5100000000000001E-2</v>
      </c>
      <c r="F64" s="212">
        <v>2.5100000000000001E-2</v>
      </c>
      <c r="G64" s="212">
        <v>2.5100000000000001E-2</v>
      </c>
      <c r="H64" s="212">
        <v>2.5100000000000001E-2</v>
      </c>
      <c r="I64" s="212">
        <v>2.5100000000000001E-2</v>
      </c>
      <c r="J64" s="212">
        <v>2.5100000000000001E-2</v>
      </c>
      <c r="K64" s="212">
        <v>2.5100000000000001E-2</v>
      </c>
      <c r="L64" s="212">
        <v>2.5100000000000001E-2</v>
      </c>
      <c r="M64" s="212">
        <v>2.5100000000000001E-2</v>
      </c>
      <c r="N64" s="212">
        <v>2.5100000000000001E-2</v>
      </c>
      <c r="O64" s="212">
        <v>2.5100000000000001E-2</v>
      </c>
      <c r="P64" s="212">
        <v>2.5100000000000001E-2</v>
      </c>
      <c r="Q64" s="212">
        <v>2.5100000000000001E-2</v>
      </c>
      <c r="R64" s="212">
        <v>2.5100000000000001E-2</v>
      </c>
      <c r="S64" s="212">
        <v>2.5100000000000001E-2</v>
      </c>
      <c r="T64" s="212">
        <v>2.5100000000000001E-2</v>
      </c>
      <c r="U64" s="212">
        <v>2.5100000000000001E-2</v>
      </c>
      <c r="V64" s="212">
        <v>2.5100000000000001E-2</v>
      </c>
      <c r="W64" s="212">
        <v>2.5100000000000001E-2</v>
      </c>
      <c r="X64" s="212">
        <v>2.5100000000000001E-2</v>
      </c>
      <c r="Y64" s="212">
        <v>2.5100000000000001E-2</v>
      </c>
      <c r="Z64" s="212">
        <v>2.5100000000000001E-2</v>
      </c>
      <c r="AA64" s="212">
        <v>2.5100000000000001E-2</v>
      </c>
      <c r="AB64" s="212">
        <v>2.5100000000000001E-2</v>
      </c>
      <c r="AC64" s="212">
        <v>2.5100000000000001E-2</v>
      </c>
      <c r="AD64" s="212">
        <v>2.5100000000000001E-2</v>
      </c>
      <c r="AE64" s="212">
        <v>2.5100000000000001E-2</v>
      </c>
      <c r="AF64" s="198">
        <v>0</v>
      </c>
      <c r="AG64" s="37"/>
    </row>
    <row r="65" spans="1:34" ht="15" customHeight="1">
      <c r="A65" s="36" t="s">
        <v>522</v>
      </c>
      <c r="B65" s="199" t="s">
        <v>21</v>
      </c>
      <c r="C65" s="212">
        <v>9.2698350000000005</v>
      </c>
      <c r="D65" s="212">
        <v>9.4883790000000001</v>
      </c>
      <c r="E65" s="212">
        <v>9.6655820000000006</v>
      </c>
      <c r="F65" s="212">
        <v>9.8079400000000003</v>
      </c>
      <c r="G65" s="212">
        <v>10.026816999999999</v>
      </c>
      <c r="H65" s="212">
        <v>10.187341999999999</v>
      </c>
      <c r="I65" s="212">
        <v>10.354279999999999</v>
      </c>
      <c r="J65" s="212">
        <v>10.527684000000001</v>
      </c>
      <c r="K65" s="212">
        <v>10.705825000000001</v>
      </c>
      <c r="L65" s="212">
        <v>10.890027999999999</v>
      </c>
      <c r="M65" s="212">
        <v>11.080304999999999</v>
      </c>
      <c r="N65" s="212">
        <v>11.279026</v>
      </c>
      <c r="O65" s="212">
        <v>11.48887</v>
      </c>
      <c r="P65" s="212">
        <v>11.709414000000001</v>
      </c>
      <c r="Q65" s="212">
        <v>11.940097</v>
      </c>
      <c r="R65" s="212">
        <v>12.179852</v>
      </c>
      <c r="S65" s="212">
        <v>12.416475</v>
      </c>
      <c r="T65" s="212">
        <v>12.648641</v>
      </c>
      <c r="U65" s="212">
        <v>12.891904</v>
      </c>
      <c r="V65" s="212">
        <v>13.146497</v>
      </c>
      <c r="W65" s="212">
        <v>13.409259</v>
      </c>
      <c r="X65" s="212">
        <v>13.679793</v>
      </c>
      <c r="Y65" s="212">
        <v>13.955441</v>
      </c>
      <c r="Z65" s="212">
        <v>14.234843</v>
      </c>
      <c r="AA65" s="212">
        <v>14.517673</v>
      </c>
      <c r="AB65" s="212">
        <v>14.806329</v>
      </c>
      <c r="AC65" s="212">
        <v>15.102276</v>
      </c>
      <c r="AD65" s="212">
        <v>15.40691</v>
      </c>
      <c r="AE65" s="212">
        <v>15.725027000000001</v>
      </c>
      <c r="AF65" s="198">
        <v>1.9054000000000001E-2</v>
      </c>
      <c r="AG65" s="37"/>
      <c r="AH65" s="35"/>
    </row>
    <row r="66" spans="1:34" ht="12" customHeight="1">
      <c r="A66" s="36" t="s">
        <v>521</v>
      </c>
      <c r="B66" s="199" t="s">
        <v>434</v>
      </c>
      <c r="C66" s="212">
        <v>0.21829999999999999</v>
      </c>
      <c r="D66" s="212">
        <v>0.21829999999999999</v>
      </c>
      <c r="E66" s="212">
        <v>0.21829999999999999</v>
      </c>
      <c r="F66" s="212">
        <v>0.21829999999999999</v>
      </c>
      <c r="G66" s="212">
        <v>0.21829999999999999</v>
      </c>
      <c r="H66" s="212">
        <v>0.21829999999999999</v>
      </c>
      <c r="I66" s="212">
        <v>0.21829999999999999</v>
      </c>
      <c r="J66" s="212">
        <v>0.21829999999999999</v>
      </c>
      <c r="K66" s="212">
        <v>0.21829999999999999</v>
      </c>
      <c r="L66" s="212">
        <v>0.21829999999999999</v>
      </c>
      <c r="M66" s="212">
        <v>0.21829999999999999</v>
      </c>
      <c r="N66" s="212">
        <v>0.21829999999999999</v>
      </c>
      <c r="O66" s="212">
        <v>0.21829999999999999</v>
      </c>
      <c r="P66" s="212">
        <v>0.21829999999999999</v>
      </c>
      <c r="Q66" s="212">
        <v>0.21829999999999999</v>
      </c>
      <c r="R66" s="212">
        <v>0.21829999999999999</v>
      </c>
      <c r="S66" s="212">
        <v>0.21829999999999999</v>
      </c>
      <c r="T66" s="212">
        <v>0.21829999999999999</v>
      </c>
      <c r="U66" s="212">
        <v>0.21829999999999999</v>
      </c>
      <c r="V66" s="212">
        <v>0.21829999999999999</v>
      </c>
      <c r="W66" s="212">
        <v>0.21829999999999999</v>
      </c>
      <c r="X66" s="212">
        <v>0.21829999999999999</v>
      </c>
      <c r="Y66" s="212">
        <v>0.21829999999999999</v>
      </c>
      <c r="Z66" s="212">
        <v>0.21829999999999999</v>
      </c>
      <c r="AA66" s="212">
        <v>0.21829999999999999</v>
      </c>
      <c r="AB66" s="212">
        <v>0.21829999999999999</v>
      </c>
      <c r="AC66" s="212">
        <v>0.21829999999999999</v>
      </c>
      <c r="AD66" s="212">
        <v>0.21829999999999999</v>
      </c>
      <c r="AE66" s="212">
        <v>0.21829999999999999</v>
      </c>
      <c r="AF66" s="198">
        <v>0</v>
      </c>
      <c r="AG66" s="37"/>
      <c r="AH66" s="35"/>
    </row>
    <row r="67" spans="1:34" ht="15" customHeight="1">
      <c r="A67" s="36" t="s">
        <v>520</v>
      </c>
      <c r="B67" s="199" t="s">
        <v>2118</v>
      </c>
      <c r="C67" s="212">
        <v>0.82330000000000003</v>
      </c>
      <c r="D67" s="212">
        <v>0.84919999999999995</v>
      </c>
      <c r="E67" s="212">
        <v>0.84919999999999995</v>
      </c>
      <c r="F67" s="212">
        <v>0.84919999999999995</v>
      </c>
      <c r="G67" s="212">
        <v>0.8992</v>
      </c>
      <c r="H67" s="212">
        <v>0.8992</v>
      </c>
      <c r="I67" s="212">
        <v>0.8992</v>
      </c>
      <c r="J67" s="212">
        <v>0.8992</v>
      </c>
      <c r="K67" s="212">
        <v>0.8992</v>
      </c>
      <c r="L67" s="212">
        <v>0.8992</v>
      </c>
      <c r="M67" s="212">
        <v>0.8992</v>
      </c>
      <c r="N67" s="212">
        <v>0.8992</v>
      </c>
      <c r="O67" s="212">
        <v>0.8992</v>
      </c>
      <c r="P67" s="212">
        <v>0.8992</v>
      </c>
      <c r="Q67" s="212">
        <v>0.8992</v>
      </c>
      <c r="R67" s="212">
        <v>0.8992</v>
      </c>
      <c r="S67" s="212">
        <v>0.8992</v>
      </c>
      <c r="T67" s="212">
        <v>0.8992</v>
      </c>
      <c r="U67" s="212">
        <v>0.8992</v>
      </c>
      <c r="V67" s="212">
        <v>0.8992</v>
      </c>
      <c r="W67" s="212">
        <v>0.8992</v>
      </c>
      <c r="X67" s="212">
        <v>0.8992</v>
      </c>
      <c r="Y67" s="212">
        <v>0.8992</v>
      </c>
      <c r="Z67" s="212">
        <v>0.8992</v>
      </c>
      <c r="AA67" s="212">
        <v>0.8992</v>
      </c>
      <c r="AB67" s="212">
        <v>0.8992</v>
      </c>
      <c r="AC67" s="212">
        <v>0.8992</v>
      </c>
      <c r="AD67" s="212">
        <v>0.8992</v>
      </c>
      <c r="AE67" s="212">
        <v>0.8992</v>
      </c>
      <c r="AF67" s="198">
        <v>3.1540000000000001E-3</v>
      </c>
      <c r="AG67" s="37"/>
      <c r="AH67" s="35"/>
    </row>
    <row r="68" spans="1:34" ht="15" customHeight="1">
      <c r="A68" s="36" t="s">
        <v>519</v>
      </c>
      <c r="B68" s="201" t="s">
        <v>189</v>
      </c>
      <c r="C68" s="213">
        <v>10.336535</v>
      </c>
      <c r="D68" s="213">
        <v>10.580977000000001</v>
      </c>
      <c r="E68" s="213">
        <v>10.758182</v>
      </c>
      <c r="F68" s="213">
        <v>10.900539999999999</v>
      </c>
      <c r="G68" s="213">
        <v>11.169415000000001</v>
      </c>
      <c r="H68" s="213">
        <v>11.329940000000001</v>
      </c>
      <c r="I68" s="213">
        <v>11.496880000000001</v>
      </c>
      <c r="J68" s="213">
        <v>11.670283</v>
      </c>
      <c r="K68" s="213">
        <v>11.848424</v>
      </c>
      <c r="L68" s="213">
        <v>12.032627</v>
      </c>
      <c r="M68" s="213">
        <v>12.222904</v>
      </c>
      <c r="N68" s="213">
        <v>12.421626</v>
      </c>
      <c r="O68" s="213">
        <v>12.63147</v>
      </c>
      <c r="P68" s="213">
        <v>12.852012999999999</v>
      </c>
      <c r="Q68" s="213">
        <v>13.082697</v>
      </c>
      <c r="R68" s="213">
        <v>13.322452</v>
      </c>
      <c r="S68" s="213">
        <v>13.559074000000001</v>
      </c>
      <c r="T68" s="213">
        <v>13.791238999999999</v>
      </c>
      <c r="U68" s="213">
        <v>14.034503000000001</v>
      </c>
      <c r="V68" s="213">
        <v>14.289094</v>
      </c>
      <c r="W68" s="213">
        <v>14.551857999999999</v>
      </c>
      <c r="X68" s="213">
        <v>14.822393</v>
      </c>
      <c r="Y68" s="213">
        <v>15.098039999999999</v>
      </c>
      <c r="Z68" s="213">
        <v>15.377443</v>
      </c>
      <c r="AA68" s="213">
        <v>15.660273</v>
      </c>
      <c r="AB68" s="213">
        <v>15.948930000000001</v>
      </c>
      <c r="AC68" s="213">
        <v>16.244875</v>
      </c>
      <c r="AD68" s="213">
        <v>16.549509</v>
      </c>
      <c r="AE68" s="213">
        <v>16.867626000000001</v>
      </c>
      <c r="AF68" s="195">
        <v>1.7644E-2</v>
      </c>
      <c r="AG68" s="37"/>
      <c r="AH68" s="35"/>
    </row>
    <row r="69" spans="1:34" ht="15" customHeight="1">
      <c r="A69" s="35"/>
      <c r="B69" s="201" t="s">
        <v>197</v>
      </c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37"/>
      <c r="AH69" s="35"/>
    </row>
    <row r="70" spans="1:34" ht="15" customHeight="1">
      <c r="A70" s="36" t="s">
        <v>518</v>
      </c>
      <c r="B70" s="199" t="s">
        <v>195</v>
      </c>
      <c r="C70" s="212">
        <v>8.2030000000000002E-3</v>
      </c>
      <c r="D70" s="212">
        <v>8.2030000000000002E-3</v>
      </c>
      <c r="E70" s="212">
        <v>8.2030000000000002E-3</v>
      </c>
      <c r="F70" s="212">
        <v>8.2030000000000002E-3</v>
      </c>
      <c r="G70" s="212">
        <v>8.2030000000000002E-3</v>
      </c>
      <c r="H70" s="212">
        <v>8.2030000000000002E-3</v>
      </c>
      <c r="I70" s="212">
        <v>8.2030000000000002E-3</v>
      </c>
      <c r="J70" s="212">
        <v>8.2030000000000002E-3</v>
      </c>
      <c r="K70" s="212">
        <v>8.2030000000000002E-3</v>
      </c>
      <c r="L70" s="212">
        <v>8.2030000000000002E-3</v>
      </c>
      <c r="M70" s="212">
        <v>8.2030000000000002E-3</v>
      </c>
      <c r="N70" s="212">
        <v>8.2030000000000002E-3</v>
      </c>
      <c r="O70" s="212">
        <v>8.2030000000000002E-3</v>
      </c>
      <c r="P70" s="212">
        <v>8.2030000000000002E-3</v>
      </c>
      <c r="Q70" s="212">
        <v>8.2030000000000002E-3</v>
      </c>
      <c r="R70" s="212">
        <v>8.2030000000000002E-3</v>
      </c>
      <c r="S70" s="212">
        <v>8.2030000000000002E-3</v>
      </c>
      <c r="T70" s="212">
        <v>8.2030000000000002E-3</v>
      </c>
      <c r="U70" s="212">
        <v>8.2030000000000002E-3</v>
      </c>
      <c r="V70" s="212">
        <v>8.2030000000000002E-3</v>
      </c>
      <c r="W70" s="212">
        <v>8.2030000000000002E-3</v>
      </c>
      <c r="X70" s="212">
        <v>8.2030000000000002E-3</v>
      </c>
      <c r="Y70" s="212">
        <v>8.2030000000000002E-3</v>
      </c>
      <c r="Z70" s="212">
        <v>8.2030000000000002E-3</v>
      </c>
      <c r="AA70" s="212">
        <v>8.2030000000000002E-3</v>
      </c>
      <c r="AB70" s="212">
        <v>8.2030000000000002E-3</v>
      </c>
      <c r="AC70" s="212">
        <v>8.2030000000000002E-3</v>
      </c>
      <c r="AD70" s="212">
        <v>8.2030000000000002E-3</v>
      </c>
      <c r="AE70" s="212">
        <v>8.2030000000000002E-3</v>
      </c>
      <c r="AF70" s="198">
        <v>0</v>
      </c>
      <c r="AG70" s="37"/>
      <c r="AH70" s="35"/>
    </row>
    <row r="71" spans="1:34" ht="15" customHeight="1">
      <c r="A71" s="36" t="s">
        <v>517</v>
      </c>
      <c r="B71" s="199" t="s">
        <v>21</v>
      </c>
      <c r="C71" s="212">
        <v>52.78331</v>
      </c>
      <c r="D71" s="212">
        <v>53.867313000000003</v>
      </c>
      <c r="E71" s="212">
        <v>54.753673999999997</v>
      </c>
      <c r="F71" s="212">
        <v>55.470871000000002</v>
      </c>
      <c r="G71" s="212">
        <v>56.622790999999999</v>
      </c>
      <c r="H71" s="212">
        <v>57.439644000000001</v>
      </c>
      <c r="I71" s="212">
        <v>58.291843</v>
      </c>
      <c r="J71" s="212">
        <v>59.179127000000001</v>
      </c>
      <c r="K71" s="212">
        <v>60.092979</v>
      </c>
      <c r="L71" s="212">
        <v>61.040053999999998</v>
      </c>
      <c r="M71" s="212">
        <v>62.020144999999999</v>
      </c>
      <c r="N71" s="212">
        <v>63.045807000000003</v>
      </c>
      <c r="O71" s="212">
        <v>64.131546</v>
      </c>
      <c r="P71" s="212">
        <v>65.275253000000006</v>
      </c>
      <c r="Q71" s="212">
        <v>66.474350000000001</v>
      </c>
      <c r="R71" s="212">
        <v>67.722542000000004</v>
      </c>
      <c r="S71" s="212">
        <v>68.963973999999993</v>
      </c>
      <c r="T71" s="212">
        <v>70.192847999999998</v>
      </c>
      <c r="U71" s="212">
        <v>71.485175999999996</v>
      </c>
      <c r="V71" s="212">
        <v>72.843224000000006</v>
      </c>
      <c r="W71" s="212">
        <v>74.250107</v>
      </c>
      <c r="X71" s="212">
        <v>75.703850000000003</v>
      </c>
      <c r="Y71" s="212">
        <v>77.190421999999998</v>
      </c>
      <c r="Z71" s="212">
        <v>78.702552999999995</v>
      </c>
      <c r="AA71" s="212">
        <v>80.238006999999996</v>
      </c>
      <c r="AB71" s="212">
        <v>81.810028000000003</v>
      </c>
      <c r="AC71" s="212">
        <v>83.426918000000001</v>
      </c>
      <c r="AD71" s="212">
        <v>85.096626000000001</v>
      </c>
      <c r="AE71" s="212">
        <v>86.850037</v>
      </c>
      <c r="AF71" s="198">
        <v>1.7944000000000002E-2</v>
      </c>
      <c r="AG71" s="37"/>
      <c r="AH71" s="35"/>
    </row>
    <row r="72" spans="1:34" ht="15" customHeight="1">
      <c r="A72" s="36" t="s">
        <v>516</v>
      </c>
      <c r="B72" s="199" t="s">
        <v>434</v>
      </c>
      <c r="C72" s="212">
        <v>0.870699</v>
      </c>
      <c r="D72" s="212">
        <v>0.870699</v>
      </c>
      <c r="E72" s="212">
        <v>0.870699</v>
      </c>
      <c r="F72" s="212">
        <v>0.870699</v>
      </c>
      <c r="G72" s="212">
        <v>0.870699</v>
      </c>
      <c r="H72" s="212">
        <v>0.870699</v>
      </c>
      <c r="I72" s="212">
        <v>0.870699</v>
      </c>
      <c r="J72" s="212">
        <v>0.870699</v>
      </c>
      <c r="K72" s="212">
        <v>0.870699</v>
      </c>
      <c r="L72" s="212">
        <v>0.870699</v>
      </c>
      <c r="M72" s="212">
        <v>0.870699</v>
      </c>
      <c r="N72" s="212">
        <v>0.870699</v>
      </c>
      <c r="O72" s="212">
        <v>0.870699</v>
      </c>
      <c r="P72" s="212">
        <v>0.870699</v>
      </c>
      <c r="Q72" s="212">
        <v>0.870699</v>
      </c>
      <c r="R72" s="212">
        <v>0.870699</v>
      </c>
      <c r="S72" s="212">
        <v>0.870699</v>
      </c>
      <c r="T72" s="212">
        <v>0.870699</v>
      </c>
      <c r="U72" s="212">
        <v>0.870699</v>
      </c>
      <c r="V72" s="212">
        <v>0.870699</v>
      </c>
      <c r="W72" s="212">
        <v>0.870699</v>
      </c>
      <c r="X72" s="212">
        <v>0.870699</v>
      </c>
      <c r="Y72" s="212">
        <v>0.870699</v>
      </c>
      <c r="Z72" s="212">
        <v>0.870699</v>
      </c>
      <c r="AA72" s="212">
        <v>0.870699</v>
      </c>
      <c r="AB72" s="212">
        <v>0.870699</v>
      </c>
      <c r="AC72" s="212">
        <v>0.870699</v>
      </c>
      <c r="AD72" s="212">
        <v>0.870699</v>
      </c>
      <c r="AE72" s="212">
        <v>0.870699</v>
      </c>
      <c r="AF72" s="198">
        <v>0</v>
      </c>
      <c r="AG72" s="37"/>
      <c r="AH72" s="35"/>
    </row>
    <row r="73" spans="1:34" ht="15" customHeight="1">
      <c r="A73" s="36" t="s">
        <v>515</v>
      </c>
      <c r="B73" s="199" t="s">
        <v>2118</v>
      </c>
      <c r="C73" s="212">
        <v>3.0337450000000001</v>
      </c>
      <c r="D73" s="212">
        <v>3.170839</v>
      </c>
      <c r="E73" s="212">
        <v>3.170839</v>
      </c>
      <c r="F73" s="212">
        <v>3.170839</v>
      </c>
      <c r="G73" s="212">
        <v>3.4599190000000002</v>
      </c>
      <c r="H73" s="212">
        <v>3.4599190000000002</v>
      </c>
      <c r="I73" s="212">
        <v>3.4599190000000002</v>
      </c>
      <c r="J73" s="212">
        <v>3.4599190000000002</v>
      </c>
      <c r="K73" s="212">
        <v>3.4599190000000002</v>
      </c>
      <c r="L73" s="212">
        <v>3.4599190000000002</v>
      </c>
      <c r="M73" s="212">
        <v>3.4599190000000002</v>
      </c>
      <c r="N73" s="212">
        <v>3.4599190000000002</v>
      </c>
      <c r="O73" s="212">
        <v>3.4599190000000002</v>
      </c>
      <c r="P73" s="212">
        <v>3.4599190000000002</v>
      </c>
      <c r="Q73" s="212">
        <v>3.4599190000000002</v>
      </c>
      <c r="R73" s="212">
        <v>3.4599190000000002</v>
      </c>
      <c r="S73" s="212">
        <v>3.4599190000000002</v>
      </c>
      <c r="T73" s="212">
        <v>3.4599190000000002</v>
      </c>
      <c r="U73" s="212">
        <v>3.4599190000000002</v>
      </c>
      <c r="V73" s="212">
        <v>3.4599190000000002</v>
      </c>
      <c r="W73" s="212">
        <v>3.4599190000000002</v>
      </c>
      <c r="X73" s="212">
        <v>3.4599190000000002</v>
      </c>
      <c r="Y73" s="212">
        <v>3.4599190000000002</v>
      </c>
      <c r="Z73" s="212">
        <v>3.4599190000000002</v>
      </c>
      <c r="AA73" s="212">
        <v>3.4599190000000002</v>
      </c>
      <c r="AB73" s="212">
        <v>3.4599190000000002</v>
      </c>
      <c r="AC73" s="212">
        <v>3.4599190000000002</v>
      </c>
      <c r="AD73" s="212">
        <v>3.4599190000000002</v>
      </c>
      <c r="AE73" s="212">
        <v>3.4599190000000002</v>
      </c>
      <c r="AF73" s="198">
        <v>4.7060000000000001E-3</v>
      </c>
      <c r="AG73" s="37"/>
      <c r="AH73" s="35"/>
    </row>
    <row r="74" spans="1:34" ht="12" customHeight="1">
      <c r="A74" s="36" t="s">
        <v>513</v>
      </c>
      <c r="B74" s="201" t="s">
        <v>189</v>
      </c>
      <c r="C74" s="213">
        <v>56.695960999999997</v>
      </c>
      <c r="D74" s="213">
        <v>57.917053000000003</v>
      </c>
      <c r="E74" s="213">
        <v>58.803417000000003</v>
      </c>
      <c r="F74" s="213">
        <v>59.520606999999998</v>
      </c>
      <c r="G74" s="213">
        <v>60.961613</v>
      </c>
      <c r="H74" s="213">
        <v>61.778464999999997</v>
      </c>
      <c r="I74" s="213">
        <v>62.630665</v>
      </c>
      <c r="J74" s="213">
        <v>63.517944</v>
      </c>
      <c r="K74" s="213">
        <v>64.431792999999999</v>
      </c>
      <c r="L74" s="213">
        <v>65.378876000000005</v>
      </c>
      <c r="M74" s="213">
        <v>66.358963000000003</v>
      </c>
      <c r="N74" s="213">
        <v>67.384628000000006</v>
      </c>
      <c r="O74" s="213">
        <v>68.470359999999999</v>
      </c>
      <c r="P74" s="213">
        <v>69.614081999999996</v>
      </c>
      <c r="Q74" s="213">
        <v>70.813156000000006</v>
      </c>
      <c r="R74" s="213">
        <v>72.061356000000004</v>
      </c>
      <c r="S74" s="213">
        <v>73.302811000000005</v>
      </c>
      <c r="T74" s="213">
        <v>74.531654000000003</v>
      </c>
      <c r="U74" s="213">
        <v>75.824005</v>
      </c>
      <c r="V74" s="213">
        <v>77.182036999999994</v>
      </c>
      <c r="W74" s="213">
        <v>78.588920999999999</v>
      </c>
      <c r="X74" s="213">
        <v>80.042664000000002</v>
      </c>
      <c r="Y74" s="213">
        <v>81.529251000000002</v>
      </c>
      <c r="Z74" s="213">
        <v>83.041359</v>
      </c>
      <c r="AA74" s="213">
        <v>84.576813000000001</v>
      </c>
      <c r="AB74" s="213">
        <v>86.148857000000007</v>
      </c>
      <c r="AC74" s="213">
        <v>87.765747000000005</v>
      </c>
      <c r="AD74" s="213">
        <v>89.43544</v>
      </c>
      <c r="AE74" s="213">
        <v>91.188850000000002</v>
      </c>
      <c r="AF74" s="195">
        <v>1.7117E-2</v>
      </c>
      <c r="AG74" s="37"/>
      <c r="AH74" s="35"/>
    </row>
    <row r="75" spans="1:34" ht="15" customHeight="1">
      <c r="A75" s="35"/>
      <c r="B75" s="201" t="s">
        <v>198</v>
      </c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37"/>
      <c r="AH75" s="35"/>
    </row>
    <row r="76" spans="1:34" ht="15" customHeight="1">
      <c r="A76" s="36" t="s">
        <v>512</v>
      </c>
      <c r="B76" s="199" t="s">
        <v>199</v>
      </c>
      <c r="C76" s="212">
        <v>18.459454000000001</v>
      </c>
      <c r="D76" s="212">
        <v>18.794567000000001</v>
      </c>
      <c r="E76" s="212">
        <v>19.029720000000001</v>
      </c>
      <c r="F76" s="212">
        <v>19.219989999999999</v>
      </c>
      <c r="G76" s="212">
        <v>19.557886</v>
      </c>
      <c r="H76" s="212">
        <v>19.774595000000001</v>
      </c>
      <c r="I76" s="212">
        <v>20.000682999999999</v>
      </c>
      <c r="J76" s="212">
        <v>20.236076000000001</v>
      </c>
      <c r="K76" s="212">
        <v>20.478521000000001</v>
      </c>
      <c r="L76" s="212">
        <v>20.729780000000002</v>
      </c>
      <c r="M76" s="212">
        <v>20.989799000000001</v>
      </c>
      <c r="N76" s="212">
        <v>21.261908999999999</v>
      </c>
      <c r="O76" s="212">
        <v>21.549952999999999</v>
      </c>
      <c r="P76" s="212">
        <v>21.853377999999999</v>
      </c>
      <c r="Q76" s="212">
        <v>22.171499000000001</v>
      </c>
      <c r="R76" s="212">
        <v>22.502642000000002</v>
      </c>
      <c r="S76" s="212">
        <v>22.832003</v>
      </c>
      <c r="T76" s="212">
        <v>23.158017999999998</v>
      </c>
      <c r="U76" s="212">
        <v>23.500875000000001</v>
      </c>
      <c r="V76" s="212">
        <v>23.861160000000002</v>
      </c>
      <c r="W76" s="212">
        <v>24.234411000000001</v>
      </c>
      <c r="X76" s="212">
        <v>24.620087000000002</v>
      </c>
      <c r="Y76" s="212">
        <v>25.014475000000001</v>
      </c>
      <c r="Z76" s="212">
        <v>25.415641999999998</v>
      </c>
      <c r="AA76" s="212">
        <v>25.822996</v>
      </c>
      <c r="AB76" s="212">
        <v>26.240058999999999</v>
      </c>
      <c r="AC76" s="212">
        <v>26.669015999999999</v>
      </c>
      <c r="AD76" s="212">
        <v>27.111986000000002</v>
      </c>
      <c r="AE76" s="212">
        <v>27.577168</v>
      </c>
      <c r="AF76" s="198">
        <v>1.4439E-2</v>
      </c>
      <c r="AG76" s="37"/>
      <c r="AH76" s="35"/>
    </row>
    <row r="77" spans="1:34" ht="15" customHeight="1">
      <c r="A77" s="36" t="s">
        <v>511</v>
      </c>
      <c r="B77" s="199" t="s">
        <v>200</v>
      </c>
      <c r="C77" s="212">
        <v>38.236507000000003</v>
      </c>
      <c r="D77" s="212">
        <v>39.122489999999999</v>
      </c>
      <c r="E77" s="212">
        <v>39.773696999999999</v>
      </c>
      <c r="F77" s="212">
        <v>40.300617000000003</v>
      </c>
      <c r="G77" s="212">
        <v>41.403728000000001</v>
      </c>
      <c r="H77" s="212">
        <v>42.003872000000001</v>
      </c>
      <c r="I77" s="212">
        <v>42.629978000000001</v>
      </c>
      <c r="J77" s="212">
        <v>43.281863999999999</v>
      </c>
      <c r="K77" s="212">
        <v>43.953270000000003</v>
      </c>
      <c r="L77" s="212">
        <v>44.649093999999998</v>
      </c>
      <c r="M77" s="212">
        <v>45.369163999999998</v>
      </c>
      <c r="N77" s="212">
        <v>46.122718999999996</v>
      </c>
      <c r="O77" s="212">
        <v>46.920406</v>
      </c>
      <c r="P77" s="212">
        <v>47.760703999999997</v>
      </c>
      <c r="Q77" s="212">
        <v>48.641658999999997</v>
      </c>
      <c r="R77" s="212">
        <v>49.558715999999997</v>
      </c>
      <c r="S77" s="212">
        <v>50.470806000000003</v>
      </c>
      <c r="T77" s="212">
        <v>51.373634000000003</v>
      </c>
      <c r="U77" s="212">
        <v>52.323132000000001</v>
      </c>
      <c r="V77" s="212">
        <v>53.320877000000003</v>
      </c>
      <c r="W77" s="212">
        <v>54.354511000000002</v>
      </c>
      <c r="X77" s="212">
        <v>55.422576999999997</v>
      </c>
      <c r="Y77" s="212">
        <v>56.514774000000003</v>
      </c>
      <c r="Z77" s="212">
        <v>57.625712999999998</v>
      </c>
      <c r="AA77" s="212">
        <v>58.753819</v>
      </c>
      <c r="AB77" s="212">
        <v>59.908797999999997</v>
      </c>
      <c r="AC77" s="212">
        <v>61.096729000000003</v>
      </c>
      <c r="AD77" s="212">
        <v>62.323456</v>
      </c>
      <c r="AE77" s="212">
        <v>63.611679000000002</v>
      </c>
      <c r="AF77" s="198">
        <v>1.8345E-2</v>
      </c>
      <c r="AG77" s="37"/>
      <c r="AH77" s="35"/>
    </row>
    <row r="78" spans="1:34" ht="15" customHeight="1" thickBot="1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223" t="s">
        <v>2126</v>
      </c>
      <c r="C79" s="224"/>
      <c r="D79" s="224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183"/>
    </row>
    <row r="80" spans="1:34" ht="12" customHeight="1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2130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 t="s">
        <v>2121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 t="s">
        <v>2131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 t="s">
        <v>2123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 t="s">
        <v>2128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 t="s">
        <v>2564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1" spans="2:33" ht="15" customHeight="1"/>
    <row r="112" spans="2:33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2" ht="15" customHeight="1"/>
    <row r="146" spans="2:32" ht="15" customHeight="1"/>
    <row r="147" spans="2:32" ht="15" customHeight="1"/>
    <row r="148" spans="2:32" ht="15" customHeight="1"/>
    <row r="149" spans="2:32" ht="15" customHeight="1"/>
    <row r="150" spans="2:32" ht="15" customHeight="1"/>
    <row r="151" spans="2:32" ht="15" customHeight="1"/>
    <row r="152" spans="2:32" ht="15" customHeight="1"/>
    <row r="153" spans="2:32" ht="15" customHeight="1"/>
    <row r="154" spans="2:32" ht="15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57" spans="2:32" ht="15" customHeight="1"/>
    <row r="158" spans="2:32" ht="15" customHeight="1"/>
    <row r="159" spans="2:32" ht="15" customHeight="1"/>
    <row r="160" spans="2:32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spans="2:32" ht="15" customHeight="1"/>
    <row r="290" spans="2:32" ht="15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3" spans="2:32" ht="15" customHeight="1"/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2" customHeight="1"/>
    <row r="366" ht="15" customHeight="1"/>
    <row r="367" ht="15" customHeight="1"/>
    <row r="368" ht="15" customHeight="1"/>
    <row r="369" spans="2:32" ht="15" customHeight="1"/>
    <row r="370" spans="2:32" ht="15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2" ht="15" customHeight="1"/>
    <row r="546" spans="2:32" ht="15" customHeight="1"/>
    <row r="547" spans="2:32" ht="15" customHeight="1"/>
    <row r="548" spans="2:32" ht="15" customHeight="1"/>
    <row r="549" spans="2:32" ht="15" customHeight="1"/>
    <row r="550" spans="2:32" ht="15" customHeight="1"/>
    <row r="551" spans="2:32" ht="15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/>
    <row r="554" spans="2:32" ht="15" customHeight="1"/>
    <row r="555" spans="2:32" ht="15" customHeight="1"/>
    <row r="556" spans="2:32" ht="15" customHeight="1"/>
    <row r="557" spans="2:32" ht="15" customHeight="1"/>
    <row r="558" spans="2:32" ht="15" customHeight="1"/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2" ht="15" customHeight="1"/>
    <row r="642" spans="2:32" ht="15" customHeight="1"/>
    <row r="643" spans="2:32" ht="15" customHeight="1"/>
    <row r="644" spans="2:32" ht="15" customHeight="1"/>
    <row r="645" spans="2:32" ht="15" customHeight="1"/>
    <row r="646" spans="2:32" ht="15" customHeight="1"/>
    <row r="647" spans="2:32" ht="15" customHeight="1"/>
    <row r="648" spans="2:32" ht="15" customHeight="1"/>
    <row r="649" spans="2:32" ht="15" customHeight="1"/>
    <row r="650" spans="2:32" ht="15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3" spans="2:32" ht="15" customHeight="1"/>
    <row r="654" spans="2:32" ht="15" customHeight="1"/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spans="2:32" ht="15" customHeight="1"/>
    <row r="722" spans="2:32" ht="15" customHeight="1"/>
    <row r="723" spans="2:32" ht="15" customHeight="1"/>
    <row r="724" spans="2:32" ht="15" customHeight="1"/>
    <row r="725" spans="2:32" ht="15" customHeight="1"/>
    <row r="726" spans="2:32" ht="15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29" spans="2:32" ht="15" customHeight="1"/>
    <row r="730" spans="2:32" ht="15" customHeight="1"/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spans="2:32" ht="15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0" spans="2:32" ht="15" customHeight="1"/>
    <row r="821" spans="2:32" ht="15" customHeight="1"/>
    <row r="822" spans="2:32" ht="15" customHeight="1"/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8" spans="2:32" ht="15" customHeight="1"/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spans="2:32" ht="15" customHeight="1"/>
    <row r="978" spans="2:32" ht="15" customHeight="1"/>
    <row r="979" spans="2:32" ht="15" customHeight="1"/>
    <row r="980" spans="2:32" ht="15" customHeight="1"/>
    <row r="981" spans="2:32" ht="15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4" spans="2:32" ht="15" customHeight="1"/>
    <row r="985" spans="2:32" ht="15" customHeight="1"/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2" ht="15" customHeight="1"/>
    <row r="1074" spans="2:32" ht="15" customHeight="1"/>
    <row r="1075" spans="2:32" ht="15" customHeight="1"/>
    <row r="1076" spans="2:32" ht="15" customHeight="1"/>
    <row r="1077" spans="2:32" ht="15" customHeight="1"/>
    <row r="1078" spans="2:32" ht="15" customHeight="1"/>
    <row r="1079" spans="2:32" ht="15" customHeight="1"/>
    <row r="1080" spans="2:32" ht="15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3" spans="2:32" ht="15" customHeight="1"/>
    <row r="1084" spans="2:32" ht="15" customHeight="1"/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spans="2:32" ht="15" customHeight="1"/>
    <row r="1170" spans="2:32" ht="15" customHeight="1"/>
    <row r="1171" spans="2:32" ht="15" customHeight="1"/>
    <row r="1172" spans="2:32" ht="15" customHeight="1"/>
    <row r="1173" spans="2:32" ht="15" customHeight="1"/>
    <row r="1174" spans="2:32" ht="15" customHeight="1"/>
    <row r="1175" spans="2:32" ht="15" customHeight="1"/>
    <row r="1176" spans="2:32" ht="15" customHeight="1"/>
    <row r="1177" spans="2:32" ht="15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0" spans="2:32" ht="15" customHeight="1"/>
    <row r="1181" spans="2:32" ht="15" customHeight="1"/>
    <row r="1182" spans="2:32" ht="15" customHeight="1"/>
    <row r="1183" spans="2:32" ht="15" customHeight="1"/>
    <row r="1184" spans="2:32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16" spans="2:32" ht="15" customHeight="1"/>
    <row r="1317" spans="2:32" ht="15" customHeight="1"/>
    <row r="1318" spans="2:32" ht="15" customHeight="1"/>
    <row r="1319" spans="2:32" ht="15" customHeight="1"/>
    <row r="1320" spans="2:32" ht="15" customHeight="1"/>
    <row r="1321" spans="2:32" ht="15" customHeight="1"/>
    <row r="1322" spans="2:32" ht="15" customHeight="1"/>
    <row r="1323" spans="2:32" ht="15" customHeight="1"/>
    <row r="1324" spans="2:32" ht="15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spans="2:32" ht="15" customHeight="1"/>
    <row r="1426" spans="2:32" ht="15" customHeight="1"/>
    <row r="1427" spans="2:32" ht="15" customHeight="1"/>
    <row r="1428" spans="2:32" ht="15" customHeight="1"/>
    <row r="1429" spans="2:32" ht="15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2" spans="2:32" ht="15" customHeight="1"/>
    <row r="1433" spans="2:32" ht="15" customHeight="1"/>
    <row r="1434" spans="2:32" ht="12" customHeight="1"/>
    <row r="1435" spans="2:32" ht="15" customHeight="1"/>
    <row r="1436" spans="2:32" ht="15" customHeight="1"/>
    <row r="1437" spans="2:32" ht="15" customHeight="1"/>
    <row r="1438" spans="2:32" ht="15" customHeight="1"/>
    <row r="1439" spans="2:32" ht="15" customHeight="1"/>
    <row r="1440" spans="2:32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34" spans="2:32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79:AG79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564</v>
      </c>
      <c r="B10" s="52" t="s">
        <v>563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>
      <c r="AG14" s="147"/>
    </row>
    <row r="15" spans="1:33" ht="15" customHeight="1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/>
    <row r="17" spans="1:33" ht="15" customHeight="1">
      <c r="B17" s="53" t="s">
        <v>468</v>
      </c>
    </row>
    <row r="18" spans="1:33" ht="15" customHeight="1">
      <c r="B18" s="53" t="s">
        <v>544</v>
      </c>
    </row>
    <row r="19" spans="1:33" ht="15" customHeight="1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/>
    <row r="38" spans="1:33" ht="12" customHeight="1">
      <c r="B38" s="53" t="s">
        <v>2015</v>
      </c>
    </row>
    <row r="39" spans="1:33" ht="12" customHeight="1">
      <c r="B39" s="53" t="s">
        <v>456</v>
      </c>
    </row>
    <row r="40" spans="1:33" ht="12" customHeight="1">
      <c r="B40" s="53" t="s">
        <v>544</v>
      </c>
    </row>
    <row r="41" spans="1:33" ht="15" customHeight="1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/>
    <row r="59" spans="1:33" ht="15" customHeight="1">
      <c r="B59" s="53" t="s">
        <v>184</v>
      </c>
    </row>
    <row r="60" spans="1:33" ht="15" customHeight="1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/>
    <row r="62" spans="1:33" ht="15" customHeight="1">
      <c r="B62" s="53" t="s">
        <v>524</v>
      </c>
    </row>
    <row r="63" spans="1:33" ht="15" customHeight="1">
      <c r="B63" s="53" t="s">
        <v>194</v>
      </c>
    </row>
    <row r="64" spans="1:33" ht="15" customHeight="1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>
      <c r="B69" s="53" t="s">
        <v>197</v>
      </c>
    </row>
    <row r="70" spans="1:34" ht="15" customHeight="1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>
      <c r="B75" s="53" t="s">
        <v>198</v>
      </c>
    </row>
    <row r="76" spans="1:34" ht="15" customHeight="1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/>
    <row r="79" spans="1:34" ht="15" customHeight="1">
      <c r="B79" s="225" t="s">
        <v>2016</v>
      </c>
      <c r="C79" s="226"/>
      <c r="D79" s="226"/>
      <c r="E79" s="226"/>
      <c r="F79" s="226"/>
      <c r="G79" s="226"/>
      <c r="H79" s="226"/>
      <c r="I79" s="226"/>
      <c r="J79" s="226"/>
      <c r="K79" s="226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142"/>
    </row>
    <row r="80" spans="1:34" ht="12" customHeight="1">
      <c r="B80" s="22" t="s">
        <v>2017</v>
      </c>
    </row>
    <row r="81" spans="2:2" ht="15" customHeight="1">
      <c r="B81" s="22" t="s">
        <v>2024</v>
      </c>
    </row>
    <row r="82" spans="2:2" ht="15" customHeight="1">
      <c r="B82" s="22" t="s">
        <v>2025</v>
      </c>
    </row>
    <row r="83" spans="2:2" ht="15" customHeight="1">
      <c r="B83" s="22" t="s">
        <v>2011</v>
      </c>
    </row>
    <row r="84" spans="2:2" ht="15" customHeight="1">
      <c r="B84" s="22" t="s">
        <v>2026</v>
      </c>
    </row>
    <row r="85" spans="2:2" ht="12" customHeight="1">
      <c r="B85" s="22" t="s">
        <v>2027</v>
      </c>
    </row>
    <row r="86" spans="2:2" ht="15" customHeight="1">
      <c r="B86" s="22" t="s">
        <v>1984</v>
      </c>
    </row>
    <row r="87" spans="2:2" ht="15" customHeight="1">
      <c r="B87" s="22" t="s">
        <v>1155</v>
      </c>
    </row>
    <row r="88" spans="2:2" ht="15" customHeight="1">
      <c r="B88" s="22" t="s">
        <v>1985</v>
      </c>
    </row>
    <row r="89" spans="2:2" ht="12" customHeight="1">
      <c r="B89" s="22" t="s">
        <v>2012</v>
      </c>
    </row>
    <row r="90" spans="2:2" ht="15" customHeight="1">
      <c r="B90" s="22" t="s">
        <v>2021</v>
      </c>
    </row>
    <row r="91" spans="2:2" ht="15" customHeight="1">
      <c r="B91" s="22" t="s">
        <v>2022</v>
      </c>
    </row>
    <row r="92" spans="2:2" ht="15" customHeight="1"/>
    <row r="93" spans="2:2" ht="15" customHeight="1"/>
    <row r="94" spans="2:2" ht="15" customHeight="1"/>
    <row r="95" spans="2:2" ht="15" customHeight="1"/>
    <row r="96" spans="2:2" ht="15" customHeight="1"/>
    <row r="97" ht="12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2" customHeight="1"/>
    <row r="105" ht="15" customHeight="1"/>
    <row r="106" ht="15" customHeight="1"/>
    <row r="107" ht="15" customHeight="1"/>
    <row r="108" ht="15" customHeight="1"/>
    <row r="109" ht="15" customHeight="1"/>
    <row r="110" ht="12" customHeight="1"/>
    <row r="111" ht="15" customHeight="1"/>
    <row r="112" ht="15" customHeight="1"/>
    <row r="113" ht="15" customHeight="1"/>
    <row r="114" ht="12" customHeight="1"/>
    <row r="115" ht="15" customHeight="1"/>
    <row r="116" ht="15" customHeight="1"/>
    <row r="117" ht="15" customHeight="1"/>
    <row r="118" ht="15" customHeight="1"/>
    <row r="119" ht="15" customHeight="1"/>
    <row r="120" ht="12" customHeight="1"/>
    <row r="121" ht="15" customHeight="1"/>
    <row r="122" ht="15" customHeight="1"/>
    <row r="123" ht="15" customHeight="1"/>
    <row r="124" ht="15" customHeight="1"/>
    <row r="125" ht="12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spans="2:33" ht="15" customHeight="1"/>
    <row r="146" spans="2:33" ht="15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48" spans="2:33" ht="15" customHeight="1"/>
    <row r="149" spans="2:33" ht="15" customHeight="1"/>
    <row r="150" spans="2:33" ht="15" customHeight="1"/>
    <row r="151" spans="2:33" ht="15" customHeight="1"/>
    <row r="152" spans="2:33" ht="15" customHeight="1"/>
    <row r="153" spans="2:33" ht="15" customHeight="1"/>
    <row r="154" spans="2:33" ht="15" customHeight="1"/>
    <row r="155" spans="2:33" ht="15" customHeight="1"/>
    <row r="156" spans="2:33" ht="15" customHeight="1"/>
    <row r="157" spans="2:33" ht="15" customHeight="1"/>
    <row r="158" spans="2:33" ht="15" customHeight="1"/>
    <row r="159" spans="2:33" ht="15" customHeight="1"/>
    <row r="160" spans="2:33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2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2" customHeight="1"/>
    <row r="226" ht="15" customHeight="1"/>
    <row r="227" ht="12" customHeight="1"/>
    <row r="228" ht="15" customHeight="1"/>
    <row r="229" ht="15" customHeight="1"/>
    <row r="230" ht="15" customHeight="1"/>
    <row r="231" ht="15" customHeight="1"/>
    <row r="232" ht="12" customHeight="1"/>
    <row r="233" ht="15" customHeight="1"/>
    <row r="234" ht="15" customHeight="1"/>
    <row r="235" ht="15" customHeight="1"/>
    <row r="236" ht="12" customHeight="1"/>
    <row r="237" ht="15" customHeight="1"/>
    <row r="238" ht="15" customHeight="1"/>
    <row r="239" ht="15" customHeight="1"/>
    <row r="240" ht="15" customHeight="1"/>
    <row r="241" ht="12" customHeight="1"/>
    <row r="242" ht="15" customHeight="1"/>
    <row r="243" ht="15" customHeight="1"/>
    <row r="244" ht="12" customHeight="1"/>
    <row r="245" ht="15" customHeight="1"/>
    <row r="246" ht="15" customHeight="1"/>
    <row r="247" ht="15" customHeight="1"/>
    <row r="248" ht="12" customHeight="1"/>
    <row r="249" ht="15" customHeight="1"/>
    <row r="250" ht="15" customHeight="1"/>
    <row r="251" ht="15" customHeight="1"/>
    <row r="252" ht="12" customHeight="1"/>
    <row r="253" ht="15" customHeight="1"/>
    <row r="254" ht="15" customHeight="1"/>
    <row r="255" ht="12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spans="2:33" ht="15" customHeight="1"/>
    <row r="274" spans="2:33" ht="15" customHeight="1"/>
    <row r="275" spans="2:33" ht="15" customHeight="1"/>
    <row r="276" spans="2:33" ht="15" customHeight="1"/>
    <row r="277" spans="2:33" ht="15" customHeight="1"/>
    <row r="278" spans="2:33" ht="15" customHeight="1"/>
    <row r="279" spans="2:33" ht="15" customHeight="1"/>
    <row r="280" spans="2:33" ht="15" customHeight="1"/>
    <row r="281" spans="2:33" ht="15" customHeight="1"/>
    <row r="282" spans="2:33" ht="15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84" spans="2:33" ht="15" customHeight="1"/>
    <row r="285" spans="2:33" ht="15" customHeight="1"/>
    <row r="286" spans="2:33" ht="15" customHeight="1"/>
    <row r="287" spans="2:33" ht="15" customHeight="1"/>
    <row r="288" spans="2:33" ht="15" customHeight="1"/>
    <row r="289" ht="15" customHeight="1"/>
    <row r="290" ht="15" customHeight="1"/>
    <row r="291" ht="15" customHeight="1"/>
    <row r="292" ht="15" customHeight="1"/>
    <row r="293" ht="15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2" customHeight="1"/>
    <row r="323" ht="15" customHeight="1"/>
    <row r="324" ht="12" customHeight="1"/>
    <row r="325" ht="15" customHeight="1"/>
    <row r="326" ht="12" customHeight="1"/>
    <row r="327" ht="15" customHeight="1"/>
    <row r="328" ht="15" customHeight="1"/>
    <row r="329" ht="15" customHeight="1"/>
    <row r="330" ht="15" customHeight="1"/>
    <row r="331" ht="12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spans="2:33" ht="15" customHeight="1"/>
    <row r="354" spans="2:33" ht="15" customHeight="1"/>
    <row r="355" spans="2:33" ht="15" customHeight="1"/>
    <row r="356" spans="2:33" ht="15" customHeight="1"/>
    <row r="357" spans="2:33" ht="15" customHeight="1"/>
    <row r="358" spans="2:33" ht="15" customHeight="1"/>
    <row r="359" spans="2:33" ht="15" customHeight="1"/>
    <row r="360" spans="2:33" ht="15" customHeight="1"/>
    <row r="361" spans="2:33" ht="15" customHeight="1"/>
    <row r="362" spans="2:33" ht="15" customHeight="1"/>
    <row r="363" spans="2:33" ht="15" customHeight="1"/>
    <row r="364" spans="2:33" ht="15" customHeight="1"/>
    <row r="365" spans="2:33" ht="12" customHeight="1"/>
    <row r="366" spans="2:33" ht="15" customHeight="1"/>
    <row r="367" spans="2:33" ht="15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69" ht="15" customHeight="1"/>
    <row r="370" ht="15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2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2" customHeight="1"/>
    <row r="492" ht="15" customHeight="1"/>
    <row r="493" ht="15" customHeight="1"/>
    <row r="494" ht="12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2" customHeight="1"/>
    <row r="509" ht="15" customHeight="1"/>
    <row r="510" ht="15" customHeight="1"/>
    <row r="511" ht="12" customHeight="1"/>
    <row r="512" ht="12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2" customHeight="1"/>
    <row r="544" ht="15" customHeight="1"/>
    <row r="545" spans="2:33" ht="15" customHeight="1"/>
    <row r="546" spans="2:33" ht="15" customHeight="1"/>
    <row r="547" spans="2:33" ht="15" customHeight="1"/>
    <row r="548" spans="2:33" ht="15" customHeight="1"/>
    <row r="549" spans="2:33" ht="15" customHeight="1"/>
    <row r="550" spans="2:33" ht="15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52" spans="2:33" ht="15" customHeight="1"/>
    <row r="553" spans="2:33" ht="15" customHeight="1"/>
    <row r="554" spans="2:33" ht="15" customHeight="1"/>
    <row r="555" spans="2:33" ht="15" customHeight="1"/>
    <row r="556" spans="2:33" ht="15" customHeight="1"/>
    <row r="557" spans="2:33" ht="15" customHeight="1"/>
    <row r="558" spans="2:33" ht="15" customHeight="1"/>
    <row r="559" spans="2:33" ht="15" customHeight="1"/>
    <row r="560" spans="2:33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2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2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2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spans="2:33" ht="15" customHeight="1"/>
    <row r="642" spans="2:33" ht="15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44" spans="2:33" ht="15" customHeight="1"/>
    <row r="645" spans="2:33" ht="15" customHeight="1"/>
    <row r="646" spans="2:33" ht="15" customHeight="1"/>
    <row r="647" spans="2:33" ht="15" customHeight="1"/>
    <row r="648" spans="2:33" ht="15" customHeight="1"/>
    <row r="649" spans="2:33" ht="15" customHeight="1"/>
    <row r="650" spans="2:33" ht="15" customHeight="1"/>
    <row r="651" spans="2:33" ht="15" customHeight="1"/>
    <row r="652" spans="2:33" ht="15" customHeight="1"/>
    <row r="653" spans="2:33" ht="15" customHeight="1"/>
    <row r="654" spans="2:33" ht="15" customHeight="1"/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2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2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2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/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2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2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2" customHeight="1"/>
    <row r="790" ht="15" customHeight="1"/>
    <row r="791" ht="15" customHeight="1"/>
    <row r="792" ht="12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spans="2:33" ht="15" customHeight="1"/>
    <row r="802" spans="2:33" ht="15" customHeight="1"/>
    <row r="803" spans="2:33" ht="15" customHeight="1"/>
    <row r="804" spans="2:33" ht="15" customHeight="1"/>
    <row r="805" spans="2:33" ht="15" customHeight="1"/>
    <row r="806" spans="2:33" ht="15" customHeight="1"/>
    <row r="807" spans="2:33" ht="15" customHeight="1"/>
    <row r="808" spans="2:33" ht="15" customHeight="1"/>
    <row r="809" spans="2:33" ht="15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11" spans="2:33" ht="15" customHeight="1"/>
    <row r="812" spans="2:33" ht="15" customHeight="1"/>
    <row r="813" spans="2:33" ht="15" customHeight="1"/>
    <row r="814" spans="2:33" ht="15" customHeight="1"/>
    <row r="815" spans="2:33" ht="15" customHeight="1"/>
    <row r="816" spans="2:33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2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2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2" customHeight="1"/>
    <row r="869" ht="15" customHeight="1"/>
    <row r="870" ht="15" customHeight="1"/>
    <row r="871" ht="12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2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2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2" customHeight="1"/>
    <row r="954" ht="15" customHeight="1"/>
    <row r="955" ht="15" customHeight="1"/>
    <row r="956" ht="12" customHeight="1"/>
    <row r="957" ht="15" customHeight="1"/>
    <row r="958" ht="15" customHeight="1"/>
    <row r="959" ht="15" customHeight="1"/>
    <row r="960" ht="15" customHeight="1"/>
    <row r="961" spans="2:33" ht="15" customHeight="1"/>
    <row r="962" spans="2:33" ht="15" customHeight="1"/>
    <row r="963" spans="2:33" ht="15" customHeight="1"/>
    <row r="964" spans="2:33" ht="15" customHeight="1"/>
    <row r="965" spans="2:33" ht="15" customHeight="1"/>
    <row r="966" spans="2:33" ht="15" customHeight="1"/>
    <row r="967" spans="2:33" ht="15" customHeight="1"/>
    <row r="968" spans="2:33" ht="15" customHeight="1"/>
    <row r="969" spans="2:33" ht="15" customHeight="1"/>
    <row r="970" spans="2:33" ht="15" customHeight="1"/>
    <row r="971" spans="2:33" ht="15" customHeight="1"/>
    <row r="972" spans="2:33" ht="15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74" spans="2:33" ht="15" customHeight="1"/>
    <row r="975" spans="2:33" ht="15" customHeight="1"/>
    <row r="976" spans="2:33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2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2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2" customHeight="1"/>
    <row r="1054" ht="15" customHeight="1"/>
    <row r="1055" ht="15" customHeight="1"/>
    <row r="1056" ht="12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74" spans="2:33" ht="15" customHeight="1"/>
    <row r="1075" spans="2:33" ht="15" customHeight="1"/>
    <row r="1076" spans="2:33" ht="15" customHeight="1"/>
    <row r="1077" spans="2:33" ht="15" customHeight="1"/>
    <row r="1078" spans="2:33" ht="15" customHeight="1"/>
    <row r="1079" spans="2:33" ht="15" customHeight="1"/>
    <row r="1080" spans="2:33" ht="15" customHeight="1"/>
    <row r="1081" spans="2:33" ht="15" customHeight="1"/>
    <row r="1082" spans="2:33" ht="15" customHeight="1"/>
    <row r="1083" spans="2:33" ht="15" customHeight="1"/>
    <row r="1084" spans="2:33" ht="15" customHeight="1"/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2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2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2" customHeight="1"/>
    <row r="1125" ht="15" customHeight="1"/>
    <row r="1126" ht="15" customHeight="1"/>
    <row r="1127" ht="12" customHeight="1"/>
    <row r="1128" ht="12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spans="2:33" ht="15" customHeight="1"/>
    <row r="1138" spans="2:33" ht="15" customHeight="1"/>
    <row r="1139" spans="2:33" ht="15" customHeight="1"/>
    <row r="1140" spans="2:33" ht="15" customHeight="1"/>
    <row r="1141" spans="2:33" ht="15" customHeight="1"/>
    <row r="1142" spans="2:33" ht="15" customHeight="1"/>
    <row r="1143" spans="2:33" ht="15" customHeight="1"/>
    <row r="1144" spans="2:33" ht="15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46" spans="2:33" ht="15" customHeight="1"/>
    <row r="1147" spans="2:33" ht="15" customHeight="1"/>
    <row r="1148" spans="2:33" ht="15" customHeight="1"/>
    <row r="1149" spans="2:33" ht="15" customHeight="1"/>
    <row r="1150" spans="2:33" ht="15" customHeight="1"/>
    <row r="1151" spans="2:33" ht="15" customHeight="1"/>
    <row r="1152" spans="2:33" ht="15" customHeight="1"/>
    <row r="1153" ht="15" customHeight="1"/>
    <row r="1154" ht="15" customHeight="1"/>
    <row r="1155" ht="15" customHeight="1"/>
    <row r="1156" ht="15" customHeight="1"/>
    <row r="1157" ht="15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2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2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2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2" customHeight="1"/>
    <row r="1221" ht="12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2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2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2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2" customHeight="1"/>
    <row r="1257" ht="12" customHeight="1"/>
    <row r="1258" ht="15" customHeight="1"/>
    <row r="1259" ht="15" customHeight="1"/>
    <row r="1260" ht="15" customHeight="1"/>
    <row r="1261" ht="12" customHeight="1"/>
    <row r="1262" ht="15" customHeight="1"/>
    <row r="1263" ht="15" customHeight="1"/>
    <row r="1264" ht="15" customHeight="1"/>
    <row r="1265" spans="2:33" ht="15" customHeight="1"/>
    <row r="1266" spans="2:33" ht="15" customHeight="1"/>
    <row r="1267" spans="2:33" ht="15" customHeight="1"/>
    <row r="1268" spans="2:33" ht="15" customHeight="1"/>
    <row r="1269" spans="2:33" ht="15" customHeight="1"/>
    <row r="1270" spans="2:33" ht="15" customHeight="1"/>
    <row r="1271" spans="2:33" ht="15" customHeight="1"/>
    <row r="1272" spans="2:33" ht="15" customHeight="1"/>
    <row r="1273" spans="2:33" ht="15" customHeight="1"/>
    <row r="1274" spans="2:33" ht="15" customHeight="1"/>
    <row r="1275" spans="2:33" ht="15" customHeight="1"/>
    <row r="1276" spans="2:33" ht="15" customHeight="1"/>
    <row r="1277" spans="2:33" ht="15" customHeight="1"/>
    <row r="1278" spans="2:33" ht="15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80" spans="2:33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2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2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2" customHeight="1"/>
    <row r="1360" ht="12" customHeight="1"/>
    <row r="1361" ht="15" customHeight="1"/>
    <row r="1362" ht="15" customHeight="1"/>
    <row r="1363" ht="15" customHeight="1"/>
    <row r="1364" ht="15" customHeight="1"/>
    <row r="1365" ht="12" customHeight="1"/>
    <row r="1366" ht="15" customHeight="1"/>
    <row r="1367" ht="15" customHeight="1"/>
    <row r="1368" ht="15" customHeight="1"/>
    <row r="1369" ht="15" customHeight="1"/>
    <row r="1370" ht="15" customHeight="1"/>
    <row r="1371" ht="12" customHeight="1"/>
    <row r="1372" ht="15" customHeight="1"/>
    <row r="1373" ht="15" customHeight="1"/>
    <row r="1374" ht="15" customHeight="1"/>
    <row r="1375" ht="15" customHeight="1"/>
    <row r="1376" ht="15" customHeight="1"/>
    <row r="1377" ht="12" customHeight="1"/>
    <row r="1378" ht="12" customHeight="1"/>
    <row r="1379" ht="15" customHeight="1"/>
    <row r="1380" ht="12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spans="2:33" ht="15" customHeight="1"/>
    <row r="1394" spans="2:33" ht="15" customHeight="1"/>
    <row r="1395" spans="2:33" ht="15" customHeight="1"/>
    <row r="1396" spans="2:33" ht="15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398" spans="2:33" ht="15" customHeight="1"/>
    <row r="1399" spans="2:33" ht="15" customHeight="1"/>
    <row r="1400" spans="2:33" ht="15" customHeight="1"/>
    <row r="1401" spans="2:33" ht="15" customHeight="1"/>
    <row r="1402" spans="2:33" ht="15" customHeight="1"/>
    <row r="1403" spans="2:33" ht="15" customHeight="1"/>
    <row r="1404" spans="2:33" ht="15" customHeight="1"/>
    <row r="1405" spans="2:33" ht="15" customHeight="1"/>
    <row r="1406" spans="2:33" ht="15" customHeight="1"/>
    <row r="1407" spans="2:33" ht="15" customHeight="1"/>
    <row r="1408" spans="2:33" ht="15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2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2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2" customHeight="1"/>
    <row r="1460" ht="15" customHeight="1"/>
    <row r="1461" ht="12" customHeight="1"/>
    <row r="1462" ht="12" customHeight="1"/>
    <row r="1463" ht="15" customHeight="1"/>
    <row r="1464" ht="15" customHeight="1"/>
    <row r="1465" ht="15" customHeight="1"/>
    <row r="1466" ht="15" customHeight="1"/>
    <row r="1467" ht="12" customHeight="1"/>
    <row r="1468" ht="15" customHeight="1"/>
    <row r="1469" ht="15" customHeight="1"/>
    <row r="1470" ht="15" customHeight="1"/>
    <row r="1471" ht="15" customHeight="1"/>
    <row r="1472" ht="15" customHeight="1"/>
    <row r="1473" ht="12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2" customHeight="1"/>
    <row r="1481" ht="12" customHeight="1"/>
    <row r="1482" ht="15" customHeight="1"/>
    <row r="1483" ht="12" customHeight="1"/>
    <row r="1484" ht="15" customHeight="1"/>
    <row r="1485" ht="15" customHeight="1"/>
    <row r="1486" ht="15" customHeight="1"/>
    <row r="1487" ht="15" customHeight="1"/>
    <row r="1488" ht="15" customHeight="1"/>
    <row r="1489" spans="2:33" ht="15" customHeight="1"/>
    <row r="1490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499" spans="2:33" ht="15" customHeight="1"/>
    <row r="1500" spans="2:33" ht="15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  <row r="1502" spans="2:33" ht="15" customHeight="1"/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AE81"/>
  <sheetViews>
    <sheetView topLeftCell="A52" workbookViewId="0">
      <selection activeCell="A39" sqref="A1:XFD1048576"/>
    </sheetView>
  </sheetViews>
  <sheetFormatPr defaultRowHeight="14.5"/>
  <cols>
    <col min="1" max="1" width="16.179687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  <col min="12" max="12" width="11" bestFit="1" customWidth="1"/>
  </cols>
  <sheetData>
    <row r="1" spans="1:11" s="152" customFormat="1" ht="15.5">
      <c r="A1" s="3" t="s">
        <v>2568</v>
      </c>
    </row>
    <row r="2" spans="1:11" ht="15" thickBot="1">
      <c r="A2" s="227"/>
      <c r="B2" s="227"/>
      <c r="C2" s="227"/>
      <c r="D2" s="227"/>
      <c r="E2" s="227"/>
      <c r="F2" s="227"/>
      <c r="G2" s="227"/>
      <c r="H2" s="227"/>
      <c r="I2" s="227"/>
      <c r="J2" s="227"/>
      <c r="K2" s="227"/>
    </row>
    <row r="3" spans="1:11" ht="15" customHeight="1">
      <c r="A3" s="156" t="s">
        <v>2064</v>
      </c>
      <c r="B3" s="157"/>
      <c r="C3" s="228" t="s">
        <v>2065</v>
      </c>
      <c r="D3" s="228"/>
      <c r="E3" s="228"/>
      <c r="F3" s="158"/>
      <c r="G3" s="228" t="s">
        <v>2066</v>
      </c>
      <c r="H3" s="228"/>
      <c r="I3" s="228"/>
      <c r="J3" s="158"/>
      <c r="K3" s="159" t="s">
        <v>2067</v>
      </c>
    </row>
    <row r="4" spans="1:11" ht="26">
      <c r="A4" s="160" t="s">
        <v>2068</v>
      </c>
      <c r="B4" s="161"/>
      <c r="C4" s="162" t="s">
        <v>2069</v>
      </c>
      <c r="D4" s="162" t="s">
        <v>2070</v>
      </c>
      <c r="E4" s="162" t="s">
        <v>2071</v>
      </c>
      <c r="F4" s="162"/>
      <c r="G4" s="162" t="s">
        <v>2069</v>
      </c>
      <c r="H4" s="162" t="s">
        <v>2070</v>
      </c>
      <c r="I4" s="162" t="s">
        <v>2071</v>
      </c>
      <c r="J4" s="162"/>
      <c r="K4" s="163" t="s">
        <v>2072</v>
      </c>
    </row>
    <row r="5" spans="1:11">
      <c r="A5" s="164" t="s">
        <v>2073</v>
      </c>
      <c r="B5" s="165"/>
      <c r="C5" s="166">
        <v>983</v>
      </c>
      <c r="D5" s="167">
        <v>20267.225909090906</v>
      </c>
      <c r="E5" s="168">
        <v>47.141269049911173</v>
      </c>
      <c r="F5" s="166"/>
      <c r="G5" s="166">
        <v>1089</v>
      </c>
      <c r="H5" s="167">
        <v>22452.704999999998</v>
      </c>
      <c r="I5" s="168">
        <v>52.224661236371581</v>
      </c>
      <c r="J5" s="166"/>
      <c r="K5" s="169">
        <v>22</v>
      </c>
    </row>
    <row r="6" spans="1:11">
      <c r="A6" s="164" t="s">
        <v>2074</v>
      </c>
      <c r="B6" s="170"/>
      <c r="C6" s="171">
        <v>290</v>
      </c>
      <c r="D6" s="172">
        <v>51682.028917177428</v>
      </c>
      <c r="E6" s="173">
        <v>120.21163829516094</v>
      </c>
      <c r="F6" s="174"/>
      <c r="G6" s="175">
        <v>343</v>
      </c>
      <c r="H6" s="172">
        <v>61127.365236523648</v>
      </c>
      <c r="I6" s="173">
        <v>142.1813515008283</v>
      </c>
      <c r="J6" s="174"/>
      <c r="K6" s="176">
        <v>2.5451999999999999</v>
      </c>
    </row>
    <row r="7" spans="1:11" ht="25">
      <c r="A7" s="164" t="s">
        <v>2075</v>
      </c>
      <c r="B7" s="170"/>
      <c r="C7" s="171">
        <v>1458</v>
      </c>
      <c r="D7" s="172">
        <v>20162.628658536585</v>
      </c>
      <c r="E7" s="168">
        <v>46.897977385211739</v>
      </c>
      <c r="F7" s="174"/>
      <c r="G7" s="175">
        <v>1584</v>
      </c>
      <c r="H7" s="172">
        <v>21905.078048780488</v>
      </c>
      <c r="I7" s="168">
        <v>50.950889011094226</v>
      </c>
      <c r="J7" s="174"/>
      <c r="K7" s="177">
        <v>32.799999999999997</v>
      </c>
    </row>
    <row r="11" spans="1:11" s="152" customFormat="1">
      <c r="A11" s="3" t="s">
        <v>2058</v>
      </c>
    </row>
    <row r="12" spans="1:11" ht="43.5">
      <c r="C12" s="135" t="s">
        <v>2569</v>
      </c>
      <c r="D12" s="135" t="s">
        <v>2570</v>
      </c>
    </row>
    <row r="13" spans="1:11">
      <c r="A13" t="s">
        <v>2061</v>
      </c>
      <c r="B13" t="s">
        <v>976</v>
      </c>
      <c r="C13" s="154">
        <f>D13/H6*A77/10^9</f>
        <v>3.5884025208861847</v>
      </c>
      <c r="D13">
        <f>C44</f>
        <v>483583466000000</v>
      </c>
    </row>
    <row r="15" spans="1:11" s="153" customFormat="1" ht="43.5">
      <c r="A15" s="135" t="s">
        <v>2059</v>
      </c>
      <c r="B15" s="135" t="s">
        <v>2060</v>
      </c>
      <c r="C15" s="135" t="s">
        <v>2571</v>
      </c>
      <c r="D15" s="135" t="s">
        <v>2572</v>
      </c>
      <c r="E15" s="135"/>
    </row>
    <row r="16" spans="1:11">
      <c r="A16" t="s">
        <v>2062</v>
      </c>
      <c r="B16" t="s">
        <v>977</v>
      </c>
      <c r="C16">
        <v>2.6</v>
      </c>
      <c r="D16">
        <f>C16*10^12/$K$6*$G$6</f>
        <v>350385038503850.44</v>
      </c>
      <c r="H16" s="155"/>
    </row>
    <row r="17" spans="1:8">
      <c r="A17" t="s">
        <v>2063</v>
      </c>
      <c r="B17" t="s">
        <v>977</v>
      </c>
      <c r="C17">
        <v>1.6</v>
      </c>
      <c r="D17">
        <f t="shared" ref="D17:D21" si="0">C17*10^12/$K$6*$G$6</f>
        <v>215621562156215.63</v>
      </c>
      <c r="H17" s="155"/>
    </row>
    <row r="18" spans="1:8">
      <c r="A18" t="s">
        <v>2573</v>
      </c>
      <c r="B18" t="s">
        <v>977</v>
      </c>
      <c r="C18">
        <f>0.67*0.5</f>
        <v>0.33500000000000002</v>
      </c>
      <c r="D18">
        <f>C18*10^12/$K$6*$G$6</f>
        <v>45145764576457.648</v>
      </c>
      <c r="E18" t="s">
        <v>2574</v>
      </c>
      <c r="H18" s="155"/>
    </row>
    <row r="19" spans="1:8">
      <c r="A19" t="s">
        <v>2575</v>
      </c>
      <c r="B19" t="s">
        <v>984</v>
      </c>
      <c r="C19">
        <v>2.5999999999999999E-2</v>
      </c>
      <c r="D19">
        <f>C19*10^12/$K$6*$G$6</f>
        <v>3503850385038.5039</v>
      </c>
    </row>
    <row r="20" spans="1:8">
      <c r="A20" t="s">
        <v>2576</v>
      </c>
      <c r="B20" t="s">
        <v>981</v>
      </c>
      <c r="C20">
        <v>0.06</v>
      </c>
      <c r="D20">
        <f t="shared" si="0"/>
        <v>8085808580858.0859</v>
      </c>
      <c r="E20" t="s">
        <v>2577</v>
      </c>
      <c r="H20" s="155"/>
    </row>
    <row r="21" spans="1:8">
      <c r="A21" t="s">
        <v>2578</v>
      </c>
      <c r="B21" t="s">
        <v>972</v>
      </c>
      <c r="C21">
        <v>5.0000000000000001E-3</v>
      </c>
      <c r="D21">
        <f t="shared" si="0"/>
        <v>673817381738.17383</v>
      </c>
    </row>
    <row r="29" spans="1:8">
      <c r="H29" s="133"/>
    </row>
    <row r="40" spans="1:17" s="152" customFormat="1">
      <c r="A40" s="3" t="s">
        <v>2579</v>
      </c>
    </row>
    <row r="41" spans="1:17">
      <c r="A41">
        <v>2019</v>
      </c>
      <c r="B41">
        <v>2020</v>
      </c>
      <c r="C41">
        <v>2021</v>
      </c>
    </row>
    <row r="42" spans="1:17">
      <c r="A42">
        <v>77600</v>
      </c>
      <c r="B42">
        <v>75161</v>
      </c>
      <c r="C42">
        <v>76918</v>
      </c>
      <c r="D42" t="s">
        <v>2076</v>
      </c>
      <c r="E42" t="s">
        <v>2077</v>
      </c>
    </row>
    <row r="43" spans="1:17">
      <c r="A43">
        <v>6.2869999999999999</v>
      </c>
      <c r="B43">
        <f>A43</f>
        <v>6.2869999999999999</v>
      </c>
      <c r="C43">
        <f>B43</f>
        <v>6.2869999999999999</v>
      </c>
      <c r="D43" t="s">
        <v>2078</v>
      </c>
      <c r="E43" t="s">
        <v>2079</v>
      </c>
      <c r="M43" t="s">
        <v>2580</v>
      </c>
    </row>
    <row r="44" spans="1:17">
      <c r="A44">
        <f>A42*A43*1000*1000000</f>
        <v>487871200000000</v>
      </c>
      <c r="B44">
        <f>B42*B43*1000*1000000</f>
        <v>472537207000000</v>
      </c>
      <c r="C44">
        <f>C42*C43*1000*1000000</f>
        <v>483583466000000</v>
      </c>
      <c r="D44" t="s">
        <v>2080</v>
      </c>
    </row>
    <row r="45" spans="1:17">
      <c r="A45">
        <v>0.72</v>
      </c>
      <c r="B45">
        <v>0.72</v>
      </c>
      <c r="C45">
        <v>0.72</v>
      </c>
      <c r="D45" t="s">
        <v>2081</v>
      </c>
      <c r="E45" t="s">
        <v>2082</v>
      </c>
      <c r="N45" t="s">
        <v>2581</v>
      </c>
      <c r="O45">
        <v>0.28000000000000003</v>
      </c>
      <c r="P45">
        <f>AVERAGE(0.26,0.64)</f>
        <v>0.45</v>
      </c>
      <c r="Q45">
        <f t="shared" ref="Q45" si="1">SUM(O45:P45)</f>
        <v>0.73</v>
      </c>
    </row>
    <row r="47" spans="1:17" s="152" customFormat="1">
      <c r="A47" s="3" t="s">
        <v>2083</v>
      </c>
    </row>
    <row r="48" spans="1:17" s="153" customFormat="1" ht="43.5">
      <c r="A48" s="218" t="s">
        <v>2059</v>
      </c>
      <c r="B48" s="218" t="s">
        <v>2060</v>
      </c>
      <c r="C48" s="178" t="s">
        <v>2582</v>
      </c>
      <c r="D48" s="178" t="s">
        <v>2583</v>
      </c>
      <c r="E48" s="178" t="s">
        <v>2084</v>
      </c>
      <c r="F48" s="178"/>
    </row>
    <row r="49" spans="1:31">
      <c r="A49" t="s">
        <v>2061</v>
      </c>
      <c r="B49" t="s">
        <v>976</v>
      </c>
      <c r="D49">
        <f>D13</f>
        <v>483583466000000</v>
      </c>
      <c r="E49">
        <f>D49/$C$45</f>
        <v>671643702777777.75</v>
      </c>
    </row>
    <row r="50" spans="1:31">
      <c r="A50" t="s">
        <v>2062</v>
      </c>
      <c r="B50" t="s">
        <v>977</v>
      </c>
      <c r="C50">
        <f>0.87/SUM(AVERAGE(1.27,2.03),0.87)</f>
        <v>0.34523809523809523</v>
      </c>
      <c r="D50">
        <f>C50*D16</f>
        <v>120966263292995.98</v>
      </c>
      <c r="E50">
        <f t="shared" ref="E50:E54" si="2">D50/$C$45</f>
        <v>168008699018050</v>
      </c>
    </row>
    <row r="51" spans="1:31">
      <c r="A51" t="s">
        <v>2063</v>
      </c>
      <c r="B51" t="s">
        <v>977</v>
      </c>
      <c r="C51">
        <f>AVERAGE(0.26,0.64)/SUM(AVERAGE(0.26,0.64),AVERAGE(0.11,0.43),0.28)</f>
        <v>0.45</v>
      </c>
      <c r="D51">
        <f>C51*D17</f>
        <v>97029702970297.031</v>
      </c>
      <c r="E51">
        <f t="shared" si="2"/>
        <v>134763476347634.77</v>
      </c>
    </row>
    <row r="52" spans="1:31">
      <c r="A52" t="s">
        <v>2573</v>
      </c>
      <c r="B52" t="s">
        <v>977</v>
      </c>
      <c r="C52">
        <f>C51</f>
        <v>0.45</v>
      </c>
      <c r="D52">
        <f>C52*D18</f>
        <v>20315594059405.941</v>
      </c>
      <c r="E52">
        <f t="shared" si="2"/>
        <v>28216102860286.031</v>
      </c>
    </row>
    <row r="53" spans="1:31">
      <c r="A53" t="s">
        <v>2575</v>
      </c>
      <c r="B53" t="s">
        <v>984</v>
      </c>
      <c r="C53">
        <v>1</v>
      </c>
      <c r="D53">
        <f>C53*D19</f>
        <v>3503850385038.5039</v>
      </c>
      <c r="E53">
        <f t="shared" si="2"/>
        <v>4866458868109.0332</v>
      </c>
    </row>
    <row r="54" spans="1:31">
      <c r="A54" t="s">
        <v>2578</v>
      </c>
      <c r="B54" t="s">
        <v>972</v>
      </c>
      <c r="C54">
        <v>1</v>
      </c>
      <c r="D54">
        <f>C54*D21</f>
        <v>673817381738.17383</v>
      </c>
      <c r="E54">
        <f t="shared" si="2"/>
        <v>935857474636.35254</v>
      </c>
    </row>
    <row r="55" spans="1:31">
      <c r="C55" s="45"/>
    </row>
    <row r="56" spans="1:31">
      <c r="A56" s="1" t="s">
        <v>2584</v>
      </c>
      <c r="C56" s="45"/>
    </row>
    <row r="57" spans="1:31">
      <c r="B57">
        <v>2021</v>
      </c>
      <c r="C57">
        <v>2022</v>
      </c>
      <c r="D57">
        <v>2023</v>
      </c>
      <c r="E57">
        <v>2024</v>
      </c>
      <c r="F57">
        <v>2025</v>
      </c>
      <c r="G57">
        <v>2026</v>
      </c>
      <c r="H57">
        <v>2027</v>
      </c>
      <c r="I57">
        <v>2028</v>
      </c>
      <c r="J57">
        <v>2029</v>
      </c>
      <c r="K57">
        <v>2030</v>
      </c>
      <c r="L57">
        <v>2031</v>
      </c>
      <c r="M57">
        <v>2032</v>
      </c>
      <c r="N57">
        <v>2033</v>
      </c>
      <c r="O57">
        <v>2034</v>
      </c>
      <c r="P57">
        <v>2035</v>
      </c>
      <c r="Q57">
        <v>2036</v>
      </c>
      <c r="R57">
        <v>2037</v>
      </c>
      <c r="S57">
        <v>2038</v>
      </c>
      <c r="T57">
        <v>2039</v>
      </c>
      <c r="U57">
        <v>2040</v>
      </c>
      <c r="V57">
        <v>2041</v>
      </c>
      <c r="W57">
        <v>2042</v>
      </c>
      <c r="X57">
        <v>2043</v>
      </c>
      <c r="Y57">
        <v>2044</v>
      </c>
      <c r="Z57">
        <v>2045</v>
      </c>
      <c r="AA57">
        <v>2046</v>
      </c>
      <c r="AB57">
        <v>2047</v>
      </c>
      <c r="AC57">
        <v>2048</v>
      </c>
      <c r="AD57">
        <v>2049</v>
      </c>
      <c r="AE57">
        <v>2050</v>
      </c>
    </row>
    <row r="58" spans="1:31">
      <c r="A58" t="s">
        <v>976</v>
      </c>
      <c r="B58">
        <f>D49</f>
        <v>483583466000000</v>
      </c>
      <c r="C58">
        <f>$B$58*'[2]AEO 2023 Table 24 Refining'!C17/'[2]AEO 2022 Table 24 Refining'!$C$17</f>
        <v>490240726337205.75</v>
      </c>
      <c r="D58">
        <f>$B$58*'[2]AEO 2023 Table 24 Refining'!D17/'[2]AEO 2022 Table 24 Refining'!$C$17</f>
        <v>515588851685527.19</v>
      </c>
      <c r="E58">
        <f>$B$58*'[2]AEO 2023 Table 24 Refining'!E17/'[2]AEO 2022 Table 24 Refining'!$C$17</f>
        <v>535365204819815.06</v>
      </c>
      <c r="F58">
        <f>$B$58*'[2]AEO 2023 Table 24 Refining'!F17/'[2]AEO 2022 Table 24 Refining'!$C$17</f>
        <v>535690189467609</v>
      </c>
      <c r="G58">
        <f>$B$58*'[2]AEO 2023 Table 24 Refining'!G17/'[2]AEO 2022 Table 24 Refining'!$C$17</f>
        <v>537129750180625.19</v>
      </c>
      <c r="H58">
        <f>$B$58*'[2]AEO 2023 Table 24 Refining'!H17/'[2]AEO 2022 Table 24 Refining'!$C$17</f>
        <v>542902521613269.63</v>
      </c>
      <c r="I58">
        <f>$B$58*'[2]AEO 2023 Table 24 Refining'!I17/'[2]AEO 2022 Table 24 Refining'!$C$17</f>
        <v>543097826367034.75</v>
      </c>
      <c r="J58">
        <f>$B$58*'[2]AEO 2023 Table 24 Refining'!J17/'[2]AEO 2022 Table 24 Refining'!$C$17</f>
        <v>546099671205716.88</v>
      </c>
      <c r="K58">
        <f>$B$58*'[2]AEO 2023 Table 24 Refining'!K17/'[2]AEO 2022 Table 24 Refining'!$C$17</f>
        <v>546416991411637.25</v>
      </c>
      <c r="L58">
        <f>$B$58*'[2]AEO 2023 Table 24 Refining'!L17/'[2]AEO 2022 Table 24 Refining'!$C$17</f>
        <v>545825198000149.69</v>
      </c>
      <c r="M58">
        <f>$B$58*'[2]AEO 2023 Table 24 Refining'!M17/'[2]AEO 2022 Table 24 Refining'!$C$17</f>
        <v>543849034013313.5</v>
      </c>
      <c r="N58">
        <f>$B$58*'[2]AEO 2023 Table 24 Refining'!N17/'[2]AEO 2022 Table 24 Refining'!$C$17</f>
        <v>544757224203989.69</v>
      </c>
      <c r="O58">
        <f>$B$58*'[2]AEO 2023 Table 24 Refining'!O17/'[2]AEO 2022 Table 24 Refining'!$C$17</f>
        <v>545692593921470.31</v>
      </c>
      <c r="P58">
        <f>$B$58*'[2]AEO 2023 Table 24 Refining'!P17/'[2]AEO 2022 Table 24 Refining'!$C$17</f>
        <v>545747937963593.31</v>
      </c>
      <c r="Q58">
        <f>$B$58*'[2]AEO 2023 Table 24 Refining'!Q17/'[2]AEO 2022 Table 24 Refining'!$C$17</f>
        <v>545768561160602.38</v>
      </c>
      <c r="R58">
        <f>$B$58*'[2]AEO 2023 Table 24 Refining'!R17/'[2]AEO 2022 Table 24 Refining'!$C$17</f>
        <v>546349950630912.19</v>
      </c>
      <c r="S58">
        <f>$B$58*'[2]AEO 2023 Table 24 Refining'!S17/'[2]AEO 2022 Table 24 Refining'!$C$17</f>
        <v>546454113166253.63</v>
      </c>
      <c r="T58">
        <f>$B$58*'[2]AEO 2023 Table 24 Refining'!T17/'[2]AEO 2022 Table 24 Refining'!$C$17</f>
        <v>546877812131671.63</v>
      </c>
      <c r="U58">
        <f>$B$58*'[2]AEO 2023 Table 24 Refining'!U17/'[2]AEO 2022 Table 24 Refining'!$C$17</f>
        <v>546504532265807.19</v>
      </c>
      <c r="V58">
        <f>$B$58*'[2]AEO 2023 Table 24 Refining'!V17/'[2]AEO 2022 Table 24 Refining'!$C$17</f>
        <v>546103734283336.63</v>
      </c>
      <c r="W58">
        <f>$B$58*'[2]AEO 2023 Table 24 Refining'!W17/'[2]AEO 2022 Table 24 Refining'!$C$17</f>
        <v>546021580085101.88</v>
      </c>
      <c r="X58">
        <f>$B$58*'[2]AEO 2023 Table 24 Refining'!X17/'[2]AEO 2022 Table 24 Refining'!$C$17</f>
        <v>544194364830097</v>
      </c>
      <c r="Y58">
        <f>$B$58*'[2]AEO 2023 Table 24 Refining'!Y17/'[2]AEO 2022 Table 24 Refining'!$C$17</f>
        <v>543113863211276.25</v>
      </c>
      <c r="Z58">
        <f>$B$58*'[2]AEO 2023 Table 24 Refining'!Z17/'[2]AEO 2022 Table 24 Refining'!$C$17</f>
        <v>542282471343790.56</v>
      </c>
      <c r="AA58">
        <f>$B$58*'[2]AEO 2023 Table 24 Refining'!AA17/'[2]AEO 2022 Table 24 Refining'!$C$17</f>
        <v>543221657891762.44</v>
      </c>
      <c r="AB58">
        <f>$B$58*'[2]AEO 2023 Table 24 Refining'!AB17/'[2]AEO 2022 Table 24 Refining'!$C$17</f>
        <v>542161933374406.13</v>
      </c>
      <c r="AC58">
        <f>$B$58*'[2]AEO 2023 Table 24 Refining'!AC17/'[2]AEO 2022 Table 24 Refining'!$C$17</f>
        <v>543857898909938.31</v>
      </c>
      <c r="AD58">
        <f>$B$58*'[2]AEO 2023 Table 24 Refining'!AD17/'[2]AEO 2022 Table 24 Refining'!$C$17</f>
        <v>544600764934740.25</v>
      </c>
      <c r="AE58">
        <f>$B$58*'[2]AEO 2023 Table 24 Refining'!AE17/'[2]AEO 2022 Table 24 Refining'!$C$17</f>
        <v>543477447096457.25</v>
      </c>
    </row>
    <row r="59" spans="1:31">
      <c r="A59" t="s">
        <v>977</v>
      </c>
      <c r="B59">
        <f>SUM(D50:D52)</f>
        <v>238311560322698.94</v>
      </c>
      <c r="C59">
        <f>$B$59*'[2]AEO 2023 Table 27 Chemicals'!C15/'[2]AEO 2022 Table 27 Chemicals'!$C$15</f>
        <v>243940661319647.47</v>
      </c>
      <c r="D59">
        <f>$B$59*'[2]AEO 2023 Table 27 Chemicals'!D15/'[2]AEO 2022 Table 27 Chemicals'!$C$15</f>
        <v>232462146561315.53</v>
      </c>
      <c r="E59">
        <f>$B$59*'[2]AEO 2023 Table 27 Chemicals'!E15/'[2]AEO 2022 Table 27 Chemicals'!$C$15</f>
        <v>226565526082911.16</v>
      </c>
      <c r="F59">
        <f>$B$59*'[2]AEO 2023 Table 27 Chemicals'!F15/'[2]AEO 2022 Table 27 Chemicals'!$C$15</f>
        <v>233192012033823.34</v>
      </c>
      <c r="G59">
        <f>$B$59*'[2]AEO 2023 Table 27 Chemicals'!G15/'[2]AEO 2022 Table 27 Chemicals'!$C$15</f>
        <v>241731450155103.41</v>
      </c>
      <c r="H59">
        <f>$B$59*'[2]AEO 2023 Table 27 Chemicals'!H15/'[2]AEO 2022 Table 27 Chemicals'!$C$15</f>
        <v>247916367327905.59</v>
      </c>
      <c r="I59">
        <f>$B$59*'[2]AEO 2023 Table 27 Chemicals'!I15/'[2]AEO 2022 Table 27 Chemicals'!$C$15</f>
        <v>252908162721869.38</v>
      </c>
      <c r="J59">
        <f>$B$59*'[2]AEO 2023 Table 27 Chemicals'!J15/'[2]AEO 2022 Table 27 Chemicals'!$C$15</f>
        <v>256183888769280.5</v>
      </c>
      <c r="K59">
        <f>$B$59*'[2]AEO 2023 Table 27 Chemicals'!K15/'[2]AEO 2022 Table 27 Chemicals'!$C$15</f>
        <v>258953297355739.97</v>
      </c>
      <c r="L59">
        <f>$B$59*'[2]AEO 2023 Table 27 Chemicals'!L15/'[2]AEO 2022 Table 27 Chemicals'!$C$15</f>
        <v>263445245782994.41</v>
      </c>
      <c r="M59">
        <f>$B$59*'[2]AEO 2023 Table 27 Chemicals'!M15/'[2]AEO 2022 Table 27 Chemicals'!$C$15</f>
        <v>268277817308896.75</v>
      </c>
      <c r="N59">
        <f>$B$59*'[2]AEO 2023 Table 27 Chemicals'!N15/'[2]AEO 2022 Table 27 Chemicals'!$C$15</f>
        <v>272684963358333.66</v>
      </c>
      <c r="O59">
        <f>$B$59*'[2]AEO 2023 Table 27 Chemicals'!O15/'[2]AEO 2022 Table 27 Chemicals'!$C$15</f>
        <v>278312383694060.91</v>
      </c>
      <c r="P59">
        <f>$B$59*'[2]AEO 2023 Table 27 Chemicals'!P15/'[2]AEO 2022 Table 27 Chemicals'!$C$15</f>
        <v>283329698276825.06</v>
      </c>
      <c r="Q59">
        <f>$B$59*'[2]AEO 2023 Table 27 Chemicals'!Q15/'[2]AEO 2022 Table 27 Chemicals'!$C$15</f>
        <v>286479445231905.31</v>
      </c>
      <c r="R59">
        <f>$B$59*'[2]AEO 2023 Table 27 Chemicals'!R15/'[2]AEO 2022 Table 27 Chemicals'!$C$15</f>
        <v>290120386784505.13</v>
      </c>
      <c r="S59">
        <f>$B$59*'[2]AEO 2023 Table 27 Chemicals'!S15/'[2]AEO 2022 Table 27 Chemicals'!$C$15</f>
        <v>293697945899071.13</v>
      </c>
      <c r="T59">
        <f>$B$59*'[2]AEO 2023 Table 27 Chemicals'!T15/'[2]AEO 2022 Table 27 Chemicals'!$C$15</f>
        <v>296662855626743.5</v>
      </c>
      <c r="U59">
        <f>$B$59*'[2]AEO 2023 Table 27 Chemicals'!U15/'[2]AEO 2022 Table 27 Chemicals'!$C$15</f>
        <v>302682376901267.69</v>
      </c>
      <c r="V59">
        <f>$B$59*'[2]AEO 2023 Table 27 Chemicals'!V15/'[2]AEO 2022 Table 27 Chemicals'!$C$15</f>
        <v>308634527126268.06</v>
      </c>
      <c r="W59">
        <f>$B$59*'[2]AEO 2023 Table 27 Chemicals'!W15/'[2]AEO 2022 Table 27 Chemicals'!$C$15</f>
        <v>312702149762614.44</v>
      </c>
      <c r="X59">
        <f>$B$59*'[2]AEO 2023 Table 27 Chemicals'!X15/'[2]AEO 2022 Table 27 Chemicals'!$C$15</f>
        <v>316907089522120.38</v>
      </c>
      <c r="Y59">
        <f>$B$59*'[2]AEO 2023 Table 27 Chemicals'!Y15/'[2]AEO 2022 Table 27 Chemicals'!$C$15</f>
        <v>318929750893260.19</v>
      </c>
      <c r="Z59">
        <f>$B$59*'[2]AEO 2023 Table 27 Chemicals'!Z15/'[2]AEO 2022 Table 27 Chemicals'!$C$15</f>
        <v>320891165902523.19</v>
      </c>
      <c r="AA59">
        <f>$B$59*'[2]AEO 2023 Table 27 Chemicals'!AA15/'[2]AEO 2022 Table 27 Chemicals'!$C$15</f>
        <v>323074166779669.19</v>
      </c>
      <c r="AB59">
        <f>$B$59*'[2]AEO 2023 Table 27 Chemicals'!AB15/'[2]AEO 2022 Table 27 Chemicals'!$C$15</f>
        <v>326418865290480.44</v>
      </c>
      <c r="AC59">
        <f>$B$59*'[2]AEO 2023 Table 27 Chemicals'!AC15/'[2]AEO 2022 Table 27 Chemicals'!$C$15</f>
        <v>330460073345948.94</v>
      </c>
      <c r="AD59">
        <f>$B$59*'[2]AEO 2023 Table 27 Chemicals'!AD15/'[2]AEO 2022 Table 27 Chemicals'!$C$15</f>
        <v>333961310577775.63</v>
      </c>
      <c r="AE59">
        <f>$B$59*'[2]AEO 2023 Table 27 Chemicals'!AE15/'[2]AEO 2022 Table 27 Chemicals'!$C$15</f>
        <v>337227551129690.44</v>
      </c>
    </row>
    <row r="60" spans="1:31">
      <c r="A60" t="s">
        <v>984</v>
      </c>
      <c r="B60">
        <f>D53</f>
        <v>3503850385038.5039</v>
      </c>
      <c r="C60">
        <f>$B$60*'[2]AEO 2023 Table 32 Metal Prdcts'!C81/'[2]AEO 2023 Table 32 Metal Prdcts'!$C$81</f>
        <v>3503850385038.5039</v>
      </c>
      <c r="D60">
        <f>$B$60*'[2]AEO 2023 Table 32 Metal Prdcts'!D81/'[2]AEO 2023 Table 32 Metal Prdcts'!$C$81</f>
        <v>3572717925509.1655</v>
      </c>
      <c r="E60">
        <f>$B$60*'[2]AEO 2023 Table 32 Metal Prdcts'!E81/'[2]AEO 2023 Table 32 Metal Prdcts'!$C$81</f>
        <v>3684433632724.332</v>
      </c>
      <c r="F60">
        <f>$B$60*'[2]AEO 2023 Table 32 Metal Prdcts'!F81/'[2]AEO 2023 Table 32 Metal Prdcts'!$C$81</f>
        <v>3827211878825.5625</v>
      </c>
      <c r="G60">
        <f>$B$60*'[2]AEO 2023 Table 32 Metal Prdcts'!G81/'[2]AEO 2023 Table 32 Metal Prdcts'!$C$81</f>
        <v>3996352771449.3594</v>
      </c>
      <c r="H60">
        <f>$B$60*'[2]AEO 2023 Table 32 Metal Prdcts'!H81/'[2]AEO 2023 Table 32 Metal Prdcts'!$C$81</f>
        <v>4139644027783.4194</v>
      </c>
      <c r="I60">
        <f>$B$60*'[2]AEO 2023 Table 32 Metal Prdcts'!I81/'[2]AEO 2023 Table 32 Metal Prdcts'!$C$81</f>
        <v>4255383631556.9502</v>
      </c>
      <c r="J60">
        <f>$B$60*'[2]AEO 2023 Table 32 Metal Prdcts'!J81/'[2]AEO 2023 Table 32 Metal Prdcts'!$C$81</f>
        <v>4337056490479.1006</v>
      </c>
      <c r="K60">
        <f>$B$60*'[2]AEO 2023 Table 32 Metal Prdcts'!K81/'[2]AEO 2023 Table 32 Metal Prdcts'!$C$81</f>
        <v>4390596275558.4644</v>
      </c>
      <c r="L60">
        <f>$B$60*'[2]AEO 2023 Table 32 Metal Prdcts'!L81/'[2]AEO 2023 Table 32 Metal Prdcts'!$C$81</f>
        <v>4459535381638.0186</v>
      </c>
      <c r="M60">
        <f>$B$60*'[2]AEO 2023 Table 32 Metal Prdcts'!M81/'[2]AEO 2023 Table 32 Metal Prdcts'!$C$81</f>
        <v>4549182994556.6777</v>
      </c>
      <c r="N60">
        <f>$B$60*'[2]AEO 2023 Table 32 Metal Prdcts'!N81/'[2]AEO 2023 Table 32 Metal Prdcts'!$C$81</f>
        <v>4642156965908.0186</v>
      </c>
      <c r="O60">
        <f>$B$60*'[2]AEO 2023 Table 32 Metal Prdcts'!O81/'[2]AEO 2023 Table 32 Metal Prdcts'!$C$81</f>
        <v>4748631047432.7891</v>
      </c>
      <c r="P60">
        <f>$B$60*'[2]AEO 2023 Table 32 Metal Prdcts'!P81/'[2]AEO 2023 Table 32 Metal Prdcts'!$C$81</f>
        <v>4856775917856.8164</v>
      </c>
      <c r="Q60">
        <f>$B$60*'[2]AEO 2023 Table 32 Metal Prdcts'!Q81/'[2]AEO 2023 Table 32 Metal Prdcts'!$C$81</f>
        <v>4966343287062.29</v>
      </c>
      <c r="R60">
        <f>$B$60*'[2]AEO 2023 Table 32 Metal Prdcts'!R81/'[2]AEO 2023 Table 32 Metal Prdcts'!$C$81</f>
        <v>5084216445306.9717</v>
      </c>
      <c r="S60">
        <f>$B$60*'[2]AEO 2023 Table 32 Metal Prdcts'!S81/'[2]AEO 2023 Table 32 Metal Prdcts'!$C$81</f>
        <v>5213443914582.3291</v>
      </c>
      <c r="T60">
        <f>$B$60*'[2]AEO 2023 Table 32 Metal Prdcts'!T81/'[2]AEO 2023 Table 32 Metal Prdcts'!$C$81</f>
        <v>5343857435955.1006</v>
      </c>
      <c r="U60">
        <f>$B$60*'[2]AEO 2023 Table 32 Metal Prdcts'!U81/'[2]AEO 2023 Table 32 Metal Prdcts'!$C$81</f>
        <v>5493651954982.0215</v>
      </c>
      <c r="V60">
        <f>$B$60*'[2]AEO 2023 Table 32 Metal Prdcts'!V81/'[2]AEO 2023 Table 32 Metal Prdcts'!$C$81</f>
        <v>5648205908682.3242</v>
      </c>
      <c r="W60">
        <f>$B$60*'[2]AEO 2023 Table 32 Metal Prdcts'!W81/'[2]AEO 2023 Table 32 Metal Prdcts'!$C$81</f>
        <v>5780463332322.832</v>
      </c>
      <c r="X60">
        <f>$B$60*'[2]AEO 2023 Table 32 Metal Prdcts'!X81/'[2]AEO 2023 Table 32 Metal Prdcts'!$C$81</f>
        <v>5912026178696.0996</v>
      </c>
      <c r="Y60">
        <f>$B$60*'[2]AEO 2023 Table 32 Metal Prdcts'!Y81/'[2]AEO 2023 Table 32 Metal Prdcts'!$C$81</f>
        <v>6034335754410.1025</v>
      </c>
      <c r="Z60">
        <f>$B$60*'[2]AEO 2023 Table 32 Metal Prdcts'!Z81/'[2]AEO 2023 Table 32 Metal Prdcts'!$C$81</f>
        <v>6148589934242.3525</v>
      </c>
      <c r="AA60">
        <f>$B$60*'[2]AEO 2023 Table 32 Metal Prdcts'!AA81/'[2]AEO 2023 Table 32 Metal Prdcts'!$C$81</f>
        <v>6272172547647.4111</v>
      </c>
      <c r="AB60">
        <f>$B$60*'[2]AEO 2023 Table 32 Metal Prdcts'!AB81/'[2]AEO 2023 Table 32 Metal Prdcts'!$C$81</f>
        <v>6402340331605.0947</v>
      </c>
      <c r="AC60">
        <f>$B$60*'[2]AEO 2023 Table 32 Metal Prdcts'!AC81/'[2]AEO 2023 Table 32 Metal Prdcts'!$C$81</f>
        <v>6535892750330.8193</v>
      </c>
      <c r="AD60">
        <f>$B$60*'[2]AEO 2023 Table 32 Metal Prdcts'!AD81/'[2]AEO 2023 Table 32 Metal Prdcts'!$C$81</f>
        <v>6687334405978.9121</v>
      </c>
      <c r="AE60">
        <f>$B$60*'[2]AEO 2023 Table 32 Metal Prdcts'!AE81/'[2]AEO 2023 Table 32 Metal Prdcts'!$C$81</f>
        <v>6847752353663.8584</v>
      </c>
    </row>
    <row r="61" spans="1:31">
      <c r="A61" t="s">
        <v>972</v>
      </c>
      <c r="B61">
        <f>D54</f>
        <v>673817381738.17383</v>
      </c>
      <c r="C61">
        <f>$B$61*'[2]AEO 2023 Table 25 Food'!C15/'[2]AEO 2022 Table 25 Food'!$C$15</f>
        <v>665419504022.79407</v>
      </c>
      <c r="D61">
        <f>$B$61*'[2]AEO 2023 Table 25 Food'!D15/'[2]AEO 2022 Table 25 Food'!$C$15</f>
        <v>675832687927.14563</v>
      </c>
      <c r="E61">
        <f>$B$61*'[2]AEO 2023 Table 25 Food'!E15/'[2]AEO 2022 Table 25 Food'!$C$15</f>
        <v>682485707771.61719</v>
      </c>
      <c r="F61">
        <f>$B$61*'[2]AEO 2023 Table 25 Food'!F15/'[2]AEO 2022 Table 25 Food'!$C$15</f>
        <v>688808079678.56311</v>
      </c>
      <c r="G61">
        <f>$B$61*'[2]AEO 2023 Table 25 Food'!G15/'[2]AEO 2022 Table 25 Food'!$C$15</f>
        <v>697778919756.9679</v>
      </c>
      <c r="H61">
        <f>$B$61*'[2]AEO 2023 Table 25 Food'!H15/'[2]AEO 2022 Table 25 Food'!$C$15</f>
        <v>707505785091.26587</v>
      </c>
      <c r="I61">
        <f>$B$61*'[2]AEO 2023 Table 25 Food'!I15/'[2]AEO 2022 Table 25 Food'!$C$15</f>
        <v>717476391583.67322</v>
      </c>
      <c r="J61">
        <f>$B$61*'[2]AEO 2023 Table 25 Food'!J15/'[2]AEO 2022 Table 25 Food'!$C$15</f>
        <v>726095752720.3938</v>
      </c>
      <c r="K61">
        <f>$B$61*'[2]AEO 2023 Table 25 Food'!K15/'[2]AEO 2022 Table 25 Food'!$C$15</f>
        <v>734551368144.92078</v>
      </c>
      <c r="L61">
        <f>$B$61*'[2]AEO 2023 Table 25 Food'!L15/'[2]AEO 2022 Table 25 Food'!$C$15</f>
        <v>744030431620.60498</v>
      </c>
      <c r="M61">
        <f>$B$61*'[2]AEO 2023 Table 25 Food'!M15/'[2]AEO 2022 Table 25 Food'!$C$15</f>
        <v>752231675844.01013</v>
      </c>
      <c r="N61">
        <f>$B$61*'[2]AEO 2023 Table 25 Food'!N15/'[2]AEO 2022 Table 25 Food'!$C$15</f>
        <v>758961750578.30383</v>
      </c>
      <c r="O61">
        <f>$B$61*'[2]AEO 2023 Table 25 Food'!O15/'[2]AEO 2022 Table 25 Food'!$C$15</f>
        <v>766241450153.62842</v>
      </c>
      <c r="P61">
        <f>$B$61*'[2]AEO 2023 Table 25 Food'!P15/'[2]AEO 2022 Table 25 Food'!$C$15</f>
        <v>774238021618.53223</v>
      </c>
      <c r="Q61">
        <f>$B$61*'[2]AEO 2023 Table 25 Food'!Q15/'[2]AEO 2022 Table 25 Food'!$C$15</f>
        <v>782723542491.44946</v>
      </c>
      <c r="R61">
        <f>$B$61*'[2]AEO 2023 Table 25 Food'!R15/'[2]AEO 2022 Table 25 Food'!$C$15</f>
        <v>791050459554.01575</v>
      </c>
      <c r="S61">
        <f>$B$61*'[2]AEO 2023 Table 25 Food'!S15/'[2]AEO 2022 Table 25 Food'!$C$15</f>
        <v>799437014747.72656</v>
      </c>
      <c r="T61">
        <f>$B$61*'[2]AEO 2023 Table 25 Food'!T15/'[2]AEO 2022 Table 25 Food'!$C$15</f>
        <v>808006807724.1095</v>
      </c>
      <c r="U61">
        <f>$B$61*'[2]AEO 2023 Table 25 Food'!U15/'[2]AEO 2022 Table 25 Food'!$C$15</f>
        <v>816698037949.34497</v>
      </c>
      <c r="V61">
        <f>$B$61*'[2]AEO 2023 Table 25 Food'!V15/'[2]AEO 2022 Table 25 Food'!$C$15</f>
        <v>825092372553.07263</v>
      </c>
      <c r="W61">
        <f>$B$61*'[2]AEO 2023 Table 25 Food'!W15/'[2]AEO 2022 Table 25 Food'!$C$15</f>
        <v>833799851952.82996</v>
      </c>
      <c r="X61">
        <f>$B$61*'[2]AEO 2023 Table 25 Food'!X15/'[2]AEO 2022 Table 25 Food'!$C$15</f>
        <v>842476043071.05225</v>
      </c>
      <c r="Y61">
        <f>$B$61*'[2]AEO 2023 Table 25 Food'!Y15/'[2]AEO 2022 Table 25 Food'!$C$15</f>
        <v>850884552245.5564</v>
      </c>
      <c r="Z61">
        <f>$B$61*'[2]AEO 2023 Table 25 Food'!Z15/'[2]AEO 2022 Table 25 Food'!$C$15</f>
        <v>859208962790.28711</v>
      </c>
      <c r="AA61">
        <f>$B$61*'[2]AEO 2023 Table 25 Food'!AA15/'[2]AEO 2022 Table 25 Food'!$C$15</f>
        <v>867148920938.79028</v>
      </c>
      <c r="AB61">
        <f>$B$61*'[2]AEO 2023 Table 25 Food'!AB15/'[2]AEO 2022 Table 25 Food'!$C$15</f>
        <v>875128552166.62756</v>
      </c>
      <c r="AC61">
        <f>$B$61*'[2]AEO 2023 Table 25 Food'!AC15/'[2]AEO 2022 Table 25 Food'!$C$15</f>
        <v>883365060405.36633</v>
      </c>
      <c r="AD61">
        <f>$B$61*'[2]AEO 2023 Table 25 Food'!AD15/'[2]AEO 2022 Table 25 Food'!$C$15</f>
        <v>891558438835.93677</v>
      </c>
      <c r="AE61">
        <f>$B$61*'[2]AEO 2023 Table 25 Food'!AE15/'[2]AEO 2022 Table 25 Food'!$C$15</f>
        <v>899793305093.07666</v>
      </c>
    </row>
    <row r="63" spans="1:31" ht="29">
      <c r="A63" s="153" t="s">
        <v>2585</v>
      </c>
      <c r="B63">
        <v>0.95</v>
      </c>
      <c r="C63">
        <v>0.95</v>
      </c>
      <c r="D63">
        <v>0.95</v>
      </c>
      <c r="E63">
        <v>0.95</v>
      </c>
      <c r="F63">
        <v>0.95</v>
      </c>
      <c r="G63">
        <v>0.95</v>
      </c>
      <c r="H63">
        <v>0.95</v>
      </c>
      <c r="I63">
        <v>0.95</v>
      </c>
      <c r="J63">
        <v>0.95</v>
      </c>
      <c r="K63">
        <v>0.95</v>
      </c>
      <c r="L63">
        <v>0.95</v>
      </c>
      <c r="M63">
        <v>0.95</v>
      </c>
      <c r="N63">
        <v>0.95</v>
      </c>
      <c r="O63">
        <v>0.95</v>
      </c>
      <c r="P63">
        <v>0.95</v>
      </c>
      <c r="Q63">
        <v>0.95</v>
      </c>
      <c r="R63">
        <v>0.95</v>
      </c>
      <c r="S63">
        <v>0.95</v>
      </c>
      <c r="T63">
        <v>0.95</v>
      </c>
      <c r="U63">
        <v>0.95</v>
      </c>
      <c r="V63">
        <v>0.95</v>
      </c>
      <c r="W63">
        <v>0.95</v>
      </c>
      <c r="X63">
        <v>0.95</v>
      </c>
      <c r="Y63">
        <v>0.95</v>
      </c>
      <c r="Z63">
        <v>0.95</v>
      </c>
      <c r="AA63">
        <v>0.95</v>
      </c>
      <c r="AB63">
        <v>0.95</v>
      </c>
      <c r="AC63">
        <v>0.95</v>
      </c>
      <c r="AD63">
        <v>0.95</v>
      </c>
      <c r="AE63">
        <v>0.95</v>
      </c>
    </row>
    <row r="65" spans="1:31">
      <c r="A65" s="1" t="s">
        <v>2586</v>
      </c>
      <c r="C65" s="45"/>
    </row>
    <row r="66" spans="1:31">
      <c r="B66">
        <v>2021</v>
      </c>
      <c r="C66">
        <v>2022</v>
      </c>
      <c r="D66">
        <v>2023</v>
      </c>
      <c r="E66">
        <v>2024</v>
      </c>
      <c r="F66">
        <v>2025</v>
      </c>
      <c r="G66">
        <v>2026</v>
      </c>
      <c r="H66">
        <v>2027</v>
      </c>
      <c r="I66">
        <v>2028</v>
      </c>
      <c r="J66">
        <v>2029</v>
      </c>
      <c r="K66">
        <v>2030</v>
      </c>
      <c r="L66">
        <v>2031</v>
      </c>
      <c r="M66">
        <v>2032</v>
      </c>
      <c r="N66">
        <v>2033</v>
      </c>
      <c r="O66">
        <v>2034</v>
      </c>
      <c r="P66">
        <v>2035</v>
      </c>
      <c r="Q66">
        <v>2036</v>
      </c>
      <c r="R66">
        <v>2037</v>
      </c>
      <c r="S66">
        <v>2038</v>
      </c>
      <c r="T66">
        <v>2039</v>
      </c>
      <c r="U66">
        <v>2040</v>
      </c>
      <c r="V66">
        <v>2041</v>
      </c>
      <c r="W66">
        <v>2042</v>
      </c>
      <c r="X66">
        <v>2043</v>
      </c>
      <c r="Y66">
        <v>2044</v>
      </c>
      <c r="Z66">
        <v>2045</v>
      </c>
      <c r="AA66">
        <v>2046</v>
      </c>
      <c r="AB66">
        <v>2047</v>
      </c>
      <c r="AC66">
        <v>2048</v>
      </c>
      <c r="AD66">
        <v>2049</v>
      </c>
      <c r="AE66">
        <v>2050</v>
      </c>
    </row>
    <row r="67" spans="1:31">
      <c r="A67" t="s">
        <v>976</v>
      </c>
      <c r="B67">
        <f>E49*B$63</f>
        <v>638061517638888.88</v>
      </c>
      <c r="C67">
        <f>$B67*C58/$B58</f>
        <v>646845402806035.38</v>
      </c>
      <c r="D67">
        <f t="shared" ref="D67:AE70" si="3">$B67*D58/$B58</f>
        <v>680290845973959.5</v>
      </c>
      <c r="E67">
        <f t="shared" si="3"/>
        <v>706384645248367</v>
      </c>
      <c r="F67">
        <f t="shared" si="3"/>
        <v>706813444436428.63</v>
      </c>
      <c r="G67">
        <f t="shared" si="3"/>
        <v>708712864821658.13</v>
      </c>
      <c r="H67">
        <f t="shared" si="3"/>
        <v>716329716017508.5</v>
      </c>
      <c r="I67">
        <f t="shared" si="3"/>
        <v>716587409789837.5</v>
      </c>
      <c r="J67">
        <f t="shared" si="3"/>
        <v>720548177285320.88</v>
      </c>
      <c r="K67">
        <f t="shared" si="3"/>
        <v>720966863668132.5</v>
      </c>
      <c r="L67">
        <f t="shared" si="3"/>
        <v>720186025139086.38</v>
      </c>
      <c r="M67">
        <f t="shared" si="3"/>
        <v>717578586545344.25</v>
      </c>
      <c r="N67">
        <f t="shared" si="3"/>
        <v>718776893046930.88</v>
      </c>
      <c r="O67">
        <f t="shared" si="3"/>
        <v>720011061424162.25</v>
      </c>
      <c r="P67">
        <f t="shared" si="3"/>
        <v>720084084813074.5</v>
      </c>
      <c r="Q67">
        <f t="shared" si="3"/>
        <v>720111295975794.75</v>
      </c>
      <c r="R67">
        <f t="shared" si="3"/>
        <v>720878407082453.63</v>
      </c>
      <c r="S67">
        <f t="shared" si="3"/>
        <v>721015843761029.13</v>
      </c>
      <c r="T67">
        <f t="shared" si="3"/>
        <v>721574891007066.75</v>
      </c>
      <c r="U67">
        <f t="shared" si="3"/>
        <v>721082368961829</v>
      </c>
      <c r="V67">
        <f t="shared" si="3"/>
        <v>720553538290513.63</v>
      </c>
      <c r="W67">
        <f t="shared" si="3"/>
        <v>720445140390065</v>
      </c>
      <c r="X67">
        <f t="shared" si="3"/>
        <v>718034231373044.75</v>
      </c>
      <c r="Y67">
        <f t="shared" si="3"/>
        <v>716608569514878.38</v>
      </c>
      <c r="Z67">
        <f t="shared" si="3"/>
        <v>715511594134168</v>
      </c>
      <c r="AA67">
        <f t="shared" si="3"/>
        <v>716750798607186.63</v>
      </c>
      <c r="AB67">
        <f t="shared" si="3"/>
        <v>715352550980119.13</v>
      </c>
      <c r="AC67">
        <f t="shared" si="3"/>
        <v>717590283283946.38</v>
      </c>
      <c r="AD67">
        <f t="shared" si="3"/>
        <v>718570453733337.88</v>
      </c>
      <c r="AE67">
        <f t="shared" si="3"/>
        <v>717088298252269.88</v>
      </c>
    </row>
    <row r="68" spans="1:31">
      <c r="A68" t="s">
        <v>977</v>
      </c>
      <c r="B68">
        <f>SUM(E50:E52)*B63</f>
        <v>314438864314672.19</v>
      </c>
      <c r="C68">
        <f t="shared" ref="C68:R70" si="4">$B68*C59/$B59</f>
        <v>321866150352312.63</v>
      </c>
      <c r="D68">
        <f t="shared" si="4"/>
        <v>306720887823958</v>
      </c>
      <c r="E68">
        <f t="shared" si="4"/>
        <v>298940624692730</v>
      </c>
      <c r="F68">
        <f t="shared" si="4"/>
        <v>307683904766850.19</v>
      </c>
      <c r="G68">
        <f t="shared" si="4"/>
        <v>318951218954650.31</v>
      </c>
      <c r="H68">
        <f t="shared" si="4"/>
        <v>327111873557653.19</v>
      </c>
      <c r="I68">
        <f t="shared" si="4"/>
        <v>333698270258022.13</v>
      </c>
      <c r="J68">
        <f t="shared" si="4"/>
        <v>338020408792800.63</v>
      </c>
      <c r="K68">
        <f t="shared" si="4"/>
        <v>341674489566601.38</v>
      </c>
      <c r="L68">
        <f t="shared" si="4"/>
        <v>347601365963673.19</v>
      </c>
      <c r="M68">
        <f t="shared" si="4"/>
        <v>353977675615905.38</v>
      </c>
      <c r="N68">
        <f t="shared" si="4"/>
        <v>359792659986690.19</v>
      </c>
      <c r="O68">
        <f t="shared" si="4"/>
        <v>367217728485219.25</v>
      </c>
      <c r="P68">
        <f t="shared" si="4"/>
        <v>373837796337477.44</v>
      </c>
      <c r="Q68">
        <f t="shared" si="4"/>
        <v>377993712458763.88</v>
      </c>
      <c r="R68">
        <f t="shared" si="4"/>
        <v>382797732562888.69</v>
      </c>
      <c r="S68">
        <f t="shared" si="3"/>
        <v>387518123061274.38</v>
      </c>
      <c r="T68">
        <f t="shared" si="3"/>
        <v>391430156729731</v>
      </c>
      <c r="U68">
        <f t="shared" si="3"/>
        <v>399372580633617.06</v>
      </c>
      <c r="V68">
        <f t="shared" si="3"/>
        <v>407226112180492.5</v>
      </c>
      <c r="W68">
        <f t="shared" si="3"/>
        <v>412593114270116.25</v>
      </c>
      <c r="X68">
        <f t="shared" si="3"/>
        <v>418141298675019.88</v>
      </c>
      <c r="Y68">
        <f t="shared" si="3"/>
        <v>420810087984162.75</v>
      </c>
      <c r="Z68">
        <f t="shared" si="3"/>
        <v>423398066121384.75</v>
      </c>
      <c r="AA68">
        <f t="shared" si="3"/>
        <v>426278414500952.38</v>
      </c>
      <c r="AB68">
        <f t="shared" si="3"/>
        <v>430691558369383.88</v>
      </c>
      <c r="AC68">
        <f t="shared" si="3"/>
        <v>436023707887015.88</v>
      </c>
      <c r="AD68">
        <f t="shared" si="3"/>
        <v>440643395901231.75</v>
      </c>
      <c r="AE68">
        <f t="shared" si="3"/>
        <v>444953018851674.81</v>
      </c>
    </row>
    <row r="69" spans="1:31">
      <c r="A69" t="s">
        <v>984</v>
      </c>
      <c r="B69">
        <f>E53*B63</f>
        <v>4623135924703.5811</v>
      </c>
      <c r="C69">
        <f t="shared" si="4"/>
        <v>4623135924703.5811</v>
      </c>
      <c r="D69">
        <f t="shared" si="3"/>
        <v>4714002818380.1484</v>
      </c>
      <c r="E69">
        <f t="shared" si="3"/>
        <v>4861405487622.3818</v>
      </c>
      <c r="F69">
        <f t="shared" si="3"/>
        <v>5049793451228.1729</v>
      </c>
      <c r="G69">
        <f t="shared" si="3"/>
        <v>5272965462329.0156</v>
      </c>
      <c r="H69">
        <f t="shared" si="3"/>
        <v>5462030314436.4551</v>
      </c>
      <c r="I69">
        <f t="shared" si="3"/>
        <v>5614742291637.6426</v>
      </c>
      <c r="J69">
        <f t="shared" si="3"/>
        <v>5722505091604.3682</v>
      </c>
      <c r="K69">
        <f t="shared" si="3"/>
        <v>5793147863584.085</v>
      </c>
      <c r="L69">
        <f t="shared" si="3"/>
        <v>5884109184105.7178</v>
      </c>
      <c r="M69">
        <f t="shared" si="3"/>
        <v>6002394228928.9492</v>
      </c>
      <c r="N69">
        <f t="shared" si="3"/>
        <v>6125068218906.4131</v>
      </c>
      <c r="O69">
        <f t="shared" si="3"/>
        <v>6265554854251.5957</v>
      </c>
      <c r="P69">
        <f t="shared" si="3"/>
        <v>6408246002727.7441</v>
      </c>
      <c r="Q69">
        <f t="shared" si="3"/>
        <v>6552814059318.2988</v>
      </c>
      <c r="R69">
        <f t="shared" si="3"/>
        <v>6708341143113.3643</v>
      </c>
      <c r="S69">
        <f t="shared" si="3"/>
        <v>6878849609518.3506</v>
      </c>
      <c r="T69">
        <f t="shared" si="3"/>
        <v>7050923005774.0898</v>
      </c>
      <c r="U69">
        <f t="shared" si="3"/>
        <v>7248568551712.3896</v>
      </c>
      <c r="V69">
        <f t="shared" si="3"/>
        <v>7452493907289.1777</v>
      </c>
      <c r="W69">
        <f t="shared" si="3"/>
        <v>7627000230148.1797</v>
      </c>
      <c r="X69">
        <f t="shared" si="3"/>
        <v>7800590096890.6865</v>
      </c>
      <c r="Y69">
        <f t="shared" si="3"/>
        <v>7961970787068.8848</v>
      </c>
      <c r="Z69">
        <f t="shared" si="3"/>
        <v>8112722829903.1035</v>
      </c>
      <c r="AA69">
        <f t="shared" si="3"/>
        <v>8275783222590.333</v>
      </c>
      <c r="AB69">
        <f t="shared" si="3"/>
        <v>8447532381978.9434</v>
      </c>
      <c r="AC69">
        <f t="shared" si="3"/>
        <v>8623747378908.7197</v>
      </c>
      <c r="AD69">
        <f t="shared" si="3"/>
        <v>8823566230111.0645</v>
      </c>
      <c r="AE69">
        <f t="shared" si="3"/>
        <v>9035228799973.1445</v>
      </c>
    </row>
    <row r="70" spans="1:31">
      <c r="A70" t="s">
        <v>972</v>
      </c>
      <c r="B70">
        <f>E54*B63</f>
        <v>889064600904.53491</v>
      </c>
      <c r="C70">
        <f t="shared" si="4"/>
        <v>877984067807.85327</v>
      </c>
      <c r="D70">
        <f t="shared" si="3"/>
        <v>891723685459.42822</v>
      </c>
      <c r="E70">
        <f t="shared" si="3"/>
        <v>900501975531.99487</v>
      </c>
      <c r="F70">
        <f t="shared" si="3"/>
        <v>908843994020.32642</v>
      </c>
      <c r="G70">
        <f t="shared" si="3"/>
        <v>920680519123.77698</v>
      </c>
      <c r="H70">
        <f t="shared" si="3"/>
        <v>933514577550.97583</v>
      </c>
      <c r="I70">
        <f t="shared" si="3"/>
        <v>946670238895.12451</v>
      </c>
      <c r="J70">
        <f t="shared" si="3"/>
        <v>958043007061.63062</v>
      </c>
      <c r="K70">
        <f t="shared" si="3"/>
        <v>969199721857.88159</v>
      </c>
      <c r="L70">
        <f t="shared" si="3"/>
        <v>981706819499.40942</v>
      </c>
      <c r="M70">
        <f t="shared" si="3"/>
        <v>992527905627.51343</v>
      </c>
      <c r="N70">
        <f t="shared" si="3"/>
        <v>1001407865346.3732</v>
      </c>
      <c r="O70">
        <f t="shared" si="3"/>
        <v>1011013024508.2596</v>
      </c>
      <c r="P70">
        <f t="shared" si="3"/>
        <v>1021564056302.23</v>
      </c>
      <c r="Q70">
        <f t="shared" si="3"/>
        <v>1032760229676.218</v>
      </c>
      <c r="R70">
        <f t="shared" si="3"/>
        <v>1043747134133.7708</v>
      </c>
      <c r="S70">
        <f t="shared" si="3"/>
        <v>1054812727792.1393</v>
      </c>
      <c r="T70">
        <f t="shared" si="3"/>
        <v>1066120093524.8666</v>
      </c>
      <c r="U70">
        <f t="shared" si="3"/>
        <v>1077587688960.9414</v>
      </c>
      <c r="V70">
        <f t="shared" si="3"/>
        <v>1088663547118.6376</v>
      </c>
      <c r="W70">
        <f t="shared" si="3"/>
        <v>1100152582437.7617</v>
      </c>
      <c r="X70">
        <f t="shared" si="3"/>
        <v>1111600334607.6382</v>
      </c>
      <c r="Y70">
        <f t="shared" si="3"/>
        <v>1122694895323.998</v>
      </c>
      <c r="Z70">
        <f t="shared" si="3"/>
        <v>1133678492570.5178</v>
      </c>
      <c r="AA70">
        <f t="shared" si="3"/>
        <v>1144154826238.6816</v>
      </c>
      <c r="AB70">
        <f t="shared" si="3"/>
        <v>1154683506330.967</v>
      </c>
      <c r="AC70">
        <f t="shared" si="3"/>
        <v>1165551121368.1917</v>
      </c>
      <c r="AD70">
        <f t="shared" si="3"/>
        <v>1176361829019.6389</v>
      </c>
      <c r="AE70">
        <f t="shared" si="3"/>
        <v>1187227277553.365</v>
      </c>
    </row>
    <row r="72" spans="1:31">
      <c r="A72" s="135" t="s">
        <v>2085</v>
      </c>
      <c r="B72" s="135"/>
      <c r="C72" s="135"/>
      <c r="D72" s="135"/>
      <c r="E72" s="153"/>
      <c r="F72" s="153"/>
      <c r="G72" s="153"/>
    </row>
    <row r="73" spans="1:31">
      <c r="A73">
        <v>1037</v>
      </c>
      <c r="B73" t="s">
        <v>2086</v>
      </c>
      <c r="C73" t="s">
        <v>2087</v>
      </c>
    </row>
    <row r="74" spans="1:31">
      <c r="A74">
        <v>37.229999999999997</v>
      </c>
      <c r="B74" t="s">
        <v>2088</v>
      </c>
      <c r="C74" t="s">
        <v>2089</v>
      </c>
    </row>
    <row r="75" spans="1:31">
      <c r="A75">
        <v>35.314700000000002</v>
      </c>
      <c r="B75" t="s">
        <v>2090</v>
      </c>
    </row>
    <row r="76" spans="1:31">
      <c r="A76" s="179">
        <v>0.72</v>
      </c>
      <c r="B76" t="s">
        <v>2091</v>
      </c>
      <c r="C76" t="s">
        <v>2082</v>
      </c>
    </row>
    <row r="77" spans="1:31">
      <c r="A77" s="180">
        <v>0.453592</v>
      </c>
      <c r="B77" t="s">
        <v>2587</v>
      </c>
    </row>
    <row r="79" spans="1:31">
      <c r="A79" s="181"/>
    </row>
    <row r="80" spans="1:31">
      <c r="A80" s="140"/>
    </row>
    <row r="81" spans="1:1">
      <c r="A81" s="181"/>
    </row>
  </sheetData>
  <mergeCells count="3">
    <mergeCell ref="A2:K2"/>
    <mergeCell ref="C3:E3"/>
    <mergeCell ref="G3:I3"/>
  </mergeCells>
  <hyperlinks>
    <hyperlink ref="E42" r:id="rId1" xr:uid="{E0603C49-66F8-42EA-BBE6-F2DDE5004559}"/>
    <hyperlink ref="E43" r:id="rId2" xr:uid="{EC54F5AE-6D1E-4017-AD72-BF16198DB32F}"/>
    <hyperlink ref="E45" r:id="rId3" xr:uid="{6954F2E3-19AE-47EC-960A-5072464856ED}"/>
  </hyperlinks>
  <pageMargins left="0.7" right="0.7" top="0.75" bottom="0.75" header="0.3" footer="0.3"/>
  <pageSetup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D1" workbookViewId="0">
      <selection activeCell="B2" sqref="B2:AE3"/>
    </sheetView>
  </sheetViews>
  <sheetFormatPr defaultRowHeight="14.5"/>
  <cols>
    <col min="1" max="1" width="26.54296875" customWidth="1"/>
    <col min="2" max="3" width="11.81640625" bestFit="1" customWidth="1"/>
  </cols>
  <sheetData>
    <row r="1" spans="1:31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t="s">
        <v>976</v>
      </c>
      <c r="B2">
        <f>'Hydrogen Calculations'!B67</f>
        <v>638061517638888.88</v>
      </c>
      <c r="C2">
        <f>'Hydrogen Calculations'!C67</f>
        <v>646845402806035.38</v>
      </c>
      <c r="D2">
        <f>'Hydrogen Calculations'!D67</f>
        <v>680290845973959.5</v>
      </c>
      <c r="E2">
        <f>'Hydrogen Calculations'!E67</f>
        <v>706384645248367</v>
      </c>
      <c r="F2">
        <f>'Hydrogen Calculations'!F67</f>
        <v>706813444436428.63</v>
      </c>
      <c r="G2">
        <f>'Hydrogen Calculations'!G67</f>
        <v>708712864821658.13</v>
      </c>
      <c r="H2">
        <f>'Hydrogen Calculations'!H67</f>
        <v>716329716017508.5</v>
      </c>
      <c r="I2">
        <f>'Hydrogen Calculations'!I67</f>
        <v>716587409789837.5</v>
      </c>
      <c r="J2">
        <f>'Hydrogen Calculations'!J67</f>
        <v>720548177285320.88</v>
      </c>
      <c r="K2">
        <f>'Hydrogen Calculations'!K67</f>
        <v>720966863668132.5</v>
      </c>
      <c r="L2">
        <f>'Hydrogen Calculations'!L67</f>
        <v>720186025139086.38</v>
      </c>
      <c r="M2">
        <f>'Hydrogen Calculations'!M67</f>
        <v>717578586545344.25</v>
      </c>
      <c r="N2">
        <f>'Hydrogen Calculations'!N67</f>
        <v>718776893046930.88</v>
      </c>
      <c r="O2">
        <f>'Hydrogen Calculations'!O67</f>
        <v>720011061424162.25</v>
      </c>
      <c r="P2">
        <f>'Hydrogen Calculations'!P67</f>
        <v>720084084813074.5</v>
      </c>
      <c r="Q2">
        <f>'Hydrogen Calculations'!Q67</f>
        <v>720111295975794.75</v>
      </c>
      <c r="R2">
        <f>'Hydrogen Calculations'!R67</f>
        <v>720878407082453.63</v>
      </c>
      <c r="S2">
        <f>'Hydrogen Calculations'!S67</f>
        <v>721015843761029.13</v>
      </c>
      <c r="T2">
        <f>'Hydrogen Calculations'!T67</f>
        <v>721574891007066.75</v>
      </c>
      <c r="U2">
        <f>'Hydrogen Calculations'!U67</f>
        <v>721082368961829</v>
      </c>
      <c r="V2">
        <f>'Hydrogen Calculations'!V67</f>
        <v>720553538290513.63</v>
      </c>
      <c r="W2">
        <f>'Hydrogen Calculations'!W67</f>
        <v>720445140390065</v>
      </c>
      <c r="X2">
        <f>'Hydrogen Calculations'!X67</f>
        <v>718034231373044.75</v>
      </c>
      <c r="Y2">
        <f>'Hydrogen Calculations'!Y67</f>
        <v>716608569514878.38</v>
      </c>
      <c r="Z2">
        <f>'Hydrogen Calculations'!Z67</f>
        <v>715511594134168</v>
      </c>
      <c r="AA2">
        <f>'Hydrogen Calculations'!AA67</f>
        <v>716750798607186.63</v>
      </c>
      <c r="AB2">
        <f>'Hydrogen Calculations'!AB67</f>
        <v>715352550980119.13</v>
      </c>
      <c r="AC2">
        <f>'Hydrogen Calculations'!AC67</f>
        <v>717590283283946.38</v>
      </c>
      <c r="AD2">
        <f>'Hydrogen Calculations'!AD67</f>
        <v>718570453733337.88</v>
      </c>
      <c r="AE2">
        <f>'Hydrogen Calculations'!AE67</f>
        <v>717088298252269.88</v>
      </c>
    </row>
    <row r="3" spans="1:31">
      <c r="A3" t="s">
        <v>977</v>
      </c>
      <c r="B3">
        <f>'Hydrogen Calculations'!B68</f>
        <v>314438864314672.19</v>
      </c>
      <c r="C3">
        <f>'Hydrogen Calculations'!C68</f>
        <v>321866150352312.63</v>
      </c>
      <c r="D3">
        <f>'Hydrogen Calculations'!D68</f>
        <v>306720887823958</v>
      </c>
      <c r="E3">
        <f>'Hydrogen Calculations'!E68</f>
        <v>298940624692730</v>
      </c>
      <c r="F3">
        <f>'Hydrogen Calculations'!F68</f>
        <v>307683904766850.19</v>
      </c>
      <c r="G3">
        <f>'Hydrogen Calculations'!G68</f>
        <v>318951218954650.31</v>
      </c>
      <c r="H3">
        <f>'Hydrogen Calculations'!H68</f>
        <v>327111873557653.19</v>
      </c>
      <c r="I3">
        <f>'Hydrogen Calculations'!I68</f>
        <v>333698270258022.13</v>
      </c>
      <c r="J3">
        <f>'Hydrogen Calculations'!J68</f>
        <v>338020408792800.63</v>
      </c>
      <c r="K3">
        <f>'Hydrogen Calculations'!K68</f>
        <v>341674489566601.38</v>
      </c>
      <c r="L3">
        <f>'Hydrogen Calculations'!L68</f>
        <v>347601365963673.19</v>
      </c>
      <c r="M3">
        <f>'Hydrogen Calculations'!M68</f>
        <v>353977675615905.38</v>
      </c>
      <c r="N3">
        <f>'Hydrogen Calculations'!N68</f>
        <v>359792659986690.19</v>
      </c>
      <c r="O3">
        <f>'Hydrogen Calculations'!O68</f>
        <v>367217728485219.25</v>
      </c>
      <c r="P3">
        <f>'Hydrogen Calculations'!P68</f>
        <v>373837796337477.44</v>
      </c>
      <c r="Q3">
        <f>'Hydrogen Calculations'!Q68</f>
        <v>377993712458763.88</v>
      </c>
      <c r="R3">
        <f>'Hydrogen Calculations'!R68</f>
        <v>382797732562888.69</v>
      </c>
      <c r="S3">
        <f>'Hydrogen Calculations'!S68</f>
        <v>387518123061274.38</v>
      </c>
      <c r="T3">
        <f>'Hydrogen Calculations'!T68</f>
        <v>391430156729731</v>
      </c>
      <c r="U3">
        <f>'Hydrogen Calculations'!U68</f>
        <v>399372580633617.06</v>
      </c>
      <c r="V3">
        <f>'Hydrogen Calculations'!V68</f>
        <v>407226112180492.5</v>
      </c>
      <c r="W3">
        <f>'Hydrogen Calculations'!W68</f>
        <v>412593114270116.25</v>
      </c>
      <c r="X3">
        <f>'Hydrogen Calculations'!X68</f>
        <v>418141298675019.88</v>
      </c>
      <c r="Y3">
        <f>'Hydrogen Calculations'!Y68</f>
        <v>420810087984162.75</v>
      </c>
      <c r="Z3">
        <f>'Hydrogen Calculations'!Z68</f>
        <v>423398066121384.75</v>
      </c>
      <c r="AA3">
        <f>'Hydrogen Calculations'!AA68</f>
        <v>426278414500952.38</v>
      </c>
      <c r="AB3">
        <f>'Hydrogen Calculations'!AB68</f>
        <v>430691558369383.88</v>
      </c>
      <c r="AC3">
        <f>'Hydrogen Calculations'!AC68</f>
        <v>436023707887015.88</v>
      </c>
      <c r="AD3">
        <f>'Hydrogen Calculations'!AD68</f>
        <v>440643395901231.75</v>
      </c>
      <c r="AE3">
        <f>'Hydrogen Calculations'!AE68</f>
        <v>444953018851674.81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599</v>
      </c>
      <c r="B10" s="205" t="s">
        <v>598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597</v>
      </c>
      <c r="B15" s="201" t="s">
        <v>357</v>
      </c>
      <c r="C15" s="197">
        <v>23.835207</v>
      </c>
      <c r="D15" s="197">
        <v>22.420798999999999</v>
      </c>
      <c r="E15" s="197">
        <v>22.019098</v>
      </c>
      <c r="F15" s="197">
        <v>22.008618999999999</v>
      </c>
      <c r="G15" s="197">
        <v>22.724589999999999</v>
      </c>
      <c r="H15" s="197">
        <v>23.077158000000001</v>
      </c>
      <c r="I15" s="197">
        <v>23.316552999999999</v>
      </c>
      <c r="J15" s="197">
        <v>23.502312</v>
      </c>
      <c r="K15" s="197">
        <v>23.559774000000001</v>
      </c>
      <c r="L15" s="197">
        <v>23.722252000000001</v>
      </c>
      <c r="M15" s="197">
        <v>23.943999999999999</v>
      </c>
      <c r="N15" s="197">
        <v>24.236355</v>
      </c>
      <c r="O15" s="197">
        <v>24.600283000000001</v>
      </c>
      <c r="P15" s="197">
        <v>25.013655</v>
      </c>
      <c r="Q15" s="197">
        <v>25.181097000000001</v>
      </c>
      <c r="R15" s="197">
        <v>25.401420999999999</v>
      </c>
      <c r="S15" s="197">
        <v>25.662559999999999</v>
      </c>
      <c r="T15" s="197">
        <v>26.045487999999999</v>
      </c>
      <c r="U15" s="197">
        <v>26.489132000000001</v>
      </c>
      <c r="V15" s="197">
        <v>26.905476</v>
      </c>
      <c r="W15" s="197">
        <v>27.296492000000001</v>
      </c>
      <c r="X15" s="197">
        <v>27.42079</v>
      </c>
      <c r="Y15" s="197">
        <v>27.575635999999999</v>
      </c>
      <c r="Z15" s="197">
        <v>27.769221999999999</v>
      </c>
      <c r="AA15" s="197">
        <v>28.094515000000001</v>
      </c>
      <c r="AB15" s="197">
        <v>28.255928000000001</v>
      </c>
      <c r="AC15" s="197">
        <v>28.39716</v>
      </c>
      <c r="AD15" s="197">
        <v>28.634412999999999</v>
      </c>
      <c r="AE15" s="197">
        <v>28.798041999999999</v>
      </c>
      <c r="AF15" s="195">
        <v>6.7780000000000002E-3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596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595</v>
      </c>
      <c r="B19" s="199" t="s">
        <v>2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594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593</v>
      </c>
      <c r="B21" s="199" t="s">
        <v>41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592</v>
      </c>
      <c r="B22" s="199" t="s">
        <v>6</v>
      </c>
      <c r="C22" s="210">
        <v>104.028198</v>
      </c>
      <c r="D22" s="210">
        <v>97.216042000000002</v>
      </c>
      <c r="E22" s="210">
        <v>96.508865</v>
      </c>
      <c r="F22" s="210">
        <v>94.474304000000004</v>
      </c>
      <c r="G22" s="210">
        <v>94.264122</v>
      </c>
      <c r="H22" s="210">
        <v>92.482529</v>
      </c>
      <c r="I22" s="210">
        <v>90.256354999999999</v>
      </c>
      <c r="J22" s="210">
        <v>87.953270000000003</v>
      </c>
      <c r="K22" s="210">
        <v>85.215714000000006</v>
      </c>
      <c r="L22" s="210">
        <v>82.942383000000007</v>
      </c>
      <c r="M22" s="210">
        <v>81.113776999999999</v>
      </c>
      <c r="N22" s="210">
        <v>79.826774999999998</v>
      </c>
      <c r="O22" s="210">
        <v>79.118056999999993</v>
      </c>
      <c r="P22" s="210">
        <v>78.728881999999999</v>
      </c>
      <c r="Q22" s="210">
        <v>78.036293000000001</v>
      </c>
      <c r="R22" s="210">
        <v>77.238594000000006</v>
      </c>
      <c r="S22" s="210">
        <v>76.839478</v>
      </c>
      <c r="T22" s="210">
        <v>77.104965000000007</v>
      </c>
      <c r="U22" s="210">
        <v>77.558471999999995</v>
      </c>
      <c r="V22" s="210">
        <v>77.982780000000005</v>
      </c>
      <c r="W22" s="210">
        <v>78.310776000000004</v>
      </c>
      <c r="X22" s="210">
        <v>77.780251000000007</v>
      </c>
      <c r="Y22" s="210">
        <v>77.521918999999997</v>
      </c>
      <c r="Z22" s="210">
        <v>77.49691</v>
      </c>
      <c r="AA22" s="210">
        <v>77.813675000000003</v>
      </c>
      <c r="AB22" s="210">
        <v>77.655013999999994</v>
      </c>
      <c r="AC22" s="210">
        <v>77.495102000000003</v>
      </c>
      <c r="AD22" s="210">
        <v>77.641204999999999</v>
      </c>
      <c r="AE22" s="210">
        <v>77.553100999999998</v>
      </c>
      <c r="AF22" s="198">
        <v>-1.0434000000000001E-2</v>
      </c>
      <c r="AG22" s="37"/>
    </row>
    <row r="23" spans="1:33" ht="15" customHeight="1">
      <c r="A23" s="36" t="s">
        <v>591</v>
      </c>
      <c r="B23" s="199" t="s">
        <v>7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590</v>
      </c>
      <c r="B24" s="199" t="s">
        <v>11</v>
      </c>
      <c r="C24" s="210">
        <v>51.053168999999997</v>
      </c>
      <c r="D24" s="210">
        <v>43.408107999999999</v>
      </c>
      <c r="E24" s="210">
        <v>42.412421999999999</v>
      </c>
      <c r="F24" s="210">
        <v>41.970756999999999</v>
      </c>
      <c r="G24" s="210">
        <v>42.670887</v>
      </c>
      <c r="H24" s="210">
        <v>42.847175999999997</v>
      </c>
      <c r="I24" s="210">
        <v>42.863194</v>
      </c>
      <c r="J24" s="210">
        <v>42.800953</v>
      </c>
      <c r="K24" s="210">
        <v>42.545234999999998</v>
      </c>
      <c r="L24" s="210">
        <v>42.351723</v>
      </c>
      <c r="M24" s="210">
        <v>42.291041999999997</v>
      </c>
      <c r="N24" s="210">
        <v>42.408382000000003</v>
      </c>
      <c r="O24" s="210">
        <v>42.633223999999998</v>
      </c>
      <c r="P24" s="210">
        <v>42.968215999999998</v>
      </c>
      <c r="Q24" s="210">
        <v>42.882441999999998</v>
      </c>
      <c r="R24" s="210">
        <v>43.049171000000001</v>
      </c>
      <c r="S24" s="210">
        <v>43.116301999999997</v>
      </c>
      <c r="T24" s="210">
        <v>43.405827000000002</v>
      </c>
      <c r="U24" s="210">
        <v>43.764361999999998</v>
      </c>
      <c r="V24" s="210">
        <v>44.074103999999998</v>
      </c>
      <c r="W24" s="210">
        <v>44.415664999999997</v>
      </c>
      <c r="X24" s="210">
        <v>44.300198000000002</v>
      </c>
      <c r="Y24" s="210">
        <v>44.261032</v>
      </c>
      <c r="Z24" s="210">
        <v>44.318592000000002</v>
      </c>
      <c r="AA24" s="210">
        <v>44.553196</v>
      </c>
      <c r="AB24" s="210">
        <v>44.581443999999998</v>
      </c>
      <c r="AC24" s="210">
        <v>44.580432999999999</v>
      </c>
      <c r="AD24" s="210">
        <v>44.757762999999997</v>
      </c>
      <c r="AE24" s="210">
        <v>44.797069999999998</v>
      </c>
      <c r="AF24" s="198">
        <v>-4.6579999999999998E-3</v>
      </c>
      <c r="AG24" s="37"/>
    </row>
    <row r="25" spans="1:33" ht="12" customHeight="1">
      <c r="A25" s="36" t="s">
        <v>589</v>
      </c>
      <c r="B25" s="201" t="s">
        <v>0</v>
      </c>
      <c r="C25" s="211">
        <v>155.08135999999999</v>
      </c>
      <c r="D25" s="211">
        <v>140.624146</v>
      </c>
      <c r="E25" s="211">
        <v>138.92129499999999</v>
      </c>
      <c r="F25" s="211">
        <v>136.44506799999999</v>
      </c>
      <c r="G25" s="211">
        <v>136.935013</v>
      </c>
      <c r="H25" s="211">
        <v>135.329712</v>
      </c>
      <c r="I25" s="211">
        <v>133.119553</v>
      </c>
      <c r="J25" s="211">
        <v>130.75422699999999</v>
      </c>
      <c r="K25" s="211">
        <v>127.760948</v>
      </c>
      <c r="L25" s="211">
        <v>125.294106</v>
      </c>
      <c r="M25" s="211">
        <v>123.404816</v>
      </c>
      <c r="N25" s="211">
        <v>122.235153</v>
      </c>
      <c r="O25" s="211">
        <v>121.751282</v>
      </c>
      <c r="P25" s="211">
        <v>121.697098</v>
      </c>
      <c r="Q25" s="211">
        <v>120.91873200000001</v>
      </c>
      <c r="R25" s="211">
        <v>120.287766</v>
      </c>
      <c r="S25" s="211">
        <v>119.95578</v>
      </c>
      <c r="T25" s="211">
        <v>120.51078800000001</v>
      </c>
      <c r="U25" s="211">
        <v>121.32283</v>
      </c>
      <c r="V25" s="211">
        <v>122.05688499999999</v>
      </c>
      <c r="W25" s="211">
        <v>122.72644</v>
      </c>
      <c r="X25" s="211">
        <v>122.080444</v>
      </c>
      <c r="Y25" s="211">
        <v>121.782951</v>
      </c>
      <c r="Z25" s="211">
        <v>121.815506</v>
      </c>
      <c r="AA25" s="211">
        <v>122.366867</v>
      </c>
      <c r="AB25" s="211">
        <v>122.236458</v>
      </c>
      <c r="AC25" s="211">
        <v>122.075531</v>
      </c>
      <c r="AD25" s="211">
        <v>122.398972</v>
      </c>
      <c r="AE25" s="211">
        <v>122.350174</v>
      </c>
      <c r="AF25" s="195">
        <v>-8.4309999999999993E-3</v>
      </c>
      <c r="AG25" s="37"/>
    </row>
    <row r="26" spans="1:33" ht="12" customHeight="1">
      <c r="A26" s="35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>
      <c r="A27" s="35"/>
      <c r="B27" s="201" t="s">
        <v>2015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>
      <c r="A28" s="35"/>
      <c r="B28" s="201" t="s">
        <v>456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6" t="s">
        <v>588</v>
      </c>
      <c r="B29" s="199" t="s">
        <v>3</v>
      </c>
      <c r="C29" s="212">
        <v>0</v>
      </c>
      <c r="D29" s="212">
        <v>0</v>
      </c>
      <c r="E29" s="212">
        <v>0</v>
      </c>
      <c r="F29" s="212">
        <v>0</v>
      </c>
      <c r="G29" s="212">
        <v>0</v>
      </c>
      <c r="H29" s="212">
        <v>0</v>
      </c>
      <c r="I29" s="212">
        <v>0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  <c r="Q29" s="212">
        <v>0</v>
      </c>
      <c r="R29" s="212">
        <v>0</v>
      </c>
      <c r="S29" s="212">
        <v>0</v>
      </c>
      <c r="T29" s="212">
        <v>0</v>
      </c>
      <c r="U29" s="212">
        <v>0</v>
      </c>
      <c r="V29" s="212">
        <v>0</v>
      </c>
      <c r="W29" s="212">
        <v>0</v>
      </c>
      <c r="X29" s="212">
        <v>0</v>
      </c>
      <c r="Y29" s="212">
        <v>0</v>
      </c>
      <c r="Z29" s="212">
        <v>0</v>
      </c>
      <c r="AA29" s="212">
        <v>0</v>
      </c>
      <c r="AB29" s="212">
        <v>0</v>
      </c>
      <c r="AC29" s="212">
        <v>0</v>
      </c>
      <c r="AD29" s="212">
        <v>0</v>
      </c>
      <c r="AE29" s="212">
        <v>0</v>
      </c>
      <c r="AF29" s="198" t="s">
        <v>1190</v>
      </c>
      <c r="AG29" s="37"/>
    </row>
    <row r="30" spans="1:33" ht="12" customHeight="1">
      <c r="A30" s="36" t="s">
        <v>587</v>
      </c>
      <c r="B30" s="199" t="s">
        <v>2</v>
      </c>
      <c r="C30" s="212">
        <v>0</v>
      </c>
      <c r="D30" s="212">
        <v>0</v>
      </c>
      <c r="E30" s="212">
        <v>0</v>
      </c>
      <c r="F30" s="212">
        <v>0</v>
      </c>
      <c r="G30" s="212">
        <v>0</v>
      </c>
      <c r="H30" s="212">
        <v>0</v>
      </c>
      <c r="I30" s="212">
        <v>0</v>
      </c>
      <c r="J30" s="212">
        <v>0</v>
      </c>
      <c r="K30" s="212">
        <v>0</v>
      </c>
      <c r="L30" s="212">
        <v>0</v>
      </c>
      <c r="M30" s="212">
        <v>0</v>
      </c>
      <c r="N30" s="212">
        <v>0</v>
      </c>
      <c r="O30" s="212">
        <v>0</v>
      </c>
      <c r="P30" s="212">
        <v>0</v>
      </c>
      <c r="Q30" s="212">
        <v>0</v>
      </c>
      <c r="R30" s="212">
        <v>0</v>
      </c>
      <c r="S30" s="212">
        <v>0</v>
      </c>
      <c r="T30" s="212">
        <v>0</v>
      </c>
      <c r="U30" s="212">
        <v>0</v>
      </c>
      <c r="V30" s="212">
        <v>0</v>
      </c>
      <c r="W30" s="212">
        <v>0</v>
      </c>
      <c r="X30" s="212">
        <v>0</v>
      </c>
      <c r="Y30" s="212">
        <v>0</v>
      </c>
      <c r="Z30" s="212">
        <v>0</v>
      </c>
      <c r="AA30" s="212">
        <v>0</v>
      </c>
      <c r="AB30" s="212">
        <v>0</v>
      </c>
      <c r="AC30" s="212">
        <v>0</v>
      </c>
      <c r="AD30" s="212">
        <v>0</v>
      </c>
      <c r="AE30" s="212">
        <v>0</v>
      </c>
      <c r="AF30" s="198" t="s">
        <v>1190</v>
      </c>
      <c r="AG30" s="37"/>
    </row>
    <row r="31" spans="1:33" ht="12" customHeight="1">
      <c r="A31" s="36" t="s">
        <v>586</v>
      </c>
      <c r="B31" s="199" t="s">
        <v>40</v>
      </c>
      <c r="C31" s="212">
        <v>0</v>
      </c>
      <c r="D31" s="212">
        <v>0</v>
      </c>
      <c r="E31" s="212">
        <v>0</v>
      </c>
      <c r="F31" s="212">
        <v>0</v>
      </c>
      <c r="G31" s="212">
        <v>0</v>
      </c>
      <c r="H31" s="212">
        <v>0</v>
      </c>
      <c r="I31" s="212">
        <v>0</v>
      </c>
      <c r="J31" s="212">
        <v>0</v>
      </c>
      <c r="K31" s="212">
        <v>0</v>
      </c>
      <c r="L31" s="212">
        <v>0</v>
      </c>
      <c r="M31" s="212">
        <v>0</v>
      </c>
      <c r="N31" s="212">
        <v>0</v>
      </c>
      <c r="O31" s="212">
        <v>0</v>
      </c>
      <c r="P31" s="212">
        <v>0</v>
      </c>
      <c r="Q31" s="212">
        <v>0</v>
      </c>
      <c r="R31" s="212">
        <v>0</v>
      </c>
      <c r="S31" s="212">
        <v>0</v>
      </c>
      <c r="T31" s="212">
        <v>0</v>
      </c>
      <c r="U31" s="212">
        <v>0</v>
      </c>
      <c r="V31" s="212">
        <v>0</v>
      </c>
      <c r="W31" s="212">
        <v>0</v>
      </c>
      <c r="X31" s="212">
        <v>0</v>
      </c>
      <c r="Y31" s="212">
        <v>0</v>
      </c>
      <c r="Z31" s="212">
        <v>0</v>
      </c>
      <c r="AA31" s="212">
        <v>0</v>
      </c>
      <c r="AB31" s="212">
        <v>0</v>
      </c>
      <c r="AC31" s="212">
        <v>0</v>
      </c>
      <c r="AD31" s="212">
        <v>0</v>
      </c>
      <c r="AE31" s="212">
        <v>0</v>
      </c>
      <c r="AF31" s="198" t="s">
        <v>1190</v>
      </c>
      <c r="AG31" s="37"/>
    </row>
    <row r="32" spans="1:33" ht="12" customHeight="1">
      <c r="A32" s="36" t="s">
        <v>585</v>
      </c>
      <c r="B32" s="199" t="s">
        <v>41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0</v>
      </c>
      <c r="M32" s="212">
        <v>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0</v>
      </c>
      <c r="T32" s="212">
        <v>0</v>
      </c>
      <c r="U32" s="212">
        <v>0</v>
      </c>
      <c r="V32" s="212">
        <v>0</v>
      </c>
      <c r="W32" s="212">
        <v>0</v>
      </c>
      <c r="X32" s="212">
        <v>0</v>
      </c>
      <c r="Y32" s="212">
        <v>0</v>
      </c>
      <c r="Z32" s="212">
        <v>0</v>
      </c>
      <c r="AA32" s="212">
        <v>0</v>
      </c>
      <c r="AB32" s="212">
        <v>0</v>
      </c>
      <c r="AC32" s="212">
        <v>0</v>
      </c>
      <c r="AD32" s="212">
        <v>0</v>
      </c>
      <c r="AE32" s="212">
        <v>0</v>
      </c>
      <c r="AF32" s="198" t="s">
        <v>1190</v>
      </c>
      <c r="AG32" s="37"/>
    </row>
    <row r="33" spans="1:33" ht="12" customHeight="1">
      <c r="A33" s="36" t="s">
        <v>584</v>
      </c>
      <c r="B33" s="199" t="s">
        <v>6</v>
      </c>
      <c r="C33" s="212">
        <v>4.3644759999999998</v>
      </c>
      <c r="D33" s="212">
        <v>4.3359759999999996</v>
      </c>
      <c r="E33" s="212">
        <v>4.382962</v>
      </c>
      <c r="F33" s="212">
        <v>4.292605</v>
      </c>
      <c r="G33" s="212">
        <v>4.1481110000000001</v>
      </c>
      <c r="H33" s="212">
        <v>4.0075349999999998</v>
      </c>
      <c r="I33" s="212">
        <v>3.8709129999999998</v>
      </c>
      <c r="J33" s="212">
        <v>3.742324</v>
      </c>
      <c r="K33" s="212">
        <v>3.617</v>
      </c>
      <c r="L33" s="212">
        <v>3.4963959999999998</v>
      </c>
      <c r="M33" s="212">
        <v>3.387645</v>
      </c>
      <c r="N33" s="212">
        <v>3.293679</v>
      </c>
      <c r="O33" s="212">
        <v>3.2161439999999999</v>
      </c>
      <c r="P33" s="212">
        <v>3.1474359999999999</v>
      </c>
      <c r="Q33" s="212">
        <v>3.0990030000000002</v>
      </c>
      <c r="R33" s="212">
        <v>3.0407199999999999</v>
      </c>
      <c r="S33" s="212">
        <v>2.9942250000000001</v>
      </c>
      <c r="T33" s="212">
        <v>2.9603959999999998</v>
      </c>
      <c r="U33" s="212">
        <v>2.9279359999999999</v>
      </c>
      <c r="V33" s="212">
        <v>2.8983979999999998</v>
      </c>
      <c r="W33" s="212">
        <v>2.8688950000000002</v>
      </c>
      <c r="X33" s="212">
        <v>2.8365429999999998</v>
      </c>
      <c r="Y33" s="212">
        <v>2.8112469999999998</v>
      </c>
      <c r="Z33" s="212">
        <v>2.7907479999999998</v>
      </c>
      <c r="AA33" s="212">
        <v>2.769711</v>
      </c>
      <c r="AB33" s="212">
        <v>2.7482730000000002</v>
      </c>
      <c r="AC33" s="212">
        <v>2.728974</v>
      </c>
      <c r="AD33" s="212">
        <v>2.711465</v>
      </c>
      <c r="AE33" s="212">
        <v>2.6929989999999999</v>
      </c>
      <c r="AF33" s="198">
        <v>-1.7097000000000001E-2</v>
      </c>
      <c r="AG33" s="37"/>
    </row>
    <row r="34" spans="1:33" ht="12" customHeight="1">
      <c r="A34" s="36" t="s">
        <v>583</v>
      </c>
      <c r="B34" s="199" t="s">
        <v>7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582</v>
      </c>
      <c r="B35" s="199" t="s">
        <v>11</v>
      </c>
      <c r="C35" s="212">
        <v>2.1419229999999998</v>
      </c>
      <c r="D35" s="212">
        <v>1.936064</v>
      </c>
      <c r="E35" s="212">
        <v>1.9261649999999999</v>
      </c>
      <c r="F35" s="212">
        <v>1.907014</v>
      </c>
      <c r="G35" s="212">
        <v>1.8777410000000001</v>
      </c>
      <c r="H35" s="212">
        <v>1.856692</v>
      </c>
      <c r="I35" s="212">
        <v>1.8383160000000001</v>
      </c>
      <c r="J35" s="212">
        <v>1.8211379999999999</v>
      </c>
      <c r="K35" s="212">
        <v>1.8058419999999999</v>
      </c>
      <c r="L35" s="212">
        <v>1.7853159999999999</v>
      </c>
      <c r="M35" s="212">
        <v>1.766248</v>
      </c>
      <c r="N35" s="212">
        <v>1.749784</v>
      </c>
      <c r="O35" s="212">
        <v>1.7330380000000001</v>
      </c>
      <c r="P35" s="212">
        <v>1.7177899999999999</v>
      </c>
      <c r="Q35" s="212">
        <v>1.7029620000000001</v>
      </c>
      <c r="R35" s="212">
        <v>1.6947540000000001</v>
      </c>
      <c r="S35" s="212">
        <v>1.6801250000000001</v>
      </c>
      <c r="T35" s="212">
        <v>1.666539</v>
      </c>
      <c r="U35" s="212">
        <v>1.652163</v>
      </c>
      <c r="V35" s="212">
        <v>1.638109</v>
      </c>
      <c r="W35" s="212">
        <v>1.627156</v>
      </c>
      <c r="X35" s="212">
        <v>1.61557</v>
      </c>
      <c r="Y35" s="212">
        <v>1.605078</v>
      </c>
      <c r="Z35" s="212">
        <v>1.595961</v>
      </c>
      <c r="AA35" s="212">
        <v>1.585833</v>
      </c>
      <c r="AB35" s="212">
        <v>1.5777730000000001</v>
      </c>
      <c r="AC35" s="212">
        <v>1.5698909999999999</v>
      </c>
      <c r="AD35" s="212">
        <v>1.5630759999999999</v>
      </c>
      <c r="AE35" s="212">
        <v>1.5555600000000001</v>
      </c>
      <c r="AF35" s="198">
        <v>-1.1358999999999999E-2</v>
      </c>
      <c r="AG35" s="37"/>
    </row>
    <row r="36" spans="1:33" ht="12" customHeight="1">
      <c r="A36" s="36" t="s">
        <v>581</v>
      </c>
      <c r="B36" s="201" t="s">
        <v>0</v>
      </c>
      <c r="C36" s="213">
        <v>6.506399</v>
      </c>
      <c r="D36" s="213">
        <v>6.2720399999999996</v>
      </c>
      <c r="E36" s="213">
        <v>6.3091270000000002</v>
      </c>
      <c r="F36" s="213">
        <v>6.1996190000000002</v>
      </c>
      <c r="G36" s="213">
        <v>6.0258510000000003</v>
      </c>
      <c r="H36" s="213">
        <v>5.8642269999999996</v>
      </c>
      <c r="I36" s="213">
        <v>5.7092289999999997</v>
      </c>
      <c r="J36" s="213">
        <v>5.5634620000000004</v>
      </c>
      <c r="K36" s="213">
        <v>5.4228430000000003</v>
      </c>
      <c r="L36" s="213">
        <v>5.2817119999999997</v>
      </c>
      <c r="M36" s="213">
        <v>5.1538930000000001</v>
      </c>
      <c r="N36" s="213">
        <v>5.043463</v>
      </c>
      <c r="O36" s="213">
        <v>4.9491829999999997</v>
      </c>
      <c r="P36" s="213">
        <v>4.865227</v>
      </c>
      <c r="Q36" s="213">
        <v>4.801965</v>
      </c>
      <c r="R36" s="213">
        <v>4.735474</v>
      </c>
      <c r="S36" s="213">
        <v>4.6743499999999996</v>
      </c>
      <c r="T36" s="213">
        <v>4.6269349999999996</v>
      </c>
      <c r="U36" s="213">
        <v>4.5800989999999997</v>
      </c>
      <c r="V36" s="213">
        <v>4.5365070000000003</v>
      </c>
      <c r="W36" s="213">
        <v>4.4960519999999997</v>
      </c>
      <c r="X36" s="213">
        <v>4.4521129999999998</v>
      </c>
      <c r="Y36" s="213">
        <v>4.4163249999999996</v>
      </c>
      <c r="Z36" s="213">
        <v>4.3867089999999997</v>
      </c>
      <c r="AA36" s="213">
        <v>4.3555429999999999</v>
      </c>
      <c r="AB36" s="213">
        <v>4.3260459999999998</v>
      </c>
      <c r="AC36" s="213">
        <v>4.298864</v>
      </c>
      <c r="AD36" s="213">
        <v>4.2745410000000001</v>
      </c>
      <c r="AE36" s="213">
        <v>4.2485590000000002</v>
      </c>
      <c r="AF36" s="195">
        <v>-1.5106E-2</v>
      </c>
      <c r="AG36" s="37"/>
    </row>
    <row r="37" spans="1:33" ht="12" customHeight="1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>
      <c r="A38" s="35"/>
      <c r="B38" s="201" t="s">
        <v>580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>
      <c r="A39" s="36" t="s">
        <v>579</v>
      </c>
      <c r="B39" s="201" t="s">
        <v>185</v>
      </c>
      <c r="C39" s="197">
        <v>11.458354</v>
      </c>
      <c r="D39" s="197">
        <v>9.9257039999999996</v>
      </c>
      <c r="E39" s="197">
        <v>9.6768590000000003</v>
      </c>
      <c r="F39" s="197">
        <v>9.2690149999999996</v>
      </c>
      <c r="G39" s="197">
        <v>9.1131340000000005</v>
      </c>
      <c r="H39" s="197">
        <v>8.8900120000000005</v>
      </c>
      <c r="I39" s="197">
        <v>8.6764740000000007</v>
      </c>
      <c r="J39" s="197">
        <v>8.4822439999999997</v>
      </c>
      <c r="K39" s="197">
        <v>8.2201050000000002</v>
      </c>
      <c r="L39" s="197">
        <v>7.9696689999999997</v>
      </c>
      <c r="M39" s="197">
        <v>7.7835409999999996</v>
      </c>
      <c r="N39" s="197">
        <v>7.696866</v>
      </c>
      <c r="O39" s="197">
        <v>7.6307660000000004</v>
      </c>
      <c r="P39" s="197">
        <v>7.5743229999999997</v>
      </c>
      <c r="Q39" s="197">
        <v>7.4694190000000003</v>
      </c>
      <c r="R39" s="197">
        <v>7.4128230000000004</v>
      </c>
      <c r="S39" s="197">
        <v>7.3113330000000003</v>
      </c>
      <c r="T39" s="197">
        <v>7.2962889999999998</v>
      </c>
      <c r="U39" s="197">
        <v>7.2599770000000001</v>
      </c>
      <c r="V39" s="197">
        <v>7.2732970000000003</v>
      </c>
      <c r="W39" s="197">
        <v>7.2921610000000001</v>
      </c>
      <c r="X39" s="197">
        <v>7.2345269999999999</v>
      </c>
      <c r="Y39" s="197">
        <v>7.1842439999999996</v>
      </c>
      <c r="Z39" s="197">
        <v>7.1546810000000001</v>
      </c>
      <c r="AA39" s="197">
        <v>7.1641370000000002</v>
      </c>
      <c r="AB39" s="197">
        <v>7.1146250000000002</v>
      </c>
      <c r="AC39" s="197">
        <v>7.0355939999999997</v>
      </c>
      <c r="AD39" s="197">
        <v>7.0283559999999996</v>
      </c>
      <c r="AE39" s="197">
        <v>7.0011320000000001</v>
      </c>
      <c r="AF39" s="195">
        <v>-1.7441000000000002E-2</v>
      </c>
      <c r="AG39" s="37"/>
    </row>
    <row r="40" spans="1:33" ht="12" customHeigh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5"/>
      <c r="B41" s="201" t="s">
        <v>578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5"/>
      <c r="B42" s="201" t="s">
        <v>2181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577</v>
      </c>
      <c r="B43" s="199" t="s">
        <v>195</v>
      </c>
      <c r="C43" s="212">
        <v>0</v>
      </c>
      <c r="D43" s="212">
        <v>0</v>
      </c>
      <c r="E43" s="212">
        <v>0</v>
      </c>
      <c r="F43" s="212">
        <v>0</v>
      </c>
      <c r="G43" s="212">
        <v>0</v>
      </c>
      <c r="H43" s="212">
        <v>0</v>
      </c>
      <c r="I43" s="212">
        <v>0</v>
      </c>
      <c r="J43" s="212">
        <v>0</v>
      </c>
      <c r="K43" s="212">
        <v>0</v>
      </c>
      <c r="L43" s="212">
        <v>0</v>
      </c>
      <c r="M43" s="212">
        <v>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0</v>
      </c>
      <c r="T43" s="212">
        <v>0</v>
      </c>
      <c r="U43" s="212">
        <v>0</v>
      </c>
      <c r="V43" s="212">
        <v>0</v>
      </c>
      <c r="W43" s="212">
        <v>0</v>
      </c>
      <c r="X43" s="212">
        <v>0</v>
      </c>
      <c r="Y43" s="212">
        <v>0</v>
      </c>
      <c r="Z43" s="212">
        <v>0</v>
      </c>
      <c r="AA43" s="212">
        <v>0</v>
      </c>
      <c r="AB43" s="212">
        <v>0</v>
      </c>
      <c r="AC43" s="212">
        <v>0</v>
      </c>
      <c r="AD43" s="212">
        <v>0</v>
      </c>
      <c r="AE43" s="212">
        <v>0</v>
      </c>
      <c r="AF43" s="198" t="s">
        <v>1190</v>
      </c>
      <c r="AG43" s="37"/>
    </row>
    <row r="44" spans="1:33" ht="15" customHeight="1">
      <c r="A44" s="36" t="s">
        <v>576</v>
      </c>
      <c r="B44" s="199" t="s">
        <v>21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575</v>
      </c>
      <c r="B45" s="199" t="s">
        <v>434</v>
      </c>
      <c r="C45" s="212">
        <v>0</v>
      </c>
      <c r="D45" s="212">
        <v>0</v>
      </c>
      <c r="E45" s="212">
        <v>0</v>
      </c>
      <c r="F45" s="212">
        <v>0</v>
      </c>
      <c r="G45" s="212">
        <v>0</v>
      </c>
      <c r="H45" s="212">
        <v>0</v>
      </c>
      <c r="I45" s="212">
        <v>0</v>
      </c>
      <c r="J45" s="212">
        <v>0</v>
      </c>
      <c r="K45" s="212">
        <v>0</v>
      </c>
      <c r="L45" s="212">
        <v>0</v>
      </c>
      <c r="M45" s="212">
        <v>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0</v>
      </c>
      <c r="T45" s="212">
        <v>0</v>
      </c>
      <c r="U45" s="212">
        <v>0</v>
      </c>
      <c r="V45" s="212">
        <v>0</v>
      </c>
      <c r="W45" s="212">
        <v>0</v>
      </c>
      <c r="X45" s="212">
        <v>0</v>
      </c>
      <c r="Y45" s="212">
        <v>0</v>
      </c>
      <c r="Z45" s="212">
        <v>0</v>
      </c>
      <c r="AA45" s="212">
        <v>0</v>
      </c>
      <c r="AB45" s="212">
        <v>0</v>
      </c>
      <c r="AC45" s="212">
        <v>0</v>
      </c>
      <c r="AD45" s="212">
        <v>0</v>
      </c>
      <c r="AE45" s="212">
        <v>0</v>
      </c>
      <c r="AF45" s="198" t="s">
        <v>1190</v>
      </c>
      <c r="AG45" s="37"/>
    </row>
    <row r="46" spans="1:33" ht="15" customHeight="1">
      <c r="A46" s="36" t="s">
        <v>574</v>
      </c>
      <c r="B46" s="199" t="s">
        <v>196</v>
      </c>
      <c r="C46" s="212">
        <v>0</v>
      </c>
      <c r="D46" s="212">
        <v>0</v>
      </c>
      <c r="E46" s="212">
        <v>0</v>
      </c>
      <c r="F46" s="212">
        <v>0</v>
      </c>
      <c r="G46" s="212">
        <v>0</v>
      </c>
      <c r="H46" s="212">
        <v>0</v>
      </c>
      <c r="I46" s="212">
        <v>0</v>
      </c>
      <c r="J46" s="212">
        <v>0</v>
      </c>
      <c r="K46" s="212">
        <v>0</v>
      </c>
      <c r="L46" s="212">
        <v>0</v>
      </c>
      <c r="M46" s="212">
        <v>0</v>
      </c>
      <c r="N46" s="212">
        <v>0</v>
      </c>
      <c r="O46" s="212">
        <v>0</v>
      </c>
      <c r="P46" s="212">
        <v>0</v>
      </c>
      <c r="Q46" s="212">
        <v>0</v>
      </c>
      <c r="R46" s="212">
        <v>0</v>
      </c>
      <c r="S46" s="212">
        <v>0</v>
      </c>
      <c r="T46" s="212">
        <v>0</v>
      </c>
      <c r="U46" s="212">
        <v>0</v>
      </c>
      <c r="V46" s="212">
        <v>0</v>
      </c>
      <c r="W46" s="212">
        <v>0</v>
      </c>
      <c r="X46" s="212">
        <v>0</v>
      </c>
      <c r="Y46" s="212">
        <v>0</v>
      </c>
      <c r="Z46" s="212">
        <v>0</v>
      </c>
      <c r="AA46" s="212">
        <v>0</v>
      </c>
      <c r="AB46" s="212">
        <v>0</v>
      </c>
      <c r="AC46" s="212">
        <v>0</v>
      </c>
      <c r="AD46" s="212">
        <v>0</v>
      </c>
      <c r="AE46" s="212">
        <v>0</v>
      </c>
      <c r="AF46" s="198" t="s">
        <v>1190</v>
      </c>
      <c r="AG46" s="37"/>
    </row>
    <row r="47" spans="1:33" ht="15" customHeight="1">
      <c r="A47" s="36" t="s">
        <v>573</v>
      </c>
      <c r="B47" s="201" t="s">
        <v>189</v>
      </c>
      <c r="C47" s="213">
        <v>0</v>
      </c>
      <c r="D47" s="213">
        <v>0</v>
      </c>
      <c r="E47" s="213">
        <v>0</v>
      </c>
      <c r="F47" s="213">
        <v>0</v>
      </c>
      <c r="G47" s="213">
        <v>0</v>
      </c>
      <c r="H47" s="213">
        <v>0</v>
      </c>
      <c r="I47" s="213">
        <v>0</v>
      </c>
      <c r="J47" s="213">
        <v>0</v>
      </c>
      <c r="K47" s="213">
        <v>0</v>
      </c>
      <c r="L47" s="213">
        <v>0</v>
      </c>
      <c r="M47" s="213">
        <v>0</v>
      </c>
      <c r="N47" s="213">
        <v>0</v>
      </c>
      <c r="O47" s="213">
        <v>0</v>
      </c>
      <c r="P47" s="213">
        <v>0</v>
      </c>
      <c r="Q47" s="213">
        <v>0</v>
      </c>
      <c r="R47" s="213">
        <v>0</v>
      </c>
      <c r="S47" s="213">
        <v>0</v>
      </c>
      <c r="T47" s="213">
        <v>0</v>
      </c>
      <c r="U47" s="213">
        <v>0</v>
      </c>
      <c r="V47" s="213">
        <v>0</v>
      </c>
      <c r="W47" s="213">
        <v>0</v>
      </c>
      <c r="X47" s="213">
        <v>0</v>
      </c>
      <c r="Y47" s="213">
        <v>0</v>
      </c>
      <c r="Z47" s="213">
        <v>0</v>
      </c>
      <c r="AA47" s="213">
        <v>0</v>
      </c>
      <c r="AB47" s="213">
        <v>0</v>
      </c>
      <c r="AC47" s="213">
        <v>0</v>
      </c>
      <c r="AD47" s="213">
        <v>0</v>
      </c>
      <c r="AE47" s="213">
        <v>0</v>
      </c>
      <c r="AF47" s="195" t="s">
        <v>1190</v>
      </c>
      <c r="AG47" s="37"/>
    </row>
    <row r="48" spans="1:33" ht="15" customHeight="1">
      <c r="A48" s="35"/>
      <c r="B48" s="201" t="s">
        <v>197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6" t="s">
        <v>572</v>
      </c>
      <c r="B49" s="199" t="s">
        <v>195</v>
      </c>
      <c r="C49" s="212">
        <v>0</v>
      </c>
      <c r="D49" s="212">
        <v>0</v>
      </c>
      <c r="E49" s="212">
        <v>0</v>
      </c>
      <c r="F49" s="212">
        <v>0</v>
      </c>
      <c r="G49" s="212">
        <v>0</v>
      </c>
      <c r="H49" s="212">
        <v>0</v>
      </c>
      <c r="I49" s="212">
        <v>0</v>
      </c>
      <c r="J49" s="212">
        <v>0</v>
      </c>
      <c r="K49" s="212">
        <v>0</v>
      </c>
      <c r="L49" s="212">
        <v>0</v>
      </c>
      <c r="M49" s="212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>
        <v>0</v>
      </c>
      <c r="U49" s="212">
        <v>0</v>
      </c>
      <c r="V49" s="212">
        <v>0</v>
      </c>
      <c r="W49" s="212">
        <v>0</v>
      </c>
      <c r="X49" s="212">
        <v>0</v>
      </c>
      <c r="Y49" s="212">
        <v>0</v>
      </c>
      <c r="Z49" s="212">
        <v>0</v>
      </c>
      <c r="AA49" s="212">
        <v>0</v>
      </c>
      <c r="AB49" s="212">
        <v>0</v>
      </c>
      <c r="AC49" s="212">
        <v>0</v>
      </c>
      <c r="AD49" s="212">
        <v>0</v>
      </c>
      <c r="AE49" s="212">
        <v>0</v>
      </c>
      <c r="AF49" s="198" t="s">
        <v>1190</v>
      </c>
      <c r="AG49" s="37"/>
      <c r="AH49" s="35"/>
    </row>
    <row r="50" spans="1:34" ht="15" customHeight="1">
      <c r="A50" s="36" t="s">
        <v>571</v>
      </c>
      <c r="B50" s="199" t="s">
        <v>21</v>
      </c>
      <c r="C50" s="212">
        <v>0</v>
      </c>
      <c r="D50" s="212">
        <v>0</v>
      </c>
      <c r="E50" s="212">
        <v>0</v>
      </c>
      <c r="F50" s="212">
        <v>0</v>
      </c>
      <c r="G50" s="212">
        <v>0</v>
      </c>
      <c r="H50" s="212">
        <v>0</v>
      </c>
      <c r="I50" s="212">
        <v>0</v>
      </c>
      <c r="J50" s="212">
        <v>0</v>
      </c>
      <c r="K50" s="212">
        <v>0</v>
      </c>
      <c r="L50" s="212">
        <v>0</v>
      </c>
      <c r="M50" s="212">
        <v>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0</v>
      </c>
      <c r="T50" s="212">
        <v>0</v>
      </c>
      <c r="U50" s="212">
        <v>0</v>
      </c>
      <c r="V50" s="212">
        <v>0</v>
      </c>
      <c r="W50" s="212">
        <v>0</v>
      </c>
      <c r="X50" s="212">
        <v>0</v>
      </c>
      <c r="Y50" s="212">
        <v>0</v>
      </c>
      <c r="Z50" s="212">
        <v>0</v>
      </c>
      <c r="AA50" s="212">
        <v>0</v>
      </c>
      <c r="AB50" s="212">
        <v>0</v>
      </c>
      <c r="AC50" s="212">
        <v>0</v>
      </c>
      <c r="AD50" s="212">
        <v>0</v>
      </c>
      <c r="AE50" s="212">
        <v>0</v>
      </c>
      <c r="AF50" s="198" t="s">
        <v>1190</v>
      </c>
      <c r="AG50" s="37"/>
      <c r="AH50" s="35"/>
    </row>
    <row r="51" spans="1:34" ht="15" customHeight="1">
      <c r="A51" s="36" t="s">
        <v>570</v>
      </c>
      <c r="B51" s="199" t="s">
        <v>434</v>
      </c>
      <c r="C51" s="212">
        <v>0</v>
      </c>
      <c r="D51" s="212">
        <v>0</v>
      </c>
      <c r="E51" s="212">
        <v>0</v>
      </c>
      <c r="F51" s="212">
        <v>0</v>
      </c>
      <c r="G51" s="212">
        <v>0</v>
      </c>
      <c r="H51" s="212">
        <v>0</v>
      </c>
      <c r="I51" s="212">
        <v>0</v>
      </c>
      <c r="J51" s="212">
        <v>0</v>
      </c>
      <c r="K51" s="212">
        <v>0</v>
      </c>
      <c r="L51" s="212">
        <v>0</v>
      </c>
      <c r="M51" s="212">
        <v>0</v>
      </c>
      <c r="N51" s="212">
        <v>0</v>
      </c>
      <c r="O51" s="212">
        <v>0</v>
      </c>
      <c r="P51" s="212">
        <v>0</v>
      </c>
      <c r="Q51" s="212">
        <v>0</v>
      </c>
      <c r="R51" s="212">
        <v>0</v>
      </c>
      <c r="S51" s="212">
        <v>0</v>
      </c>
      <c r="T51" s="212">
        <v>0</v>
      </c>
      <c r="U51" s="212">
        <v>0</v>
      </c>
      <c r="V51" s="212">
        <v>0</v>
      </c>
      <c r="W51" s="212">
        <v>0</v>
      </c>
      <c r="X51" s="212">
        <v>0</v>
      </c>
      <c r="Y51" s="212">
        <v>0</v>
      </c>
      <c r="Z51" s="212">
        <v>0</v>
      </c>
      <c r="AA51" s="212">
        <v>0</v>
      </c>
      <c r="AB51" s="212">
        <v>0</v>
      </c>
      <c r="AC51" s="212">
        <v>0</v>
      </c>
      <c r="AD51" s="212">
        <v>0</v>
      </c>
      <c r="AE51" s="212">
        <v>0</v>
      </c>
      <c r="AF51" s="198" t="s">
        <v>1190</v>
      </c>
      <c r="AG51" s="37"/>
      <c r="AH51" s="35"/>
    </row>
    <row r="52" spans="1:34" ht="15" customHeight="1">
      <c r="A52" s="36" t="s">
        <v>569</v>
      </c>
      <c r="B52" s="199" t="s">
        <v>196</v>
      </c>
      <c r="C52" s="212">
        <v>0</v>
      </c>
      <c r="D52" s="212">
        <v>0</v>
      </c>
      <c r="E52" s="212">
        <v>0</v>
      </c>
      <c r="F52" s="212">
        <v>0</v>
      </c>
      <c r="G52" s="212">
        <v>0</v>
      </c>
      <c r="H52" s="212">
        <v>0</v>
      </c>
      <c r="I52" s="212">
        <v>0</v>
      </c>
      <c r="J52" s="212">
        <v>0</v>
      </c>
      <c r="K52" s="212">
        <v>0</v>
      </c>
      <c r="L52" s="212">
        <v>0</v>
      </c>
      <c r="M52" s="212">
        <v>0</v>
      </c>
      <c r="N52" s="212">
        <v>0</v>
      </c>
      <c r="O52" s="212">
        <v>0</v>
      </c>
      <c r="P52" s="212">
        <v>0</v>
      </c>
      <c r="Q52" s="212">
        <v>0</v>
      </c>
      <c r="R52" s="212">
        <v>0</v>
      </c>
      <c r="S52" s="212">
        <v>0</v>
      </c>
      <c r="T52" s="212">
        <v>0</v>
      </c>
      <c r="U52" s="212">
        <v>0</v>
      </c>
      <c r="V52" s="212">
        <v>0</v>
      </c>
      <c r="W52" s="212">
        <v>0</v>
      </c>
      <c r="X52" s="212">
        <v>0</v>
      </c>
      <c r="Y52" s="212">
        <v>0</v>
      </c>
      <c r="Z52" s="212">
        <v>0</v>
      </c>
      <c r="AA52" s="212">
        <v>0</v>
      </c>
      <c r="AB52" s="212">
        <v>0</v>
      </c>
      <c r="AC52" s="212">
        <v>0</v>
      </c>
      <c r="AD52" s="212">
        <v>0</v>
      </c>
      <c r="AE52" s="212">
        <v>0</v>
      </c>
      <c r="AF52" s="198" t="s">
        <v>1190</v>
      </c>
      <c r="AG52" s="37"/>
      <c r="AH52" s="35"/>
    </row>
    <row r="53" spans="1:34" ht="15" customHeight="1">
      <c r="A53" s="36" t="s">
        <v>567</v>
      </c>
      <c r="B53" s="201" t="s">
        <v>189</v>
      </c>
      <c r="C53" s="213">
        <v>0</v>
      </c>
      <c r="D53" s="213">
        <v>0</v>
      </c>
      <c r="E53" s="213">
        <v>0</v>
      </c>
      <c r="F53" s="213">
        <v>0</v>
      </c>
      <c r="G53" s="213">
        <v>0</v>
      </c>
      <c r="H53" s="213">
        <v>0</v>
      </c>
      <c r="I53" s="213">
        <v>0</v>
      </c>
      <c r="J53" s="213">
        <v>0</v>
      </c>
      <c r="K53" s="213">
        <v>0</v>
      </c>
      <c r="L53" s="213">
        <v>0</v>
      </c>
      <c r="M53" s="213">
        <v>0</v>
      </c>
      <c r="N53" s="213">
        <v>0</v>
      </c>
      <c r="O53" s="213">
        <v>0</v>
      </c>
      <c r="P53" s="213">
        <v>0</v>
      </c>
      <c r="Q53" s="213">
        <v>0</v>
      </c>
      <c r="R53" s="213">
        <v>0</v>
      </c>
      <c r="S53" s="213">
        <v>0</v>
      </c>
      <c r="T53" s="213">
        <v>0</v>
      </c>
      <c r="U53" s="213">
        <v>0</v>
      </c>
      <c r="V53" s="213">
        <v>0</v>
      </c>
      <c r="W53" s="213">
        <v>0</v>
      </c>
      <c r="X53" s="213">
        <v>0</v>
      </c>
      <c r="Y53" s="213">
        <v>0</v>
      </c>
      <c r="Z53" s="213">
        <v>0</v>
      </c>
      <c r="AA53" s="213">
        <v>0</v>
      </c>
      <c r="AB53" s="213">
        <v>0</v>
      </c>
      <c r="AC53" s="213">
        <v>0</v>
      </c>
      <c r="AD53" s="213">
        <v>0</v>
      </c>
      <c r="AE53" s="213">
        <v>0</v>
      </c>
      <c r="AF53" s="195" t="s">
        <v>1190</v>
      </c>
      <c r="AG53" s="37"/>
      <c r="AH53" s="35"/>
    </row>
    <row r="54" spans="1:34" ht="15" customHeight="1">
      <c r="A54" s="35"/>
      <c r="B54" s="201" t="s">
        <v>198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>
      <c r="A55" s="36" t="s">
        <v>566</v>
      </c>
      <c r="B55" s="199" t="s">
        <v>199</v>
      </c>
      <c r="C55" s="212">
        <v>0</v>
      </c>
      <c r="D55" s="212">
        <v>0</v>
      </c>
      <c r="E55" s="212">
        <v>0</v>
      </c>
      <c r="F55" s="212">
        <v>0</v>
      </c>
      <c r="G55" s="212">
        <v>0</v>
      </c>
      <c r="H55" s="212">
        <v>0</v>
      </c>
      <c r="I55" s="212">
        <v>0</v>
      </c>
      <c r="J55" s="212">
        <v>0</v>
      </c>
      <c r="K55" s="212">
        <v>0</v>
      </c>
      <c r="L55" s="212">
        <v>0</v>
      </c>
      <c r="M55" s="212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>
        <v>0</v>
      </c>
      <c r="U55" s="212">
        <v>0</v>
      </c>
      <c r="V55" s="212">
        <v>0</v>
      </c>
      <c r="W55" s="212">
        <v>0</v>
      </c>
      <c r="X55" s="212">
        <v>0</v>
      </c>
      <c r="Y55" s="212">
        <v>0</v>
      </c>
      <c r="Z55" s="212">
        <v>0</v>
      </c>
      <c r="AA55" s="212">
        <v>0</v>
      </c>
      <c r="AB55" s="212">
        <v>0</v>
      </c>
      <c r="AC55" s="212">
        <v>0</v>
      </c>
      <c r="AD55" s="212">
        <v>0</v>
      </c>
      <c r="AE55" s="212">
        <v>0</v>
      </c>
      <c r="AF55" s="198" t="s">
        <v>1190</v>
      </c>
      <c r="AG55" s="37"/>
      <c r="AH55" s="35"/>
    </row>
    <row r="56" spans="1:34" ht="15" customHeight="1" thickBot="1">
      <c r="A56" s="36" t="s">
        <v>565</v>
      </c>
      <c r="B56" s="199" t="s">
        <v>200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  <c r="AH56" s="35"/>
    </row>
    <row r="57" spans="1:34" ht="15" customHeight="1">
      <c r="A57" s="35"/>
      <c r="B57" s="223" t="s">
        <v>2126</v>
      </c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183"/>
    </row>
    <row r="58" spans="1:34" ht="12" customHeight="1">
      <c r="A58" s="35"/>
      <c r="B58" s="37" t="s">
        <v>2028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>
      <c r="A59" s="35"/>
      <c r="B59" s="37" t="s">
        <v>2011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5"/>
    </row>
    <row r="60" spans="1:34" ht="15" customHeight="1">
      <c r="A60" s="35"/>
      <c r="B60" s="37" t="s">
        <v>2029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>
      <c r="A61" s="35"/>
      <c r="B61" s="37" t="s">
        <v>2182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>
      <c r="A62" s="35"/>
      <c r="B62" s="37" t="s">
        <v>2020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5"/>
    </row>
    <row r="63" spans="1:34" ht="15" customHeight="1">
      <c r="A63" s="35"/>
      <c r="B63" s="37" t="s">
        <v>1984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>
      <c r="A64" s="35"/>
      <c r="B64" s="37" t="s">
        <v>1155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>
      <c r="B65" s="37" t="s">
        <v>1985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2123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2128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2564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7"/>
    </row>
    <row r="156" spans="2:33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  <c r="AG156" s="37"/>
    </row>
    <row r="157" spans="2:33" ht="1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0" spans="2:33" ht="15" customHeight="1">
      <c r="B500" s="209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3" spans="2:33" ht="15" customHeight="1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/>
    <row r="511" spans="2:33" ht="12" customHeight="1"/>
    <row r="512" spans="2:33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2828:AF2828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57:AG57"/>
    <mergeCell ref="B2228:AF2228"/>
    <mergeCell ref="B2378:AF2378"/>
    <mergeCell ref="B2528:AF2528"/>
    <mergeCell ref="B2678:AF2678"/>
    <mergeCell ref="B728:AF728"/>
    <mergeCell ref="B156:AF156"/>
    <mergeCell ref="B292:AF292"/>
    <mergeCell ref="B378:AF378"/>
    <mergeCell ref="B560:AF560"/>
    <mergeCell ref="B652:AF652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599</v>
      </c>
      <c r="B10" s="52" t="s">
        <v>598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>
      <c r="B17" s="53" t="s">
        <v>468</v>
      </c>
    </row>
    <row r="18" spans="1:33" ht="15" customHeight="1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/>
    <row r="27" spans="1:33" ht="12" customHeight="1">
      <c r="B27" s="53" t="s">
        <v>2015</v>
      </c>
    </row>
    <row r="28" spans="1:33" ht="12" customHeight="1">
      <c r="B28" s="53" t="s">
        <v>456</v>
      </c>
    </row>
    <row r="29" spans="1:33" ht="12" customHeight="1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/>
    <row r="38" spans="1:33" ht="12" customHeight="1">
      <c r="B38" s="53" t="s">
        <v>580</v>
      </c>
    </row>
    <row r="39" spans="1:33" ht="12" customHeight="1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/>
    <row r="41" spans="1:33" ht="15" customHeight="1">
      <c r="B41" s="53" t="s">
        <v>578</v>
      </c>
    </row>
    <row r="42" spans="1:33" ht="15" customHeight="1">
      <c r="B42" s="53" t="s">
        <v>194</v>
      </c>
    </row>
    <row r="43" spans="1:33" ht="15" customHeight="1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>
      <c r="B48" s="53" t="s">
        <v>197</v>
      </c>
    </row>
    <row r="49" spans="1:34" ht="15" customHeight="1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>
      <c r="B54" s="53" t="s">
        <v>198</v>
      </c>
    </row>
    <row r="55" spans="1:34" ht="15" customHeight="1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B57" s="225" t="s">
        <v>2016</v>
      </c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142"/>
    </row>
    <row r="58" spans="1:34" ht="12" customHeight="1">
      <c r="B58" s="22" t="s">
        <v>2028</v>
      </c>
    </row>
    <row r="59" spans="1:34" ht="15" customHeight="1">
      <c r="B59" s="22" t="s">
        <v>2011</v>
      </c>
    </row>
    <row r="60" spans="1:34" ht="15" customHeight="1">
      <c r="B60" s="22" t="s">
        <v>2029</v>
      </c>
    </row>
    <row r="61" spans="1:34" ht="15" customHeight="1">
      <c r="B61" s="22" t="s">
        <v>2030</v>
      </c>
    </row>
    <row r="62" spans="1:34" ht="15" customHeight="1">
      <c r="B62" s="22" t="s">
        <v>1984</v>
      </c>
    </row>
    <row r="63" spans="1:34" ht="15" customHeight="1">
      <c r="B63" s="22" t="s">
        <v>1155</v>
      </c>
    </row>
    <row r="64" spans="1:34" ht="15" customHeight="1">
      <c r="B64" s="22" t="s">
        <v>1985</v>
      </c>
    </row>
    <row r="65" spans="2:2" ht="15" customHeight="1">
      <c r="B65" s="22" t="s">
        <v>2012</v>
      </c>
    </row>
    <row r="66" spans="2:2" ht="12" customHeight="1">
      <c r="B66" s="22" t="s">
        <v>2021</v>
      </c>
    </row>
    <row r="67" spans="2:2" ht="15" customHeight="1">
      <c r="B67" s="22" t="s">
        <v>2022</v>
      </c>
    </row>
    <row r="74" spans="2:2" ht="12" customHeight="1"/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641</v>
      </c>
      <c r="B10" s="205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639</v>
      </c>
      <c r="B15" s="201" t="s">
        <v>357</v>
      </c>
      <c r="C15" s="197">
        <v>16.081751000000001</v>
      </c>
      <c r="D15" s="197">
        <v>15.360889</v>
      </c>
      <c r="E15" s="197">
        <v>15.167615</v>
      </c>
      <c r="F15" s="197">
        <v>15.396997000000001</v>
      </c>
      <c r="G15" s="197">
        <v>15.652697</v>
      </c>
      <c r="H15" s="197">
        <v>15.833325</v>
      </c>
      <c r="I15" s="197">
        <v>15.984686</v>
      </c>
      <c r="J15" s="197">
        <v>16.176130000000001</v>
      </c>
      <c r="K15" s="197">
        <v>16.357303999999999</v>
      </c>
      <c r="L15" s="197">
        <v>16.532404</v>
      </c>
      <c r="M15" s="197">
        <v>16.662624000000001</v>
      </c>
      <c r="N15" s="197">
        <v>16.724613000000002</v>
      </c>
      <c r="O15" s="197">
        <v>16.848295</v>
      </c>
      <c r="P15" s="197">
        <v>17.122085999999999</v>
      </c>
      <c r="Q15" s="197">
        <v>17.339068999999999</v>
      </c>
      <c r="R15" s="197">
        <v>17.510508000000002</v>
      </c>
      <c r="S15" s="197">
        <v>17.696255000000001</v>
      </c>
      <c r="T15" s="197">
        <v>17.836020000000001</v>
      </c>
      <c r="U15" s="197">
        <v>18.023886000000001</v>
      </c>
      <c r="V15" s="197">
        <v>18.256605</v>
      </c>
      <c r="W15" s="197">
        <v>18.440346000000002</v>
      </c>
      <c r="X15" s="197">
        <v>18.526202999999999</v>
      </c>
      <c r="Y15" s="197">
        <v>18.720779</v>
      </c>
      <c r="Z15" s="197">
        <v>18.936218</v>
      </c>
      <c r="AA15" s="197">
        <v>19.111317</v>
      </c>
      <c r="AB15" s="197">
        <v>19.292608000000001</v>
      </c>
      <c r="AC15" s="197">
        <v>19.442295000000001</v>
      </c>
      <c r="AD15" s="197">
        <v>19.595124999999999</v>
      </c>
      <c r="AE15" s="197">
        <v>19.769606</v>
      </c>
      <c r="AF15" s="195">
        <v>7.4009999999999996E-3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638</v>
      </c>
      <c r="B18" s="199" t="s">
        <v>2</v>
      </c>
      <c r="C18" s="210">
        <v>2.4293089999999999</v>
      </c>
      <c r="D18" s="210">
        <v>2.7102689999999998</v>
      </c>
      <c r="E18" s="210">
        <v>2.6465900000000002</v>
      </c>
      <c r="F18" s="210">
        <v>2.7411110000000001</v>
      </c>
      <c r="G18" s="210">
        <v>2.717622</v>
      </c>
      <c r="H18" s="210">
        <v>2.6565810000000001</v>
      </c>
      <c r="I18" s="210">
        <v>2.5773730000000001</v>
      </c>
      <c r="J18" s="210">
        <v>2.5552079999999999</v>
      </c>
      <c r="K18" s="210">
        <v>2.5224489999999999</v>
      </c>
      <c r="L18" s="210">
        <v>2.4828429999999999</v>
      </c>
      <c r="M18" s="210">
        <v>2.4414069999999999</v>
      </c>
      <c r="N18" s="210">
        <v>2.3859940000000002</v>
      </c>
      <c r="O18" s="210">
        <v>2.342327</v>
      </c>
      <c r="P18" s="210">
        <v>2.318988</v>
      </c>
      <c r="Q18" s="210">
        <v>2.2851409999999999</v>
      </c>
      <c r="R18" s="210">
        <v>2.249358</v>
      </c>
      <c r="S18" s="210">
        <v>2.2063600000000001</v>
      </c>
      <c r="T18" s="210">
        <v>2.175637</v>
      </c>
      <c r="U18" s="210">
        <v>2.1663960000000002</v>
      </c>
      <c r="V18" s="210">
        <v>2.1545290000000001</v>
      </c>
      <c r="W18" s="210">
        <v>2.1255850000000001</v>
      </c>
      <c r="X18" s="210">
        <v>2.0964870000000002</v>
      </c>
      <c r="Y18" s="210">
        <v>2.0735709999999998</v>
      </c>
      <c r="Z18" s="210">
        <v>2.047822</v>
      </c>
      <c r="AA18" s="210">
        <v>2.0166050000000002</v>
      </c>
      <c r="AB18" s="210">
        <v>1.9905010000000001</v>
      </c>
      <c r="AC18" s="210">
        <v>1.957257</v>
      </c>
      <c r="AD18" s="210">
        <v>1.924701</v>
      </c>
      <c r="AE18" s="210">
        <v>1.8898950000000001</v>
      </c>
      <c r="AF18" s="198">
        <v>-8.9269999999999992E-3</v>
      </c>
      <c r="AG18" s="37"/>
    </row>
    <row r="19" spans="1:33" ht="15" customHeight="1">
      <c r="A19" s="36" t="s">
        <v>637</v>
      </c>
      <c r="B19" s="199" t="s">
        <v>3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636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635</v>
      </c>
      <c r="B21" s="199" t="s">
        <v>4</v>
      </c>
      <c r="C21" s="210">
        <v>73.969170000000005</v>
      </c>
      <c r="D21" s="210">
        <v>71.913917999999995</v>
      </c>
      <c r="E21" s="210">
        <v>71.719299000000007</v>
      </c>
      <c r="F21" s="210">
        <v>73.184746000000004</v>
      </c>
      <c r="G21" s="210">
        <v>75.229324000000005</v>
      </c>
      <c r="H21" s="210">
        <v>77.240600999999998</v>
      </c>
      <c r="I21" s="210">
        <v>78.330887000000004</v>
      </c>
      <c r="J21" s="210">
        <v>76.658600000000007</v>
      </c>
      <c r="K21" s="210">
        <v>75.149849000000003</v>
      </c>
      <c r="L21" s="210">
        <v>73.805374</v>
      </c>
      <c r="M21" s="210">
        <v>72.359024000000005</v>
      </c>
      <c r="N21" s="210">
        <v>70.865662</v>
      </c>
      <c r="O21" s="210">
        <v>69.564644000000001</v>
      </c>
      <c r="P21" s="210">
        <v>68.544701000000003</v>
      </c>
      <c r="Q21" s="210">
        <v>67.456276000000003</v>
      </c>
      <c r="R21" s="210">
        <v>66.072310999999999</v>
      </c>
      <c r="S21" s="210">
        <v>64.567390000000003</v>
      </c>
      <c r="T21" s="210">
        <v>63.994858000000001</v>
      </c>
      <c r="U21" s="210">
        <v>63.578254999999999</v>
      </c>
      <c r="V21" s="210">
        <v>63.063789</v>
      </c>
      <c r="W21" s="210">
        <v>62.266224000000001</v>
      </c>
      <c r="X21" s="210">
        <v>61.330505000000002</v>
      </c>
      <c r="Y21" s="210">
        <v>60.521042000000001</v>
      </c>
      <c r="Z21" s="210">
        <v>59.676265999999998</v>
      </c>
      <c r="AA21" s="210">
        <v>58.692348000000003</v>
      </c>
      <c r="AB21" s="210">
        <v>57.749203000000001</v>
      </c>
      <c r="AC21" s="210">
        <v>56.742809000000001</v>
      </c>
      <c r="AD21" s="210">
        <v>55.596286999999997</v>
      </c>
      <c r="AE21" s="210">
        <v>54.433971</v>
      </c>
      <c r="AF21" s="198">
        <v>-1.0892000000000001E-2</v>
      </c>
      <c r="AG21" s="37"/>
    </row>
    <row r="22" spans="1:33" ht="15" customHeight="1">
      <c r="A22" s="36" t="s">
        <v>634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633</v>
      </c>
      <c r="B23" s="199" t="s">
        <v>41</v>
      </c>
      <c r="C23" s="210">
        <v>76.398476000000002</v>
      </c>
      <c r="D23" s="210">
        <v>74.624184</v>
      </c>
      <c r="E23" s="210">
        <v>74.365891000000005</v>
      </c>
      <c r="F23" s="210">
        <v>75.925858000000005</v>
      </c>
      <c r="G23" s="210">
        <v>77.946944999999999</v>
      </c>
      <c r="H23" s="210">
        <v>79.897178999999994</v>
      </c>
      <c r="I23" s="210">
        <v>80.908257000000006</v>
      </c>
      <c r="J23" s="210">
        <v>79.213806000000005</v>
      </c>
      <c r="K23" s="210">
        <v>77.672295000000005</v>
      </c>
      <c r="L23" s="210">
        <v>76.288216000000006</v>
      </c>
      <c r="M23" s="210">
        <v>74.800430000000006</v>
      </c>
      <c r="N23" s="210">
        <v>73.251655999999997</v>
      </c>
      <c r="O23" s="210">
        <v>71.906975000000003</v>
      </c>
      <c r="P23" s="210">
        <v>70.863686000000001</v>
      </c>
      <c r="Q23" s="210">
        <v>69.741416999999998</v>
      </c>
      <c r="R23" s="210">
        <v>68.321670999999995</v>
      </c>
      <c r="S23" s="210">
        <v>66.773750000000007</v>
      </c>
      <c r="T23" s="210">
        <v>66.170494000000005</v>
      </c>
      <c r="U23" s="210">
        <v>65.744652000000002</v>
      </c>
      <c r="V23" s="210">
        <v>65.218315000000004</v>
      </c>
      <c r="W23" s="210">
        <v>64.391807999999997</v>
      </c>
      <c r="X23" s="210">
        <v>63.426991000000001</v>
      </c>
      <c r="Y23" s="210">
        <v>62.594611999999998</v>
      </c>
      <c r="Z23" s="210">
        <v>61.724086999999997</v>
      </c>
      <c r="AA23" s="210">
        <v>60.708953999999999</v>
      </c>
      <c r="AB23" s="210">
        <v>59.739704000000003</v>
      </c>
      <c r="AC23" s="210">
        <v>58.700066</v>
      </c>
      <c r="AD23" s="210">
        <v>57.520988000000003</v>
      </c>
      <c r="AE23" s="210">
        <v>56.323867999999997</v>
      </c>
      <c r="AF23" s="198">
        <v>-1.0828000000000001E-2</v>
      </c>
      <c r="AG23" s="37"/>
    </row>
    <row r="24" spans="1:33" ht="15" customHeight="1">
      <c r="A24" s="36" t="s">
        <v>632</v>
      </c>
      <c r="B24" s="199" t="s">
        <v>6</v>
      </c>
      <c r="C24" s="210">
        <v>100.80242200000001</v>
      </c>
      <c r="D24" s="210">
        <v>105.75554700000001</v>
      </c>
      <c r="E24" s="210">
        <v>114.561333</v>
      </c>
      <c r="F24" s="210">
        <v>124.964935</v>
      </c>
      <c r="G24" s="210">
        <v>135.805969</v>
      </c>
      <c r="H24" s="210">
        <v>145.941711</v>
      </c>
      <c r="I24" s="210">
        <v>154.094864</v>
      </c>
      <c r="J24" s="210">
        <v>157.105682</v>
      </c>
      <c r="K24" s="210">
        <v>159.58651699999999</v>
      </c>
      <c r="L24" s="210">
        <v>162.23371900000001</v>
      </c>
      <c r="M24" s="210">
        <v>164.705353</v>
      </c>
      <c r="N24" s="210">
        <v>166.61438000000001</v>
      </c>
      <c r="O24" s="210">
        <v>169.347961</v>
      </c>
      <c r="P24" s="210">
        <v>173.04238900000001</v>
      </c>
      <c r="Q24" s="210">
        <v>176.51828</v>
      </c>
      <c r="R24" s="210">
        <v>178.08116100000001</v>
      </c>
      <c r="S24" s="210">
        <v>179.80535900000001</v>
      </c>
      <c r="T24" s="210">
        <v>182.60389699999999</v>
      </c>
      <c r="U24" s="210">
        <v>185.53523300000001</v>
      </c>
      <c r="V24" s="210">
        <v>188.400925</v>
      </c>
      <c r="W24" s="210">
        <v>190.05903599999999</v>
      </c>
      <c r="X24" s="210">
        <v>191.05898999999999</v>
      </c>
      <c r="Y24" s="210">
        <v>192.820435</v>
      </c>
      <c r="Z24" s="210">
        <v>194.35549900000001</v>
      </c>
      <c r="AA24" s="210">
        <v>194.97839400000001</v>
      </c>
      <c r="AB24" s="210">
        <v>195.273132</v>
      </c>
      <c r="AC24" s="210">
        <v>195.64872700000001</v>
      </c>
      <c r="AD24" s="210">
        <v>195.61518899999999</v>
      </c>
      <c r="AE24" s="210">
        <v>195.35699500000001</v>
      </c>
      <c r="AF24" s="198">
        <v>2.3911999999999999E-2</v>
      </c>
      <c r="AG24" s="37"/>
    </row>
    <row r="25" spans="1:33" ht="12" customHeight="1">
      <c r="A25" s="36" t="s">
        <v>631</v>
      </c>
      <c r="B25" s="199" t="s">
        <v>7</v>
      </c>
      <c r="C25" s="210">
        <v>129.49825999999999</v>
      </c>
      <c r="D25" s="210">
        <v>123.10437</v>
      </c>
      <c r="E25" s="210">
        <v>119.068459</v>
      </c>
      <c r="F25" s="210">
        <v>117.233475</v>
      </c>
      <c r="G25" s="210">
        <v>115.82648500000001</v>
      </c>
      <c r="H25" s="210">
        <v>114.021545</v>
      </c>
      <c r="I25" s="210">
        <v>111.282066</v>
      </c>
      <c r="J25" s="210">
        <v>105.982681</v>
      </c>
      <c r="K25" s="210">
        <v>100.81379699999999</v>
      </c>
      <c r="L25" s="210">
        <v>95.894028000000006</v>
      </c>
      <c r="M25" s="210">
        <v>90.928314</v>
      </c>
      <c r="N25" s="210">
        <v>85.987350000000006</v>
      </c>
      <c r="O25" s="210">
        <v>81.404633000000004</v>
      </c>
      <c r="P25" s="210">
        <v>77.288642999999993</v>
      </c>
      <c r="Q25" s="210">
        <v>73.221847999999994</v>
      </c>
      <c r="R25" s="210">
        <v>69.131873999999996</v>
      </c>
      <c r="S25" s="210">
        <v>65.216269999999994</v>
      </c>
      <c r="T25" s="210">
        <v>63.055137999999999</v>
      </c>
      <c r="U25" s="210">
        <v>61.142654</v>
      </c>
      <c r="V25" s="210">
        <v>59.309944000000002</v>
      </c>
      <c r="W25" s="210">
        <v>57.382820000000002</v>
      </c>
      <c r="X25" s="210">
        <v>55.442718999999997</v>
      </c>
      <c r="Y25" s="210">
        <v>53.717697000000001</v>
      </c>
      <c r="Z25" s="210">
        <v>52.064571000000001</v>
      </c>
      <c r="AA25" s="210">
        <v>50.399704</v>
      </c>
      <c r="AB25" s="210">
        <v>48.833748</v>
      </c>
      <c r="AC25" s="210">
        <v>47.275772000000003</v>
      </c>
      <c r="AD25" s="210">
        <v>45.724586000000002</v>
      </c>
      <c r="AE25" s="210">
        <v>44.210106000000003</v>
      </c>
      <c r="AF25" s="198">
        <v>-3.7655000000000001E-2</v>
      </c>
      <c r="AG25" s="37"/>
    </row>
    <row r="26" spans="1:33" ht="12" customHeight="1">
      <c r="A26" s="36" t="s">
        <v>630</v>
      </c>
      <c r="B26" s="199" t="s">
        <v>8</v>
      </c>
      <c r="C26" s="210">
        <v>0</v>
      </c>
      <c r="D26" s="210">
        <v>0</v>
      </c>
      <c r="E26" s="210">
        <v>0</v>
      </c>
      <c r="F26" s="210">
        <v>0</v>
      </c>
      <c r="G26" s="210">
        <v>0</v>
      </c>
      <c r="H26" s="210">
        <v>0</v>
      </c>
      <c r="I26" s="210">
        <v>0</v>
      </c>
      <c r="J26" s="210">
        <v>0</v>
      </c>
      <c r="K26" s="210">
        <v>0</v>
      </c>
      <c r="L26" s="210">
        <v>0</v>
      </c>
      <c r="M26" s="210">
        <v>0</v>
      </c>
      <c r="N26" s="210">
        <v>0</v>
      </c>
      <c r="O26" s="210">
        <v>0</v>
      </c>
      <c r="P26" s="210">
        <v>0</v>
      </c>
      <c r="Q26" s="210">
        <v>0</v>
      </c>
      <c r="R26" s="210">
        <v>0</v>
      </c>
      <c r="S26" s="210">
        <v>0</v>
      </c>
      <c r="T26" s="210">
        <v>0</v>
      </c>
      <c r="U26" s="210">
        <v>0</v>
      </c>
      <c r="V26" s="210">
        <v>0</v>
      </c>
      <c r="W26" s="210">
        <v>0</v>
      </c>
      <c r="X26" s="210">
        <v>0</v>
      </c>
      <c r="Y26" s="210">
        <v>0</v>
      </c>
      <c r="Z26" s="210">
        <v>0</v>
      </c>
      <c r="AA26" s="210">
        <v>0</v>
      </c>
      <c r="AB26" s="210">
        <v>0</v>
      </c>
      <c r="AC26" s="210">
        <v>0</v>
      </c>
      <c r="AD26" s="210">
        <v>0</v>
      </c>
      <c r="AE26" s="210">
        <v>0</v>
      </c>
      <c r="AF26" s="198" t="s">
        <v>1190</v>
      </c>
      <c r="AG26" s="37"/>
    </row>
    <row r="27" spans="1:33" ht="12" customHeight="1">
      <c r="A27" s="36" t="s">
        <v>629</v>
      </c>
      <c r="B27" s="199" t="s">
        <v>9</v>
      </c>
      <c r="C27" s="210">
        <v>129.49825999999999</v>
      </c>
      <c r="D27" s="210">
        <v>123.10437</v>
      </c>
      <c r="E27" s="210">
        <v>119.068459</v>
      </c>
      <c r="F27" s="210">
        <v>117.233475</v>
      </c>
      <c r="G27" s="210">
        <v>115.82648500000001</v>
      </c>
      <c r="H27" s="210">
        <v>114.021545</v>
      </c>
      <c r="I27" s="210">
        <v>111.282066</v>
      </c>
      <c r="J27" s="210">
        <v>105.982681</v>
      </c>
      <c r="K27" s="210">
        <v>100.81379699999999</v>
      </c>
      <c r="L27" s="210">
        <v>95.894028000000006</v>
      </c>
      <c r="M27" s="210">
        <v>90.928314</v>
      </c>
      <c r="N27" s="210">
        <v>85.987350000000006</v>
      </c>
      <c r="O27" s="210">
        <v>81.404633000000004</v>
      </c>
      <c r="P27" s="210">
        <v>77.288642999999993</v>
      </c>
      <c r="Q27" s="210">
        <v>73.221847999999994</v>
      </c>
      <c r="R27" s="210">
        <v>69.131873999999996</v>
      </c>
      <c r="S27" s="210">
        <v>65.216269999999994</v>
      </c>
      <c r="T27" s="210">
        <v>63.055137999999999</v>
      </c>
      <c r="U27" s="210">
        <v>61.142654</v>
      </c>
      <c r="V27" s="210">
        <v>59.309944000000002</v>
      </c>
      <c r="W27" s="210">
        <v>57.382820000000002</v>
      </c>
      <c r="X27" s="210">
        <v>55.442718999999997</v>
      </c>
      <c r="Y27" s="210">
        <v>53.717697000000001</v>
      </c>
      <c r="Z27" s="210">
        <v>52.064571000000001</v>
      </c>
      <c r="AA27" s="210">
        <v>50.399704</v>
      </c>
      <c r="AB27" s="210">
        <v>48.833748</v>
      </c>
      <c r="AC27" s="210">
        <v>47.275772000000003</v>
      </c>
      <c r="AD27" s="210">
        <v>45.724586000000002</v>
      </c>
      <c r="AE27" s="210">
        <v>44.210106000000003</v>
      </c>
      <c r="AF27" s="198">
        <v>-3.7655000000000001E-2</v>
      </c>
      <c r="AG27" s="37"/>
    </row>
    <row r="28" spans="1:33" ht="12" customHeight="1">
      <c r="A28" s="36" t="s">
        <v>628</v>
      </c>
      <c r="B28" s="199" t="s">
        <v>10</v>
      </c>
      <c r="C28" s="210">
        <v>47.745182</v>
      </c>
      <c r="D28" s="210">
        <v>45.593390999999997</v>
      </c>
      <c r="E28" s="210">
        <v>44.949424999999998</v>
      </c>
      <c r="F28" s="210">
        <v>45.451492000000002</v>
      </c>
      <c r="G28" s="210">
        <v>46.207541999999997</v>
      </c>
      <c r="H28" s="210">
        <v>46.790278999999998</v>
      </c>
      <c r="I28" s="210">
        <v>46.695202000000002</v>
      </c>
      <c r="J28" s="210">
        <v>44.786189999999998</v>
      </c>
      <c r="K28" s="210">
        <v>42.989716000000001</v>
      </c>
      <c r="L28" s="210">
        <v>41.279361999999999</v>
      </c>
      <c r="M28" s="210">
        <v>39.442360000000001</v>
      </c>
      <c r="N28" s="210">
        <v>37.614440999999999</v>
      </c>
      <c r="O28" s="210">
        <v>35.917053000000003</v>
      </c>
      <c r="P28" s="210">
        <v>34.363776999999999</v>
      </c>
      <c r="Q28" s="210">
        <v>32.781055000000002</v>
      </c>
      <c r="R28" s="210">
        <v>31.114371999999999</v>
      </c>
      <c r="S28" s="210">
        <v>29.462948000000001</v>
      </c>
      <c r="T28" s="210">
        <v>28.914269999999998</v>
      </c>
      <c r="U28" s="210">
        <v>28.426241000000001</v>
      </c>
      <c r="V28" s="210">
        <v>27.916615</v>
      </c>
      <c r="W28" s="210">
        <v>27.323340999999999</v>
      </c>
      <c r="X28" s="210">
        <v>26.695744999999999</v>
      </c>
      <c r="Y28" s="210">
        <v>26.167162000000001</v>
      </c>
      <c r="Z28" s="210">
        <v>25.654886000000001</v>
      </c>
      <c r="AA28" s="210">
        <v>25.105877</v>
      </c>
      <c r="AB28" s="210">
        <v>24.598896</v>
      </c>
      <c r="AC28" s="210">
        <v>24.076091999999999</v>
      </c>
      <c r="AD28" s="210">
        <v>23.502068000000001</v>
      </c>
      <c r="AE28" s="210">
        <v>22.943331000000001</v>
      </c>
      <c r="AF28" s="198">
        <v>-2.5833999999999999E-2</v>
      </c>
      <c r="AG28" s="37"/>
    </row>
    <row r="29" spans="1:33" ht="12" customHeight="1">
      <c r="A29" s="36" t="s">
        <v>627</v>
      </c>
      <c r="B29" s="199" t="s">
        <v>11</v>
      </c>
      <c r="C29" s="210">
        <v>52.383693999999998</v>
      </c>
      <c r="D29" s="210">
        <v>49.772278</v>
      </c>
      <c r="E29" s="210">
        <v>48.794665999999999</v>
      </c>
      <c r="F29" s="210">
        <v>49.049633</v>
      </c>
      <c r="G29" s="210">
        <v>49.726463000000003</v>
      </c>
      <c r="H29" s="210">
        <v>49.983500999999997</v>
      </c>
      <c r="I29" s="210">
        <v>49.739773</v>
      </c>
      <c r="J29" s="210">
        <v>48.875633000000001</v>
      </c>
      <c r="K29" s="210">
        <v>48.292918999999998</v>
      </c>
      <c r="L29" s="210">
        <v>47.830956</v>
      </c>
      <c r="M29" s="210">
        <v>47.164569999999998</v>
      </c>
      <c r="N29" s="210">
        <v>46.484467000000002</v>
      </c>
      <c r="O29" s="210">
        <v>46.061584000000003</v>
      </c>
      <c r="P29" s="210">
        <v>45.9328</v>
      </c>
      <c r="Q29" s="210">
        <v>45.648753999999997</v>
      </c>
      <c r="R29" s="210">
        <v>45.141585999999997</v>
      </c>
      <c r="S29" s="210">
        <v>44.695189999999997</v>
      </c>
      <c r="T29" s="210">
        <v>44.188892000000003</v>
      </c>
      <c r="U29" s="210">
        <v>43.845322000000003</v>
      </c>
      <c r="V29" s="210">
        <v>43.524135999999999</v>
      </c>
      <c r="W29" s="210">
        <v>43.113151999999999</v>
      </c>
      <c r="X29" s="210">
        <v>42.586661999999997</v>
      </c>
      <c r="Y29" s="210">
        <v>42.287685000000003</v>
      </c>
      <c r="Z29" s="210">
        <v>41.975890999999997</v>
      </c>
      <c r="AA29" s="210">
        <v>41.551597999999998</v>
      </c>
      <c r="AB29" s="210">
        <v>41.212311</v>
      </c>
      <c r="AC29" s="210">
        <v>40.874588000000003</v>
      </c>
      <c r="AD29" s="210">
        <v>40.519210999999999</v>
      </c>
      <c r="AE29" s="210">
        <v>40.207191000000002</v>
      </c>
      <c r="AF29" s="198">
        <v>-9.4039999999999992E-3</v>
      </c>
      <c r="AG29" s="37"/>
    </row>
    <row r="30" spans="1:33" ht="12" customHeight="1">
      <c r="A30" s="36" t="s">
        <v>626</v>
      </c>
      <c r="B30" s="201" t="s">
        <v>0</v>
      </c>
      <c r="C30" s="211">
        <v>406.828033</v>
      </c>
      <c r="D30" s="211">
        <v>398.849762</v>
      </c>
      <c r="E30" s="211">
        <v>401.739777</v>
      </c>
      <c r="F30" s="211">
        <v>412.62536599999999</v>
      </c>
      <c r="G30" s="211">
        <v>425.51342799999998</v>
      </c>
      <c r="H30" s="211">
        <v>436.63421599999998</v>
      </c>
      <c r="I30" s="211">
        <v>442.72015399999998</v>
      </c>
      <c r="J30" s="211">
        <v>435.96402</v>
      </c>
      <c r="K30" s="211">
        <v>429.355255</v>
      </c>
      <c r="L30" s="211">
        <v>423.526276</v>
      </c>
      <c r="M30" s="211">
        <v>417.04101600000001</v>
      </c>
      <c r="N30" s="211">
        <v>409.95230099999998</v>
      </c>
      <c r="O30" s="211">
        <v>404.638214</v>
      </c>
      <c r="P30" s="211">
        <v>401.49127199999998</v>
      </c>
      <c r="Q30" s="211">
        <v>397.91137700000002</v>
      </c>
      <c r="R30" s="211">
        <v>391.79064899999997</v>
      </c>
      <c r="S30" s="211">
        <v>385.95352200000002</v>
      </c>
      <c r="T30" s="211">
        <v>384.93270899999999</v>
      </c>
      <c r="U30" s="211">
        <v>384.69412199999999</v>
      </c>
      <c r="V30" s="211">
        <v>384.369934</v>
      </c>
      <c r="W30" s="211">
        <v>382.27014200000002</v>
      </c>
      <c r="X30" s="211">
        <v>379.21112099999999</v>
      </c>
      <c r="Y30" s="211">
        <v>377.58761600000003</v>
      </c>
      <c r="Z30" s="211">
        <v>375.77493299999998</v>
      </c>
      <c r="AA30" s="211">
        <v>372.744507</v>
      </c>
      <c r="AB30" s="211">
        <v>369.65780599999999</v>
      </c>
      <c r="AC30" s="211">
        <v>366.57522599999999</v>
      </c>
      <c r="AD30" s="211">
        <v>362.88201900000001</v>
      </c>
      <c r="AE30" s="211">
        <v>359.041473</v>
      </c>
      <c r="AF30" s="195">
        <v>-4.4530000000000004E-3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1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1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625</v>
      </c>
      <c r="B34" s="199" t="s">
        <v>2</v>
      </c>
      <c r="C34" s="212">
        <v>0.15106</v>
      </c>
      <c r="D34" s="212">
        <v>0.17644000000000001</v>
      </c>
      <c r="E34" s="212">
        <v>0.17449000000000001</v>
      </c>
      <c r="F34" s="212">
        <v>0.17802899999999999</v>
      </c>
      <c r="G34" s="212">
        <v>0.17362</v>
      </c>
      <c r="H34" s="212">
        <v>0.16778399999999999</v>
      </c>
      <c r="I34" s="212">
        <v>0.16123999999999999</v>
      </c>
      <c r="J34" s="212">
        <v>0.15796199999999999</v>
      </c>
      <c r="K34" s="212">
        <v>0.15420900000000001</v>
      </c>
      <c r="L34" s="212">
        <v>0.15018000000000001</v>
      </c>
      <c r="M34" s="212">
        <v>0.14652000000000001</v>
      </c>
      <c r="N34" s="212">
        <v>0.14266400000000001</v>
      </c>
      <c r="O34" s="212">
        <v>0.13902500000000001</v>
      </c>
      <c r="P34" s="212">
        <v>0.135438</v>
      </c>
      <c r="Q34" s="212">
        <v>0.13179099999999999</v>
      </c>
      <c r="R34" s="212">
        <v>0.12845799999999999</v>
      </c>
      <c r="S34" s="212">
        <v>0.12468</v>
      </c>
      <c r="T34" s="212">
        <v>0.12198000000000001</v>
      </c>
      <c r="U34" s="212">
        <v>0.120196</v>
      </c>
      <c r="V34" s="212">
        <v>0.11801399999999999</v>
      </c>
      <c r="W34" s="212">
        <v>0.115268</v>
      </c>
      <c r="X34" s="212">
        <v>0.113163</v>
      </c>
      <c r="Y34" s="212">
        <v>0.110763</v>
      </c>
      <c r="Z34" s="212">
        <v>0.108143</v>
      </c>
      <c r="AA34" s="212">
        <v>0.105519</v>
      </c>
      <c r="AB34" s="212">
        <v>0.103174</v>
      </c>
      <c r="AC34" s="212">
        <v>0.10067</v>
      </c>
      <c r="AD34" s="212">
        <v>9.8223000000000005E-2</v>
      </c>
      <c r="AE34" s="212">
        <v>9.5596E-2</v>
      </c>
      <c r="AF34" s="198">
        <v>-1.6208E-2</v>
      </c>
      <c r="AG34" s="37"/>
    </row>
    <row r="35" spans="1:33" ht="12" customHeight="1">
      <c r="A35" s="36" t="s">
        <v>624</v>
      </c>
      <c r="B35" s="199" t="s">
        <v>3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623</v>
      </c>
      <c r="B36" s="199" t="s">
        <v>40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622</v>
      </c>
      <c r="B37" s="199" t="s">
        <v>4</v>
      </c>
      <c r="C37" s="212">
        <v>4.5995720000000002</v>
      </c>
      <c r="D37" s="212">
        <v>4.6816240000000002</v>
      </c>
      <c r="E37" s="212">
        <v>4.7284490000000003</v>
      </c>
      <c r="F37" s="212">
        <v>4.7531829999999999</v>
      </c>
      <c r="G37" s="212">
        <v>4.8061579999999999</v>
      </c>
      <c r="H37" s="212">
        <v>4.8783560000000001</v>
      </c>
      <c r="I37" s="212">
        <v>4.9003709999999998</v>
      </c>
      <c r="J37" s="212">
        <v>4.7389950000000001</v>
      </c>
      <c r="K37" s="212">
        <v>4.5942689999999997</v>
      </c>
      <c r="L37" s="212">
        <v>4.4642860000000004</v>
      </c>
      <c r="M37" s="212">
        <v>4.3425950000000002</v>
      </c>
      <c r="N37" s="212">
        <v>4.2372079999999999</v>
      </c>
      <c r="O37" s="212">
        <v>4.1288830000000001</v>
      </c>
      <c r="P37" s="212">
        <v>4.0032920000000001</v>
      </c>
      <c r="Q37" s="212">
        <v>3.8904209999999999</v>
      </c>
      <c r="R37" s="212">
        <v>3.7732950000000001</v>
      </c>
      <c r="S37" s="212">
        <v>3.648647</v>
      </c>
      <c r="T37" s="212">
        <v>3.5879560000000001</v>
      </c>
      <c r="U37" s="212">
        <v>3.527444</v>
      </c>
      <c r="V37" s="212">
        <v>3.4542999999999999</v>
      </c>
      <c r="W37" s="212">
        <v>3.37663</v>
      </c>
      <c r="X37" s="212">
        <v>3.310473</v>
      </c>
      <c r="Y37" s="212">
        <v>3.2328269999999999</v>
      </c>
      <c r="Z37" s="212">
        <v>3.1514350000000002</v>
      </c>
      <c r="AA37" s="212">
        <v>3.071078</v>
      </c>
      <c r="AB37" s="212">
        <v>2.9933329999999998</v>
      </c>
      <c r="AC37" s="212">
        <v>2.9185240000000001</v>
      </c>
      <c r="AD37" s="212">
        <v>2.8372510000000002</v>
      </c>
      <c r="AE37" s="212">
        <v>2.7534169999999998</v>
      </c>
      <c r="AF37" s="198">
        <v>-1.8159000000000002E-2</v>
      </c>
      <c r="AG37" s="37"/>
    </row>
    <row r="38" spans="1:33" ht="12" customHeight="1">
      <c r="A38" s="36" t="s">
        <v>621</v>
      </c>
      <c r="B38" s="199" t="s">
        <v>5</v>
      </c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198" t="s">
        <v>1190</v>
      </c>
      <c r="AG38" s="37"/>
    </row>
    <row r="39" spans="1:33" ht="12" customHeight="1">
      <c r="A39" s="36" t="s">
        <v>620</v>
      </c>
      <c r="B39" s="199" t="s">
        <v>41</v>
      </c>
      <c r="C39" s="212">
        <v>4.7506320000000004</v>
      </c>
      <c r="D39" s="212">
        <v>4.8580639999999997</v>
      </c>
      <c r="E39" s="212">
        <v>4.9029389999999999</v>
      </c>
      <c r="F39" s="212">
        <v>4.9312120000000004</v>
      </c>
      <c r="G39" s="212">
        <v>4.9797779999999996</v>
      </c>
      <c r="H39" s="212">
        <v>5.0461400000000003</v>
      </c>
      <c r="I39" s="212">
        <v>5.0616110000000001</v>
      </c>
      <c r="J39" s="212">
        <v>4.8969569999999996</v>
      </c>
      <c r="K39" s="212">
        <v>4.7484780000000004</v>
      </c>
      <c r="L39" s="212">
        <v>4.6144660000000002</v>
      </c>
      <c r="M39" s="212">
        <v>4.489115</v>
      </c>
      <c r="N39" s="212">
        <v>4.3798709999999996</v>
      </c>
      <c r="O39" s="212">
        <v>4.2679080000000003</v>
      </c>
      <c r="P39" s="212">
        <v>4.1387299999999998</v>
      </c>
      <c r="Q39" s="212">
        <v>4.0222119999999997</v>
      </c>
      <c r="R39" s="212">
        <v>3.9017520000000001</v>
      </c>
      <c r="S39" s="212">
        <v>3.7733270000000001</v>
      </c>
      <c r="T39" s="212">
        <v>3.7099359999999999</v>
      </c>
      <c r="U39" s="212">
        <v>3.64764</v>
      </c>
      <c r="V39" s="212">
        <v>3.572314</v>
      </c>
      <c r="W39" s="212">
        <v>3.4918979999999999</v>
      </c>
      <c r="X39" s="212">
        <v>3.4236369999999998</v>
      </c>
      <c r="Y39" s="212">
        <v>3.3435899999999998</v>
      </c>
      <c r="Z39" s="212">
        <v>3.2595779999999999</v>
      </c>
      <c r="AA39" s="212">
        <v>3.1765970000000001</v>
      </c>
      <c r="AB39" s="212">
        <v>3.0965069999999999</v>
      </c>
      <c r="AC39" s="212">
        <v>3.0191940000000002</v>
      </c>
      <c r="AD39" s="212">
        <v>2.9354740000000001</v>
      </c>
      <c r="AE39" s="212">
        <v>2.8490129999999998</v>
      </c>
      <c r="AF39" s="198">
        <v>-1.8095E-2</v>
      </c>
      <c r="AG39" s="37"/>
    </row>
    <row r="40" spans="1:33" ht="12" customHeight="1">
      <c r="A40" s="36" t="s">
        <v>619</v>
      </c>
      <c r="B40" s="199" t="s">
        <v>6</v>
      </c>
      <c r="C40" s="212">
        <v>6.2681250000000004</v>
      </c>
      <c r="D40" s="212">
        <v>6.884728</v>
      </c>
      <c r="E40" s="212">
        <v>7.5530220000000003</v>
      </c>
      <c r="F40" s="212">
        <v>8.1161890000000003</v>
      </c>
      <c r="G40" s="212">
        <v>8.6762029999999992</v>
      </c>
      <c r="H40" s="212">
        <v>9.2173759999999998</v>
      </c>
      <c r="I40" s="212">
        <v>9.6401559999999993</v>
      </c>
      <c r="J40" s="212">
        <v>9.7121919999999999</v>
      </c>
      <c r="K40" s="212">
        <v>9.7562850000000001</v>
      </c>
      <c r="L40" s="212">
        <v>9.8130749999999995</v>
      </c>
      <c r="M40" s="212">
        <v>9.8847190000000005</v>
      </c>
      <c r="N40" s="212">
        <v>9.9622259999999994</v>
      </c>
      <c r="O40" s="212">
        <v>10.051341000000001</v>
      </c>
      <c r="P40" s="212">
        <v>10.106385</v>
      </c>
      <c r="Q40" s="212">
        <v>10.180377999999999</v>
      </c>
      <c r="R40" s="212">
        <v>10.16996</v>
      </c>
      <c r="S40" s="212">
        <v>10.160645000000001</v>
      </c>
      <c r="T40" s="212">
        <v>10.237928</v>
      </c>
      <c r="U40" s="212">
        <v>10.293853</v>
      </c>
      <c r="V40" s="212">
        <v>10.319603000000001</v>
      </c>
      <c r="W40" s="212">
        <v>10.306696000000001</v>
      </c>
      <c r="X40" s="212">
        <v>10.312906</v>
      </c>
      <c r="Y40" s="212">
        <v>10.299809</v>
      </c>
      <c r="Z40" s="212">
        <v>10.263691</v>
      </c>
      <c r="AA40" s="212">
        <v>10.202248000000001</v>
      </c>
      <c r="AB40" s="212">
        <v>10.121655000000001</v>
      </c>
      <c r="AC40" s="212">
        <v>10.063046</v>
      </c>
      <c r="AD40" s="212">
        <v>9.9828499999999991</v>
      </c>
      <c r="AE40" s="212">
        <v>9.8816839999999999</v>
      </c>
      <c r="AF40" s="198">
        <v>1.6389999999999998E-2</v>
      </c>
      <c r="AG40" s="37"/>
    </row>
    <row r="41" spans="1:33" ht="15" customHeight="1">
      <c r="A41" s="36" t="s">
        <v>618</v>
      </c>
      <c r="B41" s="199" t="s">
        <v>7</v>
      </c>
      <c r="C41" s="212">
        <v>8.0524979999999999</v>
      </c>
      <c r="D41" s="212">
        <v>8.0141430000000007</v>
      </c>
      <c r="E41" s="212">
        <v>7.8501770000000004</v>
      </c>
      <c r="F41" s="212">
        <v>7.6140480000000004</v>
      </c>
      <c r="G41" s="212">
        <v>7.3997780000000004</v>
      </c>
      <c r="H41" s="212">
        <v>7.201365</v>
      </c>
      <c r="I41" s="212">
        <v>6.961792</v>
      </c>
      <c r="J41" s="212">
        <v>6.5517950000000003</v>
      </c>
      <c r="K41" s="212">
        <v>6.1632290000000003</v>
      </c>
      <c r="L41" s="212">
        <v>5.8003679999999997</v>
      </c>
      <c r="M41" s="212">
        <v>5.4570220000000003</v>
      </c>
      <c r="N41" s="212">
        <v>5.1413659999999997</v>
      </c>
      <c r="O41" s="212">
        <v>4.8316249999999998</v>
      </c>
      <c r="P41" s="212">
        <v>4.5139740000000002</v>
      </c>
      <c r="Q41" s="212">
        <v>4.2229400000000004</v>
      </c>
      <c r="R41" s="212">
        <v>3.9480219999999999</v>
      </c>
      <c r="S41" s="212">
        <v>3.6853150000000001</v>
      </c>
      <c r="T41" s="212">
        <v>3.535269</v>
      </c>
      <c r="U41" s="212">
        <v>3.3923130000000001</v>
      </c>
      <c r="V41" s="212">
        <v>3.2486839999999999</v>
      </c>
      <c r="W41" s="212">
        <v>3.1118079999999999</v>
      </c>
      <c r="X41" s="212">
        <v>2.9926650000000001</v>
      </c>
      <c r="Y41" s="212">
        <v>2.8694160000000002</v>
      </c>
      <c r="Z41" s="212">
        <v>2.7494700000000001</v>
      </c>
      <c r="AA41" s="212">
        <v>2.6371660000000001</v>
      </c>
      <c r="AB41" s="212">
        <v>2.531215</v>
      </c>
      <c r="AC41" s="212">
        <v>2.431594</v>
      </c>
      <c r="AD41" s="212">
        <v>2.3334670000000002</v>
      </c>
      <c r="AE41" s="212">
        <v>2.2362660000000001</v>
      </c>
      <c r="AF41" s="198">
        <v>-4.4725000000000001E-2</v>
      </c>
      <c r="AG41" s="37"/>
    </row>
    <row r="42" spans="1:33" ht="15" customHeight="1">
      <c r="A42" s="36" t="s">
        <v>617</v>
      </c>
      <c r="B42" s="199" t="s">
        <v>8</v>
      </c>
      <c r="C42" s="212">
        <v>0</v>
      </c>
      <c r="D42" s="212">
        <v>0</v>
      </c>
      <c r="E42" s="212">
        <v>0</v>
      </c>
      <c r="F42" s="212">
        <v>0</v>
      </c>
      <c r="G42" s="212">
        <v>0</v>
      </c>
      <c r="H42" s="212">
        <v>0</v>
      </c>
      <c r="I42" s="212">
        <v>0</v>
      </c>
      <c r="J42" s="212">
        <v>0</v>
      </c>
      <c r="K42" s="212">
        <v>0</v>
      </c>
      <c r="L42" s="212">
        <v>0</v>
      </c>
      <c r="M42" s="212">
        <v>0</v>
      </c>
      <c r="N42" s="212">
        <v>0</v>
      </c>
      <c r="O42" s="212">
        <v>0</v>
      </c>
      <c r="P42" s="212">
        <v>0</v>
      </c>
      <c r="Q42" s="212">
        <v>0</v>
      </c>
      <c r="R42" s="212">
        <v>0</v>
      </c>
      <c r="S42" s="212">
        <v>0</v>
      </c>
      <c r="T42" s="212">
        <v>0</v>
      </c>
      <c r="U42" s="212">
        <v>0</v>
      </c>
      <c r="V42" s="212">
        <v>0</v>
      </c>
      <c r="W42" s="212">
        <v>0</v>
      </c>
      <c r="X42" s="212">
        <v>0</v>
      </c>
      <c r="Y42" s="212">
        <v>0</v>
      </c>
      <c r="Z42" s="212">
        <v>0</v>
      </c>
      <c r="AA42" s="212">
        <v>0</v>
      </c>
      <c r="AB42" s="212">
        <v>0</v>
      </c>
      <c r="AC42" s="212">
        <v>0</v>
      </c>
      <c r="AD42" s="212">
        <v>0</v>
      </c>
      <c r="AE42" s="212">
        <v>0</v>
      </c>
      <c r="AF42" s="198" t="s">
        <v>1190</v>
      </c>
      <c r="AG42" s="37"/>
    </row>
    <row r="43" spans="1:33" ht="15" customHeight="1">
      <c r="A43" s="36" t="s">
        <v>616</v>
      </c>
      <c r="B43" s="199" t="s">
        <v>9</v>
      </c>
      <c r="C43" s="212">
        <v>8.0524979999999999</v>
      </c>
      <c r="D43" s="212">
        <v>8.0141430000000007</v>
      </c>
      <c r="E43" s="212">
        <v>7.8501770000000004</v>
      </c>
      <c r="F43" s="212">
        <v>7.6140480000000004</v>
      </c>
      <c r="G43" s="212">
        <v>7.3997780000000004</v>
      </c>
      <c r="H43" s="212">
        <v>7.201365</v>
      </c>
      <c r="I43" s="212">
        <v>6.961792</v>
      </c>
      <c r="J43" s="212">
        <v>6.5517950000000003</v>
      </c>
      <c r="K43" s="212">
        <v>6.1632290000000003</v>
      </c>
      <c r="L43" s="212">
        <v>5.8003679999999997</v>
      </c>
      <c r="M43" s="212">
        <v>5.4570220000000003</v>
      </c>
      <c r="N43" s="212">
        <v>5.1413659999999997</v>
      </c>
      <c r="O43" s="212">
        <v>4.8316249999999998</v>
      </c>
      <c r="P43" s="212">
        <v>4.5139740000000002</v>
      </c>
      <c r="Q43" s="212">
        <v>4.2229400000000004</v>
      </c>
      <c r="R43" s="212">
        <v>3.9480219999999999</v>
      </c>
      <c r="S43" s="212">
        <v>3.6853150000000001</v>
      </c>
      <c r="T43" s="212">
        <v>3.535269</v>
      </c>
      <c r="U43" s="212">
        <v>3.3923130000000001</v>
      </c>
      <c r="V43" s="212">
        <v>3.2486839999999999</v>
      </c>
      <c r="W43" s="212">
        <v>3.1118079999999999</v>
      </c>
      <c r="X43" s="212">
        <v>2.9926650000000001</v>
      </c>
      <c r="Y43" s="212">
        <v>2.8694160000000002</v>
      </c>
      <c r="Z43" s="212">
        <v>2.7494700000000001</v>
      </c>
      <c r="AA43" s="212">
        <v>2.6371660000000001</v>
      </c>
      <c r="AB43" s="212">
        <v>2.531215</v>
      </c>
      <c r="AC43" s="212">
        <v>2.431594</v>
      </c>
      <c r="AD43" s="212">
        <v>2.3334670000000002</v>
      </c>
      <c r="AE43" s="212">
        <v>2.2362660000000001</v>
      </c>
      <c r="AF43" s="198">
        <v>-4.4725000000000001E-2</v>
      </c>
      <c r="AG43" s="37"/>
    </row>
    <row r="44" spans="1:33" ht="15" customHeight="1">
      <c r="A44" s="36" t="s">
        <v>615</v>
      </c>
      <c r="B44" s="199" t="s">
        <v>10</v>
      </c>
      <c r="C44" s="212">
        <v>2.9689040000000002</v>
      </c>
      <c r="D44" s="212">
        <v>2.9681479999999998</v>
      </c>
      <c r="E44" s="212">
        <v>2.9635129999999998</v>
      </c>
      <c r="F44" s="212">
        <v>2.9519709999999999</v>
      </c>
      <c r="G44" s="212">
        <v>2.9520499999999998</v>
      </c>
      <c r="H44" s="212">
        <v>2.9551769999999999</v>
      </c>
      <c r="I44" s="212">
        <v>2.921246</v>
      </c>
      <c r="J44" s="212">
        <v>2.768659</v>
      </c>
      <c r="K44" s="212">
        <v>2.6281659999999998</v>
      </c>
      <c r="L44" s="212">
        <v>2.4968759999999999</v>
      </c>
      <c r="M44" s="212">
        <v>2.3671160000000002</v>
      </c>
      <c r="N44" s="212">
        <v>2.249047</v>
      </c>
      <c r="O44" s="212">
        <v>2.1317919999999999</v>
      </c>
      <c r="P44" s="212">
        <v>2.0069849999999998</v>
      </c>
      <c r="Q44" s="212">
        <v>1.8905890000000001</v>
      </c>
      <c r="R44" s="212">
        <v>1.7768969999999999</v>
      </c>
      <c r="S44" s="212">
        <v>1.6649259999999999</v>
      </c>
      <c r="T44" s="212">
        <v>1.6211169999999999</v>
      </c>
      <c r="U44" s="212">
        <v>1.577143</v>
      </c>
      <c r="V44" s="212">
        <v>1.5291239999999999</v>
      </c>
      <c r="W44" s="212">
        <v>1.4817149999999999</v>
      </c>
      <c r="X44" s="212">
        <v>1.4409719999999999</v>
      </c>
      <c r="Y44" s="212">
        <v>1.3977599999999999</v>
      </c>
      <c r="Z44" s="212">
        <v>1.354805</v>
      </c>
      <c r="AA44" s="212">
        <v>1.313666</v>
      </c>
      <c r="AB44" s="212">
        <v>1.2750429999999999</v>
      </c>
      <c r="AC44" s="212">
        <v>1.2383360000000001</v>
      </c>
      <c r="AD44" s="212">
        <v>1.1993830000000001</v>
      </c>
      <c r="AE44" s="212">
        <v>1.160536</v>
      </c>
      <c r="AF44" s="198">
        <v>-3.2989999999999998E-2</v>
      </c>
      <c r="AG44" s="37"/>
    </row>
    <row r="45" spans="1:33" ht="15" customHeight="1">
      <c r="A45" s="36" t="s">
        <v>614</v>
      </c>
      <c r="B45" s="199" t="s">
        <v>11</v>
      </c>
      <c r="C45" s="212">
        <v>3.2573379999999998</v>
      </c>
      <c r="D45" s="212">
        <v>3.2401949999999999</v>
      </c>
      <c r="E45" s="212">
        <v>3.2170299999999998</v>
      </c>
      <c r="F45" s="212">
        <v>3.1856620000000002</v>
      </c>
      <c r="G45" s="212">
        <v>3.1768619999999999</v>
      </c>
      <c r="H45" s="212">
        <v>3.156854</v>
      </c>
      <c r="I45" s="212">
        <v>3.1117140000000001</v>
      </c>
      <c r="J45" s="212">
        <v>3.0214660000000002</v>
      </c>
      <c r="K45" s="212">
        <v>2.9523769999999998</v>
      </c>
      <c r="L45" s="212">
        <v>2.8931640000000001</v>
      </c>
      <c r="M45" s="212">
        <v>2.8305609999999999</v>
      </c>
      <c r="N45" s="212">
        <v>2.7794050000000001</v>
      </c>
      <c r="O45" s="212">
        <v>2.7339020000000001</v>
      </c>
      <c r="P45" s="212">
        <v>2.6826639999999999</v>
      </c>
      <c r="Q45" s="212">
        <v>2.632711</v>
      </c>
      <c r="R45" s="212">
        <v>2.5779709999999998</v>
      </c>
      <c r="S45" s="212">
        <v>2.525687</v>
      </c>
      <c r="T45" s="212">
        <v>2.477509</v>
      </c>
      <c r="U45" s="212">
        <v>2.432623</v>
      </c>
      <c r="V45" s="212">
        <v>2.3840210000000002</v>
      </c>
      <c r="W45" s="212">
        <v>2.3379799999999999</v>
      </c>
      <c r="X45" s="212">
        <v>2.2987259999999998</v>
      </c>
      <c r="Y45" s="212">
        <v>2.2588629999999998</v>
      </c>
      <c r="Z45" s="212">
        <v>2.2166990000000002</v>
      </c>
      <c r="AA45" s="212">
        <v>2.174188</v>
      </c>
      <c r="AB45" s="212">
        <v>2.136171</v>
      </c>
      <c r="AC45" s="212">
        <v>2.1023540000000001</v>
      </c>
      <c r="AD45" s="212">
        <v>2.0678209999999999</v>
      </c>
      <c r="AE45" s="212">
        <v>2.0337879999999999</v>
      </c>
      <c r="AF45" s="198">
        <v>-1.6681000000000001E-2</v>
      </c>
      <c r="AG45" s="37"/>
    </row>
    <row r="46" spans="1:33" ht="15" customHeight="1">
      <c r="A46" s="36" t="s">
        <v>613</v>
      </c>
      <c r="B46" s="201" t="s">
        <v>0</v>
      </c>
      <c r="C46" s="213">
        <v>25.297497</v>
      </c>
      <c r="D46" s="213">
        <v>25.965277</v>
      </c>
      <c r="E46" s="213">
        <v>26.486678999999999</v>
      </c>
      <c r="F46" s="213">
        <v>26.799081999999999</v>
      </c>
      <c r="G46" s="213">
        <v>27.184671000000002</v>
      </c>
      <c r="H46" s="213">
        <v>27.576912</v>
      </c>
      <c r="I46" s="213">
        <v>27.696518000000001</v>
      </c>
      <c r="J46" s="213">
        <v>26.951066999999998</v>
      </c>
      <c r="K46" s="213">
        <v>26.248535</v>
      </c>
      <c r="L46" s="213">
        <v>25.617948999999999</v>
      </c>
      <c r="M46" s="213">
        <v>25.028531999999998</v>
      </c>
      <c r="N46" s="213">
        <v>24.511913</v>
      </c>
      <c r="O46" s="213">
        <v>24.016566999999998</v>
      </c>
      <c r="P46" s="213">
        <v>23.448737999999999</v>
      </c>
      <c r="Q46" s="213">
        <v>22.948830000000001</v>
      </c>
      <c r="R46" s="213">
        <v>22.374603</v>
      </c>
      <c r="S46" s="213">
        <v>21.809898</v>
      </c>
      <c r="T46" s="213">
        <v>21.581758000000001</v>
      </c>
      <c r="U46" s="213">
        <v>21.343571000000001</v>
      </c>
      <c r="V46" s="213">
        <v>21.053744999999999</v>
      </c>
      <c r="W46" s="213">
        <v>20.730098999999999</v>
      </c>
      <c r="X46" s="213">
        <v>20.468906</v>
      </c>
      <c r="Y46" s="213">
        <v>20.169436999999999</v>
      </c>
      <c r="Z46" s="213">
        <v>19.844242000000001</v>
      </c>
      <c r="AA46" s="213">
        <v>19.503864</v>
      </c>
      <c r="AB46" s="213">
        <v>19.160591</v>
      </c>
      <c r="AC46" s="213">
        <v>18.854524999999999</v>
      </c>
      <c r="AD46" s="213">
        <v>18.518995</v>
      </c>
      <c r="AE46" s="213">
        <v>18.161287000000002</v>
      </c>
      <c r="AF46" s="195">
        <v>-1.1766E-2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2174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612</v>
      </c>
      <c r="B49" s="201" t="s">
        <v>2175</v>
      </c>
      <c r="C49" s="197">
        <v>31.275841</v>
      </c>
      <c r="D49" s="197">
        <v>30.124147000000001</v>
      </c>
      <c r="E49" s="197">
        <v>29.958777999999999</v>
      </c>
      <c r="F49" s="197">
        <v>30.239376</v>
      </c>
      <c r="G49" s="197">
        <v>30.696095</v>
      </c>
      <c r="H49" s="197">
        <v>31.104721000000001</v>
      </c>
      <c r="I49" s="197">
        <v>31.238410999999999</v>
      </c>
      <c r="J49" s="197">
        <v>30.575403000000001</v>
      </c>
      <c r="K49" s="197">
        <v>29.904002999999999</v>
      </c>
      <c r="L49" s="197">
        <v>29.272516</v>
      </c>
      <c r="M49" s="197">
        <v>28.630662999999998</v>
      </c>
      <c r="N49" s="197">
        <v>28.027982999999999</v>
      </c>
      <c r="O49" s="197">
        <v>27.519456999999999</v>
      </c>
      <c r="P49" s="197">
        <v>27.147793</v>
      </c>
      <c r="Q49" s="197">
        <v>26.755119000000001</v>
      </c>
      <c r="R49" s="197">
        <v>26.244714999999999</v>
      </c>
      <c r="S49" s="197">
        <v>25.697517000000001</v>
      </c>
      <c r="T49" s="197">
        <v>25.489998</v>
      </c>
      <c r="U49" s="197">
        <v>25.311672000000002</v>
      </c>
      <c r="V49" s="197">
        <v>25.192399999999999</v>
      </c>
      <c r="W49" s="197">
        <v>24.967402</v>
      </c>
      <c r="X49" s="197">
        <v>24.686384</v>
      </c>
      <c r="Y49" s="197">
        <v>24.482161999999999</v>
      </c>
      <c r="Z49" s="197">
        <v>24.273454999999998</v>
      </c>
      <c r="AA49" s="197">
        <v>24.002065999999999</v>
      </c>
      <c r="AB49" s="197">
        <v>23.710289</v>
      </c>
      <c r="AC49" s="197">
        <v>23.387442</v>
      </c>
      <c r="AD49" s="197">
        <v>23.076892999999998</v>
      </c>
      <c r="AE49" s="197">
        <v>22.758825000000002</v>
      </c>
      <c r="AF49" s="195">
        <v>-1.1289E-2</v>
      </c>
      <c r="AG49" s="37"/>
    </row>
    <row r="50" spans="1:33" ht="15" customHeight="1">
      <c r="A50" s="36" t="s">
        <v>2176</v>
      </c>
      <c r="B50" s="201" t="s">
        <v>2177</v>
      </c>
      <c r="C50" s="197">
        <v>57.491928000000001</v>
      </c>
      <c r="D50" s="197">
        <v>54.312674999999999</v>
      </c>
      <c r="E50" s="197">
        <v>53.205691999999999</v>
      </c>
      <c r="F50" s="197">
        <v>53.894413</v>
      </c>
      <c r="G50" s="197">
        <v>54.815379999999998</v>
      </c>
      <c r="H50" s="197">
        <v>55.416592000000001</v>
      </c>
      <c r="I50" s="197">
        <v>55.862166999999999</v>
      </c>
      <c r="J50" s="197">
        <v>56.446967999999998</v>
      </c>
      <c r="K50" s="197">
        <v>57.104328000000002</v>
      </c>
      <c r="L50" s="197">
        <v>57.857852999999999</v>
      </c>
      <c r="M50" s="197">
        <v>58.367503999999997</v>
      </c>
      <c r="N50" s="197">
        <v>58.726447999999998</v>
      </c>
      <c r="O50" s="197">
        <v>59.380851999999997</v>
      </c>
      <c r="P50" s="197">
        <v>60.522624999999998</v>
      </c>
      <c r="Q50" s="197">
        <v>61.450175999999999</v>
      </c>
      <c r="R50" s="197">
        <v>62.093074999999999</v>
      </c>
      <c r="S50" s="197">
        <v>62.794505999999998</v>
      </c>
      <c r="T50" s="197">
        <v>63.357360999999997</v>
      </c>
      <c r="U50" s="197">
        <v>64.135718999999995</v>
      </c>
      <c r="V50" s="197">
        <v>65.058082999999996</v>
      </c>
      <c r="W50" s="197">
        <v>65.863952999999995</v>
      </c>
      <c r="X50" s="197">
        <v>66.367408999999995</v>
      </c>
      <c r="Y50" s="197">
        <v>67.255218999999997</v>
      </c>
      <c r="Z50" s="197">
        <v>68.168334999999999</v>
      </c>
      <c r="AA50" s="197">
        <v>68.877182000000005</v>
      </c>
      <c r="AB50" s="197">
        <v>69.643096999999997</v>
      </c>
      <c r="AC50" s="197">
        <v>70.329284999999999</v>
      </c>
      <c r="AD50" s="197">
        <v>70.984900999999994</v>
      </c>
      <c r="AE50" s="197">
        <v>71.738426000000004</v>
      </c>
      <c r="AF50" s="195">
        <v>7.9380000000000006E-3</v>
      </c>
      <c r="AG50" s="37"/>
    </row>
    <row r="51" spans="1:33" ht="15" customHeight="1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1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1" t="s">
        <v>2117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611</v>
      </c>
      <c r="B54" s="199" t="s">
        <v>195</v>
      </c>
      <c r="C54" s="212">
        <v>6.7599999999999993E-2</v>
      </c>
      <c r="D54" s="212">
        <v>6.7599999999999993E-2</v>
      </c>
      <c r="E54" s="212">
        <v>6.7599999999999993E-2</v>
      </c>
      <c r="F54" s="212">
        <v>6.7599999999999993E-2</v>
      </c>
      <c r="G54" s="212">
        <v>6.7599999999999993E-2</v>
      </c>
      <c r="H54" s="212">
        <v>6.7599999999999993E-2</v>
      </c>
      <c r="I54" s="212">
        <v>6.7599999999999993E-2</v>
      </c>
      <c r="J54" s="212">
        <v>6.7599999999999993E-2</v>
      </c>
      <c r="K54" s="212">
        <v>6.7599999999999993E-2</v>
      </c>
      <c r="L54" s="212">
        <v>6.7599999999999993E-2</v>
      </c>
      <c r="M54" s="212">
        <v>6.7599999999999993E-2</v>
      </c>
      <c r="N54" s="212">
        <v>6.7599999999999993E-2</v>
      </c>
      <c r="O54" s="212">
        <v>6.7599999999999993E-2</v>
      </c>
      <c r="P54" s="212">
        <v>6.7599999999999993E-2</v>
      </c>
      <c r="Q54" s="212">
        <v>6.7599999999999993E-2</v>
      </c>
      <c r="R54" s="212">
        <v>6.7599999999999993E-2</v>
      </c>
      <c r="S54" s="212">
        <v>6.7599999999999993E-2</v>
      </c>
      <c r="T54" s="212">
        <v>6.7599999999999993E-2</v>
      </c>
      <c r="U54" s="212">
        <v>6.7599999999999993E-2</v>
      </c>
      <c r="V54" s="212">
        <v>6.7599999999999993E-2</v>
      </c>
      <c r="W54" s="212">
        <v>6.7599999999999993E-2</v>
      </c>
      <c r="X54" s="212">
        <v>6.7599999999999993E-2</v>
      </c>
      <c r="Y54" s="212">
        <v>6.7599999999999993E-2</v>
      </c>
      <c r="Z54" s="212">
        <v>6.7599999999999993E-2</v>
      </c>
      <c r="AA54" s="212">
        <v>6.7599999999999993E-2</v>
      </c>
      <c r="AB54" s="212">
        <v>6.7599999999999993E-2</v>
      </c>
      <c r="AC54" s="212">
        <v>6.7599999999999993E-2</v>
      </c>
      <c r="AD54" s="212">
        <v>6.7599999999999993E-2</v>
      </c>
      <c r="AE54" s="212">
        <v>6.7599999999999993E-2</v>
      </c>
      <c r="AF54" s="198">
        <v>0</v>
      </c>
      <c r="AG54" s="37"/>
    </row>
    <row r="55" spans="1:33" ht="15" customHeight="1">
      <c r="A55" s="36" t="s">
        <v>610</v>
      </c>
      <c r="B55" s="199" t="s">
        <v>21</v>
      </c>
      <c r="C55" s="212">
        <v>8.3059999999999991E-3</v>
      </c>
      <c r="D55" s="212">
        <v>8.3070000000000001E-3</v>
      </c>
      <c r="E55" s="212">
        <v>8.3070000000000001E-3</v>
      </c>
      <c r="F55" s="212">
        <v>8.3070000000000001E-3</v>
      </c>
      <c r="G55" s="212">
        <v>8.3070000000000001E-3</v>
      </c>
      <c r="H55" s="212">
        <v>8.3070000000000001E-3</v>
      </c>
      <c r="I55" s="212">
        <v>8.3070000000000001E-3</v>
      </c>
      <c r="J55" s="212">
        <v>8.3070000000000001E-3</v>
      </c>
      <c r="K55" s="212">
        <v>8.3070000000000001E-3</v>
      </c>
      <c r="L55" s="212">
        <v>8.3070000000000001E-3</v>
      </c>
      <c r="M55" s="212">
        <v>8.3070000000000001E-3</v>
      </c>
      <c r="N55" s="212">
        <v>8.3070000000000001E-3</v>
      </c>
      <c r="O55" s="212">
        <v>8.3070000000000001E-3</v>
      </c>
      <c r="P55" s="212">
        <v>8.3070000000000001E-3</v>
      </c>
      <c r="Q55" s="212">
        <v>8.3070000000000001E-3</v>
      </c>
      <c r="R55" s="212">
        <v>8.3070000000000001E-3</v>
      </c>
      <c r="S55" s="212">
        <v>8.3070000000000001E-3</v>
      </c>
      <c r="T55" s="212">
        <v>8.3070000000000001E-3</v>
      </c>
      <c r="U55" s="212">
        <v>8.3079999999999994E-3</v>
      </c>
      <c r="V55" s="212">
        <v>8.3090000000000004E-3</v>
      </c>
      <c r="W55" s="212">
        <v>8.3090000000000004E-3</v>
      </c>
      <c r="X55" s="212">
        <v>8.3099999999999997E-3</v>
      </c>
      <c r="Y55" s="212">
        <v>8.3099999999999997E-3</v>
      </c>
      <c r="Z55" s="212">
        <v>8.3110000000000007E-3</v>
      </c>
      <c r="AA55" s="212">
        <v>8.3119999999999999E-3</v>
      </c>
      <c r="AB55" s="212">
        <v>8.3119999999999999E-3</v>
      </c>
      <c r="AC55" s="212">
        <v>8.3129999999999992E-3</v>
      </c>
      <c r="AD55" s="212">
        <v>8.3140000000000002E-3</v>
      </c>
      <c r="AE55" s="212">
        <v>8.3149999999999995E-3</v>
      </c>
      <c r="AF55" s="198">
        <v>3.4999999999999997E-5</v>
      </c>
      <c r="AG55" s="37"/>
    </row>
    <row r="56" spans="1:33" ht="15" customHeight="1">
      <c r="A56" s="36" t="s">
        <v>609</v>
      </c>
      <c r="B56" s="199" t="s">
        <v>434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</row>
    <row r="57" spans="1:33" ht="15" customHeight="1">
      <c r="A57" s="36" t="s">
        <v>608</v>
      </c>
      <c r="B57" s="199" t="s">
        <v>2118</v>
      </c>
      <c r="C57" s="212">
        <v>4.4999999999999997E-3</v>
      </c>
      <c r="D57" s="212">
        <v>4.4999999999999997E-3</v>
      </c>
      <c r="E57" s="212">
        <v>4.4999999999999997E-3</v>
      </c>
      <c r="F57" s="212">
        <v>2.46E-2</v>
      </c>
      <c r="G57" s="212">
        <v>2.46E-2</v>
      </c>
      <c r="H57" s="212">
        <v>2.46E-2</v>
      </c>
      <c r="I57" s="212">
        <v>2.46E-2</v>
      </c>
      <c r="J57" s="212">
        <v>2.46E-2</v>
      </c>
      <c r="K57" s="212">
        <v>2.46E-2</v>
      </c>
      <c r="L57" s="212">
        <v>2.46E-2</v>
      </c>
      <c r="M57" s="212">
        <v>2.46E-2</v>
      </c>
      <c r="N57" s="212">
        <v>2.46E-2</v>
      </c>
      <c r="O57" s="212">
        <v>2.46E-2</v>
      </c>
      <c r="P57" s="212">
        <v>2.46E-2</v>
      </c>
      <c r="Q57" s="212">
        <v>2.46E-2</v>
      </c>
      <c r="R57" s="212">
        <v>2.46E-2</v>
      </c>
      <c r="S57" s="212">
        <v>2.46E-2</v>
      </c>
      <c r="T57" s="212">
        <v>2.46E-2</v>
      </c>
      <c r="U57" s="212">
        <v>2.46E-2</v>
      </c>
      <c r="V57" s="212">
        <v>2.46E-2</v>
      </c>
      <c r="W57" s="212">
        <v>2.46E-2</v>
      </c>
      <c r="X57" s="212">
        <v>2.46E-2</v>
      </c>
      <c r="Y57" s="212">
        <v>2.46E-2</v>
      </c>
      <c r="Z57" s="212">
        <v>2.46E-2</v>
      </c>
      <c r="AA57" s="212">
        <v>2.46E-2</v>
      </c>
      <c r="AB57" s="212">
        <v>2.46E-2</v>
      </c>
      <c r="AC57" s="212">
        <v>2.46E-2</v>
      </c>
      <c r="AD57" s="212">
        <v>2.46E-2</v>
      </c>
      <c r="AE57" s="212">
        <v>2.46E-2</v>
      </c>
      <c r="AF57" s="198">
        <v>6.2545000000000003E-2</v>
      </c>
      <c r="AG57" s="37"/>
    </row>
    <row r="58" spans="1:33" ht="12" customHeight="1">
      <c r="A58" s="36" t="s">
        <v>607</v>
      </c>
      <c r="B58" s="201" t="s">
        <v>189</v>
      </c>
      <c r="C58" s="213">
        <v>8.0406000000000005E-2</v>
      </c>
      <c r="D58" s="213">
        <v>8.0407000000000006E-2</v>
      </c>
      <c r="E58" s="213">
        <v>8.0407000000000006E-2</v>
      </c>
      <c r="F58" s="213">
        <v>0.100507</v>
      </c>
      <c r="G58" s="213">
        <v>0.100507</v>
      </c>
      <c r="H58" s="213">
        <v>0.100507</v>
      </c>
      <c r="I58" s="213">
        <v>0.100507</v>
      </c>
      <c r="J58" s="213">
        <v>0.100507</v>
      </c>
      <c r="K58" s="213">
        <v>0.100507</v>
      </c>
      <c r="L58" s="213">
        <v>0.100507</v>
      </c>
      <c r="M58" s="213">
        <v>0.100507</v>
      </c>
      <c r="N58" s="213">
        <v>0.100507</v>
      </c>
      <c r="O58" s="213">
        <v>0.100507</v>
      </c>
      <c r="P58" s="213">
        <v>0.100507</v>
      </c>
      <c r="Q58" s="213">
        <v>0.100507</v>
      </c>
      <c r="R58" s="213">
        <v>0.100507</v>
      </c>
      <c r="S58" s="213">
        <v>0.100507</v>
      </c>
      <c r="T58" s="213">
        <v>0.100507</v>
      </c>
      <c r="U58" s="213">
        <v>0.100508</v>
      </c>
      <c r="V58" s="213">
        <v>0.100509</v>
      </c>
      <c r="W58" s="213">
        <v>0.100509</v>
      </c>
      <c r="X58" s="213">
        <v>0.10051</v>
      </c>
      <c r="Y58" s="213">
        <v>0.10051</v>
      </c>
      <c r="Z58" s="213">
        <v>0.100511</v>
      </c>
      <c r="AA58" s="213">
        <v>0.100512</v>
      </c>
      <c r="AB58" s="213">
        <v>0.100512</v>
      </c>
      <c r="AC58" s="213">
        <v>0.10051300000000001</v>
      </c>
      <c r="AD58" s="213">
        <v>0.10051400000000001</v>
      </c>
      <c r="AE58" s="213">
        <v>0.10051499999999999</v>
      </c>
      <c r="AF58" s="195">
        <v>8.0040000000000007E-3</v>
      </c>
      <c r="AG58" s="37"/>
    </row>
    <row r="59" spans="1:33" ht="15" customHeight="1">
      <c r="A59" s="35"/>
      <c r="B59" s="201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6" t="s">
        <v>606</v>
      </c>
      <c r="B60" s="199" t="s">
        <v>195</v>
      </c>
      <c r="C60" s="212">
        <v>0.14909800000000001</v>
      </c>
      <c r="D60" s="212">
        <v>0.14909800000000001</v>
      </c>
      <c r="E60" s="212">
        <v>0.14909800000000001</v>
      </c>
      <c r="F60" s="212">
        <v>0.14909800000000001</v>
      </c>
      <c r="G60" s="212">
        <v>0.14909800000000001</v>
      </c>
      <c r="H60" s="212">
        <v>0.14909800000000001</v>
      </c>
      <c r="I60" s="212">
        <v>0.14909800000000001</v>
      </c>
      <c r="J60" s="212">
        <v>0.14909800000000001</v>
      </c>
      <c r="K60" s="212">
        <v>0.14909800000000001</v>
      </c>
      <c r="L60" s="212">
        <v>0.14909800000000001</v>
      </c>
      <c r="M60" s="212">
        <v>0.14909800000000001</v>
      </c>
      <c r="N60" s="212">
        <v>0.14909800000000001</v>
      </c>
      <c r="O60" s="212">
        <v>0.14909800000000001</v>
      </c>
      <c r="P60" s="212">
        <v>0.14909800000000001</v>
      </c>
      <c r="Q60" s="212">
        <v>0.14909800000000001</v>
      </c>
      <c r="R60" s="212">
        <v>0.14909800000000001</v>
      </c>
      <c r="S60" s="212">
        <v>0.14909800000000001</v>
      </c>
      <c r="T60" s="212">
        <v>0.14909800000000001</v>
      </c>
      <c r="U60" s="212">
        <v>0.14909800000000001</v>
      </c>
      <c r="V60" s="212">
        <v>0.14909800000000001</v>
      </c>
      <c r="W60" s="212">
        <v>0.14909800000000001</v>
      </c>
      <c r="X60" s="212">
        <v>0.14909800000000001</v>
      </c>
      <c r="Y60" s="212">
        <v>0.14909800000000001</v>
      </c>
      <c r="Z60" s="212">
        <v>0.14909800000000001</v>
      </c>
      <c r="AA60" s="212">
        <v>0.14909800000000001</v>
      </c>
      <c r="AB60" s="212">
        <v>0.14909800000000001</v>
      </c>
      <c r="AC60" s="212">
        <v>0.14909800000000001</v>
      </c>
      <c r="AD60" s="212">
        <v>0.14909800000000001</v>
      </c>
      <c r="AE60" s="212">
        <v>0.14909800000000001</v>
      </c>
      <c r="AF60" s="198">
        <v>0</v>
      </c>
      <c r="AG60" s="37"/>
    </row>
    <row r="61" spans="1:33" ht="15" customHeight="1">
      <c r="A61" s="36" t="s">
        <v>605</v>
      </c>
      <c r="B61" s="199" t="s">
        <v>21</v>
      </c>
      <c r="C61" s="212">
        <v>6.1506999999999999E-2</v>
      </c>
      <c r="D61" s="212">
        <v>6.1508E-2</v>
      </c>
      <c r="E61" s="212">
        <v>6.1508E-2</v>
      </c>
      <c r="F61" s="212">
        <v>6.1508E-2</v>
      </c>
      <c r="G61" s="212">
        <v>6.1508E-2</v>
      </c>
      <c r="H61" s="212">
        <v>6.1508E-2</v>
      </c>
      <c r="I61" s="212">
        <v>6.1508E-2</v>
      </c>
      <c r="J61" s="212">
        <v>6.1508E-2</v>
      </c>
      <c r="K61" s="212">
        <v>6.1508E-2</v>
      </c>
      <c r="L61" s="212">
        <v>6.1508E-2</v>
      </c>
      <c r="M61" s="212">
        <v>6.1508E-2</v>
      </c>
      <c r="N61" s="212">
        <v>6.1508E-2</v>
      </c>
      <c r="O61" s="212">
        <v>6.1508E-2</v>
      </c>
      <c r="P61" s="212">
        <v>6.1508E-2</v>
      </c>
      <c r="Q61" s="212">
        <v>6.1508E-2</v>
      </c>
      <c r="R61" s="212">
        <v>6.1508E-2</v>
      </c>
      <c r="S61" s="212">
        <v>6.1509000000000001E-2</v>
      </c>
      <c r="T61" s="212">
        <v>6.1510000000000002E-2</v>
      </c>
      <c r="U61" s="212">
        <v>6.1511999999999997E-2</v>
      </c>
      <c r="V61" s="212">
        <v>6.1513999999999999E-2</v>
      </c>
      <c r="W61" s="212">
        <v>6.1517000000000002E-2</v>
      </c>
      <c r="X61" s="212">
        <v>6.1518999999999997E-2</v>
      </c>
      <c r="Y61" s="212">
        <v>6.1520999999999999E-2</v>
      </c>
      <c r="Z61" s="212">
        <v>6.1523000000000001E-2</v>
      </c>
      <c r="AA61" s="212">
        <v>6.1525000000000003E-2</v>
      </c>
      <c r="AB61" s="212">
        <v>6.1527999999999999E-2</v>
      </c>
      <c r="AC61" s="212">
        <v>6.1530000000000001E-2</v>
      </c>
      <c r="AD61" s="212">
        <v>6.1532999999999997E-2</v>
      </c>
      <c r="AE61" s="212">
        <v>6.1534999999999999E-2</v>
      </c>
      <c r="AF61" s="198">
        <v>1.5999999999999999E-5</v>
      </c>
      <c r="AG61" s="37"/>
    </row>
    <row r="62" spans="1:33" ht="15" customHeight="1">
      <c r="A62" s="36" t="s">
        <v>604</v>
      </c>
      <c r="B62" s="199" t="s">
        <v>434</v>
      </c>
      <c r="C62" s="212">
        <v>0</v>
      </c>
      <c r="D62" s="212">
        <v>0</v>
      </c>
      <c r="E62" s="212">
        <v>0</v>
      </c>
      <c r="F62" s="212">
        <v>0</v>
      </c>
      <c r="G62" s="212">
        <v>0</v>
      </c>
      <c r="H62" s="212">
        <v>0</v>
      </c>
      <c r="I62" s="212">
        <v>0</v>
      </c>
      <c r="J62" s="212">
        <v>0</v>
      </c>
      <c r="K62" s="212">
        <v>0</v>
      </c>
      <c r="L62" s="212">
        <v>0</v>
      </c>
      <c r="M62" s="212">
        <v>0</v>
      </c>
      <c r="N62" s="212">
        <v>0</v>
      </c>
      <c r="O62" s="212">
        <v>0</v>
      </c>
      <c r="P62" s="212">
        <v>0</v>
      </c>
      <c r="Q62" s="212">
        <v>0</v>
      </c>
      <c r="R62" s="212">
        <v>0</v>
      </c>
      <c r="S62" s="212">
        <v>0</v>
      </c>
      <c r="T62" s="212">
        <v>0</v>
      </c>
      <c r="U62" s="212">
        <v>0</v>
      </c>
      <c r="V62" s="212">
        <v>0</v>
      </c>
      <c r="W62" s="212">
        <v>0</v>
      </c>
      <c r="X62" s="212">
        <v>0</v>
      </c>
      <c r="Y62" s="212">
        <v>0</v>
      </c>
      <c r="Z62" s="212">
        <v>0</v>
      </c>
      <c r="AA62" s="212">
        <v>0</v>
      </c>
      <c r="AB62" s="212">
        <v>0</v>
      </c>
      <c r="AC62" s="212">
        <v>0</v>
      </c>
      <c r="AD62" s="212">
        <v>0</v>
      </c>
      <c r="AE62" s="212">
        <v>0</v>
      </c>
      <c r="AF62" s="198" t="s">
        <v>1190</v>
      </c>
      <c r="AG62" s="37"/>
    </row>
    <row r="63" spans="1:33" ht="15" customHeight="1">
      <c r="A63" s="36" t="s">
        <v>603</v>
      </c>
      <c r="B63" s="199" t="s">
        <v>2118</v>
      </c>
      <c r="C63" s="212">
        <v>1.1298000000000001E-2</v>
      </c>
      <c r="D63" s="212">
        <v>1.1298000000000001E-2</v>
      </c>
      <c r="E63" s="212">
        <v>1.1298000000000001E-2</v>
      </c>
      <c r="F63" s="212">
        <v>0.12750800000000001</v>
      </c>
      <c r="G63" s="212">
        <v>0.12750800000000001</v>
      </c>
      <c r="H63" s="212">
        <v>0.12750800000000001</v>
      </c>
      <c r="I63" s="212">
        <v>0.12750800000000001</v>
      </c>
      <c r="J63" s="212">
        <v>0.12750800000000001</v>
      </c>
      <c r="K63" s="212">
        <v>0.12750800000000001</v>
      </c>
      <c r="L63" s="212">
        <v>0.12750800000000001</v>
      </c>
      <c r="M63" s="212">
        <v>0.12750800000000001</v>
      </c>
      <c r="N63" s="212">
        <v>0.12750800000000001</v>
      </c>
      <c r="O63" s="212">
        <v>0.12750800000000001</v>
      </c>
      <c r="P63" s="212">
        <v>0.12750800000000001</v>
      </c>
      <c r="Q63" s="212">
        <v>0.12750800000000001</v>
      </c>
      <c r="R63" s="212">
        <v>0.12750800000000001</v>
      </c>
      <c r="S63" s="212">
        <v>0.12750800000000001</v>
      </c>
      <c r="T63" s="212">
        <v>0.12750800000000001</v>
      </c>
      <c r="U63" s="212">
        <v>0.12750800000000001</v>
      </c>
      <c r="V63" s="212">
        <v>0.12750800000000001</v>
      </c>
      <c r="W63" s="212">
        <v>0.12750800000000001</v>
      </c>
      <c r="X63" s="212">
        <v>0.12750800000000001</v>
      </c>
      <c r="Y63" s="212">
        <v>0.12750800000000001</v>
      </c>
      <c r="Z63" s="212">
        <v>0.12750800000000001</v>
      </c>
      <c r="AA63" s="212">
        <v>0.12750800000000001</v>
      </c>
      <c r="AB63" s="212">
        <v>0.12750800000000001</v>
      </c>
      <c r="AC63" s="212">
        <v>0.12750800000000001</v>
      </c>
      <c r="AD63" s="212">
        <v>0.12750800000000001</v>
      </c>
      <c r="AE63" s="212">
        <v>0.12750800000000001</v>
      </c>
      <c r="AF63" s="198">
        <v>9.0412000000000006E-2</v>
      </c>
      <c r="AG63" s="37"/>
    </row>
    <row r="64" spans="1:33" ht="15" customHeight="1">
      <c r="A64" s="36" t="s">
        <v>602</v>
      </c>
      <c r="B64" s="201" t="s">
        <v>189</v>
      </c>
      <c r="C64" s="213">
        <v>0.22190299999999999</v>
      </c>
      <c r="D64" s="213">
        <v>0.22190399999999999</v>
      </c>
      <c r="E64" s="213">
        <v>0.22190399999999999</v>
      </c>
      <c r="F64" s="213">
        <v>0.33811400000000003</v>
      </c>
      <c r="G64" s="213">
        <v>0.33811400000000003</v>
      </c>
      <c r="H64" s="213">
        <v>0.33811400000000003</v>
      </c>
      <c r="I64" s="213">
        <v>0.33811400000000003</v>
      </c>
      <c r="J64" s="213">
        <v>0.33811400000000003</v>
      </c>
      <c r="K64" s="213">
        <v>0.33811400000000003</v>
      </c>
      <c r="L64" s="213">
        <v>0.33811400000000003</v>
      </c>
      <c r="M64" s="213">
        <v>0.33811400000000003</v>
      </c>
      <c r="N64" s="213">
        <v>0.33811400000000003</v>
      </c>
      <c r="O64" s="213">
        <v>0.33811400000000003</v>
      </c>
      <c r="P64" s="213">
        <v>0.33811400000000003</v>
      </c>
      <c r="Q64" s="213">
        <v>0.33811400000000003</v>
      </c>
      <c r="R64" s="213">
        <v>0.33811400000000003</v>
      </c>
      <c r="S64" s="213">
        <v>0.338115</v>
      </c>
      <c r="T64" s="213">
        <v>0.338117</v>
      </c>
      <c r="U64" s="213">
        <v>0.33811799999999997</v>
      </c>
      <c r="V64" s="213">
        <v>0.33811999999999998</v>
      </c>
      <c r="W64" s="213">
        <v>0.33812300000000001</v>
      </c>
      <c r="X64" s="213">
        <v>0.33812500000000001</v>
      </c>
      <c r="Y64" s="213">
        <v>0.33812700000000001</v>
      </c>
      <c r="Z64" s="213">
        <v>0.33812900000000001</v>
      </c>
      <c r="AA64" s="213">
        <v>0.33813100000000001</v>
      </c>
      <c r="AB64" s="213">
        <v>0.33813399999999999</v>
      </c>
      <c r="AC64" s="213">
        <v>0.33813599999999999</v>
      </c>
      <c r="AD64" s="213">
        <v>0.33813900000000002</v>
      </c>
      <c r="AE64" s="213">
        <v>0.33814100000000002</v>
      </c>
      <c r="AF64" s="195">
        <v>1.5157E-2</v>
      </c>
      <c r="AG64" s="37"/>
    </row>
    <row r="65" spans="1:34" ht="15" customHeight="1">
      <c r="A65" s="35"/>
      <c r="B65" s="201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>
      <c r="A66" s="36" t="s">
        <v>601</v>
      </c>
      <c r="B66" s="199" t="s">
        <v>199</v>
      </c>
      <c r="C66" s="212">
        <v>3.2101999999999999E-2</v>
      </c>
      <c r="D66" s="212">
        <v>3.2101999999999999E-2</v>
      </c>
      <c r="E66" s="212">
        <v>3.2101999999999999E-2</v>
      </c>
      <c r="F66" s="212">
        <v>3.2101999999999999E-2</v>
      </c>
      <c r="G66" s="212">
        <v>3.2101999999999999E-2</v>
      </c>
      <c r="H66" s="212">
        <v>3.2101999999999999E-2</v>
      </c>
      <c r="I66" s="212">
        <v>3.2101999999999999E-2</v>
      </c>
      <c r="J66" s="212">
        <v>3.2101999999999999E-2</v>
      </c>
      <c r="K66" s="212">
        <v>3.2101999999999999E-2</v>
      </c>
      <c r="L66" s="212">
        <v>3.2101999999999999E-2</v>
      </c>
      <c r="M66" s="212">
        <v>3.2101999999999999E-2</v>
      </c>
      <c r="N66" s="212">
        <v>3.2101999999999999E-2</v>
      </c>
      <c r="O66" s="212">
        <v>3.2101999999999999E-2</v>
      </c>
      <c r="P66" s="212">
        <v>3.2101999999999999E-2</v>
      </c>
      <c r="Q66" s="212">
        <v>3.2101999999999999E-2</v>
      </c>
      <c r="R66" s="212">
        <v>3.2101999999999999E-2</v>
      </c>
      <c r="S66" s="212">
        <v>3.2101999999999999E-2</v>
      </c>
      <c r="T66" s="212">
        <v>3.2101999999999999E-2</v>
      </c>
      <c r="U66" s="212">
        <v>3.2101999999999999E-2</v>
      </c>
      <c r="V66" s="212">
        <v>3.2101999999999999E-2</v>
      </c>
      <c r="W66" s="212">
        <v>3.2101999999999999E-2</v>
      </c>
      <c r="X66" s="212">
        <v>3.2101999999999999E-2</v>
      </c>
      <c r="Y66" s="212">
        <v>3.2101999999999999E-2</v>
      </c>
      <c r="Z66" s="212">
        <v>3.2101999999999999E-2</v>
      </c>
      <c r="AA66" s="212">
        <v>3.2101999999999999E-2</v>
      </c>
      <c r="AB66" s="212">
        <v>3.2101999999999999E-2</v>
      </c>
      <c r="AC66" s="212">
        <v>3.2101999999999999E-2</v>
      </c>
      <c r="AD66" s="212">
        <v>3.2101999999999999E-2</v>
      </c>
      <c r="AE66" s="212">
        <v>3.2101999999999999E-2</v>
      </c>
      <c r="AF66" s="198">
        <v>0</v>
      </c>
      <c r="AG66" s="37"/>
      <c r="AH66" s="35"/>
    </row>
    <row r="67" spans="1:34" ht="15" customHeight="1" thickBot="1">
      <c r="A67" s="36" t="s">
        <v>600</v>
      </c>
      <c r="B67" s="199" t="s">
        <v>200</v>
      </c>
      <c r="C67" s="212">
        <v>0.189801</v>
      </c>
      <c r="D67" s="212">
        <v>0.189802</v>
      </c>
      <c r="E67" s="212">
        <v>0.189802</v>
      </c>
      <c r="F67" s="212">
        <v>0.30601200000000001</v>
      </c>
      <c r="G67" s="212">
        <v>0.30601200000000001</v>
      </c>
      <c r="H67" s="212">
        <v>0.30601200000000001</v>
      </c>
      <c r="I67" s="212">
        <v>0.30601200000000001</v>
      </c>
      <c r="J67" s="212">
        <v>0.30601200000000001</v>
      </c>
      <c r="K67" s="212">
        <v>0.30601200000000001</v>
      </c>
      <c r="L67" s="212">
        <v>0.30601200000000001</v>
      </c>
      <c r="M67" s="212">
        <v>0.30601200000000001</v>
      </c>
      <c r="N67" s="212">
        <v>0.30601200000000001</v>
      </c>
      <c r="O67" s="212">
        <v>0.30601200000000001</v>
      </c>
      <c r="P67" s="212">
        <v>0.30601200000000001</v>
      </c>
      <c r="Q67" s="212">
        <v>0.30601200000000001</v>
      </c>
      <c r="R67" s="212">
        <v>0.30601200000000001</v>
      </c>
      <c r="S67" s="212">
        <v>0.30601299999999998</v>
      </c>
      <c r="T67" s="212">
        <v>0.30601499999999998</v>
      </c>
      <c r="U67" s="212">
        <v>0.30601600000000001</v>
      </c>
      <c r="V67" s="212">
        <v>0.30601800000000001</v>
      </c>
      <c r="W67" s="212">
        <v>0.30602099999999999</v>
      </c>
      <c r="X67" s="212">
        <v>0.30602299999999999</v>
      </c>
      <c r="Y67" s="212">
        <v>0.30602499999999999</v>
      </c>
      <c r="Z67" s="212">
        <v>0.30602699999999999</v>
      </c>
      <c r="AA67" s="212">
        <v>0.306029</v>
      </c>
      <c r="AB67" s="212">
        <v>0.30603200000000003</v>
      </c>
      <c r="AC67" s="212">
        <v>0.30603399999999997</v>
      </c>
      <c r="AD67" s="212">
        <v>0.30603599999999997</v>
      </c>
      <c r="AE67" s="212">
        <v>0.30603900000000001</v>
      </c>
      <c r="AF67" s="198">
        <v>1.7208000000000001E-2</v>
      </c>
      <c r="AG67" s="37"/>
      <c r="AH67" s="35"/>
    </row>
    <row r="68" spans="1:34" ht="15" customHeight="1">
      <c r="A68" s="35"/>
      <c r="B68" s="223" t="s">
        <v>2126</v>
      </c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183"/>
    </row>
    <row r="69" spans="1:34" ht="15" customHeight="1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2178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2121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2131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2123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 t="s">
        <v>2179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7" t="s">
        <v>2565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 t="s">
        <v>2566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378:AF378"/>
    <mergeCell ref="B560:AF560"/>
    <mergeCell ref="B652:AF652"/>
    <mergeCell ref="B2378:AF2378"/>
    <mergeCell ref="B2528:AF2528"/>
    <mergeCell ref="B2678:AF2678"/>
    <mergeCell ref="B2828:AF2828"/>
    <mergeCell ref="B2078:AF2078"/>
    <mergeCell ref="B68:AG68"/>
    <mergeCell ref="B2228:AF222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156:AF156"/>
    <mergeCell ref="B292:AF292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641</v>
      </c>
      <c r="B10" s="52" t="s">
        <v>640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>
      <c r="B17" s="53" t="s">
        <v>468</v>
      </c>
    </row>
    <row r="18" spans="1:33" ht="15" customHeight="1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>
      <c r="B48" s="53" t="s">
        <v>445</v>
      </c>
    </row>
    <row r="49" spans="1:33" ht="15" customHeight="1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>
      <c r="B58" s="53" t="s">
        <v>197</v>
      </c>
    </row>
    <row r="59" spans="1:33" ht="15" customHeight="1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>
      <c r="B64" s="53" t="s">
        <v>198</v>
      </c>
    </row>
    <row r="65" spans="1:34" ht="15" customHeight="1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>
      <c r="B67" s="225" t="s">
        <v>2016</v>
      </c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2031</v>
      </c>
    </row>
    <row r="78" spans="1:34" ht="15" customHeight="1">
      <c r="B78" s="22" t="s">
        <v>2032</v>
      </c>
    </row>
    <row r="79" spans="1:34" ht="15" customHeight="1">
      <c r="B79" s="22" t="s">
        <v>2033</v>
      </c>
    </row>
    <row r="80" spans="1:34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56" activePane="bottomRight" state="frozen"/>
      <selection pane="topRight" activeCell="C1" sqref="C1"/>
      <selection pane="bottomLeft" activeCell="A2" sqref="A2"/>
      <selection pane="bottomRight" activeCell="J79" sqref="J79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683</v>
      </c>
      <c r="B10" s="205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681</v>
      </c>
      <c r="B15" s="201" t="s">
        <v>357</v>
      </c>
      <c r="C15" s="197">
        <v>126.85520200000001</v>
      </c>
      <c r="D15" s="197">
        <v>124.66194900000001</v>
      </c>
      <c r="E15" s="197">
        <v>122.578796</v>
      </c>
      <c r="F15" s="197">
        <v>125.15392300000001</v>
      </c>
      <c r="G15" s="197">
        <v>132.205307</v>
      </c>
      <c r="H15" s="197">
        <v>135.272842</v>
      </c>
      <c r="I15" s="197">
        <v>135.50169399999999</v>
      </c>
      <c r="J15" s="197">
        <v>135.88095100000001</v>
      </c>
      <c r="K15" s="197">
        <v>134.45190400000001</v>
      </c>
      <c r="L15" s="197">
        <v>134.12492399999999</v>
      </c>
      <c r="M15" s="197">
        <v>135.69984400000001</v>
      </c>
      <c r="N15" s="197">
        <v>135.415222</v>
      </c>
      <c r="O15" s="197">
        <v>136.01660200000001</v>
      </c>
      <c r="P15" s="197">
        <v>136.93504300000001</v>
      </c>
      <c r="Q15" s="197">
        <v>137.08583100000001</v>
      </c>
      <c r="R15" s="197">
        <v>138.41906700000001</v>
      </c>
      <c r="S15" s="197">
        <v>139.638519</v>
      </c>
      <c r="T15" s="197">
        <v>139.48942600000001</v>
      </c>
      <c r="U15" s="197">
        <v>140.43150299999999</v>
      </c>
      <c r="V15" s="197">
        <v>142.584396</v>
      </c>
      <c r="W15" s="197">
        <v>143.68774400000001</v>
      </c>
      <c r="X15" s="197">
        <v>143.89012099999999</v>
      </c>
      <c r="Y15" s="197">
        <v>143.16572600000001</v>
      </c>
      <c r="Z15" s="197">
        <v>142.180069</v>
      </c>
      <c r="AA15" s="197">
        <v>141.77384900000001</v>
      </c>
      <c r="AB15" s="197">
        <v>141.90193199999999</v>
      </c>
      <c r="AC15" s="197">
        <v>142.84927400000001</v>
      </c>
      <c r="AD15" s="197">
        <v>143.343323</v>
      </c>
      <c r="AE15" s="197">
        <v>143.567902</v>
      </c>
      <c r="AF15" s="195">
        <v>4.4299999999999999E-3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680</v>
      </c>
      <c r="B18" s="199" t="s">
        <v>2</v>
      </c>
      <c r="C18" s="210">
        <v>3.3656969999999999</v>
      </c>
      <c r="D18" s="210">
        <v>3.4085380000000001</v>
      </c>
      <c r="E18" s="210">
        <v>3.3209749999999998</v>
      </c>
      <c r="F18" s="210">
        <v>3.418793</v>
      </c>
      <c r="G18" s="210">
        <v>3.6425489999999998</v>
      </c>
      <c r="H18" s="210">
        <v>3.8432499999999998</v>
      </c>
      <c r="I18" s="210">
        <v>3.9391720000000001</v>
      </c>
      <c r="J18" s="210">
        <v>3.8185220000000002</v>
      </c>
      <c r="K18" s="210">
        <v>3.66852</v>
      </c>
      <c r="L18" s="210">
        <v>3.5785170000000002</v>
      </c>
      <c r="M18" s="210">
        <v>3.5384730000000002</v>
      </c>
      <c r="N18" s="210">
        <v>3.4918469999999999</v>
      </c>
      <c r="O18" s="210">
        <v>3.4898660000000001</v>
      </c>
      <c r="P18" s="210">
        <v>3.488572</v>
      </c>
      <c r="Q18" s="210">
        <v>3.4516049999999998</v>
      </c>
      <c r="R18" s="210">
        <v>3.4090799999999999</v>
      </c>
      <c r="S18" s="210">
        <v>3.3667340000000001</v>
      </c>
      <c r="T18" s="210">
        <v>3.3078050000000001</v>
      </c>
      <c r="U18" s="210">
        <v>3.2662469999999999</v>
      </c>
      <c r="V18" s="210">
        <v>3.2496510000000001</v>
      </c>
      <c r="W18" s="210">
        <v>3.2184659999999998</v>
      </c>
      <c r="X18" s="210">
        <v>3.1607569999999998</v>
      </c>
      <c r="Y18" s="210">
        <v>3.0804490000000002</v>
      </c>
      <c r="Z18" s="210">
        <v>2.9975890000000001</v>
      </c>
      <c r="AA18" s="210">
        <v>2.926329</v>
      </c>
      <c r="AB18" s="210">
        <v>2.869669</v>
      </c>
      <c r="AC18" s="210">
        <v>2.829755</v>
      </c>
      <c r="AD18" s="210">
        <v>2.7840069999999999</v>
      </c>
      <c r="AE18" s="210">
        <v>2.7297889999999998</v>
      </c>
      <c r="AF18" s="198">
        <v>-7.4510000000000002E-3</v>
      </c>
      <c r="AG18" s="37"/>
    </row>
    <row r="19" spans="1:33" ht="15" customHeight="1">
      <c r="A19" s="36" t="s">
        <v>679</v>
      </c>
      <c r="B19" s="199" t="s">
        <v>3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678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677</v>
      </c>
      <c r="B21" s="199" t="s">
        <v>5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676</v>
      </c>
      <c r="B22" s="199" t="s">
        <v>41</v>
      </c>
      <c r="C22" s="210">
        <v>3.3656969999999999</v>
      </c>
      <c r="D22" s="210">
        <v>3.4085380000000001</v>
      </c>
      <c r="E22" s="210">
        <v>3.3209749999999998</v>
      </c>
      <c r="F22" s="210">
        <v>3.418793</v>
      </c>
      <c r="G22" s="210">
        <v>3.6425489999999998</v>
      </c>
      <c r="H22" s="210">
        <v>3.8432499999999998</v>
      </c>
      <c r="I22" s="210">
        <v>3.9391720000000001</v>
      </c>
      <c r="J22" s="210">
        <v>3.8185220000000002</v>
      </c>
      <c r="K22" s="210">
        <v>3.66852</v>
      </c>
      <c r="L22" s="210">
        <v>3.5785170000000002</v>
      </c>
      <c r="M22" s="210">
        <v>3.5384730000000002</v>
      </c>
      <c r="N22" s="210">
        <v>3.4918469999999999</v>
      </c>
      <c r="O22" s="210">
        <v>3.4898660000000001</v>
      </c>
      <c r="P22" s="210">
        <v>3.488572</v>
      </c>
      <c r="Q22" s="210">
        <v>3.4516049999999998</v>
      </c>
      <c r="R22" s="210">
        <v>3.4090799999999999</v>
      </c>
      <c r="S22" s="210">
        <v>3.3667340000000001</v>
      </c>
      <c r="T22" s="210">
        <v>3.3078050000000001</v>
      </c>
      <c r="U22" s="210">
        <v>3.2662469999999999</v>
      </c>
      <c r="V22" s="210">
        <v>3.2496510000000001</v>
      </c>
      <c r="W22" s="210">
        <v>3.2184659999999998</v>
      </c>
      <c r="X22" s="210">
        <v>3.1607569999999998</v>
      </c>
      <c r="Y22" s="210">
        <v>3.0804490000000002</v>
      </c>
      <c r="Z22" s="210">
        <v>2.9975890000000001</v>
      </c>
      <c r="AA22" s="210">
        <v>2.926329</v>
      </c>
      <c r="AB22" s="210">
        <v>2.869669</v>
      </c>
      <c r="AC22" s="210">
        <v>2.829755</v>
      </c>
      <c r="AD22" s="210">
        <v>2.7840069999999999</v>
      </c>
      <c r="AE22" s="210">
        <v>2.7297889999999998</v>
      </c>
      <c r="AF22" s="198">
        <v>-7.4510000000000002E-3</v>
      </c>
      <c r="AG22" s="37"/>
    </row>
    <row r="23" spans="1:33" ht="15" customHeight="1">
      <c r="A23" s="36" t="s">
        <v>675</v>
      </c>
      <c r="B23" s="199" t="s">
        <v>6</v>
      </c>
      <c r="C23" s="210">
        <v>294.47900399999997</v>
      </c>
      <c r="D23" s="210">
        <v>302.56781000000001</v>
      </c>
      <c r="E23" s="210">
        <v>307.26104700000002</v>
      </c>
      <c r="F23" s="210">
        <v>315.06085200000001</v>
      </c>
      <c r="G23" s="210">
        <v>328.84655800000002</v>
      </c>
      <c r="H23" s="210">
        <v>330.54077100000001</v>
      </c>
      <c r="I23" s="210">
        <v>324.19818099999998</v>
      </c>
      <c r="J23" s="210">
        <v>318.06957999999997</v>
      </c>
      <c r="K23" s="210">
        <v>308.97891199999998</v>
      </c>
      <c r="L23" s="210">
        <v>304.62701399999997</v>
      </c>
      <c r="M23" s="210">
        <v>305.33670000000001</v>
      </c>
      <c r="N23" s="210">
        <v>302.59887700000002</v>
      </c>
      <c r="O23" s="210">
        <v>302.67715500000003</v>
      </c>
      <c r="P23" s="210">
        <v>303.84381100000002</v>
      </c>
      <c r="Q23" s="210">
        <v>303.604919</v>
      </c>
      <c r="R23" s="210">
        <v>304.895691</v>
      </c>
      <c r="S23" s="210">
        <v>306.32074</v>
      </c>
      <c r="T23" s="210">
        <v>305.60995500000001</v>
      </c>
      <c r="U23" s="210">
        <v>307.24139400000001</v>
      </c>
      <c r="V23" s="210">
        <v>311.31854199999998</v>
      </c>
      <c r="W23" s="210">
        <v>313.14279199999999</v>
      </c>
      <c r="X23" s="210">
        <v>313.16659499999997</v>
      </c>
      <c r="Y23" s="210">
        <v>311.42297400000001</v>
      </c>
      <c r="Z23" s="210">
        <v>309.22436499999998</v>
      </c>
      <c r="AA23" s="210">
        <v>308.26913500000001</v>
      </c>
      <c r="AB23" s="210">
        <v>308.35037199999999</v>
      </c>
      <c r="AC23" s="210">
        <v>310.27075200000002</v>
      </c>
      <c r="AD23" s="210">
        <v>311.19406099999998</v>
      </c>
      <c r="AE23" s="210">
        <v>311.46054099999998</v>
      </c>
      <c r="AF23" s="198">
        <v>2.0040000000000001E-3</v>
      </c>
      <c r="AG23" s="37"/>
    </row>
    <row r="24" spans="1:33" ht="15" customHeight="1">
      <c r="A24" s="36" t="s">
        <v>674</v>
      </c>
      <c r="B24" s="199" t="s">
        <v>8</v>
      </c>
      <c r="C24" s="210">
        <v>455.10830700000002</v>
      </c>
      <c r="D24" s="210">
        <v>448.625336</v>
      </c>
      <c r="E24" s="210">
        <v>441.84582499999999</v>
      </c>
      <c r="F24" s="210">
        <v>440.13189699999998</v>
      </c>
      <c r="G24" s="210">
        <v>448.79763800000001</v>
      </c>
      <c r="H24" s="210">
        <v>451.61248799999998</v>
      </c>
      <c r="I24" s="210">
        <v>451.37365699999998</v>
      </c>
      <c r="J24" s="210">
        <v>451.614014</v>
      </c>
      <c r="K24" s="210">
        <v>446.29522700000001</v>
      </c>
      <c r="L24" s="210">
        <v>443.41522200000003</v>
      </c>
      <c r="M24" s="210">
        <v>445.72790500000002</v>
      </c>
      <c r="N24" s="210">
        <v>442.60818499999999</v>
      </c>
      <c r="O24" s="210">
        <v>441.18032799999997</v>
      </c>
      <c r="P24" s="210">
        <v>440.215912</v>
      </c>
      <c r="Q24" s="210">
        <v>436.47387700000002</v>
      </c>
      <c r="R24" s="210">
        <v>434.358093</v>
      </c>
      <c r="S24" s="210">
        <v>431.466095</v>
      </c>
      <c r="T24" s="210">
        <v>424.717468</v>
      </c>
      <c r="U24" s="210">
        <v>421.960846</v>
      </c>
      <c r="V24" s="210">
        <v>424.149902</v>
      </c>
      <c r="W24" s="210">
        <v>423.784515</v>
      </c>
      <c r="X24" s="210">
        <v>421.01873799999998</v>
      </c>
      <c r="Y24" s="210">
        <v>415.89468399999998</v>
      </c>
      <c r="Z24" s="210">
        <v>409.37164300000001</v>
      </c>
      <c r="AA24" s="210">
        <v>402.74264499999998</v>
      </c>
      <c r="AB24" s="210">
        <v>396.41137700000002</v>
      </c>
      <c r="AC24" s="210">
        <v>391.52899200000002</v>
      </c>
      <c r="AD24" s="210">
        <v>388.598816</v>
      </c>
      <c r="AE24" s="210">
        <v>385.65014600000001</v>
      </c>
      <c r="AF24" s="198">
        <v>-5.8970000000000003E-3</v>
      </c>
      <c r="AG24" s="37"/>
    </row>
    <row r="25" spans="1:33" ht="12" customHeight="1">
      <c r="A25" s="36" t="s">
        <v>673</v>
      </c>
      <c r="B25" s="199" t="s">
        <v>16</v>
      </c>
      <c r="C25" s="210">
        <v>-65.520081000000005</v>
      </c>
      <c r="D25" s="210">
        <v>-29.025040000000001</v>
      </c>
      <c r="E25" s="210">
        <v>-28.411196</v>
      </c>
      <c r="F25" s="210">
        <v>-27.914802999999999</v>
      </c>
      <c r="G25" s="210">
        <v>-26.870884</v>
      </c>
      <c r="H25" s="210">
        <v>-26.749773000000001</v>
      </c>
      <c r="I25" s="210">
        <v>-26.586936999999999</v>
      </c>
      <c r="J25" s="210">
        <v>-26.449158000000001</v>
      </c>
      <c r="K25" s="210">
        <v>-26.667683</v>
      </c>
      <c r="L25" s="210">
        <v>-26.572673999999999</v>
      </c>
      <c r="M25" s="210">
        <v>-26.339924</v>
      </c>
      <c r="N25" s="210">
        <v>-26.392845000000001</v>
      </c>
      <c r="O25" s="210">
        <v>-26.143204000000001</v>
      </c>
      <c r="P25" s="210">
        <v>-25.899681000000001</v>
      </c>
      <c r="Q25" s="210">
        <v>-25.859596</v>
      </c>
      <c r="R25" s="210">
        <v>-25.548182000000001</v>
      </c>
      <c r="S25" s="210">
        <v>-25.282979999999998</v>
      </c>
      <c r="T25" s="210">
        <v>-25.194305</v>
      </c>
      <c r="U25" s="210">
        <v>-24.897887999999998</v>
      </c>
      <c r="V25" s="210">
        <v>-24.476870000000002</v>
      </c>
      <c r="W25" s="210">
        <v>-24.291423999999999</v>
      </c>
      <c r="X25" s="210">
        <v>-24.177102999999999</v>
      </c>
      <c r="Y25" s="210">
        <v>-24.192875000000001</v>
      </c>
      <c r="Z25" s="210">
        <v>-24.194936999999999</v>
      </c>
      <c r="AA25" s="210">
        <v>-24.104033000000001</v>
      </c>
      <c r="AB25" s="210">
        <v>-23.968347999999999</v>
      </c>
      <c r="AC25" s="210">
        <v>-23.706125</v>
      </c>
      <c r="AD25" s="210">
        <v>-23.563869</v>
      </c>
      <c r="AE25" s="210">
        <v>-23.420292</v>
      </c>
      <c r="AF25" s="198">
        <v>-3.6074000000000002E-2</v>
      </c>
      <c r="AG25" s="37"/>
    </row>
    <row r="26" spans="1:33" ht="12" customHeight="1">
      <c r="A26" s="36" t="s">
        <v>672</v>
      </c>
      <c r="B26" s="199" t="s">
        <v>7</v>
      </c>
      <c r="C26" s="210">
        <v>123.90696699999999</v>
      </c>
      <c r="D26" s="210">
        <v>119.957809</v>
      </c>
      <c r="E26" s="210">
        <v>116.020691</v>
      </c>
      <c r="F26" s="210">
        <v>114.88919799999999</v>
      </c>
      <c r="G26" s="210">
        <v>116.64915499999999</v>
      </c>
      <c r="H26" s="210">
        <v>115.847702</v>
      </c>
      <c r="I26" s="210">
        <v>113.52621499999999</v>
      </c>
      <c r="J26" s="210">
        <v>111.40374799999999</v>
      </c>
      <c r="K26" s="210">
        <v>107.864197</v>
      </c>
      <c r="L26" s="210">
        <v>105.151703</v>
      </c>
      <c r="M26" s="210">
        <v>103.790688</v>
      </c>
      <c r="N26" s="210">
        <v>101.074158</v>
      </c>
      <c r="O26" s="210">
        <v>98.951065</v>
      </c>
      <c r="P26" s="210">
        <v>97.035736</v>
      </c>
      <c r="Q26" s="210">
        <v>94.578025999999994</v>
      </c>
      <c r="R26" s="210">
        <v>92.745834000000002</v>
      </c>
      <c r="S26" s="210">
        <v>90.783882000000006</v>
      </c>
      <c r="T26" s="210">
        <v>88.037659000000005</v>
      </c>
      <c r="U26" s="210">
        <v>86.136855999999995</v>
      </c>
      <c r="V26" s="210">
        <v>85.151320999999996</v>
      </c>
      <c r="W26" s="210">
        <v>83.597542000000004</v>
      </c>
      <c r="X26" s="210">
        <v>81.574691999999999</v>
      </c>
      <c r="Y26" s="210">
        <v>79.101356999999993</v>
      </c>
      <c r="Z26" s="210">
        <v>76.489822000000004</v>
      </c>
      <c r="AA26" s="210">
        <v>74.085869000000002</v>
      </c>
      <c r="AB26" s="210">
        <v>71.891869</v>
      </c>
      <c r="AC26" s="210">
        <v>70.078475999999995</v>
      </c>
      <c r="AD26" s="210">
        <v>68.390686000000002</v>
      </c>
      <c r="AE26" s="210">
        <v>66.677383000000006</v>
      </c>
      <c r="AF26" s="198">
        <v>-2.1888000000000001E-2</v>
      </c>
      <c r="AG26" s="37"/>
    </row>
    <row r="27" spans="1:33" ht="12" customHeight="1">
      <c r="A27" s="36" t="s">
        <v>671</v>
      </c>
      <c r="B27" s="199" t="s">
        <v>9</v>
      </c>
      <c r="C27" s="210">
        <v>513.49517800000001</v>
      </c>
      <c r="D27" s="210">
        <v>539.55810499999995</v>
      </c>
      <c r="E27" s="210">
        <v>529.45532200000002</v>
      </c>
      <c r="F27" s="210">
        <v>527.10632299999997</v>
      </c>
      <c r="G27" s="210">
        <v>538.57592799999998</v>
      </c>
      <c r="H27" s="210">
        <v>540.71038799999997</v>
      </c>
      <c r="I27" s="210">
        <v>538.31292699999995</v>
      </c>
      <c r="J27" s="210">
        <v>536.56860400000005</v>
      </c>
      <c r="K27" s="210">
        <v>527.49169900000004</v>
      </c>
      <c r="L27" s="210">
        <v>521.99426300000005</v>
      </c>
      <c r="M27" s="210">
        <v>523.17864999999995</v>
      </c>
      <c r="N27" s="210">
        <v>517.28949</v>
      </c>
      <c r="O27" s="210">
        <v>513.988159</v>
      </c>
      <c r="P27" s="210">
        <v>511.35195900000002</v>
      </c>
      <c r="Q27" s="210">
        <v>505.19232199999999</v>
      </c>
      <c r="R27" s="210">
        <v>501.555725</v>
      </c>
      <c r="S27" s="210">
        <v>496.96697999999998</v>
      </c>
      <c r="T27" s="210">
        <v>487.56082199999997</v>
      </c>
      <c r="U27" s="210">
        <v>483.19982900000002</v>
      </c>
      <c r="V27" s="210">
        <v>484.824341</v>
      </c>
      <c r="W27" s="210">
        <v>483.09063700000002</v>
      </c>
      <c r="X27" s="210">
        <v>478.41632099999998</v>
      </c>
      <c r="Y27" s="210">
        <v>470.80316199999999</v>
      </c>
      <c r="Z27" s="210">
        <v>461.66650399999997</v>
      </c>
      <c r="AA27" s="210">
        <v>452.72448700000001</v>
      </c>
      <c r="AB27" s="210">
        <v>444.3349</v>
      </c>
      <c r="AC27" s="210">
        <v>437.90136699999999</v>
      </c>
      <c r="AD27" s="210">
        <v>433.42562900000001</v>
      </c>
      <c r="AE27" s="210">
        <v>428.90722699999998</v>
      </c>
      <c r="AF27" s="198">
        <v>-6.4079999999999996E-3</v>
      </c>
      <c r="AG27" s="37"/>
    </row>
    <row r="28" spans="1:33" ht="12" customHeight="1">
      <c r="A28" s="36" t="s">
        <v>670</v>
      </c>
      <c r="B28" s="199" t="s">
        <v>10</v>
      </c>
      <c r="C28" s="210">
        <v>0</v>
      </c>
      <c r="D28" s="210">
        <v>0</v>
      </c>
      <c r="E28" s="210">
        <v>0</v>
      </c>
      <c r="F28" s="210">
        <v>0</v>
      </c>
      <c r="G28" s="210">
        <v>0</v>
      </c>
      <c r="H28" s="210">
        <v>0</v>
      </c>
      <c r="I28" s="210">
        <v>0</v>
      </c>
      <c r="J28" s="210">
        <v>0</v>
      </c>
      <c r="K28" s="210">
        <v>0</v>
      </c>
      <c r="L28" s="210">
        <v>0</v>
      </c>
      <c r="M28" s="210">
        <v>0</v>
      </c>
      <c r="N28" s="210">
        <v>0</v>
      </c>
      <c r="O28" s="210">
        <v>0</v>
      </c>
      <c r="P28" s="210">
        <v>0</v>
      </c>
      <c r="Q28" s="210">
        <v>0</v>
      </c>
      <c r="R28" s="210">
        <v>0</v>
      </c>
      <c r="S28" s="210">
        <v>0</v>
      </c>
      <c r="T28" s="210">
        <v>0</v>
      </c>
      <c r="U28" s="210">
        <v>0</v>
      </c>
      <c r="V28" s="210">
        <v>0</v>
      </c>
      <c r="W28" s="210">
        <v>0</v>
      </c>
      <c r="X28" s="210">
        <v>0</v>
      </c>
      <c r="Y28" s="210">
        <v>0</v>
      </c>
      <c r="Z28" s="210">
        <v>0</v>
      </c>
      <c r="AA28" s="210">
        <v>0</v>
      </c>
      <c r="AB28" s="210">
        <v>0</v>
      </c>
      <c r="AC28" s="210">
        <v>0</v>
      </c>
      <c r="AD28" s="210">
        <v>0</v>
      </c>
      <c r="AE28" s="210">
        <v>0</v>
      </c>
      <c r="AF28" s="198" t="s">
        <v>1190</v>
      </c>
      <c r="AG28" s="37"/>
    </row>
    <row r="29" spans="1:33" ht="12" customHeight="1">
      <c r="A29" s="36" t="s">
        <v>669</v>
      </c>
      <c r="B29" s="199" t="s">
        <v>11</v>
      </c>
      <c r="C29" s="210">
        <v>212.39122</v>
      </c>
      <c r="D29" s="210">
        <v>209.27919</v>
      </c>
      <c r="E29" s="210">
        <v>205.759491</v>
      </c>
      <c r="F29" s="210">
        <v>209.63871800000001</v>
      </c>
      <c r="G29" s="210">
        <v>220.73168899999999</v>
      </c>
      <c r="H29" s="210">
        <v>225.764297</v>
      </c>
      <c r="I29" s="210">
        <v>225.81478899999999</v>
      </c>
      <c r="J29" s="210">
        <v>225.532455</v>
      </c>
      <c r="K29" s="210">
        <v>222.49688699999999</v>
      </c>
      <c r="L29" s="210">
        <v>220.964294</v>
      </c>
      <c r="M29" s="210">
        <v>222.468887</v>
      </c>
      <c r="N29" s="210">
        <v>221.11773700000001</v>
      </c>
      <c r="O29" s="210">
        <v>221.155869</v>
      </c>
      <c r="P29" s="210">
        <v>221.729309</v>
      </c>
      <c r="Q29" s="210">
        <v>220.99037200000001</v>
      </c>
      <c r="R29" s="210">
        <v>221.99238600000001</v>
      </c>
      <c r="S29" s="210">
        <v>222.82119800000001</v>
      </c>
      <c r="T29" s="210">
        <v>221.72112999999999</v>
      </c>
      <c r="U29" s="210">
        <v>222.27029400000001</v>
      </c>
      <c r="V29" s="210">
        <v>224.61746199999999</v>
      </c>
      <c r="W29" s="210">
        <v>225.49572800000001</v>
      </c>
      <c r="X29" s="210">
        <v>225.02882399999999</v>
      </c>
      <c r="Y29" s="210">
        <v>223.16291799999999</v>
      </c>
      <c r="Z29" s="210">
        <v>220.978058</v>
      </c>
      <c r="AA29" s="210">
        <v>219.80014</v>
      </c>
      <c r="AB29" s="210">
        <v>219.49861100000001</v>
      </c>
      <c r="AC29" s="210">
        <v>220.41592399999999</v>
      </c>
      <c r="AD29" s="210">
        <v>220.65074200000001</v>
      </c>
      <c r="AE29" s="210">
        <v>220.47970599999999</v>
      </c>
      <c r="AF29" s="198">
        <v>1.3359999999999999E-3</v>
      </c>
      <c r="AG29" s="37"/>
    </row>
    <row r="30" spans="1:33" ht="12" customHeight="1">
      <c r="A30" s="36" t="s">
        <v>668</v>
      </c>
      <c r="B30" s="201" t="s">
        <v>0</v>
      </c>
      <c r="C30" s="211">
        <v>1023.731079</v>
      </c>
      <c r="D30" s="211">
        <v>1054.8135990000001</v>
      </c>
      <c r="E30" s="211">
        <v>1045.796875</v>
      </c>
      <c r="F30" s="211">
        <v>1055.224731</v>
      </c>
      <c r="G30" s="211">
        <v>1091.7967530000001</v>
      </c>
      <c r="H30" s="211">
        <v>1100.858643</v>
      </c>
      <c r="I30" s="211">
        <v>1092.2650149999999</v>
      </c>
      <c r="J30" s="211">
        <v>1083.9891359999999</v>
      </c>
      <c r="K30" s="211">
        <v>1062.635986</v>
      </c>
      <c r="L30" s="211">
        <v>1051.1640620000001</v>
      </c>
      <c r="M30" s="211">
        <v>1054.5227050000001</v>
      </c>
      <c r="N30" s="211">
        <v>1044.4979249999999</v>
      </c>
      <c r="O30" s="211">
        <v>1041.3110349999999</v>
      </c>
      <c r="P30" s="211">
        <v>1040.4136960000001</v>
      </c>
      <c r="Q30" s="211">
        <v>1033.2392580000001</v>
      </c>
      <c r="R30" s="211">
        <v>1031.852905</v>
      </c>
      <c r="S30" s="211">
        <v>1029.4757079999999</v>
      </c>
      <c r="T30" s="211">
        <v>1018.199707</v>
      </c>
      <c r="U30" s="211">
        <v>1015.977722</v>
      </c>
      <c r="V30" s="211">
        <v>1024.01001</v>
      </c>
      <c r="W30" s="211">
        <v>1024.9476320000001</v>
      </c>
      <c r="X30" s="211">
        <v>1019.772461</v>
      </c>
      <c r="Y30" s="211">
        <v>1008.469482</v>
      </c>
      <c r="Z30" s="211">
        <v>994.86645499999997</v>
      </c>
      <c r="AA30" s="211">
        <v>983.72009300000002</v>
      </c>
      <c r="AB30" s="211">
        <v>975.05352800000003</v>
      </c>
      <c r="AC30" s="211">
        <v>971.41772500000002</v>
      </c>
      <c r="AD30" s="211">
        <v>968.05444299999999</v>
      </c>
      <c r="AE30" s="211">
        <v>963.577271</v>
      </c>
      <c r="AF30" s="195">
        <v>-2.16E-3</v>
      </c>
      <c r="AG30" s="37"/>
    </row>
    <row r="31" spans="1:33" ht="12" customHeight="1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5"/>
      <c r="B32" s="201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>
      <c r="A33" s="35"/>
      <c r="B33" s="201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>
      <c r="A34" s="36" t="s">
        <v>667</v>
      </c>
      <c r="B34" s="199" t="s">
        <v>2</v>
      </c>
      <c r="C34" s="212">
        <v>2.6532E-2</v>
      </c>
      <c r="D34" s="212">
        <v>2.7342000000000002E-2</v>
      </c>
      <c r="E34" s="212">
        <v>2.7092999999999999E-2</v>
      </c>
      <c r="F34" s="212">
        <v>2.7317000000000001E-2</v>
      </c>
      <c r="G34" s="212">
        <v>2.7552E-2</v>
      </c>
      <c r="H34" s="212">
        <v>2.8410999999999999E-2</v>
      </c>
      <c r="I34" s="212">
        <v>2.9071E-2</v>
      </c>
      <c r="J34" s="212">
        <v>2.8101999999999999E-2</v>
      </c>
      <c r="K34" s="212">
        <v>2.7285E-2</v>
      </c>
      <c r="L34" s="212">
        <v>2.6679999999999999E-2</v>
      </c>
      <c r="M34" s="212">
        <v>2.6075999999999998E-2</v>
      </c>
      <c r="N34" s="212">
        <v>2.5786E-2</v>
      </c>
      <c r="O34" s="212">
        <v>2.5658E-2</v>
      </c>
      <c r="P34" s="212">
        <v>2.5475999999999999E-2</v>
      </c>
      <c r="Q34" s="212">
        <v>2.5177999999999999E-2</v>
      </c>
      <c r="R34" s="212">
        <v>2.4629000000000002E-2</v>
      </c>
      <c r="S34" s="212">
        <v>2.4109999999999999E-2</v>
      </c>
      <c r="T34" s="212">
        <v>2.3713999999999999E-2</v>
      </c>
      <c r="U34" s="212">
        <v>2.3258999999999998E-2</v>
      </c>
      <c r="V34" s="212">
        <v>2.2790999999999999E-2</v>
      </c>
      <c r="W34" s="212">
        <v>2.2398999999999999E-2</v>
      </c>
      <c r="X34" s="212">
        <v>2.1965999999999999E-2</v>
      </c>
      <c r="Y34" s="212">
        <v>2.1517000000000001E-2</v>
      </c>
      <c r="Z34" s="212">
        <v>2.1083000000000001E-2</v>
      </c>
      <c r="AA34" s="212">
        <v>2.0641E-2</v>
      </c>
      <c r="AB34" s="212">
        <v>2.0223000000000001E-2</v>
      </c>
      <c r="AC34" s="212">
        <v>1.9809E-2</v>
      </c>
      <c r="AD34" s="212">
        <v>1.9421999999999998E-2</v>
      </c>
      <c r="AE34" s="212">
        <v>1.9014E-2</v>
      </c>
      <c r="AF34" s="198">
        <v>-1.1828E-2</v>
      </c>
      <c r="AG34" s="37"/>
    </row>
    <row r="35" spans="1:33" ht="12" customHeight="1">
      <c r="A35" s="36" t="s">
        <v>666</v>
      </c>
      <c r="B35" s="199" t="s">
        <v>3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665</v>
      </c>
      <c r="B36" s="199" t="s">
        <v>40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664</v>
      </c>
      <c r="B37" s="199" t="s">
        <v>5</v>
      </c>
      <c r="C37" s="212">
        <v>0</v>
      </c>
      <c r="D37" s="212">
        <v>0</v>
      </c>
      <c r="E37" s="212">
        <v>0</v>
      </c>
      <c r="F37" s="212">
        <v>0</v>
      </c>
      <c r="G37" s="212">
        <v>0</v>
      </c>
      <c r="H37" s="212">
        <v>0</v>
      </c>
      <c r="I37" s="212">
        <v>0</v>
      </c>
      <c r="J37" s="212">
        <v>0</v>
      </c>
      <c r="K37" s="212">
        <v>0</v>
      </c>
      <c r="L37" s="212">
        <v>0</v>
      </c>
      <c r="M37" s="212">
        <v>0</v>
      </c>
      <c r="N37" s="212">
        <v>0</v>
      </c>
      <c r="O37" s="212">
        <v>0</v>
      </c>
      <c r="P37" s="212">
        <v>0</v>
      </c>
      <c r="Q37" s="212">
        <v>0</v>
      </c>
      <c r="R37" s="212">
        <v>0</v>
      </c>
      <c r="S37" s="212">
        <v>0</v>
      </c>
      <c r="T37" s="212">
        <v>0</v>
      </c>
      <c r="U37" s="212">
        <v>0</v>
      </c>
      <c r="V37" s="212">
        <v>0</v>
      </c>
      <c r="W37" s="212">
        <v>0</v>
      </c>
      <c r="X37" s="212">
        <v>0</v>
      </c>
      <c r="Y37" s="212">
        <v>0</v>
      </c>
      <c r="Z37" s="212">
        <v>0</v>
      </c>
      <c r="AA37" s="212">
        <v>0</v>
      </c>
      <c r="AB37" s="212">
        <v>0</v>
      </c>
      <c r="AC37" s="212">
        <v>0</v>
      </c>
      <c r="AD37" s="212">
        <v>0</v>
      </c>
      <c r="AE37" s="212">
        <v>0</v>
      </c>
      <c r="AF37" s="198" t="s">
        <v>1190</v>
      </c>
      <c r="AG37" s="37"/>
    </row>
    <row r="38" spans="1:33" ht="12" customHeight="1">
      <c r="A38" s="36" t="s">
        <v>663</v>
      </c>
      <c r="B38" s="199" t="s">
        <v>41</v>
      </c>
      <c r="C38" s="212">
        <v>2.6532E-2</v>
      </c>
      <c r="D38" s="212">
        <v>2.7342000000000002E-2</v>
      </c>
      <c r="E38" s="212">
        <v>2.7092999999999999E-2</v>
      </c>
      <c r="F38" s="212">
        <v>2.7317000000000001E-2</v>
      </c>
      <c r="G38" s="212">
        <v>2.7552E-2</v>
      </c>
      <c r="H38" s="212">
        <v>2.8410999999999999E-2</v>
      </c>
      <c r="I38" s="212">
        <v>2.9071E-2</v>
      </c>
      <c r="J38" s="212">
        <v>2.8101999999999999E-2</v>
      </c>
      <c r="K38" s="212">
        <v>2.7285E-2</v>
      </c>
      <c r="L38" s="212">
        <v>2.6679999999999999E-2</v>
      </c>
      <c r="M38" s="212">
        <v>2.6075999999999998E-2</v>
      </c>
      <c r="N38" s="212">
        <v>2.5786E-2</v>
      </c>
      <c r="O38" s="212">
        <v>2.5658E-2</v>
      </c>
      <c r="P38" s="212">
        <v>2.5475999999999999E-2</v>
      </c>
      <c r="Q38" s="212">
        <v>2.5177999999999999E-2</v>
      </c>
      <c r="R38" s="212">
        <v>2.4629000000000002E-2</v>
      </c>
      <c r="S38" s="212">
        <v>2.4109999999999999E-2</v>
      </c>
      <c r="T38" s="212">
        <v>2.3713999999999999E-2</v>
      </c>
      <c r="U38" s="212">
        <v>2.3258999999999998E-2</v>
      </c>
      <c r="V38" s="212">
        <v>2.2790999999999999E-2</v>
      </c>
      <c r="W38" s="212">
        <v>2.2398999999999999E-2</v>
      </c>
      <c r="X38" s="212">
        <v>2.1965999999999999E-2</v>
      </c>
      <c r="Y38" s="212">
        <v>2.1517000000000001E-2</v>
      </c>
      <c r="Z38" s="212">
        <v>2.1083000000000001E-2</v>
      </c>
      <c r="AA38" s="212">
        <v>2.0641E-2</v>
      </c>
      <c r="AB38" s="212">
        <v>2.0223000000000001E-2</v>
      </c>
      <c r="AC38" s="212">
        <v>1.9809E-2</v>
      </c>
      <c r="AD38" s="212">
        <v>1.9421999999999998E-2</v>
      </c>
      <c r="AE38" s="212">
        <v>1.9014E-2</v>
      </c>
      <c r="AF38" s="198">
        <v>-1.1828E-2</v>
      </c>
      <c r="AG38" s="37"/>
    </row>
    <row r="39" spans="1:33" ht="12" customHeight="1">
      <c r="A39" s="36" t="s">
        <v>662</v>
      </c>
      <c r="B39" s="199" t="s">
        <v>6</v>
      </c>
      <c r="C39" s="212">
        <v>2.3213789999999999</v>
      </c>
      <c r="D39" s="212">
        <v>2.4271060000000002</v>
      </c>
      <c r="E39" s="212">
        <v>2.5066410000000001</v>
      </c>
      <c r="F39" s="212">
        <v>2.5173869999999998</v>
      </c>
      <c r="G39" s="212">
        <v>2.487393</v>
      </c>
      <c r="H39" s="212">
        <v>2.4435120000000001</v>
      </c>
      <c r="I39" s="212">
        <v>2.3925770000000002</v>
      </c>
      <c r="J39" s="212">
        <v>2.3407960000000001</v>
      </c>
      <c r="K39" s="212">
        <v>2.298063</v>
      </c>
      <c r="L39" s="212">
        <v>2.2712189999999999</v>
      </c>
      <c r="M39" s="212">
        <v>2.250089</v>
      </c>
      <c r="N39" s="212">
        <v>2.2345999999999999</v>
      </c>
      <c r="O39" s="212">
        <v>2.2252960000000002</v>
      </c>
      <c r="P39" s="212">
        <v>2.21889</v>
      </c>
      <c r="Q39" s="212">
        <v>2.2147070000000002</v>
      </c>
      <c r="R39" s="212">
        <v>2.2027000000000001</v>
      </c>
      <c r="S39" s="212">
        <v>2.1936689999999999</v>
      </c>
      <c r="T39" s="212">
        <v>2.1909179999999999</v>
      </c>
      <c r="U39" s="212">
        <v>2.1878380000000002</v>
      </c>
      <c r="V39" s="212">
        <v>2.1833979999999999</v>
      </c>
      <c r="W39" s="212">
        <v>2.1793279999999999</v>
      </c>
      <c r="X39" s="212">
        <v>2.1764290000000002</v>
      </c>
      <c r="Y39" s="212">
        <v>2.175262</v>
      </c>
      <c r="Z39" s="212">
        <v>2.1748780000000001</v>
      </c>
      <c r="AA39" s="212">
        <v>2.174372</v>
      </c>
      <c r="AB39" s="212">
        <v>2.1729820000000002</v>
      </c>
      <c r="AC39" s="212">
        <v>2.172015</v>
      </c>
      <c r="AD39" s="212">
        <v>2.1709700000000001</v>
      </c>
      <c r="AE39" s="212">
        <v>2.1694300000000002</v>
      </c>
      <c r="AF39" s="198">
        <v>-2.415E-3</v>
      </c>
      <c r="AG39" s="37"/>
    </row>
    <row r="40" spans="1:33" ht="12" customHeight="1">
      <c r="A40" s="36" t="s">
        <v>661</v>
      </c>
      <c r="B40" s="199" t="s">
        <v>8</v>
      </c>
      <c r="C40" s="212">
        <v>3.5876199999999998</v>
      </c>
      <c r="D40" s="212">
        <v>3.598735</v>
      </c>
      <c r="E40" s="212">
        <v>3.6045859999999998</v>
      </c>
      <c r="F40" s="212">
        <v>3.5167250000000001</v>
      </c>
      <c r="G40" s="212">
        <v>3.3947020000000001</v>
      </c>
      <c r="H40" s="212">
        <v>3.33853</v>
      </c>
      <c r="I40" s="212">
        <v>3.3311289999999998</v>
      </c>
      <c r="J40" s="212">
        <v>3.323601</v>
      </c>
      <c r="K40" s="212">
        <v>3.3193670000000002</v>
      </c>
      <c r="L40" s="212">
        <v>3.305987</v>
      </c>
      <c r="M40" s="212">
        <v>3.2846600000000001</v>
      </c>
      <c r="N40" s="212">
        <v>3.268526</v>
      </c>
      <c r="O40" s="212">
        <v>3.2435770000000002</v>
      </c>
      <c r="P40" s="212">
        <v>3.2147790000000001</v>
      </c>
      <c r="Q40" s="212">
        <v>3.1839460000000002</v>
      </c>
      <c r="R40" s="212">
        <v>3.1379929999999998</v>
      </c>
      <c r="S40" s="212">
        <v>3.0898789999999998</v>
      </c>
      <c r="T40" s="212">
        <v>3.0448010000000001</v>
      </c>
      <c r="U40" s="212">
        <v>3.0047450000000002</v>
      </c>
      <c r="V40" s="212">
        <v>2.974729</v>
      </c>
      <c r="W40" s="212">
        <v>2.9493429999999998</v>
      </c>
      <c r="X40" s="212">
        <v>2.9259740000000001</v>
      </c>
      <c r="Y40" s="212">
        <v>2.9049879999999999</v>
      </c>
      <c r="Z40" s="212">
        <v>2.879248</v>
      </c>
      <c r="AA40" s="212">
        <v>2.8407399999999998</v>
      </c>
      <c r="AB40" s="212">
        <v>2.7935590000000001</v>
      </c>
      <c r="AC40" s="212">
        <v>2.7408540000000001</v>
      </c>
      <c r="AD40" s="212">
        <v>2.710966</v>
      </c>
      <c r="AE40" s="212">
        <v>2.6861860000000002</v>
      </c>
      <c r="AF40" s="198">
        <v>-1.0281E-2</v>
      </c>
      <c r="AG40" s="37"/>
    </row>
    <row r="41" spans="1:33" ht="15" customHeight="1">
      <c r="A41" s="36" t="s">
        <v>660</v>
      </c>
      <c r="B41" s="199" t="s">
        <v>16</v>
      </c>
      <c r="C41" s="212">
        <v>-0.51649500000000004</v>
      </c>
      <c r="D41" s="212">
        <v>-0.23283000000000001</v>
      </c>
      <c r="E41" s="212">
        <v>-0.23177900000000001</v>
      </c>
      <c r="F41" s="212">
        <v>-0.22304399999999999</v>
      </c>
      <c r="G41" s="212">
        <v>-0.20325099999999999</v>
      </c>
      <c r="H41" s="212">
        <v>-0.19774700000000001</v>
      </c>
      <c r="I41" s="212">
        <v>-0.196211</v>
      </c>
      <c r="J41" s="212">
        <v>-0.19464899999999999</v>
      </c>
      <c r="K41" s="212">
        <v>-0.19834399999999999</v>
      </c>
      <c r="L41" s="212">
        <v>-0.19811899999999999</v>
      </c>
      <c r="M41" s="212">
        <v>-0.194104</v>
      </c>
      <c r="N41" s="212">
        <v>-0.19490299999999999</v>
      </c>
      <c r="O41" s="212">
        <v>-0.19220599999999999</v>
      </c>
      <c r="P41" s="212">
        <v>-0.189138</v>
      </c>
      <c r="Q41" s="212">
        <v>-0.188638</v>
      </c>
      <c r="R41" s="212">
        <v>-0.18457100000000001</v>
      </c>
      <c r="S41" s="212">
        <v>-0.18106</v>
      </c>
      <c r="T41" s="212">
        <v>-0.180618</v>
      </c>
      <c r="U41" s="212">
        <v>-0.17729600000000001</v>
      </c>
      <c r="V41" s="212">
        <v>-0.17166600000000001</v>
      </c>
      <c r="W41" s="212">
        <v>-0.16905700000000001</v>
      </c>
      <c r="X41" s="212">
        <v>-0.16802500000000001</v>
      </c>
      <c r="Y41" s="212">
        <v>-0.168985</v>
      </c>
      <c r="Z41" s="212">
        <v>-0.17017099999999999</v>
      </c>
      <c r="AA41" s="212">
        <v>-0.170017</v>
      </c>
      <c r="AB41" s="212">
        <v>-0.168908</v>
      </c>
      <c r="AC41" s="212">
        <v>-0.16595199999999999</v>
      </c>
      <c r="AD41" s="212">
        <v>-0.16438800000000001</v>
      </c>
      <c r="AE41" s="212">
        <v>-0.16313</v>
      </c>
      <c r="AF41" s="198">
        <v>-4.0326000000000001E-2</v>
      </c>
      <c r="AG41" s="37"/>
    </row>
    <row r="42" spans="1:33" ht="15" customHeight="1">
      <c r="A42" s="36" t="s">
        <v>659</v>
      </c>
      <c r="B42" s="199" t="s">
        <v>7</v>
      </c>
      <c r="C42" s="212">
        <v>0.97675900000000004</v>
      </c>
      <c r="D42" s="212">
        <v>0.96226500000000004</v>
      </c>
      <c r="E42" s="212">
        <v>0.94649899999999998</v>
      </c>
      <c r="F42" s="212">
        <v>0.91798299999999999</v>
      </c>
      <c r="G42" s="212">
        <v>0.88233300000000003</v>
      </c>
      <c r="H42" s="212">
        <v>0.85640000000000005</v>
      </c>
      <c r="I42" s="212">
        <v>0.83782100000000004</v>
      </c>
      <c r="J42" s="212">
        <v>0.81986300000000001</v>
      </c>
      <c r="K42" s="212">
        <v>0.80225100000000005</v>
      </c>
      <c r="L42" s="212">
        <v>0.78398299999999999</v>
      </c>
      <c r="M42" s="212">
        <v>0.76485499999999995</v>
      </c>
      <c r="N42" s="212">
        <v>0.74640200000000001</v>
      </c>
      <c r="O42" s="212">
        <v>0.72749299999999995</v>
      </c>
      <c r="P42" s="212">
        <v>0.70862599999999998</v>
      </c>
      <c r="Q42" s="212">
        <v>0.68991800000000003</v>
      </c>
      <c r="R42" s="212">
        <v>0.67003699999999999</v>
      </c>
      <c r="S42" s="212">
        <v>0.65013500000000002</v>
      </c>
      <c r="T42" s="212">
        <v>0.63114199999999998</v>
      </c>
      <c r="U42" s="212">
        <v>0.61337299999999995</v>
      </c>
      <c r="V42" s="212">
        <v>0.59719900000000004</v>
      </c>
      <c r="W42" s="212">
        <v>0.58179999999999998</v>
      </c>
      <c r="X42" s="212">
        <v>0.56692299999999995</v>
      </c>
      <c r="Y42" s="212">
        <v>0.55251600000000001</v>
      </c>
      <c r="Z42" s="212">
        <v>0.53797899999999998</v>
      </c>
      <c r="AA42" s="212">
        <v>0.52256400000000003</v>
      </c>
      <c r="AB42" s="212">
        <v>0.50663100000000005</v>
      </c>
      <c r="AC42" s="212">
        <v>0.49057600000000001</v>
      </c>
      <c r="AD42" s="212">
        <v>0.47711100000000001</v>
      </c>
      <c r="AE42" s="212">
        <v>0.46443099999999998</v>
      </c>
      <c r="AF42" s="198">
        <v>-2.6202E-2</v>
      </c>
      <c r="AG42" s="37"/>
    </row>
    <row r="43" spans="1:33" ht="15" customHeight="1">
      <c r="A43" s="36" t="s">
        <v>658</v>
      </c>
      <c r="B43" s="199" t="s">
        <v>9</v>
      </c>
      <c r="C43" s="212">
        <v>4.0478839999999998</v>
      </c>
      <c r="D43" s="212">
        <v>4.3281700000000001</v>
      </c>
      <c r="E43" s="212">
        <v>4.3193060000000001</v>
      </c>
      <c r="F43" s="212">
        <v>4.2116639999999999</v>
      </c>
      <c r="G43" s="212">
        <v>4.0737839999999998</v>
      </c>
      <c r="H43" s="212">
        <v>3.9971839999999998</v>
      </c>
      <c r="I43" s="212">
        <v>3.9727399999999999</v>
      </c>
      <c r="J43" s="212">
        <v>3.948814</v>
      </c>
      <c r="K43" s="212">
        <v>3.9232749999999998</v>
      </c>
      <c r="L43" s="212">
        <v>3.8918509999999999</v>
      </c>
      <c r="M43" s="212">
        <v>3.8554110000000001</v>
      </c>
      <c r="N43" s="212">
        <v>3.8200249999999998</v>
      </c>
      <c r="O43" s="212">
        <v>3.778864</v>
      </c>
      <c r="P43" s="212">
        <v>3.734267</v>
      </c>
      <c r="Q43" s="212">
        <v>3.6852260000000001</v>
      </c>
      <c r="R43" s="212">
        <v>3.6234579999999998</v>
      </c>
      <c r="S43" s="212">
        <v>3.558954</v>
      </c>
      <c r="T43" s="212">
        <v>3.4953249999999998</v>
      </c>
      <c r="U43" s="212">
        <v>3.4408219999999998</v>
      </c>
      <c r="V43" s="212">
        <v>3.4002620000000001</v>
      </c>
      <c r="W43" s="212">
        <v>3.3620860000000001</v>
      </c>
      <c r="X43" s="212">
        <v>3.324872</v>
      </c>
      <c r="Y43" s="212">
        <v>3.288519</v>
      </c>
      <c r="Z43" s="212">
        <v>3.247055</v>
      </c>
      <c r="AA43" s="212">
        <v>3.1932860000000001</v>
      </c>
      <c r="AB43" s="212">
        <v>3.131281</v>
      </c>
      <c r="AC43" s="212">
        <v>3.0654780000000001</v>
      </c>
      <c r="AD43" s="212">
        <v>3.0236890000000001</v>
      </c>
      <c r="AE43" s="212">
        <v>2.9874869999999998</v>
      </c>
      <c r="AF43" s="198">
        <v>-1.0789999999999999E-2</v>
      </c>
      <c r="AG43" s="37"/>
    </row>
    <row r="44" spans="1:33" ht="15" customHeight="1">
      <c r="A44" s="36" t="s">
        <v>657</v>
      </c>
      <c r="B44" s="199" t="s">
        <v>10</v>
      </c>
      <c r="C44" s="212">
        <v>0</v>
      </c>
      <c r="D44" s="212">
        <v>0</v>
      </c>
      <c r="E44" s="212">
        <v>0</v>
      </c>
      <c r="F44" s="212">
        <v>0</v>
      </c>
      <c r="G44" s="212">
        <v>0</v>
      </c>
      <c r="H44" s="212">
        <v>0</v>
      </c>
      <c r="I44" s="212">
        <v>0</v>
      </c>
      <c r="J44" s="212">
        <v>0</v>
      </c>
      <c r="K44" s="212">
        <v>0</v>
      </c>
      <c r="L44" s="212">
        <v>0</v>
      </c>
      <c r="M44" s="212">
        <v>0</v>
      </c>
      <c r="N44" s="212">
        <v>0</v>
      </c>
      <c r="O44" s="212">
        <v>0</v>
      </c>
      <c r="P44" s="212">
        <v>0</v>
      </c>
      <c r="Q44" s="212">
        <v>0</v>
      </c>
      <c r="R44" s="212">
        <v>0</v>
      </c>
      <c r="S44" s="212">
        <v>0</v>
      </c>
      <c r="T44" s="212">
        <v>0</v>
      </c>
      <c r="U44" s="212">
        <v>0</v>
      </c>
      <c r="V44" s="212">
        <v>0</v>
      </c>
      <c r="W44" s="212">
        <v>0</v>
      </c>
      <c r="X44" s="212">
        <v>0</v>
      </c>
      <c r="Y44" s="212">
        <v>0</v>
      </c>
      <c r="Z44" s="212">
        <v>0</v>
      </c>
      <c r="AA44" s="212">
        <v>0</v>
      </c>
      <c r="AB44" s="212">
        <v>0</v>
      </c>
      <c r="AC44" s="212">
        <v>0</v>
      </c>
      <c r="AD44" s="212">
        <v>0</v>
      </c>
      <c r="AE44" s="212">
        <v>0</v>
      </c>
      <c r="AF44" s="198" t="s">
        <v>1190</v>
      </c>
      <c r="AG44" s="37"/>
    </row>
    <row r="45" spans="1:33" ht="15" customHeight="1">
      <c r="A45" s="36" t="s">
        <v>656</v>
      </c>
      <c r="B45" s="199" t="s">
        <v>11</v>
      </c>
      <c r="C45" s="212">
        <v>1.6742809999999999</v>
      </c>
      <c r="D45" s="212">
        <v>1.678774</v>
      </c>
      <c r="E45" s="212">
        <v>1.67859</v>
      </c>
      <c r="F45" s="212">
        <v>1.675047</v>
      </c>
      <c r="G45" s="212">
        <v>1.669613</v>
      </c>
      <c r="H45" s="212">
        <v>1.668955</v>
      </c>
      <c r="I45" s="212">
        <v>1.666509</v>
      </c>
      <c r="J45" s="212">
        <v>1.65978</v>
      </c>
      <c r="K45" s="212">
        <v>1.654844</v>
      </c>
      <c r="L45" s="212">
        <v>1.647451</v>
      </c>
      <c r="M45" s="212">
        <v>1.639419</v>
      </c>
      <c r="N45" s="212">
        <v>1.632887</v>
      </c>
      <c r="O45" s="212">
        <v>1.6259479999999999</v>
      </c>
      <c r="P45" s="212">
        <v>1.6192299999999999</v>
      </c>
      <c r="Q45" s="212">
        <v>1.612058</v>
      </c>
      <c r="R45" s="212">
        <v>1.6037699999999999</v>
      </c>
      <c r="S45" s="212">
        <v>1.5956999999999999</v>
      </c>
      <c r="T45" s="212">
        <v>1.5895189999999999</v>
      </c>
      <c r="U45" s="212">
        <v>1.582767</v>
      </c>
      <c r="V45" s="212">
        <v>1.5753299999999999</v>
      </c>
      <c r="W45" s="212">
        <v>1.5693459999999999</v>
      </c>
      <c r="X45" s="212">
        <v>1.563893</v>
      </c>
      <c r="Y45" s="212">
        <v>1.558773</v>
      </c>
      <c r="Z45" s="212">
        <v>1.5542130000000001</v>
      </c>
      <c r="AA45" s="212">
        <v>1.550357</v>
      </c>
      <c r="AB45" s="212">
        <v>1.5468329999999999</v>
      </c>
      <c r="AC45" s="212">
        <v>1.542996</v>
      </c>
      <c r="AD45" s="212">
        <v>1.539317</v>
      </c>
      <c r="AE45" s="212">
        <v>1.535717</v>
      </c>
      <c r="AF45" s="198">
        <v>-3.0799999999999998E-3</v>
      </c>
      <c r="AG45" s="37"/>
    </row>
    <row r="46" spans="1:33" ht="15" customHeight="1">
      <c r="A46" s="36" t="s">
        <v>655</v>
      </c>
      <c r="B46" s="201" t="s">
        <v>0</v>
      </c>
      <c r="C46" s="213">
        <v>8.0700760000000002</v>
      </c>
      <c r="D46" s="213">
        <v>8.461392</v>
      </c>
      <c r="E46" s="213">
        <v>8.5316290000000006</v>
      </c>
      <c r="F46" s="213">
        <v>8.4314149999999994</v>
      </c>
      <c r="G46" s="213">
        <v>8.258343</v>
      </c>
      <c r="H46" s="213">
        <v>8.1380619999999997</v>
      </c>
      <c r="I46" s="213">
        <v>8.0608970000000006</v>
      </c>
      <c r="J46" s="213">
        <v>7.9774919999999998</v>
      </c>
      <c r="K46" s="213">
        <v>7.9034659999999999</v>
      </c>
      <c r="L46" s="213">
        <v>7.8372010000000003</v>
      </c>
      <c r="M46" s="213">
        <v>7.7709950000000001</v>
      </c>
      <c r="N46" s="213">
        <v>7.713298</v>
      </c>
      <c r="O46" s="213">
        <v>7.6557649999999997</v>
      </c>
      <c r="P46" s="213">
        <v>7.5978630000000003</v>
      </c>
      <c r="Q46" s="213">
        <v>7.5371699999999997</v>
      </c>
      <c r="R46" s="213">
        <v>7.4545570000000003</v>
      </c>
      <c r="S46" s="213">
        <v>7.372433</v>
      </c>
      <c r="T46" s="213">
        <v>7.2994760000000003</v>
      </c>
      <c r="U46" s="213">
        <v>7.2346849999999998</v>
      </c>
      <c r="V46" s="213">
        <v>7.1817820000000001</v>
      </c>
      <c r="W46" s="213">
        <v>7.133159</v>
      </c>
      <c r="X46" s="213">
        <v>7.087161</v>
      </c>
      <c r="Y46" s="213">
        <v>7.0440699999999996</v>
      </c>
      <c r="Z46" s="213">
        <v>6.9972289999999999</v>
      </c>
      <c r="AA46" s="213">
        <v>6.9386570000000001</v>
      </c>
      <c r="AB46" s="213">
        <v>6.8713199999999999</v>
      </c>
      <c r="AC46" s="213">
        <v>6.8002989999999999</v>
      </c>
      <c r="AD46" s="213">
        <v>6.7533969999999997</v>
      </c>
      <c r="AE46" s="213">
        <v>6.7116480000000003</v>
      </c>
      <c r="AF46" s="195">
        <v>-6.561E-3</v>
      </c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654</v>
      </c>
      <c r="B49" s="201" t="s">
        <v>185</v>
      </c>
      <c r="C49" s="197">
        <v>89.015754999999999</v>
      </c>
      <c r="D49" s="197">
        <v>90.239891</v>
      </c>
      <c r="E49" s="197">
        <v>88.654274000000001</v>
      </c>
      <c r="F49" s="197">
        <v>88.029967999999997</v>
      </c>
      <c r="G49" s="197">
        <v>89.869049000000004</v>
      </c>
      <c r="H49" s="197">
        <v>89.889938000000001</v>
      </c>
      <c r="I49" s="197">
        <v>88.830841000000007</v>
      </c>
      <c r="J49" s="197">
        <v>87.953856999999999</v>
      </c>
      <c r="K49" s="197">
        <v>85.864693000000003</v>
      </c>
      <c r="L49" s="197">
        <v>84.394592000000003</v>
      </c>
      <c r="M49" s="197">
        <v>84.229607000000001</v>
      </c>
      <c r="N49" s="197">
        <v>83.285599000000005</v>
      </c>
      <c r="O49" s="197">
        <v>82.731910999999997</v>
      </c>
      <c r="P49" s="197">
        <v>82.268722999999994</v>
      </c>
      <c r="Q49" s="197">
        <v>81.308364999999995</v>
      </c>
      <c r="R49" s="197">
        <v>80.975479000000007</v>
      </c>
      <c r="S49" s="197">
        <v>80.267868000000007</v>
      </c>
      <c r="T49" s="197">
        <v>78.987885000000006</v>
      </c>
      <c r="U49" s="197">
        <v>78.260688999999999</v>
      </c>
      <c r="V49" s="197">
        <v>78.663193000000007</v>
      </c>
      <c r="W49" s="197">
        <v>78.551483000000005</v>
      </c>
      <c r="X49" s="197">
        <v>77.965034000000003</v>
      </c>
      <c r="Y49" s="197">
        <v>76.847831999999997</v>
      </c>
      <c r="Z49" s="197">
        <v>75.546852000000001</v>
      </c>
      <c r="AA49" s="197">
        <v>74.455421000000001</v>
      </c>
      <c r="AB49" s="197">
        <v>73.428130999999993</v>
      </c>
      <c r="AC49" s="197">
        <v>72.629852</v>
      </c>
      <c r="AD49" s="197">
        <v>72.136634999999998</v>
      </c>
      <c r="AE49" s="197">
        <v>71.580421000000001</v>
      </c>
      <c r="AF49" s="195">
        <v>-7.7549999999999997E-3</v>
      </c>
      <c r="AG49" s="37"/>
    </row>
    <row r="50" spans="1:33" ht="15" customHeight="1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>
      <c r="A51" s="35"/>
      <c r="B51" s="201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>
      <c r="A52" s="35"/>
      <c r="B52" s="201" t="s">
        <v>2125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6" t="s">
        <v>653</v>
      </c>
      <c r="B53" s="199" t="s">
        <v>195</v>
      </c>
      <c r="C53" s="212">
        <v>0</v>
      </c>
      <c r="D53" s="212">
        <v>0</v>
      </c>
      <c r="E53" s="212">
        <v>0</v>
      </c>
      <c r="F53" s="212">
        <v>0</v>
      </c>
      <c r="G53" s="212">
        <v>0</v>
      </c>
      <c r="H53" s="212">
        <v>0</v>
      </c>
      <c r="I53" s="212">
        <v>0</v>
      </c>
      <c r="J53" s="212">
        <v>0</v>
      </c>
      <c r="K53" s="212">
        <v>0</v>
      </c>
      <c r="L53" s="212">
        <v>0</v>
      </c>
      <c r="M53" s="212">
        <v>0</v>
      </c>
      <c r="N53" s="212">
        <v>0</v>
      </c>
      <c r="O53" s="212">
        <v>0</v>
      </c>
      <c r="P53" s="212">
        <v>0</v>
      </c>
      <c r="Q53" s="212">
        <v>0</v>
      </c>
      <c r="R53" s="212">
        <v>0</v>
      </c>
      <c r="S53" s="212">
        <v>0</v>
      </c>
      <c r="T53" s="212">
        <v>0</v>
      </c>
      <c r="U53" s="212">
        <v>0</v>
      </c>
      <c r="V53" s="212">
        <v>0</v>
      </c>
      <c r="W53" s="212">
        <v>0</v>
      </c>
      <c r="X53" s="212">
        <v>0</v>
      </c>
      <c r="Y53" s="212">
        <v>0</v>
      </c>
      <c r="Z53" s="212">
        <v>0</v>
      </c>
      <c r="AA53" s="212">
        <v>0</v>
      </c>
      <c r="AB53" s="212">
        <v>0</v>
      </c>
      <c r="AC53" s="212">
        <v>0</v>
      </c>
      <c r="AD53" s="212">
        <v>0</v>
      </c>
      <c r="AE53" s="212">
        <v>0</v>
      </c>
      <c r="AF53" s="198" t="s">
        <v>1190</v>
      </c>
      <c r="AG53" s="37"/>
    </row>
    <row r="54" spans="1:33" ht="15" customHeight="1">
      <c r="A54" s="36" t="s">
        <v>652</v>
      </c>
      <c r="B54" s="199" t="s">
        <v>21</v>
      </c>
      <c r="C54" s="212">
        <v>0.33500099999999999</v>
      </c>
      <c r="D54" s="212">
        <v>0.32840599999999998</v>
      </c>
      <c r="E54" s="212">
        <v>0.321376</v>
      </c>
      <c r="F54" s="212">
        <v>0.31051699999999999</v>
      </c>
      <c r="G54" s="212">
        <v>0.31527300000000003</v>
      </c>
      <c r="H54" s="212">
        <v>0.31589699999999998</v>
      </c>
      <c r="I54" s="212">
        <v>0.31475199999999998</v>
      </c>
      <c r="J54" s="212">
        <v>0.31383800000000001</v>
      </c>
      <c r="K54" s="212">
        <v>0.310195</v>
      </c>
      <c r="L54" s="212">
        <v>0.30851000000000001</v>
      </c>
      <c r="M54" s="212">
        <v>0.30968600000000002</v>
      </c>
      <c r="N54" s="212">
        <v>0.30814000000000002</v>
      </c>
      <c r="O54" s="212">
        <v>0.30806699999999998</v>
      </c>
      <c r="P54" s="212">
        <v>0.30845600000000001</v>
      </c>
      <c r="Q54" s="212">
        <v>0.30715199999999998</v>
      </c>
      <c r="R54" s="212">
        <v>0.30695499999999998</v>
      </c>
      <c r="S54" s="212">
        <v>0.30645800000000001</v>
      </c>
      <c r="T54" s="212">
        <v>0.30394700000000002</v>
      </c>
      <c r="U54" s="212">
        <v>0.303732</v>
      </c>
      <c r="V54" s="212">
        <v>0.30609799999999998</v>
      </c>
      <c r="W54" s="212">
        <v>0.30698500000000001</v>
      </c>
      <c r="X54" s="212">
        <v>0.30663400000000002</v>
      </c>
      <c r="Y54" s="212">
        <v>0.30464599999999997</v>
      </c>
      <c r="Z54" s="212">
        <v>0.30190099999999997</v>
      </c>
      <c r="AA54" s="212">
        <v>0.29928300000000002</v>
      </c>
      <c r="AB54" s="212">
        <v>0.29710999999999999</v>
      </c>
      <c r="AC54" s="212">
        <v>0.295819</v>
      </c>
      <c r="AD54" s="212">
        <v>0.29517700000000002</v>
      </c>
      <c r="AE54" s="212">
        <v>0.294541</v>
      </c>
      <c r="AF54" s="198">
        <v>-4.5859999999999998E-3</v>
      </c>
      <c r="AG54" s="37"/>
    </row>
    <row r="55" spans="1:33" ht="15" customHeight="1">
      <c r="A55" s="36" t="s">
        <v>651</v>
      </c>
      <c r="B55" s="199" t="s">
        <v>434</v>
      </c>
      <c r="C55" s="212">
        <v>5.0921000000000001E-2</v>
      </c>
      <c r="D55" s="212">
        <v>4.9487000000000003E-2</v>
      </c>
      <c r="E55" s="212">
        <v>4.8001000000000002E-2</v>
      </c>
      <c r="F55" s="212">
        <v>4.5962000000000003E-2</v>
      </c>
      <c r="G55" s="212">
        <v>4.6238000000000001E-2</v>
      </c>
      <c r="H55" s="212">
        <v>4.5897E-2</v>
      </c>
      <c r="I55" s="212">
        <v>4.5294000000000001E-2</v>
      </c>
      <c r="J55" s="212">
        <v>4.4722999999999999E-2</v>
      </c>
      <c r="K55" s="212">
        <v>4.3764999999999998E-2</v>
      </c>
      <c r="L55" s="212">
        <v>4.3087E-2</v>
      </c>
      <c r="M55" s="212">
        <v>4.2803000000000001E-2</v>
      </c>
      <c r="N55" s="212">
        <v>4.2139999999999997E-2</v>
      </c>
      <c r="O55" s="212">
        <v>4.1674999999999997E-2</v>
      </c>
      <c r="P55" s="212">
        <v>4.1266999999999998E-2</v>
      </c>
      <c r="Q55" s="212">
        <v>4.0628999999999998E-2</v>
      </c>
      <c r="R55" s="212">
        <v>4.0134999999999997E-2</v>
      </c>
      <c r="S55" s="212">
        <v>3.9597E-2</v>
      </c>
      <c r="T55" s="212">
        <v>3.8799E-2</v>
      </c>
      <c r="U55" s="212">
        <v>3.8292E-2</v>
      </c>
      <c r="V55" s="212">
        <v>3.8101999999999997E-2</v>
      </c>
      <c r="W55" s="212">
        <v>3.7718000000000002E-2</v>
      </c>
      <c r="X55" s="212">
        <v>3.7173999999999999E-2</v>
      </c>
      <c r="Y55" s="212">
        <v>3.6429999999999997E-2</v>
      </c>
      <c r="Z55" s="212">
        <v>3.5597999999999998E-2</v>
      </c>
      <c r="AA55" s="212">
        <v>3.4784000000000002E-2</v>
      </c>
      <c r="AB55" s="212">
        <v>3.4023999999999999E-2</v>
      </c>
      <c r="AC55" s="212">
        <v>3.3364999999999999E-2</v>
      </c>
      <c r="AD55" s="212">
        <v>3.2777000000000001E-2</v>
      </c>
      <c r="AE55" s="212">
        <v>3.2184999999999998E-2</v>
      </c>
      <c r="AF55" s="198">
        <v>-1.6251999999999999E-2</v>
      </c>
      <c r="AG55" s="37"/>
    </row>
    <row r="56" spans="1:33" ht="15" customHeight="1">
      <c r="A56" s="36" t="s">
        <v>650</v>
      </c>
      <c r="B56" s="199" t="s">
        <v>514</v>
      </c>
      <c r="C56" s="212">
        <v>0.97250000000000003</v>
      </c>
      <c r="D56" s="212">
        <v>0.97250000000000003</v>
      </c>
      <c r="E56" s="212">
        <v>0.97250000000000003</v>
      </c>
      <c r="F56" s="212">
        <v>0.97250000000000003</v>
      </c>
      <c r="G56" s="212">
        <v>0.97250000000000003</v>
      </c>
      <c r="H56" s="212">
        <v>0.97250000000000003</v>
      </c>
      <c r="I56" s="212">
        <v>0.97250000000000003</v>
      </c>
      <c r="J56" s="212">
        <v>0.97250000000000003</v>
      </c>
      <c r="K56" s="212">
        <v>0.97250000000000003</v>
      </c>
      <c r="L56" s="212">
        <v>0.97250000000000003</v>
      </c>
      <c r="M56" s="212">
        <v>0.97250000000000003</v>
      </c>
      <c r="N56" s="212">
        <v>0.97250000000000003</v>
      </c>
      <c r="O56" s="212">
        <v>0.97250000000000003</v>
      </c>
      <c r="P56" s="212">
        <v>0.97250000000000003</v>
      </c>
      <c r="Q56" s="212">
        <v>0.97250000000000003</v>
      </c>
      <c r="R56" s="212">
        <v>0.97250000000000003</v>
      </c>
      <c r="S56" s="212">
        <v>0.97250000000000003</v>
      </c>
      <c r="T56" s="212">
        <v>0.97250000000000003</v>
      </c>
      <c r="U56" s="212">
        <v>0.97250000000000003</v>
      </c>
      <c r="V56" s="212">
        <v>0.97250000000000003</v>
      </c>
      <c r="W56" s="212">
        <v>0.97250000000000003</v>
      </c>
      <c r="X56" s="212">
        <v>0.97250000000000003</v>
      </c>
      <c r="Y56" s="212">
        <v>0.97250000000000003</v>
      </c>
      <c r="Z56" s="212">
        <v>0.97250000000000003</v>
      </c>
      <c r="AA56" s="212">
        <v>0.97250000000000003</v>
      </c>
      <c r="AB56" s="212">
        <v>0.97250000000000003</v>
      </c>
      <c r="AC56" s="212">
        <v>0.97250000000000003</v>
      </c>
      <c r="AD56" s="212">
        <v>0.97250000000000003</v>
      </c>
      <c r="AE56" s="212">
        <v>0.97250000000000003</v>
      </c>
      <c r="AF56" s="198">
        <v>0</v>
      </c>
      <c r="AG56" s="37"/>
    </row>
    <row r="57" spans="1:33" ht="15" customHeight="1">
      <c r="A57" s="36" t="s">
        <v>649</v>
      </c>
      <c r="B57" s="201" t="s">
        <v>189</v>
      </c>
      <c r="C57" s="213">
        <v>1.358422</v>
      </c>
      <c r="D57" s="213">
        <v>1.350393</v>
      </c>
      <c r="E57" s="213">
        <v>1.3418760000000001</v>
      </c>
      <c r="F57" s="213">
        <v>1.3289789999999999</v>
      </c>
      <c r="G57" s="213">
        <v>1.3340110000000001</v>
      </c>
      <c r="H57" s="213">
        <v>1.3342940000000001</v>
      </c>
      <c r="I57" s="213">
        <v>1.3325469999999999</v>
      </c>
      <c r="J57" s="213">
        <v>1.331061</v>
      </c>
      <c r="K57" s="213">
        <v>1.3264609999999999</v>
      </c>
      <c r="L57" s="213">
        <v>1.3240970000000001</v>
      </c>
      <c r="M57" s="213">
        <v>1.3249899999999999</v>
      </c>
      <c r="N57" s="213">
        <v>1.3227800000000001</v>
      </c>
      <c r="O57" s="213">
        <v>1.3222419999999999</v>
      </c>
      <c r="P57" s="213">
        <v>1.3222229999999999</v>
      </c>
      <c r="Q57" s="213">
        <v>1.320281</v>
      </c>
      <c r="R57" s="213">
        <v>1.31959</v>
      </c>
      <c r="S57" s="213">
        <v>1.3185549999999999</v>
      </c>
      <c r="T57" s="213">
        <v>1.3152459999999999</v>
      </c>
      <c r="U57" s="213">
        <v>1.314524</v>
      </c>
      <c r="V57" s="213">
        <v>1.3167009999999999</v>
      </c>
      <c r="W57" s="213">
        <v>1.3172029999999999</v>
      </c>
      <c r="X57" s="213">
        <v>1.316308</v>
      </c>
      <c r="Y57" s="213">
        <v>1.3135760000000001</v>
      </c>
      <c r="Z57" s="213">
        <v>1.3099989999999999</v>
      </c>
      <c r="AA57" s="213">
        <v>1.306567</v>
      </c>
      <c r="AB57" s="213">
        <v>1.303634</v>
      </c>
      <c r="AC57" s="213">
        <v>1.3016840000000001</v>
      </c>
      <c r="AD57" s="213">
        <v>1.300454</v>
      </c>
      <c r="AE57" s="213">
        <v>1.299226</v>
      </c>
      <c r="AF57" s="195">
        <v>-1.5900000000000001E-3</v>
      </c>
      <c r="AG57" s="37"/>
    </row>
    <row r="58" spans="1:33" ht="12" customHeight="1">
      <c r="A58" s="35"/>
      <c r="B58" s="201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>
      <c r="A59" s="36" t="s">
        <v>648</v>
      </c>
      <c r="B59" s="199" t="s">
        <v>195</v>
      </c>
      <c r="C59" s="212">
        <v>2.3765999999999999E-2</v>
      </c>
      <c r="D59" s="212">
        <v>2.3417E-2</v>
      </c>
      <c r="E59" s="212">
        <v>2.3033000000000001E-2</v>
      </c>
      <c r="F59" s="212">
        <v>2.2370000000000001E-2</v>
      </c>
      <c r="G59" s="212">
        <v>2.2831000000000001E-2</v>
      </c>
      <c r="H59" s="212">
        <v>2.2995999999999999E-2</v>
      </c>
      <c r="I59" s="212">
        <v>2.3032E-2</v>
      </c>
      <c r="J59" s="212">
        <v>2.3087E-2</v>
      </c>
      <c r="K59" s="212">
        <v>2.2939999999999999E-2</v>
      </c>
      <c r="L59" s="212">
        <v>2.2936999999999999E-2</v>
      </c>
      <c r="M59" s="212">
        <v>2.3147999999999998E-2</v>
      </c>
      <c r="N59" s="212">
        <v>2.3156E-2</v>
      </c>
      <c r="O59" s="212">
        <v>2.3276000000000002E-2</v>
      </c>
      <c r="P59" s="212">
        <v>2.3432999999999999E-2</v>
      </c>
      <c r="Q59" s="212">
        <v>2.3462E-2</v>
      </c>
      <c r="R59" s="212">
        <v>2.3576E-2</v>
      </c>
      <c r="S59" s="212">
        <v>2.3668000000000002E-2</v>
      </c>
      <c r="T59" s="212">
        <v>2.3605000000000001E-2</v>
      </c>
      <c r="U59" s="212">
        <v>2.3720000000000001E-2</v>
      </c>
      <c r="V59" s="212">
        <v>2.4039999999999999E-2</v>
      </c>
      <c r="W59" s="212">
        <v>2.4246E-2</v>
      </c>
      <c r="X59" s="212">
        <v>2.4355999999999999E-2</v>
      </c>
      <c r="Y59" s="212">
        <v>2.4337000000000001E-2</v>
      </c>
      <c r="Z59" s="212">
        <v>2.4257000000000001E-2</v>
      </c>
      <c r="AA59" s="212">
        <v>2.4185999999999999E-2</v>
      </c>
      <c r="AB59" s="212">
        <v>2.4150000000000001E-2</v>
      </c>
      <c r="AC59" s="212">
        <v>2.4185999999999999E-2</v>
      </c>
      <c r="AD59" s="212">
        <v>2.4275999999999999E-2</v>
      </c>
      <c r="AE59" s="212">
        <v>2.4368000000000001E-2</v>
      </c>
      <c r="AF59" s="198">
        <v>8.9400000000000005E-4</v>
      </c>
      <c r="AG59" s="37"/>
    </row>
    <row r="60" spans="1:33" ht="15" customHeight="1">
      <c r="A60" s="36" t="s">
        <v>647</v>
      </c>
      <c r="B60" s="199" t="s">
        <v>21</v>
      </c>
      <c r="C60" s="212">
        <v>2.0552350000000001</v>
      </c>
      <c r="D60" s="212">
        <v>2.0147780000000002</v>
      </c>
      <c r="E60" s="212">
        <v>1.971646</v>
      </c>
      <c r="F60" s="212">
        <v>1.9050309999999999</v>
      </c>
      <c r="G60" s="212">
        <v>1.9342060000000001</v>
      </c>
      <c r="H60" s="212">
        <v>1.9380360000000001</v>
      </c>
      <c r="I60" s="212">
        <v>1.931012</v>
      </c>
      <c r="J60" s="212">
        <v>1.925403</v>
      </c>
      <c r="K60" s="212">
        <v>1.903054</v>
      </c>
      <c r="L60" s="212">
        <v>1.892717</v>
      </c>
      <c r="M60" s="212">
        <v>1.899931</v>
      </c>
      <c r="N60" s="212">
        <v>1.8904479999999999</v>
      </c>
      <c r="O60" s="212">
        <v>1.89</v>
      </c>
      <c r="P60" s="212">
        <v>1.8923859999999999</v>
      </c>
      <c r="Q60" s="212">
        <v>1.8843829999999999</v>
      </c>
      <c r="R60" s="212">
        <v>1.883176</v>
      </c>
      <c r="S60" s="212">
        <v>1.8801239999999999</v>
      </c>
      <c r="T60" s="212">
        <v>1.8647229999999999</v>
      </c>
      <c r="U60" s="212">
        <v>1.8634040000000001</v>
      </c>
      <c r="V60" s="212">
        <v>1.877921</v>
      </c>
      <c r="W60" s="212">
        <v>1.883362</v>
      </c>
      <c r="X60" s="212">
        <v>1.8812059999999999</v>
      </c>
      <c r="Y60" s="212">
        <v>1.869008</v>
      </c>
      <c r="Z60" s="212">
        <v>1.852166</v>
      </c>
      <c r="AA60" s="212">
        <v>1.8361050000000001</v>
      </c>
      <c r="AB60" s="212">
        <v>1.8227739999999999</v>
      </c>
      <c r="AC60" s="212">
        <v>1.814856</v>
      </c>
      <c r="AD60" s="212">
        <v>1.810918</v>
      </c>
      <c r="AE60" s="212">
        <v>1.8070170000000001</v>
      </c>
      <c r="AF60" s="198">
        <v>-4.5859999999999998E-3</v>
      </c>
      <c r="AG60" s="37"/>
    </row>
    <row r="61" spans="1:33" ht="15" customHeight="1">
      <c r="A61" s="36" t="s">
        <v>646</v>
      </c>
      <c r="B61" s="199" t="s">
        <v>434</v>
      </c>
      <c r="C61" s="212">
        <v>0.19276599999999999</v>
      </c>
      <c r="D61" s="212">
        <v>0.187336</v>
      </c>
      <c r="E61" s="212">
        <v>0.18170900000000001</v>
      </c>
      <c r="F61" s="212">
        <v>0.17399100000000001</v>
      </c>
      <c r="G61" s="212">
        <v>0.175037</v>
      </c>
      <c r="H61" s="212">
        <v>0.17374400000000001</v>
      </c>
      <c r="I61" s="212">
        <v>0.17146400000000001</v>
      </c>
      <c r="J61" s="212">
        <v>0.16930300000000001</v>
      </c>
      <c r="K61" s="212">
        <v>0.16567599999999999</v>
      </c>
      <c r="L61" s="212">
        <v>0.163107</v>
      </c>
      <c r="M61" s="212">
        <v>0.16203400000000001</v>
      </c>
      <c r="N61" s="212">
        <v>0.159522</v>
      </c>
      <c r="O61" s="212">
        <v>0.15776200000000001</v>
      </c>
      <c r="P61" s="212">
        <v>0.156218</v>
      </c>
      <c r="Q61" s="212">
        <v>0.153803</v>
      </c>
      <c r="R61" s="212">
        <v>0.15193200000000001</v>
      </c>
      <c r="S61" s="212">
        <v>0.149896</v>
      </c>
      <c r="T61" s="212">
        <v>0.146874</v>
      </c>
      <c r="U61" s="212">
        <v>0.144957</v>
      </c>
      <c r="V61" s="212">
        <v>0.14423800000000001</v>
      </c>
      <c r="W61" s="212">
        <v>0.14278199999999999</v>
      </c>
      <c r="X61" s="212">
        <v>0.14072399999999999</v>
      </c>
      <c r="Y61" s="212">
        <v>0.137909</v>
      </c>
      <c r="Z61" s="212">
        <v>0.13475899999999999</v>
      </c>
      <c r="AA61" s="212">
        <v>0.13167699999999999</v>
      </c>
      <c r="AB61" s="212">
        <v>0.1288</v>
      </c>
      <c r="AC61" s="212">
        <v>0.126306</v>
      </c>
      <c r="AD61" s="212">
        <v>0.12407799999999999</v>
      </c>
      <c r="AE61" s="212">
        <v>0.121838</v>
      </c>
      <c r="AF61" s="198">
        <v>-1.6251999999999999E-2</v>
      </c>
      <c r="AG61" s="37"/>
    </row>
    <row r="62" spans="1:33" ht="15" customHeight="1">
      <c r="A62" s="36" t="s">
        <v>645</v>
      </c>
      <c r="B62" s="199" t="s">
        <v>514</v>
      </c>
      <c r="C62" s="212">
        <v>4.0401579999999999</v>
      </c>
      <c r="D62" s="212">
        <v>4.0401579999999999</v>
      </c>
      <c r="E62" s="212">
        <v>4.0401579999999999</v>
      </c>
      <c r="F62" s="212">
        <v>4.0401579999999999</v>
      </c>
      <c r="G62" s="212">
        <v>4.0401579999999999</v>
      </c>
      <c r="H62" s="212">
        <v>4.0401579999999999</v>
      </c>
      <c r="I62" s="212">
        <v>4.0401579999999999</v>
      </c>
      <c r="J62" s="212">
        <v>4.0401579999999999</v>
      </c>
      <c r="K62" s="212">
        <v>4.0401579999999999</v>
      </c>
      <c r="L62" s="212">
        <v>4.0401579999999999</v>
      </c>
      <c r="M62" s="212">
        <v>4.0401579999999999</v>
      </c>
      <c r="N62" s="212">
        <v>4.0401579999999999</v>
      </c>
      <c r="O62" s="212">
        <v>4.0401579999999999</v>
      </c>
      <c r="P62" s="212">
        <v>4.0401579999999999</v>
      </c>
      <c r="Q62" s="212">
        <v>4.0401579999999999</v>
      </c>
      <c r="R62" s="212">
        <v>4.0401579999999999</v>
      </c>
      <c r="S62" s="212">
        <v>4.0401579999999999</v>
      </c>
      <c r="T62" s="212">
        <v>4.0401579999999999</v>
      </c>
      <c r="U62" s="212">
        <v>4.0401579999999999</v>
      </c>
      <c r="V62" s="212">
        <v>4.0401579999999999</v>
      </c>
      <c r="W62" s="212">
        <v>4.0401579999999999</v>
      </c>
      <c r="X62" s="212">
        <v>4.0401579999999999</v>
      </c>
      <c r="Y62" s="212">
        <v>4.0401579999999999</v>
      </c>
      <c r="Z62" s="212">
        <v>4.0401579999999999</v>
      </c>
      <c r="AA62" s="212">
        <v>4.0401579999999999</v>
      </c>
      <c r="AB62" s="212">
        <v>4.0401579999999999</v>
      </c>
      <c r="AC62" s="212">
        <v>4.0401579999999999</v>
      </c>
      <c r="AD62" s="212">
        <v>4.0401579999999999</v>
      </c>
      <c r="AE62" s="212">
        <v>4.0401579999999999</v>
      </c>
      <c r="AF62" s="198">
        <v>0</v>
      </c>
      <c r="AG62" s="37"/>
    </row>
    <row r="63" spans="1:33" ht="15" customHeight="1">
      <c r="A63" s="36" t="s">
        <v>644</v>
      </c>
      <c r="B63" s="201" t="s">
        <v>189</v>
      </c>
      <c r="C63" s="213">
        <v>6.3119240000000003</v>
      </c>
      <c r="D63" s="213">
        <v>6.2656890000000001</v>
      </c>
      <c r="E63" s="213">
        <v>6.2165460000000001</v>
      </c>
      <c r="F63" s="213">
        <v>6.1415509999999998</v>
      </c>
      <c r="G63" s="213">
        <v>6.1722320000000002</v>
      </c>
      <c r="H63" s="213">
        <v>6.1749340000000004</v>
      </c>
      <c r="I63" s="213">
        <v>6.1656659999999999</v>
      </c>
      <c r="J63" s="213">
        <v>6.1579499999999996</v>
      </c>
      <c r="K63" s="213">
        <v>6.1318279999999996</v>
      </c>
      <c r="L63" s="213">
        <v>6.118919</v>
      </c>
      <c r="M63" s="213">
        <v>6.1252709999999997</v>
      </c>
      <c r="N63" s="213">
        <v>6.1132850000000003</v>
      </c>
      <c r="O63" s="213">
        <v>6.1111969999999998</v>
      </c>
      <c r="P63" s="213">
        <v>6.1121949999999998</v>
      </c>
      <c r="Q63" s="213">
        <v>6.101807</v>
      </c>
      <c r="R63" s="213">
        <v>6.0988420000000003</v>
      </c>
      <c r="S63" s="213">
        <v>6.0938460000000001</v>
      </c>
      <c r="T63" s="213">
        <v>6.0753599999999999</v>
      </c>
      <c r="U63" s="213">
        <v>6.0722379999999996</v>
      </c>
      <c r="V63" s="213">
        <v>6.0863569999999996</v>
      </c>
      <c r="W63" s="213">
        <v>6.0905480000000001</v>
      </c>
      <c r="X63" s="213">
        <v>6.0864450000000003</v>
      </c>
      <c r="Y63" s="213">
        <v>6.0714119999999996</v>
      </c>
      <c r="Z63" s="213">
        <v>6.0513399999999997</v>
      </c>
      <c r="AA63" s="213">
        <v>6.032127</v>
      </c>
      <c r="AB63" s="213">
        <v>6.0158820000000004</v>
      </c>
      <c r="AC63" s="213">
        <v>6.0055059999999996</v>
      </c>
      <c r="AD63" s="213">
        <v>5.9994300000000003</v>
      </c>
      <c r="AE63" s="213">
        <v>5.9933810000000003</v>
      </c>
      <c r="AF63" s="195">
        <v>-1.848E-3</v>
      </c>
      <c r="AG63" s="37"/>
    </row>
    <row r="64" spans="1:33" ht="15" customHeight="1">
      <c r="A64" s="35"/>
      <c r="B64" s="201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>
      <c r="A65" s="36" t="s">
        <v>643</v>
      </c>
      <c r="B65" s="199" t="s">
        <v>199</v>
      </c>
      <c r="C65" s="212">
        <v>1.904123</v>
      </c>
      <c r="D65" s="212">
        <v>1.89286</v>
      </c>
      <c r="E65" s="212">
        <v>1.8808910000000001</v>
      </c>
      <c r="F65" s="212">
        <v>1.8626419999999999</v>
      </c>
      <c r="G65" s="212">
        <v>1.870069</v>
      </c>
      <c r="H65" s="212">
        <v>1.870698</v>
      </c>
      <c r="I65" s="212">
        <v>1.8684190000000001</v>
      </c>
      <c r="J65" s="212">
        <v>1.866517</v>
      </c>
      <c r="K65" s="212">
        <v>1.8601430000000001</v>
      </c>
      <c r="L65" s="212">
        <v>1.8569789999999999</v>
      </c>
      <c r="M65" s="212">
        <v>1.858493</v>
      </c>
      <c r="N65" s="212">
        <v>1.855553</v>
      </c>
      <c r="O65" s="212">
        <v>1.8550169999999999</v>
      </c>
      <c r="P65" s="212">
        <v>1.8552299999999999</v>
      </c>
      <c r="Q65" s="212">
        <v>1.852678</v>
      </c>
      <c r="R65" s="212">
        <v>1.851928</v>
      </c>
      <c r="S65" s="212">
        <v>1.8506849999999999</v>
      </c>
      <c r="T65" s="212">
        <v>1.846166</v>
      </c>
      <c r="U65" s="212">
        <v>1.845377</v>
      </c>
      <c r="V65" s="212">
        <v>1.848773</v>
      </c>
      <c r="W65" s="212">
        <v>1.8497589999999999</v>
      </c>
      <c r="X65" s="212">
        <v>1.8487309999999999</v>
      </c>
      <c r="Y65" s="212">
        <v>1.8450500000000001</v>
      </c>
      <c r="Z65" s="212">
        <v>1.8401449999999999</v>
      </c>
      <c r="AA65" s="212">
        <v>1.83545</v>
      </c>
      <c r="AB65" s="212">
        <v>1.831475</v>
      </c>
      <c r="AC65" s="212">
        <v>1.828924</v>
      </c>
      <c r="AD65" s="212">
        <v>1.8274170000000001</v>
      </c>
      <c r="AE65" s="212">
        <v>1.825915</v>
      </c>
      <c r="AF65" s="198">
        <v>-1.4970000000000001E-3</v>
      </c>
      <c r="AG65" s="37"/>
      <c r="AH65" s="35"/>
    </row>
    <row r="66" spans="1:34" ht="12" customHeight="1" thickBot="1">
      <c r="A66" s="36" t="s">
        <v>642</v>
      </c>
      <c r="B66" s="199" t="s">
        <v>200</v>
      </c>
      <c r="C66" s="212">
        <v>4.4078010000000001</v>
      </c>
      <c r="D66" s="212">
        <v>4.3728290000000003</v>
      </c>
      <c r="E66" s="212">
        <v>4.3356539999999999</v>
      </c>
      <c r="F66" s="212">
        <v>4.2789089999999996</v>
      </c>
      <c r="G66" s="212">
        <v>4.3021630000000002</v>
      </c>
      <c r="H66" s="212">
        <v>4.3042360000000004</v>
      </c>
      <c r="I66" s="212">
        <v>4.2972469999999996</v>
      </c>
      <c r="J66" s="212">
        <v>4.2914339999999997</v>
      </c>
      <c r="K66" s="212">
        <v>4.2716859999999999</v>
      </c>
      <c r="L66" s="212">
        <v>4.2619400000000001</v>
      </c>
      <c r="M66" s="212">
        <v>4.2667770000000003</v>
      </c>
      <c r="N66" s="212">
        <v>4.2577309999999997</v>
      </c>
      <c r="O66" s="212">
        <v>4.2561790000000004</v>
      </c>
      <c r="P66" s="212">
        <v>4.2569650000000001</v>
      </c>
      <c r="Q66" s="212">
        <v>4.2491289999999999</v>
      </c>
      <c r="R66" s="212">
        <v>4.2469140000000003</v>
      </c>
      <c r="S66" s="212">
        <v>4.2431619999999999</v>
      </c>
      <c r="T66" s="212">
        <v>4.2291939999999997</v>
      </c>
      <c r="U66" s="212">
        <v>4.2268610000000004</v>
      </c>
      <c r="V66" s="212">
        <v>4.237584</v>
      </c>
      <c r="W66" s="212">
        <v>4.2407890000000004</v>
      </c>
      <c r="X66" s="212">
        <v>4.2377140000000004</v>
      </c>
      <c r="Y66" s="212">
        <v>4.2263630000000001</v>
      </c>
      <c r="Z66" s="212">
        <v>4.2111939999999999</v>
      </c>
      <c r="AA66" s="212">
        <v>4.1966770000000002</v>
      </c>
      <c r="AB66" s="212">
        <v>4.1844070000000002</v>
      </c>
      <c r="AC66" s="212">
        <v>4.1765809999999997</v>
      </c>
      <c r="AD66" s="212">
        <v>4.1720139999999999</v>
      </c>
      <c r="AE66" s="212">
        <v>4.167465</v>
      </c>
      <c r="AF66" s="198">
        <v>-2E-3</v>
      </c>
      <c r="AG66" s="37"/>
      <c r="AH66" s="35"/>
    </row>
    <row r="67" spans="1:34" ht="15" customHeight="1">
      <c r="A67" s="35"/>
      <c r="B67" s="223" t="s">
        <v>2126</v>
      </c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183"/>
    </row>
    <row r="68" spans="1:34" ht="15" customHeight="1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>
      <c r="A72" s="35"/>
      <c r="B72" s="37" t="s">
        <v>2127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>
      <c r="A77" s="35"/>
      <c r="B77" s="37" t="s">
        <v>2123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>
      <c r="A78" s="35"/>
      <c r="B78" s="37" t="s">
        <v>2128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>
      <c r="A79" s="35"/>
      <c r="B79" s="37" t="s">
        <v>2564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67:AG67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683</v>
      </c>
      <c r="B10" s="52" t="s">
        <v>682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>
      <c r="B17" s="53" t="s">
        <v>468</v>
      </c>
    </row>
    <row r="18" spans="1:33" ht="15" customHeight="1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/>
    <row r="32" spans="1:33" ht="12" customHeight="1">
      <c r="B32" s="53" t="s">
        <v>2015</v>
      </c>
    </row>
    <row r="33" spans="1:33" ht="12" customHeight="1">
      <c r="B33" s="53" t="s">
        <v>456</v>
      </c>
    </row>
    <row r="34" spans="1:33" ht="12" customHeight="1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>
      <c r="B48" s="53" t="s">
        <v>445</v>
      </c>
    </row>
    <row r="49" spans="1:33" ht="15" customHeight="1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>
      <c r="B51" s="53" t="s">
        <v>443</v>
      </c>
    </row>
    <row r="52" spans="1:33" ht="15" customHeight="1">
      <c r="B52" s="53" t="s">
        <v>194</v>
      </c>
    </row>
    <row r="53" spans="1:33" ht="15" customHeight="1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>
      <c r="B58" s="53" t="s">
        <v>197</v>
      </c>
    </row>
    <row r="59" spans="1:33" ht="15" customHeight="1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>
      <c r="B64" s="53" t="s">
        <v>198</v>
      </c>
    </row>
    <row r="65" spans="1:34" ht="15" customHeight="1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>
      <c r="B67" s="225" t="s">
        <v>2016</v>
      </c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142"/>
    </row>
    <row r="68" spans="1:34" ht="15" customHeight="1">
      <c r="B68" s="22" t="s">
        <v>2017</v>
      </c>
    </row>
    <row r="69" spans="1:34" ht="15" customHeight="1">
      <c r="B69" s="22" t="s">
        <v>2018</v>
      </c>
    </row>
    <row r="70" spans="1:34" ht="15" customHeight="1">
      <c r="B70" s="22" t="s">
        <v>2011</v>
      </c>
    </row>
    <row r="71" spans="1:34" ht="15" customHeight="1">
      <c r="B71" s="22" t="s">
        <v>2019</v>
      </c>
    </row>
    <row r="72" spans="1:34" ht="15" customHeight="1">
      <c r="B72" s="22" t="s">
        <v>2020</v>
      </c>
    </row>
    <row r="73" spans="1:34" ht="15" customHeight="1">
      <c r="B73" s="22" t="s">
        <v>1984</v>
      </c>
    </row>
    <row r="74" spans="1:34" ht="12" customHeight="1">
      <c r="B74" s="22" t="s">
        <v>1155</v>
      </c>
    </row>
    <row r="75" spans="1:34" ht="15" customHeight="1">
      <c r="B75" s="22" t="s">
        <v>1985</v>
      </c>
    </row>
    <row r="76" spans="1:34" ht="15" customHeight="1">
      <c r="B76" s="22" t="s">
        <v>2012</v>
      </c>
    </row>
    <row r="77" spans="1:34" ht="15" customHeight="1">
      <c r="B77" s="22" t="s">
        <v>2021</v>
      </c>
    </row>
    <row r="78" spans="1:34" ht="15" customHeight="1">
      <c r="B78" s="22" t="s">
        <v>2022</v>
      </c>
    </row>
    <row r="80" spans="1:34" ht="12" customHeight="1"/>
    <row r="81" spans="2:7" ht="15" customHeight="1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/>
    <row r="89" spans="2:7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727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721</v>
      </c>
      <c r="B10" s="205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719</v>
      </c>
      <c r="B15" s="201" t="s">
        <v>357</v>
      </c>
      <c r="C15" s="197">
        <v>39.489657999999999</v>
      </c>
      <c r="D15" s="197">
        <v>38.97213</v>
      </c>
      <c r="E15" s="197">
        <v>39.179577000000002</v>
      </c>
      <c r="F15" s="197">
        <v>40.329383999999997</v>
      </c>
      <c r="G15" s="197">
        <v>41.772418999999999</v>
      </c>
      <c r="H15" s="197">
        <v>42.635745999999997</v>
      </c>
      <c r="I15" s="197">
        <v>43.219504999999998</v>
      </c>
      <c r="J15" s="197">
        <v>43.509331000000003</v>
      </c>
      <c r="K15" s="197">
        <v>43.531466999999999</v>
      </c>
      <c r="L15" s="197">
        <v>43.719726999999999</v>
      </c>
      <c r="M15" s="197">
        <v>43.992657000000001</v>
      </c>
      <c r="N15" s="197">
        <v>44.423907999999997</v>
      </c>
      <c r="O15" s="197">
        <v>45.094681000000001</v>
      </c>
      <c r="P15" s="197">
        <v>45.760100999999999</v>
      </c>
      <c r="Q15" s="197">
        <v>46.172516000000002</v>
      </c>
      <c r="R15" s="197">
        <v>46.662982999999997</v>
      </c>
      <c r="S15" s="197">
        <v>47.205078</v>
      </c>
      <c r="T15" s="197">
        <v>47.712840999999997</v>
      </c>
      <c r="U15" s="197">
        <v>48.132786000000003</v>
      </c>
      <c r="V15" s="197">
        <v>48.867939</v>
      </c>
      <c r="W15" s="197">
        <v>49.683247000000001</v>
      </c>
      <c r="X15" s="197">
        <v>50.266444999999997</v>
      </c>
      <c r="Y15" s="197">
        <v>50.548152999999999</v>
      </c>
      <c r="Z15" s="197">
        <v>51.126708999999998</v>
      </c>
      <c r="AA15" s="197">
        <v>51.781506</v>
      </c>
      <c r="AB15" s="197">
        <v>52.347206</v>
      </c>
      <c r="AC15" s="197">
        <v>52.635578000000002</v>
      </c>
      <c r="AD15" s="197">
        <v>53.044978999999998</v>
      </c>
      <c r="AE15" s="197">
        <v>53.70805</v>
      </c>
      <c r="AF15" s="195">
        <v>1.1044E-2</v>
      </c>
      <c r="AG15" s="37"/>
    </row>
    <row r="16" spans="1:33" ht="15" customHeight="1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5"/>
      <c r="B17" s="201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>
      <c r="A18" s="36" t="s">
        <v>718</v>
      </c>
      <c r="B18" s="199" t="s">
        <v>3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717</v>
      </c>
      <c r="B19" s="199" t="s">
        <v>2</v>
      </c>
      <c r="C19" s="210">
        <v>0.84452099999999997</v>
      </c>
      <c r="D19" s="210">
        <v>0.85582999999999998</v>
      </c>
      <c r="E19" s="210">
        <v>0.83933800000000003</v>
      </c>
      <c r="F19" s="210">
        <v>0.86655000000000004</v>
      </c>
      <c r="G19" s="210">
        <v>0.91796999999999995</v>
      </c>
      <c r="H19" s="210">
        <v>0.96745099999999995</v>
      </c>
      <c r="I19" s="210">
        <v>0.996556</v>
      </c>
      <c r="J19" s="210">
        <v>0.96726800000000002</v>
      </c>
      <c r="K19" s="210">
        <v>0.933006</v>
      </c>
      <c r="L19" s="210">
        <v>0.91253700000000004</v>
      </c>
      <c r="M19" s="210">
        <v>0.90170300000000003</v>
      </c>
      <c r="N19" s="210">
        <v>0.89467699999999994</v>
      </c>
      <c r="O19" s="210">
        <v>0.89825699999999997</v>
      </c>
      <c r="P19" s="210">
        <v>0.901586</v>
      </c>
      <c r="Q19" s="210">
        <v>0.89513399999999999</v>
      </c>
      <c r="R19" s="210">
        <v>0.88533499999999998</v>
      </c>
      <c r="S19" s="210">
        <v>0.87665000000000004</v>
      </c>
      <c r="T19" s="210">
        <v>0.86615699999999995</v>
      </c>
      <c r="U19" s="210">
        <v>0.85660099999999995</v>
      </c>
      <c r="V19" s="210">
        <v>0.85291899999999998</v>
      </c>
      <c r="W19" s="210">
        <v>0.84882800000000003</v>
      </c>
      <c r="X19" s="210">
        <v>0.83826999999999996</v>
      </c>
      <c r="Y19" s="210">
        <v>0.82184400000000002</v>
      </c>
      <c r="Z19" s="210">
        <v>0.80742100000000006</v>
      </c>
      <c r="AA19" s="210">
        <v>0.79497700000000004</v>
      </c>
      <c r="AB19" s="210">
        <v>0.78440500000000002</v>
      </c>
      <c r="AC19" s="210">
        <v>0.77441400000000005</v>
      </c>
      <c r="AD19" s="210">
        <v>0.76469200000000004</v>
      </c>
      <c r="AE19" s="210">
        <v>0.75526499999999996</v>
      </c>
      <c r="AF19" s="198">
        <v>-3.9810000000000002E-3</v>
      </c>
      <c r="AG19" s="37"/>
    </row>
    <row r="20" spans="1:33" ht="15" customHeight="1">
      <c r="A20" s="36" t="s">
        <v>716</v>
      </c>
      <c r="B20" s="199" t="s">
        <v>40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715</v>
      </c>
      <c r="B21" s="199" t="s">
        <v>4</v>
      </c>
      <c r="C21" s="210">
        <v>0</v>
      </c>
      <c r="D21" s="210">
        <v>0</v>
      </c>
      <c r="E21" s="210">
        <v>0</v>
      </c>
      <c r="F21" s="210">
        <v>0</v>
      </c>
      <c r="G21" s="210">
        <v>0</v>
      </c>
      <c r="H21" s="210">
        <v>0</v>
      </c>
      <c r="I21" s="210">
        <v>0</v>
      </c>
      <c r="J21" s="210">
        <v>0</v>
      </c>
      <c r="K21" s="210">
        <v>0</v>
      </c>
      <c r="L21" s="210">
        <v>0</v>
      </c>
      <c r="M21" s="210">
        <v>0</v>
      </c>
      <c r="N21" s="210">
        <v>0</v>
      </c>
      <c r="O21" s="210">
        <v>0</v>
      </c>
      <c r="P21" s="210">
        <v>0</v>
      </c>
      <c r="Q21" s="210">
        <v>0</v>
      </c>
      <c r="R21" s="210">
        <v>0</v>
      </c>
      <c r="S21" s="210">
        <v>0</v>
      </c>
      <c r="T21" s="210">
        <v>0</v>
      </c>
      <c r="U21" s="210">
        <v>0</v>
      </c>
      <c r="V21" s="210">
        <v>0</v>
      </c>
      <c r="W21" s="210">
        <v>0</v>
      </c>
      <c r="X21" s="210">
        <v>0</v>
      </c>
      <c r="Y21" s="210">
        <v>0</v>
      </c>
      <c r="Z21" s="210">
        <v>0</v>
      </c>
      <c r="AA21" s="210">
        <v>0</v>
      </c>
      <c r="AB21" s="210">
        <v>0</v>
      </c>
      <c r="AC21" s="210">
        <v>0</v>
      </c>
      <c r="AD21" s="210">
        <v>0</v>
      </c>
      <c r="AE21" s="210">
        <v>0</v>
      </c>
      <c r="AF21" s="198" t="s">
        <v>1190</v>
      </c>
      <c r="AG21" s="37"/>
    </row>
    <row r="22" spans="1:33" ht="15" customHeight="1">
      <c r="A22" s="36" t="s">
        <v>714</v>
      </c>
      <c r="B22" s="199" t="s">
        <v>5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713</v>
      </c>
      <c r="B23" s="199" t="s">
        <v>41</v>
      </c>
      <c r="C23" s="210">
        <v>0.84452099999999997</v>
      </c>
      <c r="D23" s="210">
        <v>0.85582999999999998</v>
      </c>
      <c r="E23" s="210">
        <v>0.83933800000000003</v>
      </c>
      <c r="F23" s="210">
        <v>0.86655000000000004</v>
      </c>
      <c r="G23" s="210">
        <v>0.91796999999999995</v>
      </c>
      <c r="H23" s="210">
        <v>0.96745099999999995</v>
      </c>
      <c r="I23" s="210">
        <v>0.996556</v>
      </c>
      <c r="J23" s="210">
        <v>0.96726800000000002</v>
      </c>
      <c r="K23" s="210">
        <v>0.933006</v>
      </c>
      <c r="L23" s="210">
        <v>0.91253700000000004</v>
      </c>
      <c r="M23" s="210">
        <v>0.90170300000000003</v>
      </c>
      <c r="N23" s="210">
        <v>0.89467699999999994</v>
      </c>
      <c r="O23" s="210">
        <v>0.89825699999999997</v>
      </c>
      <c r="P23" s="210">
        <v>0.901586</v>
      </c>
      <c r="Q23" s="210">
        <v>0.89513399999999999</v>
      </c>
      <c r="R23" s="210">
        <v>0.88533499999999998</v>
      </c>
      <c r="S23" s="210">
        <v>0.87665000000000004</v>
      </c>
      <c r="T23" s="210">
        <v>0.86615699999999995</v>
      </c>
      <c r="U23" s="210">
        <v>0.85660099999999995</v>
      </c>
      <c r="V23" s="210">
        <v>0.85291899999999998</v>
      </c>
      <c r="W23" s="210">
        <v>0.84882800000000003</v>
      </c>
      <c r="X23" s="210">
        <v>0.83826999999999996</v>
      </c>
      <c r="Y23" s="210">
        <v>0.82184400000000002</v>
      </c>
      <c r="Z23" s="210">
        <v>0.80742100000000006</v>
      </c>
      <c r="AA23" s="210">
        <v>0.79497700000000004</v>
      </c>
      <c r="AB23" s="210">
        <v>0.78440500000000002</v>
      </c>
      <c r="AC23" s="210">
        <v>0.77441400000000005</v>
      </c>
      <c r="AD23" s="210">
        <v>0.76469200000000004</v>
      </c>
      <c r="AE23" s="210">
        <v>0.75526499999999996</v>
      </c>
      <c r="AF23" s="198">
        <v>-3.9810000000000002E-3</v>
      </c>
      <c r="AG23" s="37"/>
    </row>
    <row r="24" spans="1:33" ht="15" customHeight="1">
      <c r="A24" s="36" t="s">
        <v>712</v>
      </c>
      <c r="B24" s="199" t="s">
        <v>6</v>
      </c>
      <c r="C24" s="210">
        <v>101.663826</v>
      </c>
      <c r="D24" s="210">
        <v>99.458243999999993</v>
      </c>
      <c r="E24" s="210">
        <v>99.115500999999995</v>
      </c>
      <c r="F24" s="210">
        <v>100.32009100000001</v>
      </c>
      <c r="G24" s="210">
        <v>102.899513</v>
      </c>
      <c r="H24" s="210">
        <v>103.99678</v>
      </c>
      <c r="I24" s="210">
        <v>103.94818100000001</v>
      </c>
      <c r="J24" s="210">
        <v>102.98494700000001</v>
      </c>
      <c r="K24" s="210">
        <v>101.54286999999999</v>
      </c>
      <c r="L24" s="210">
        <v>100.803444</v>
      </c>
      <c r="M24" s="210">
        <v>100.558342</v>
      </c>
      <c r="N24" s="210">
        <v>100.741501</v>
      </c>
      <c r="O24" s="210">
        <v>101.635582</v>
      </c>
      <c r="P24" s="210">
        <v>102.625832</v>
      </c>
      <c r="Q24" s="210">
        <v>102.788284</v>
      </c>
      <c r="R24" s="210">
        <v>103.197136</v>
      </c>
      <c r="S24" s="210">
        <v>103.69581599999999</v>
      </c>
      <c r="T24" s="210">
        <v>104.139229</v>
      </c>
      <c r="U24" s="210">
        <v>104.680008</v>
      </c>
      <c r="V24" s="210">
        <v>105.921745</v>
      </c>
      <c r="W24" s="210">
        <v>107.24054</v>
      </c>
      <c r="X24" s="210">
        <v>108.02269</v>
      </c>
      <c r="Y24" s="210">
        <v>108.184189</v>
      </c>
      <c r="Z24" s="210">
        <v>108.951706</v>
      </c>
      <c r="AA24" s="210">
        <v>109.87835699999999</v>
      </c>
      <c r="AB24" s="210">
        <v>110.647049</v>
      </c>
      <c r="AC24" s="210">
        <v>110.93409699999999</v>
      </c>
      <c r="AD24" s="210">
        <v>111.472168</v>
      </c>
      <c r="AE24" s="210">
        <v>112.398033</v>
      </c>
      <c r="AF24" s="198">
        <v>3.591E-3</v>
      </c>
      <c r="AG24" s="37"/>
    </row>
    <row r="25" spans="1:33" ht="12" customHeight="1">
      <c r="A25" s="36" t="s">
        <v>711</v>
      </c>
      <c r="B25" s="199" t="s">
        <v>7</v>
      </c>
      <c r="C25" s="210">
        <v>0</v>
      </c>
      <c r="D25" s="210">
        <v>0</v>
      </c>
      <c r="E25" s="210">
        <v>0</v>
      </c>
      <c r="F25" s="210">
        <v>0</v>
      </c>
      <c r="G25" s="210">
        <v>0</v>
      </c>
      <c r="H25" s="210">
        <v>0</v>
      </c>
      <c r="I25" s="210">
        <v>0</v>
      </c>
      <c r="J25" s="210">
        <v>0</v>
      </c>
      <c r="K25" s="210">
        <v>0</v>
      </c>
      <c r="L25" s="210">
        <v>0</v>
      </c>
      <c r="M25" s="210">
        <v>0</v>
      </c>
      <c r="N25" s="210">
        <v>0</v>
      </c>
      <c r="O25" s="210">
        <v>0</v>
      </c>
      <c r="P25" s="210">
        <v>0</v>
      </c>
      <c r="Q25" s="210">
        <v>0</v>
      </c>
      <c r="R25" s="210">
        <v>0</v>
      </c>
      <c r="S25" s="210">
        <v>0</v>
      </c>
      <c r="T25" s="210">
        <v>0</v>
      </c>
      <c r="U25" s="210">
        <v>0</v>
      </c>
      <c r="V25" s="210">
        <v>0</v>
      </c>
      <c r="W25" s="210">
        <v>0</v>
      </c>
      <c r="X25" s="210">
        <v>0</v>
      </c>
      <c r="Y25" s="210">
        <v>0</v>
      </c>
      <c r="Z25" s="210">
        <v>0</v>
      </c>
      <c r="AA25" s="210">
        <v>0</v>
      </c>
      <c r="AB25" s="210">
        <v>0</v>
      </c>
      <c r="AC25" s="210">
        <v>0</v>
      </c>
      <c r="AD25" s="210">
        <v>0</v>
      </c>
      <c r="AE25" s="210">
        <v>0</v>
      </c>
      <c r="AF25" s="198" t="s">
        <v>1190</v>
      </c>
      <c r="AG25" s="37"/>
    </row>
    <row r="26" spans="1:33" ht="12" customHeight="1">
      <c r="A26" s="36" t="s">
        <v>710</v>
      </c>
      <c r="B26" s="199" t="s">
        <v>10</v>
      </c>
      <c r="C26" s="210">
        <v>0</v>
      </c>
      <c r="D26" s="210">
        <v>0</v>
      </c>
      <c r="E26" s="210">
        <v>0</v>
      </c>
      <c r="F26" s="210">
        <v>0</v>
      </c>
      <c r="G26" s="210">
        <v>0</v>
      </c>
      <c r="H26" s="210">
        <v>0</v>
      </c>
      <c r="I26" s="210">
        <v>0</v>
      </c>
      <c r="J26" s="210">
        <v>0</v>
      </c>
      <c r="K26" s="210">
        <v>0</v>
      </c>
      <c r="L26" s="210">
        <v>0</v>
      </c>
      <c r="M26" s="210">
        <v>0</v>
      </c>
      <c r="N26" s="210">
        <v>0</v>
      </c>
      <c r="O26" s="210">
        <v>0</v>
      </c>
      <c r="P26" s="210">
        <v>0</v>
      </c>
      <c r="Q26" s="210">
        <v>0</v>
      </c>
      <c r="R26" s="210">
        <v>0</v>
      </c>
      <c r="S26" s="210">
        <v>0</v>
      </c>
      <c r="T26" s="210">
        <v>0</v>
      </c>
      <c r="U26" s="210">
        <v>0</v>
      </c>
      <c r="V26" s="210">
        <v>0</v>
      </c>
      <c r="W26" s="210">
        <v>0</v>
      </c>
      <c r="X26" s="210">
        <v>0</v>
      </c>
      <c r="Y26" s="210">
        <v>0</v>
      </c>
      <c r="Z26" s="210">
        <v>0</v>
      </c>
      <c r="AA26" s="210">
        <v>0</v>
      </c>
      <c r="AB26" s="210">
        <v>0</v>
      </c>
      <c r="AC26" s="210">
        <v>0</v>
      </c>
      <c r="AD26" s="210">
        <v>0</v>
      </c>
      <c r="AE26" s="210">
        <v>0</v>
      </c>
      <c r="AF26" s="198" t="s">
        <v>1190</v>
      </c>
      <c r="AG26" s="37"/>
    </row>
    <row r="27" spans="1:33" ht="12" customHeight="1">
      <c r="A27" s="36" t="s">
        <v>709</v>
      </c>
      <c r="B27" s="199" t="s">
        <v>11</v>
      </c>
      <c r="C27" s="210">
        <v>87.411216999999994</v>
      </c>
      <c r="D27" s="210">
        <v>86.174896000000004</v>
      </c>
      <c r="E27" s="210">
        <v>86.602958999999998</v>
      </c>
      <c r="F27" s="210">
        <v>87.668014999999997</v>
      </c>
      <c r="G27" s="210">
        <v>90.123344000000003</v>
      </c>
      <c r="H27" s="210">
        <v>91.067177000000001</v>
      </c>
      <c r="I27" s="210">
        <v>91.133865</v>
      </c>
      <c r="J27" s="210">
        <v>90.541695000000004</v>
      </c>
      <c r="K27" s="210">
        <v>89.529258999999996</v>
      </c>
      <c r="L27" s="210">
        <v>89.029205000000005</v>
      </c>
      <c r="M27" s="210">
        <v>89.076499999999996</v>
      </c>
      <c r="N27" s="210">
        <v>89.167854000000005</v>
      </c>
      <c r="O27" s="210">
        <v>89.543655000000001</v>
      </c>
      <c r="P27" s="210">
        <v>89.649665999999996</v>
      </c>
      <c r="Q27" s="210">
        <v>87.651131000000007</v>
      </c>
      <c r="R27" s="210">
        <v>87.529335000000003</v>
      </c>
      <c r="S27" s="210">
        <v>87.772293000000005</v>
      </c>
      <c r="T27" s="210">
        <v>88.123749000000004</v>
      </c>
      <c r="U27" s="210">
        <v>88.332190999999995</v>
      </c>
      <c r="V27" s="210">
        <v>89.118469000000005</v>
      </c>
      <c r="W27" s="210">
        <v>90.013321000000005</v>
      </c>
      <c r="X27" s="210">
        <v>90.491355999999996</v>
      </c>
      <c r="Y27" s="210">
        <v>90.444991999999999</v>
      </c>
      <c r="Z27" s="210">
        <v>90.917777999999998</v>
      </c>
      <c r="AA27" s="210">
        <v>91.552848999999995</v>
      </c>
      <c r="AB27" s="210">
        <v>92.076324</v>
      </c>
      <c r="AC27" s="210">
        <v>92.170806999999996</v>
      </c>
      <c r="AD27" s="210">
        <v>92.508651999999998</v>
      </c>
      <c r="AE27" s="210">
        <v>93.225730999999996</v>
      </c>
      <c r="AF27" s="198">
        <v>2.3029999999999999E-3</v>
      </c>
      <c r="AG27" s="37"/>
    </row>
    <row r="28" spans="1:33" ht="12" customHeight="1">
      <c r="A28" s="36" t="s">
        <v>708</v>
      </c>
      <c r="B28" s="201" t="s">
        <v>0</v>
      </c>
      <c r="C28" s="211">
        <v>189.919556</v>
      </c>
      <c r="D28" s="211">
        <v>186.488968</v>
      </c>
      <c r="E28" s="211">
        <v>186.55779999999999</v>
      </c>
      <c r="F28" s="211">
        <v>188.854645</v>
      </c>
      <c r="G28" s="211">
        <v>193.94082599999999</v>
      </c>
      <c r="H28" s="211">
        <v>196.03140300000001</v>
      </c>
      <c r="I28" s="211">
        <v>196.07861299999999</v>
      </c>
      <c r="J28" s="211">
        <v>194.49391199999999</v>
      </c>
      <c r="K28" s="211">
        <v>192.00512699999999</v>
      </c>
      <c r="L28" s="211">
        <v>190.74517800000001</v>
      </c>
      <c r="M28" s="211">
        <v>190.53654499999999</v>
      </c>
      <c r="N28" s="211">
        <v>190.80403100000001</v>
      </c>
      <c r="O28" s="211">
        <v>192.077484</v>
      </c>
      <c r="P28" s="211">
        <v>193.17709400000001</v>
      </c>
      <c r="Q28" s="211">
        <v>191.33454900000001</v>
      </c>
      <c r="R28" s="211">
        <v>191.611816</v>
      </c>
      <c r="S28" s="211">
        <v>192.34475699999999</v>
      </c>
      <c r="T28" s="211">
        <v>193.12913499999999</v>
      </c>
      <c r="U28" s="211">
        <v>193.86880500000001</v>
      </c>
      <c r="V28" s="211">
        <v>195.89312699999999</v>
      </c>
      <c r="W28" s="211">
        <v>198.10269199999999</v>
      </c>
      <c r="X28" s="211">
        <v>199.35232500000001</v>
      </c>
      <c r="Y28" s="211">
        <v>199.451019</v>
      </c>
      <c r="Z28" s="211">
        <v>200.67690999999999</v>
      </c>
      <c r="AA28" s="211">
        <v>202.226181</v>
      </c>
      <c r="AB28" s="211">
        <v>203.50778199999999</v>
      </c>
      <c r="AC28" s="211">
        <v>203.87931800000001</v>
      </c>
      <c r="AD28" s="211">
        <v>204.74551400000001</v>
      </c>
      <c r="AE28" s="211">
        <v>206.37902800000001</v>
      </c>
      <c r="AF28" s="195">
        <v>2.9729999999999999E-3</v>
      </c>
      <c r="AG28" s="37"/>
    </row>
    <row r="29" spans="1:33" ht="12" customHeight="1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5"/>
      <c r="B30" s="201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>
      <c r="A31" s="35"/>
      <c r="B31" s="201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>
      <c r="A32" s="36" t="s">
        <v>707</v>
      </c>
      <c r="B32" s="199" t="s">
        <v>3</v>
      </c>
      <c r="C32" s="212">
        <v>0</v>
      </c>
      <c r="D32" s="212">
        <v>0</v>
      </c>
      <c r="E32" s="212">
        <v>0</v>
      </c>
      <c r="F32" s="212">
        <v>0</v>
      </c>
      <c r="G32" s="212">
        <v>0</v>
      </c>
      <c r="H32" s="212">
        <v>0</v>
      </c>
      <c r="I32" s="212">
        <v>0</v>
      </c>
      <c r="J32" s="212">
        <v>0</v>
      </c>
      <c r="K32" s="212">
        <v>0</v>
      </c>
      <c r="L32" s="212">
        <v>0</v>
      </c>
      <c r="M32" s="212">
        <v>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0</v>
      </c>
      <c r="T32" s="212">
        <v>0</v>
      </c>
      <c r="U32" s="212">
        <v>0</v>
      </c>
      <c r="V32" s="212">
        <v>0</v>
      </c>
      <c r="W32" s="212">
        <v>0</v>
      </c>
      <c r="X32" s="212">
        <v>0</v>
      </c>
      <c r="Y32" s="212">
        <v>0</v>
      </c>
      <c r="Z32" s="212">
        <v>0</v>
      </c>
      <c r="AA32" s="212">
        <v>0</v>
      </c>
      <c r="AB32" s="212">
        <v>0</v>
      </c>
      <c r="AC32" s="212">
        <v>0</v>
      </c>
      <c r="AD32" s="212">
        <v>0</v>
      </c>
      <c r="AE32" s="212">
        <v>0</v>
      </c>
      <c r="AF32" s="198" t="s">
        <v>1190</v>
      </c>
      <c r="AG32" s="37"/>
    </row>
    <row r="33" spans="1:33" ht="12" customHeight="1">
      <c r="A33" s="36" t="s">
        <v>706</v>
      </c>
      <c r="B33" s="199" t="s">
        <v>2</v>
      </c>
      <c r="C33" s="212">
        <v>2.1385999999999999E-2</v>
      </c>
      <c r="D33" s="212">
        <v>2.196E-2</v>
      </c>
      <c r="E33" s="212">
        <v>2.1423000000000001E-2</v>
      </c>
      <c r="F33" s="212">
        <v>2.1486999999999999E-2</v>
      </c>
      <c r="G33" s="212">
        <v>2.1975999999999999E-2</v>
      </c>
      <c r="H33" s="212">
        <v>2.2690999999999999E-2</v>
      </c>
      <c r="I33" s="212">
        <v>2.3057999999999999E-2</v>
      </c>
      <c r="J33" s="212">
        <v>2.2231000000000001E-2</v>
      </c>
      <c r="K33" s="212">
        <v>2.1433000000000001E-2</v>
      </c>
      <c r="L33" s="212">
        <v>2.0872000000000002E-2</v>
      </c>
      <c r="M33" s="212">
        <v>2.0497000000000001E-2</v>
      </c>
      <c r="N33" s="212">
        <v>2.0140000000000002E-2</v>
      </c>
      <c r="O33" s="212">
        <v>1.9918999999999999E-2</v>
      </c>
      <c r="P33" s="212">
        <v>1.9702000000000001E-2</v>
      </c>
      <c r="Q33" s="212">
        <v>1.9387000000000001E-2</v>
      </c>
      <c r="R33" s="212">
        <v>1.8973E-2</v>
      </c>
      <c r="S33" s="212">
        <v>1.8571000000000001E-2</v>
      </c>
      <c r="T33" s="212">
        <v>1.8154E-2</v>
      </c>
      <c r="U33" s="212">
        <v>1.7797E-2</v>
      </c>
      <c r="V33" s="212">
        <v>1.7454000000000001E-2</v>
      </c>
      <c r="W33" s="212">
        <v>1.7084999999999999E-2</v>
      </c>
      <c r="X33" s="212">
        <v>1.6677000000000001E-2</v>
      </c>
      <c r="Y33" s="212">
        <v>1.6258999999999999E-2</v>
      </c>
      <c r="Z33" s="212">
        <v>1.5793000000000001E-2</v>
      </c>
      <c r="AA33" s="212">
        <v>1.5353E-2</v>
      </c>
      <c r="AB33" s="212">
        <v>1.4985E-2</v>
      </c>
      <c r="AC33" s="212">
        <v>1.4713E-2</v>
      </c>
      <c r="AD33" s="212">
        <v>1.4416E-2</v>
      </c>
      <c r="AE33" s="212">
        <v>1.4062E-2</v>
      </c>
      <c r="AF33" s="198">
        <v>-1.4860999999999999E-2</v>
      </c>
      <c r="AG33" s="37"/>
    </row>
    <row r="34" spans="1:33" ht="12" customHeight="1">
      <c r="A34" s="36" t="s">
        <v>705</v>
      </c>
      <c r="B34" s="199" t="s">
        <v>40</v>
      </c>
      <c r="C34" s="212">
        <v>0</v>
      </c>
      <c r="D34" s="212">
        <v>0</v>
      </c>
      <c r="E34" s="212">
        <v>0</v>
      </c>
      <c r="F34" s="212">
        <v>0</v>
      </c>
      <c r="G34" s="212">
        <v>0</v>
      </c>
      <c r="H34" s="212">
        <v>0</v>
      </c>
      <c r="I34" s="212">
        <v>0</v>
      </c>
      <c r="J34" s="212">
        <v>0</v>
      </c>
      <c r="K34" s="212">
        <v>0</v>
      </c>
      <c r="L34" s="212">
        <v>0</v>
      </c>
      <c r="M34" s="212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>
        <v>0</v>
      </c>
      <c r="U34" s="212">
        <v>0</v>
      </c>
      <c r="V34" s="212">
        <v>0</v>
      </c>
      <c r="W34" s="212">
        <v>0</v>
      </c>
      <c r="X34" s="212">
        <v>0</v>
      </c>
      <c r="Y34" s="212">
        <v>0</v>
      </c>
      <c r="Z34" s="212">
        <v>0</v>
      </c>
      <c r="AA34" s="212">
        <v>0</v>
      </c>
      <c r="AB34" s="212">
        <v>0</v>
      </c>
      <c r="AC34" s="212">
        <v>0</v>
      </c>
      <c r="AD34" s="212">
        <v>0</v>
      </c>
      <c r="AE34" s="212">
        <v>0</v>
      </c>
      <c r="AF34" s="198" t="s">
        <v>1190</v>
      </c>
      <c r="AG34" s="37"/>
    </row>
    <row r="35" spans="1:33" ht="12" customHeight="1">
      <c r="A35" s="36" t="s">
        <v>704</v>
      </c>
      <c r="B35" s="199" t="s">
        <v>4</v>
      </c>
      <c r="C35" s="212">
        <v>0</v>
      </c>
      <c r="D35" s="212">
        <v>0</v>
      </c>
      <c r="E35" s="212">
        <v>0</v>
      </c>
      <c r="F35" s="212">
        <v>0</v>
      </c>
      <c r="G35" s="212">
        <v>0</v>
      </c>
      <c r="H35" s="212">
        <v>0</v>
      </c>
      <c r="I35" s="212">
        <v>0</v>
      </c>
      <c r="J35" s="212">
        <v>0</v>
      </c>
      <c r="K35" s="212">
        <v>0</v>
      </c>
      <c r="L35" s="212">
        <v>0</v>
      </c>
      <c r="M35" s="212">
        <v>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0</v>
      </c>
      <c r="T35" s="212">
        <v>0</v>
      </c>
      <c r="U35" s="212">
        <v>0</v>
      </c>
      <c r="V35" s="212">
        <v>0</v>
      </c>
      <c r="W35" s="212">
        <v>0</v>
      </c>
      <c r="X35" s="212">
        <v>0</v>
      </c>
      <c r="Y35" s="212">
        <v>0</v>
      </c>
      <c r="Z35" s="212">
        <v>0</v>
      </c>
      <c r="AA35" s="212">
        <v>0</v>
      </c>
      <c r="AB35" s="212">
        <v>0</v>
      </c>
      <c r="AC35" s="212">
        <v>0</v>
      </c>
      <c r="AD35" s="212">
        <v>0</v>
      </c>
      <c r="AE35" s="212">
        <v>0</v>
      </c>
      <c r="AF35" s="198" t="s">
        <v>1190</v>
      </c>
      <c r="AG35" s="37"/>
    </row>
    <row r="36" spans="1:33" ht="12" customHeight="1">
      <c r="A36" s="36" t="s">
        <v>703</v>
      </c>
      <c r="B36" s="199" t="s">
        <v>5</v>
      </c>
      <c r="C36" s="212">
        <v>0</v>
      </c>
      <c r="D36" s="212">
        <v>0</v>
      </c>
      <c r="E36" s="212">
        <v>0</v>
      </c>
      <c r="F36" s="212">
        <v>0</v>
      </c>
      <c r="G36" s="212">
        <v>0</v>
      </c>
      <c r="H36" s="212">
        <v>0</v>
      </c>
      <c r="I36" s="212">
        <v>0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0</v>
      </c>
      <c r="T36" s="212">
        <v>0</v>
      </c>
      <c r="U36" s="212">
        <v>0</v>
      </c>
      <c r="V36" s="212">
        <v>0</v>
      </c>
      <c r="W36" s="212">
        <v>0</v>
      </c>
      <c r="X36" s="212">
        <v>0</v>
      </c>
      <c r="Y36" s="212">
        <v>0</v>
      </c>
      <c r="Z36" s="212">
        <v>0</v>
      </c>
      <c r="AA36" s="212">
        <v>0</v>
      </c>
      <c r="AB36" s="212">
        <v>0</v>
      </c>
      <c r="AC36" s="212">
        <v>0</v>
      </c>
      <c r="AD36" s="212">
        <v>0</v>
      </c>
      <c r="AE36" s="212">
        <v>0</v>
      </c>
      <c r="AF36" s="198" t="s">
        <v>1190</v>
      </c>
      <c r="AG36" s="37"/>
    </row>
    <row r="37" spans="1:33" ht="12" customHeight="1">
      <c r="A37" s="36" t="s">
        <v>702</v>
      </c>
      <c r="B37" s="199" t="s">
        <v>41</v>
      </c>
      <c r="C37" s="212">
        <v>2.1385999999999999E-2</v>
      </c>
      <c r="D37" s="212">
        <v>2.196E-2</v>
      </c>
      <c r="E37" s="212">
        <v>2.1423000000000001E-2</v>
      </c>
      <c r="F37" s="212">
        <v>2.1486999999999999E-2</v>
      </c>
      <c r="G37" s="212">
        <v>2.1975999999999999E-2</v>
      </c>
      <c r="H37" s="212">
        <v>2.2690999999999999E-2</v>
      </c>
      <c r="I37" s="212">
        <v>2.3057999999999999E-2</v>
      </c>
      <c r="J37" s="212">
        <v>2.2231000000000001E-2</v>
      </c>
      <c r="K37" s="212">
        <v>2.1433000000000001E-2</v>
      </c>
      <c r="L37" s="212">
        <v>2.0872000000000002E-2</v>
      </c>
      <c r="M37" s="212">
        <v>2.0497000000000001E-2</v>
      </c>
      <c r="N37" s="212">
        <v>2.0140000000000002E-2</v>
      </c>
      <c r="O37" s="212">
        <v>1.9918999999999999E-2</v>
      </c>
      <c r="P37" s="212">
        <v>1.9702000000000001E-2</v>
      </c>
      <c r="Q37" s="212">
        <v>1.9387000000000001E-2</v>
      </c>
      <c r="R37" s="212">
        <v>1.8973E-2</v>
      </c>
      <c r="S37" s="212">
        <v>1.8571000000000001E-2</v>
      </c>
      <c r="T37" s="212">
        <v>1.8154E-2</v>
      </c>
      <c r="U37" s="212">
        <v>1.7797E-2</v>
      </c>
      <c r="V37" s="212">
        <v>1.7454000000000001E-2</v>
      </c>
      <c r="W37" s="212">
        <v>1.7084999999999999E-2</v>
      </c>
      <c r="X37" s="212">
        <v>1.6677000000000001E-2</v>
      </c>
      <c r="Y37" s="212">
        <v>1.6258999999999999E-2</v>
      </c>
      <c r="Z37" s="212">
        <v>1.5793000000000001E-2</v>
      </c>
      <c r="AA37" s="212">
        <v>1.5353E-2</v>
      </c>
      <c r="AB37" s="212">
        <v>1.4985E-2</v>
      </c>
      <c r="AC37" s="212">
        <v>1.4713E-2</v>
      </c>
      <c r="AD37" s="212">
        <v>1.4416E-2</v>
      </c>
      <c r="AE37" s="212">
        <v>1.4062E-2</v>
      </c>
      <c r="AF37" s="198">
        <v>-1.4860999999999999E-2</v>
      </c>
      <c r="AG37" s="37"/>
    </row>
    <row r="38" spans="1:33" ht="12" customHeight="1">
      <c r="A38" s="36" t="s">
        <v>701</v>
      </c>
      <c r="B38" s="199" t="s">
        <v>6</v>
      </c>
      <c r="C38" s="212">
        <v>2.5744419999999999</v>
      </c>
      <c r="D38" s="212">
        <v>2.5520350000000001</v>
      </c>
      <c r="E38" s="212">
        <v>2.5297749999999999</v>
      </c>
      <c r="F38" s="212">
        <v>2.4875189999999998</v>
      </c>
      <c r="G38" s="212">
        <v>2.463336</v>
      </c>
      <c r="H38" s="212">
        <v>2.4391919999999998</v>
      </c>
      <c r="I38" s="212">
        <v>2.405122</v>
      </c>
      <c r="J38" s="212">
        <v>2.366962</v>
      </c>
      <c r="K38" s="212">
        <v>2.3326310000000001</v>
      </c>
      <c r="L38" s="212">
        <v>2.3056739999999998</v>
      </c>
      <c r="M38" s="212">
        <v>2.2857980000000002</v>
      </c>
      <c r="N38" s="212">
        <v>2.2677320000000001</v>
      </c>
      <c r="O38" s="212">
        <v>2.2538260000000001</v>
      </c>
      <c r="P38" s="212">
        <v>2.2426919999999999</v>
      </c>
      <c r="Q38" s="212">
        <v>2.2261790000000001</v>
      </c>
      <c r="R38" s="212">
        <v>2.2115420000000001</v>
      </c>
      <c r="S38" s="212">
        <v>2.1967089999999998</v>
      </c>
      <c r="T38" s="212">
        <v>2.1826249999999998</v>
      </c>
      <c r="U38" s="212">
        <v>2.174817</v>
      </c>
      <c r="V38" s="212">
        <v>2.16751</v>
      </c>
      <c r="W38" s="212">
        <v>2.1584850000000002</v>
      </c>
      <c r="X38" s="212">
        <v>2.1490019999999999</v>
      </c>
      <c r="Y38" s="212">
        <v>2.1402199999999998</v>
      </c>
      <c r="Z38" s="212">
        <v>2.1310129999999998</v>
      </c>
      <c r="AA38" s="212">
        <v>2.1219610000000002</v>
      </c>
      <c r="AB38" s="212">
        <v>2.1137139999999999</v>
      </c>
      <c r="AC38" s="212">
        <v>2.1075879999999998</v>
      </c>
      <c r="AD38" s="212">
        <v>2.1014650000000001</v>
      </c>
      <c r="AE38" s="212">
        <v>2.0927600000000002</v>
      </c>
      <c r="AF38" s="198">
        <v>-7.3709999999999999E-3</v>
      </c>
      <c r="AG38" s="37"/>
    </row>
    <row r="39" spans="1:33" ht="12" customHeight="1">
      <c r="A39" s="36" t="s">
        <v>700</v>
      </c>
      <c r="B39" s="199" t="s">
        <v>7</v>
      </c>
      <c r="C39" s="212">
        <v>0</v>
      </c>
      <c r="D39" s="212">
        <v>0</v>
      </c>
      <c r="E39" s="212">
        <v>0</v>
      </c>
      <c r="F39" s="212">
        <v>0</v>
      </c>
      <c r="G39" s="212">
        <v>0</v>
      </c>
      <c r="H39" s="212">
        <v>0</v>
      </c>
      <c r="I39" s="212">
        <v>0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  <c r="Q39" s="212">
        <v>0</v>
      </c>
      <c r="R39" s="212">
        <v>0</v>
      </c>
      <c r="S39" s="212">
        <v>0</v>
      </c>
      <c r="T39" s="212">
        <v>0</v>
      </c>
      <c r="U39" s="212">
        <v>0</v>
      </c>
      <c r="V39" s="212">
        <v>0</v>
      </c>
      <c r="W39" s="212">
        <v>0</v>
      </c>
      <c r="X39" s="212">
        <v>0</v>
      </c>
      <c r="Y39" s="212">
        <v>0</v>
      </c>
      <c r="Z39" s="212">
        <v>0</v>
      </c>
      <c r="AA39" s="212">
        <v>0</v>
      </c>
      <c r="AB39" s="212">
        <v>0</v>
      </c>
      <c r="AC39" s="212">
        <v>0</v>
      </c>
      <c r="AD39" s="212">
        <v>0</v>
      </c>
      <c r="AE39" s="212">
        <v>0</v>
      </c>
      <c r="AF39" s="198" t="s">
        <v>1190</v>
      </c>
      <c r="AG39" s="37"/>
    </row>
    <row r="40" spans="1:33" ht="12" customHeight="1">
      <c r="A40" s="36" t="s">
        <v>699</v>
      </c>
      <c r="B40" s="199" t="s">
        <v>10</v>
      </c>
      <c r="C40" s="212">
        <v>0</v>
      </c>
      <c r="D40" s="212">
        <v>0</v>
      </c>
      <c r="E40" s="212">
        <v>0</v>
      </c>
      <c r="F40" s="212">
        <v>0</v>
      </c>
      <c r="G40" s="212">
        <v>0</v>
      </c>
      <c r="H40" s="212">
        <v>0</v>
      </c>
      <c r="I40" s="212">
        <v>0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  <c r="Q40" s="212">
        <v>0</v>
      </c>
      <c r="R40" s="212">
        <v>0</v>
      </c>
      <c r="S40" s="212">
        <v>0</v>
      </c>
      <c r="T40" s="212">
        <v>0</v>
      </c>
      <c r="U40" s="212">
        <v>0</v>
      </c>
      <c r="V40" s="212">
        <v>0</v>
      </c>
      <c r="W40" s="212">
        <v>0</v>
      </c>
      <c r="X40" s="212">
        <v>0</v>
      </c>
      <c r="Y40" s="212">
        <v>0</v>
      </c>
      <c r="Z40" s="212">
        <v>0</v>
      </c>
      <c r="AA40" s="212">
        <v>0</v>
      </c>
      <c r="AB40" s="212">
        <v>0</v>
      </c>
      <c r="AC40" s="212">
        <v>0</v>
      </c>
      <c r="AD40" s="212">
        <v>0</v>
      </c>
      <c r="AE40" s="212">
        <v>0</v>
      </c>
      <c r="AF40" s="198" t="s">
        <v>1190</v>
      </c>
      <c r="AG40" s="37"/>
    </row>
    <row r="41" spans="1:33" ht="15" customHeight="1">
      <c r="A41" s="36" t="s">
        <v>698</v>
      </c>
      <c r="B41" s="199" t="s">
        <v>11</v>
      </c>
      <c r="C41" s="212">
        <v>2.2135220000000002</v>
      </c>
      <c r="D41" s="212">
        <v>2.2111930000000002</v>
      </c>
      <c r="E41" s="212">
        <v>2.2104110000000001</v>
      </c>
      <c r="F41" s="212">
        <v>2.1738</v>
      </c>
      <c r="G41" s="212">
        <v>2.1574849999999999</v>
      </c>
      <c r="H41" s="212">
        <v>2.1359349999999999</v>
      </c>
      <c r="I41" s="212">
        <v>2.1086279999999999</v>
      </c>
      <c r="J41" s="212">
        <v>2.080972</v>
      </c>
      <c r="K41" s="212">
        <v>2.0566559999999998</v>
      </c>
      <c r="L41" s="212">
        <v>2.036362</v>
      </c>
      <c r="M41" s="212">
        <v>2.024804</v>
      </c>
      <c r="N41" s="212">
        <v>2.0072040000000002</v>
      </c>
      <c r="O41" s="212">
        <v>1.985681</v>
      </c>
      <c r="P41" s="212">
        <v>1.9591229999999999</v>
      </c>
      <c r="Q41" s="212">
        <v>1.8983399999999999</v>
      </c>
      <c r="R41" s="212">
        <v>1.875777</v>
      </c>
      <c r="S41" s="212">
        <v>1.8593820000000001</v>
      </c>
      <c r="T41" s="212">
        <v>1.8469610000000001</v>
      </c>
      <c r="U41" s="212">
        <v>1.8351770000000001</v>
      </c>
      <c r="V41" s="212">
        <v>1.8236589999999999</v>
      </c>
      <c r="W41" s="212">
        <v>1.811744</v>
      </c>
      <c r="X41" s="212">
        <v>1.8002339999999999</v>
      </c>
      <c r="Y41" s="212">
        <v>1.7892840000000001</v>
      </c>
      <c r="Z41" s="212">
        <v>1.7782830000000001</v>
      </c>
      <c r="AA41" s="212">
        <v>1.7680610000000001</v>
      </c>
      <c r="AB41" s="212">
        <v>1.7589539999999999</v>
      </c>
      <c r="AC41" s="212">
        <v>1.751112</v>
      </c>
      <c r="AD41" s="212">
        <v>1.7439659999999999</v>
      </c>
      <c r="AE41" s="212">
        <v>1.735787</v>
      </c>
      <c r="AF41" s="198">
        <v>-8.6449999999999999E-3</v>
      </c>
      <c r="AG41" s="37"/>
    </row>
    <row r="42" spans="1:33" ht="15" customHeight="1">
      <c r="A42" s="36" t="s">
        <v>697</v>
      </c>
      <c r="B42" s="201" t="s">
        <v>0</v>
      </c>
      <c r="C42" s="213">
        <v>4.8093490000000001</v>
      </c>
      <c r="D42" s="213">
        <v>4.7851879999999998</v>
      </c>
      <c r="E42" s="213">
        <v>4.7616079999999998</v>
      </c>
      <c r="F42" s="213">
        <v>4.6828050000000001</v>
      </c>
      <c r="G42" s="213">
        <v>4.6427969999999998</v>
      </c>
      <c r="H42" s="213">
        <v>4.5978180000000002</v>
      </c>
      <c r="I42" s="213">
        <v>4.5368079999999997</v>
      </c>
      <c r="J42" s="213">
        <v>4.4701659999999999</v>
      </c>
      <c r="K42" s="213">
        <v>4.4107200000000004</v>
      </c>
      <c r="L42" s="213">
        <v>4.3629090000000001</v>
      </c>
      <c r="M42" s="213">
        <v>4.331099</v>
      </c>
      <c r="N42" s="213">
        <v>4.2950749999999998</v>
      </c>
      <c r="O42" s="213">
        <v>4.2594269999999996</v>
      </c>
      <c r="P42" s="213">
        <v>4.2215179999999997</v>
      </c>
      <c r="Q42" s="213">
        <v>4.1439060000000003</v>
      </c>
      <c r="R42" s="213">
        <v>4.1062909999999997</v>
      </c>
      <c r="S42" s="213">
        <v>4.074662</v>
      </c>
      <c r="T42" s="213">
        <v>4.047739</v>
      </c>
      <c r="U42" s="213">
        <v>4.0277909999999997</v>
      </c>
      <c r="V42" s="213">
        <v>4.008623</v>
      </c>
      <c r="W42" s="213">
        <v>3.987314</v>
      </c>
      <c r="X42" s="213">
        <v>3.9659119999999999</v>
      </c>
      <c r="Y42" s="213">
        <v>3.9457629999999999</v>
      </c>
      <c r="Z42" s="213">
        <v>3.9250889999999998</v>
      </c>
      <c r="AA42" s="213">
        <v>3.9053749999999998</v>
      </c>
      <c r="AB42" s="213">
        <v>3.8876529999999998</v>
      </c>
      <c r="AC42" s="213">
        <v>3.8734130000000002</v>
      </c>
      <c r="AD42" s="213">
        <v>3.8598469999999998</v>
      </c>
      <c r="AE42" s="213">
        <v>3.8426089999999999</v>
      </c>
      <c r="AF42" s="195">
        <v>-7.9830000000000005E-3</v>
      </c>
      <c r="AG42" s="37"/>
    </row>
    <row r="43" spans="1:33" ht="15" customHeight="1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>
      <c r="A44" s="35"/>
      <c r="B44" s="201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>
      <c r="A45" s="36" t="s">
        <v>696</v>
      </c>
      <c r="B45" s="201" t="s">
        <v>185</v>
      </c>
      <c r="C45" s="197">
        <v>15.627257999999999</v>
      </c>
      <c r="D45" s="197">
        <v>14.892547</v>
      </c>
      <c r="E45" s="197">
        <v>14.55125</v>
      </c>
      <c r="F45" s="197">
        <v>14.090343000000001</v>
      </c>
      <c r="G45" s="197">
        <v>14.024240000000001</v>
      </c>
      <c r="H45" s="197">
        <v>13.874866000000001</v>
      </c>
      <c r="I45" s="197">
        <v>13.681208</v>
      </c>
      <c r="J45" s="197">
        <v>13.434711</v>
      </c>
      <c r="K45" s="197">
        <v>13.06954</v>
      </c>
      <c r="L45" s="197">
        <v>12.747647000000001</v>
      </c>
      <c r="M45" s="197">
        <v>12.564344999999999</v>
      </c>
      <c r="N45" s="197">
        <v>12.511309000000001</v>
      </c>
      <c r="O45" s="197">
        <v>12.49544</v>
      </c>
      <c r="P45" s="197">
        <v>12.420392</v>
      </c>
      <c r="Q45" s="197">
        <v>12.140674000000001</v>
      </c>
      <c r="R45" s="197">
        <v>12.100483000000001</v>
      </c>
      <c r="S45" s="197">
        <v>11.978942</v>
      </c>
      <c r="T45" s="197">
        <v>11.943495</v>
      </c>
      <c r="U45" s="197">
        <v>11.818457</v>
      </c>
      <c r="V45" s="197">
        <v>11.875655999999999</v>
      </c>
      <c r="W45" s="197">
        <v>11.96574</v>
      </c>
      <c r="X45" s="197">
        <v>11.990472</v>
      </c>
      <c r="Y45" s="197">
        <v>11.928088000000001</v>
      </c>
      <c r="Z45" s="197">
        <v>11.925083000000001</v>
      </c>
      <c r="AA45" s="197">
        <v>11.962553</v>
      </c>
      <c r="AB45" s="197">
        <v>11.950236</v>
      </c>
      <c r="AC45" s="197">
        <v>11.837545</v>
      </c>
      <c r="AD45" s="197">
        <v>11.832523</v>
      </c>
      <c r="AE45" s="197">
        <v>11.871717</v>
      </c>
      <c r="AF45" s="195">
        <v>-9.7680000000000006E-3</v>
      </c>
      <c r="AG45" s="37"/>
    </row>
    <row r="46" spans="1:33" ht="15" customHeight="1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>
      <c r="A48" s="35"/>
      <c r="B48" s="201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>
      <c r="A49" s="35"/>
      <c r="B49" s="201" t="s">
        <v>2125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>
      <c r="A50" s="36" t="s">
        <v>695</v>
      </c>
      <c r="B50" s="199" t="s">
        <v>195</v>
      </c>
      <c r="C50" s="212">
        <v>0</v>
      </c>
      <c r="D50" s="212">
        <v>0</v>
      </c>
      <c r="E50" s="212">
        <v>0</v>
      </c>
      <c r="F50" s="212">
        <v>0</v>
      </c>
      <c r="G50" s="212">
        <v>0</v>
      </c>
      <c r="H50" s="212">
        <v>0</v>
      </c>
      <c r="I50" s="212">
        <v>0</v>
      </c>
      <c r="J50" s="212">
        <v>0</v>
      </c>
      <c r="K50" s="212">
        <v>0</v>
      </c>
      <c r="L50" s="212">
        <v>0</v>
      </c>
      <c r="M50" s="212">
        <v>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0</v>
      </c>
      <c r="T50" s="212">
        <v>0</v>
      </c>
      <c r="U50" s="212">
        <v>0</v>
      </c>
      <c r="V50" s="212">
        <v>0</v>
      </c>
      <c r="W50" s="212">
        <v>0</v>
      </c>
      <c r="X50" s="212">
        <v>0</v>
      </c>
      <c r="Y50" s="212">
        <v>0</v>
      </c>
      <c r="Z50" s="212">
        <v>0</v>
      </c>
      <c r="AA50" s="212">
        <v>0</v>
      </c>
      <c r="AB50" s="212">
        <v>0</v>
      </c>
      <c r="AC50" s="212">
        <v>0</v>
      </c>
      <c r="AD50" s="212">
        <v>0</v>
      </c>
      <c r="AE50" s="212">
        <v>0</v>
      </c>
      <c r="AF50" s="198" t="s">
        <v>1190</v>
      </c>
      <c r="AG50" s="37"/>
    </row>
    <row r="51" spans="1:34" ht="15" customHeight="1">
      <c r="A51" s="36" t="s">
        <v>694</v>
      </c>
      <c r="B51" s="199" t="s">
        <v>21</v>
      </c>
      <c r="C51" s="212">
        <v>3.0000000000000001E-5</v>
      </c>
      <c r="D51" s="212">
        <v>4.6999999999999997E-5</v>
      </c>
      <c r="E51" s="212">
        <v>6.0000000000000002E-5</v>
      </c>
      <c r="F51" s="212">
        <v>6.7999999999999999E-5</v>
      </c>
      <c r="G51" s="212">
        <v>7.7999999999999999E-5</v>
      </c>
      <c r="H51" s="212">
        <v>8.7000000000000001E-5</v>
      </c>
      <c r="I51" s="212">
        <v>9.7999999999999997E-5</v>
      </c>
      <c r="J51" s="212">
        <v>1.08E-4</v>
      </c>
      <c r="K51" s="212">
        <v>1.18E-4</v>
      </c>
      <c r="L51" s="212">
        <v>1.2799999999999999E-4</v>
      </c>
      <c r="M51" s="212">
        <v>1.3899999999999999E-4</v>
      </c>
      <c r="N51" s="212">
        <v>1.4899999999999999E-4</v>
      </c>
      <c r="O51" s="212">
        <v>1.6000000000000001E-4</v>
      </c>
      <c r="P51" s="212">
        <v>1.7200000000000001E-4</v>
      </c>
      <c r="Q51" s="212">
        <v>1.84E-4</v>
      </c>
      <c r="R51" s="212">
        <v>1.9599999999999999E-4</v>
      </c>
      <c r="S51" s="212">
        <v>2.0799999999999999E-4</v>
      </c>
      <c r="T51" s="212">
        <v>2.2100000000000001E-4</v>
      </c>
      <c r="U51" s="212">
        <v>2.3499999999999999E-4</v>
      </c>
      <c r="V51" s="212">
        <v>2.4899999999999998E-4</v>
      </c>
      <c r="W51" s="212">
        <v>2.63E-4</v>
      </c>
      <c r="X51" s="212">
        <v>2.7799999999999998E-4</v>
      </c>
      <c r="Y51" s="212">
        <v>2.9300000000000002E-4</v>
      </c>
      <c r="Z51" s="212">
        <v>3.0800000000000001E-4</v>
      </c>
      <c r="AA51" s="212">
        <v>3.2200000000000002E-4</v>
      </c>
      <c r="AB51" s="212">
        <v>3.3700000000000001E-4</v>
      </c>
      <c r="AC51" s="212">
        <v>3.5199999999999999E-4</v>
      </c>
      <c r="AD51" s="212">
        <v>3.68E-4</v>
      </c>
      <c r="AE51" s="212">
        <v>3.8499999999999998E-4</v>
      </c>
      <c r="AF51" s="198">
        <v>9.5911999999999997E-2</v>
      </c>
      <c r="AG51" s="37"/>
    </row>
    <row r="52" spans="1:34" ht="15" customHeight="1">
      <c r="A52" s="36" t="s">
        <v>693</v>
      </c>
      <c r="B52" s="199" t="s">
        <v>434</v>
      </c>
      <c r="C52" s="212">
        <v>0</v>
      </c>
      <c r="D52" s="212">
        <v>0</v>
      </c>
      <c r="E52" s="212">
        <v>0</v>
      </c>
      <c r="F52" s="212">
        <v>0</v>
      </c>
      <c r="G52" s="212">
        <v>0</v>
      </c>
      <c r="H52" s="212">
        <v>0</v>
      </c>
      <c r="I52" s="212">
        <v>0</v>
      </c>
      <c r="J52" s="212">
        <v>0</v>
      </c>
      <c r="K52" s="212">
        <v>0</v>
      </c>
      <c r="L52" s="212">
        <v>0</v>
      </c>
      <c r="M52" s="212">
        <v>0</v>
      </c>
      <c r="N52" s="212">
        <v>0</v>
      </c>
      <c r="O52" s="212">
        <v>0</v>
      </c>
      <c r="P52" s="212">
        <v>0</v>
      </c>
      <c r="Q52" s="212">
        <v>0</v>
      </c>
      <c r="R52" s="212">
        <v>0</v>
      </c>
      <c r="S52" s="212">
        <v>0</v>
      </c>
      <c r="T52" s="212">
        <v>0</v>
      </c>
      <c r="U52" s="212">
        <v>0</v>
      </c>
      <c r="V52" s="212">
        <v>0</v>
      </c>
      <c r="W52" s="212">
        <v>0</v>
      </c>
      <c r="X52" s="212">
        <v>0</v>
      </c>
      <c r="Y52" s="212">
        <v>0</v>
      </c>
      <c r="Z52" s="212">
        <v>0</v>
      </c>
      <c r="AA52" s="212">
        <v>0</v>
      </c>
      <c r="AB52" s="212">
        <v>0</v>
      </c>
      <c r="AC52" s="212">
        <v>0</v>
      </c>
      <c r="AD52" s="212">
        <v>0</v>
      </c>
      <c r="AE52" s="212">
        <v>0</v>
      </c>
      <c r="AF52" s="198" t="s">
        <v>1190</v>
      </c>
      <c r="AG52" s="37"/>
    </row>
    <row r="53" spans="1:34" ht="15" customHeight="1">
      <c r="A53" s="36" t="s">
        <v>692</v>
      </c>
      <c r="B53" s="199" t="s">
        <v>514</v>
      </c>
      <c r="C53" s="212">
        <v>0</v>
      </c>
      <c r="D53" s="212">
        <v>0</v>
      </c>
      <c r="E53" s="212">
        <v>0</v>
      </c>
      <c r="F53" s="212">
        <v>0</v>
      </c>
      <c r="G53" s="212">
        <v>0</v>
      </c>
      <c r="H53" s="212">
        <v>0</v>
      </c>
      <c r="I53" s="212">
        <v>0</v>
      </c>
      <c r="J53" s="212">
        <v>0</v>
      </c>
      <c r="K53" s="212">
        <v>0</v>
      </c>
      <c r="L53" s="212">
        <v>0</v>
      </c>
      <c r="M53" s="212">
        <v>0</v>
      </c>
      <c r="N53" s="212">
        <v>0</v>
      </c>
      <c r="O53" s="212">
        <v>0</v>
      </c>
      <c r="P53" s="212">
        <v>0</v>
      </c>
      <c r="Q53" s="212">
        <v>0</v>
      </c>
      <c r="R53" s="212">
        <v>0</v>
      </c>
      <c r="S53" s="212">
        <v>0</v>
      </c>
      <c r="T53" s="212">
        <v>0</v>
      </c>
      <c r="U53" s="212">
        <v>0</v>
      </c>
      <c r="V53" s="212">
        <v>0</v>
      </c>
      <c r="W53" s="212">
        <v>0</v>
      </c>
      <c r="X53" s="212">
        <v>0</v>
      </c>
      <c r="Y53" s="212">
        <v>0</v>
      </c>
      <c r="Z53" s="212">
        <v>0</v>
      </c>
      <c r="AA53" s="212">
        <v>0</v>
      </c>
      <c r="AB53" s="212">
        <v>0</v>
      </c>
      <c r="AC53" s="212">
        <v>0</v>
      </c>
      <c r="AD53" s="212">
        <v>0</v>
      </c>
      <c r="AE53" s="212">
        <v>0</v>
      </c>
      <c r="AF53" s="198" t="s">
        <v>1190</v>
      </c>
      <c r="AG53" s="37"/>
    </row>
    <row r="54" spans="1:34" ht="15" customHeight="1">
      <c r="A54" s="36" t="s">
        <v>691</v>
      </c>
      <c r="B54" s="201" t="s">
        <v>189</v>
      </c>
      <c r="C54" s="213">
        <v>3.0000000000000001E-5</v>
      </c>
      <c r="D54" s="213">
        <v>4.6999999999999997E-5</v>
      </c>
      <c r="E54" s="213">
        <v>6.0000000000000002E-5</v>
      </c>
      <c r="F54" s="213">
        <v>6.7999999999999999E-5</v>
      </c>
      <c r="G54" s="213">
        <v>7.7999999999999999E-5</v>
      </c>
      <c r="H54" s="213">
        <v>8.7000000000000001E-5</v>
      </c>
      <c r="I54" s="213">
        <v>9.7999999999999997E-5</v>
      </c>
      <c r="J54" s="213">
        <v>1.08E-4</v>
      </c>
      <c r="K54" s="213">
        <v>1.18E-4</v>
      </c>
      <c r="L54" s="213">
        <v>1.2799999999999999E-4</v>
      </c>
      <c r="M54" s="213">
        <v>1.3899999999999999E-4</v>
      </c>
      <c r="N54" s="213">
        <v>1.4899999999999999E-4</v>
      </c>
      <c r="O54" s="213">
        <v>1.6000000000000001E-4</v>
      </c>
      <c r="P54" s="213">
        <v>1.7200000000000001E-4</v>
      </c>
      <c r="Q54" s="213">
        <v>1.84E-4</v>
      </c>
      <c r="R54" s="213">
        <v>1.9599999999999999E-4</v>
      </c>
      <c r="S54" s="213">
        <v>2.0799999999999999E-4</v>
      </c>
      <c r="T54" s="213">
        <v>2.2100000000000001E-4</v>
      </c>
      <c r="U54" s="213">
        <v>2.3499999999999999E-4</v>
      </c>
      <c r="V54" s="213">
        <v>2.4899999999999998E-4</v>
      </c>
      <c r="W54" s="213">
        <v>2.63E-4</v>
      </c>
      <c r="X54" s="213">
        <v>2.7799999999999998E-4</v>
      </c>
      <c r="Y54" s="213">
        <v>2.9300000000000002E-4</v>
      </c>
      <c r="Z54" s="213">
        <v>3.0800000000000001E-4</v>
      </c>
      <c r="AA54" s="213">
        <v>3.2200000000000002E-4</v>
      </c>
      <c r="AB54" s="213">
        <v>3.3700000000000001E-4</v>
      </c>
      <c r="AC54" s="213">
        <v>3.5199999999999999E-4</v>
      </c>
      <c r="AD54" s="213">
        <v>3.68E-4</v>
      </c>
      <c r="AE54" s="213">
        <v>3.8499999999999998E-4</v>
      </c>
      <c r="AF54" s="195">
        <v>9.5911999999999997E-2</v>
      </c>
      <c r="AG54" s="37"/>
    </row>
    <row r="55" spans="1:34" ht="15" customHeight="1">
      <c r="A55" s="35"/>
      <c r="B55" s="201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>
      <c r="A56" s="36" t="s">
        <v>690</v>
      </c>
      <c r="B56" s="199" t="s">
        <v>195</v>
      </c>
      <c r="C56" s="212">
        <v>0</v>
      </c>
      <c r="D56" s="212">
        <v>0</v>
      </c>
      <c r="E56" s="212">
        <v>0</v>
      </c>
      <c r="F56" s="212">
        <v>0</v>
      </c>
      <c r="G56" s="212">
        <v>0</v>
      </c>
      <c r="H56" s="212">
        <v>0</v>
      </c>
      <c r="I56" s="212">
        <v>0</v>
      </c>
      <c r="J56" s="212">
        <v>0</v>
      </c>
      <c r="K56" s="212">
        <v>0</v>
      </c>
      <c r="L56" s="212">
        <v>0</v>
      </c>
      <c r="M56" s="212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>
        <v>0</v>
      </c>
      <c r="U56" s="212">
        <v>0</v>
      </c>
      <c r="V56" s="212">
        <v>0</v>
      </c>
      <c r="W56" s="212">
        <v>0</v>
      </c>
      <c r="X56" s="212">
        <v>0</v>
      </c>
      <c r="Y56" s="212">
        <v>0</v>
      </c>
      <c r="Z56" s="212">
        <v>0</v>
      </c>
      <c r="AA56" s="212">
        <v>0</v>
      </c>
      <c r="AB56" s="212">
        <v>0</v>
      </c>
      <c r="AC56" s="212">
        <v>0</v>
      </c>
      <c r="AD56" s="212">
        <v>0</v>
      </c>
      <c r="AE56" s="212">
        <v>0</v>
      </c>
      <c r="AF56" s="198" t="s">
        <v>1190</v>
      </c>
      <c r="AG56" s="37"/>
    </row>
    <row r="57" spans="1:34" ht="15" customHeight="1">
      <c r="A57" s="36" t="s">
        <v>689</v>
      </c>
      <c r="B57" s="199" t="s">
        <v>21</v>
      </c>
      <c r="C57" s="212">
        <v>4.8999999999999998E-5</v>
      </c>
      <c r="D57" s="212">
        <v>7.8999999999999996E-5</v>
      </c>
      <c r="E57" s="212">
        <v>1.0399999999999999E-4</v>
      </c>
      <c r="F57" s="212">
        <v>1.21E-4</v>
      </c>
      <c r="G57" s="212">
        <v>1.3999999999999999E-4</v>
      </c>
      <c r="H57" s="212">
        <v>1.6200000000000001E-4</v>
      </c>
      <c r="I57" s="212">
        <v>1.8599999999999999E-4</v>
      </c>
      <c r="J57" s="212">
        <v>2.1100000000000001E-4</v>
      </c>
      <c r="K57" s="212">
        <v>2.3699999999999999E-4</v>
      </c>
      <c r="L57" s="212">
        <v>2.6400000000000002E-4</v>
      </c>
      <c r="M57" s="212">
        <v>2.9300000000000002E-4</v>
      </c>
      <c r="N57" s="212">
        <v>3.2299999999999999E-4</v>
      </c>
      <c r="O57" s="212">
        <v>3.5599999999999998E-4</v>
      </c>
      <c r="P57" s="212">
        <v>3.9199999999999999E-4</v>
      </c>
      <c r="Q57" s="212">
        <v>4.2999999999999999E-4</v>
      </c>
      <c r="R57" s="212">
        <v>4.6999999999999999E-4</v>
      </c>
      <c r="S57" s="212">
        <v>5.1400000000000003E-4</v>
      </c>
      <c r="T57" s="212">
        <v>5.5999999999999995E-4</v>
      </c>
      <c r="U57" s="212">
        <v>6.0899999999999995E-4</v>
      </c>
      <c r="V57" s="212">
        <v>6.6200000000000005E-4</v>
      </c>
      <c r="W57" s="212">
        <v>7.18E-4</v>
      </c>
      <c r="X57" s="212">
        <v>7.7700000000000002E-4</v>
      </c>
      <c r="Y57" s="212">
        <v>8.3799999999999999E-4</v>
      </c>
      <c r="Z57" s="212">
        <v>9.01E-4</v>
      </c>
      <c r="AA57" s="212">
        <v>9.6500000000000004E-4</v>
      </c>
      <c r="AB57" s="212">
        <v>1.0319999999999999E-3</v>
      </c>
      <c r="AC57" s="212">
        <v>1.1000000000000001E-3</v>
      </c>
      <c r="AD57" s="212">
        <v>1.173E-3</v>
      </c>
      <c r="AE57" s="212">
        <v>1.2520000000000001E-3</v>
      </c>
      <c r="AF57" s="198">
        <v>0.122627</v>
      </c>
      <c r="AG57" s="37"/>
    </row>
    <row r="58" spans="1:34" ht="12" customHeight="1">
      <c r="A58" s="36" t="s">
        <v>688</v>
      </c>
      <c r="B58" s="199" t="s">
        <v>434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X58" s="212">
        <v>0</v>
      </c>
      <c r="Y58" s="212">
        <v>0</v>
      </c>
      <c r="Z58" s="212">
        <v>0</v>
      </c>
      <c r="AA58" s="212">
        <v>0</v>
      </c>
      <c r="AB58" s="212">
        <v>0</v>
      </c>
      <c r="AC58" s="212">
        <v>0</v>
      </c>
      <c r="AD58" s="212">
        <v>0</v>
      </c>
      <c r="AE58" s="212">
        <v>0</v>
      </c>
      <c r="AF58" s="198" t="s">
        <v>1190</v>
      </c>
      <c r="AG58" s="37"/>
    </row>
    <row r="59" spans="1:34" ht="15" customHeight="1">
      <c r="A59" s="36" t="s">
        <v>687</v>
      </c>
      <c r="B59" s="199" t="s">
        <v>514</v>
      </c>
      <c r="C59" s="212">
        <v>0</v>
      </c>
      <c r="D59" s="212">
        <v>0</v>
      </c>
      <c r="E59" s="212">
        <v>0</v>
      </c>
      <c r="F59" s="212">
        <v>0</v>
      </c>
      <c r="G59" s="212">
        <v>0</v>
      </c>
      <c r="H59" s="212">
        <v>0</v>
      </c>
      <c r="I59" s="212">
        <v>0</v>
      </c>
      <c r="J59" s="212">
        <v>0</v>
      </c>
      <c r="K59" s="212">
        <v>0</v>
      </c>
      <c r="L59" s="212">
        <v>0</v>
      </c>
      <c r="M59" s="212">
        <v>0</v>
      </c>
      <c r="N59" s="212">
        <v>0</v>
      </c>
      <c r="O59" s="212">
        <v>0</v>
      </c>
      <c r="P59" s="212">
        <v>0</v>
      </c>
      <c r="Q59" s="212">
        <v>0</v>
      </c>
      <c r="R59" s="212">
        <v>0</v>
      </c>
      <c r="S59" s="212">
        <v>0</v>
      </c>
      <c r="T59" s="212">
        <v>0</v>
      </c>
      <c r="U59" s="212">
        <v>0</v>
      </c>
      <c r="V59" s="212">
        <v>0</v>
      </c>
      <c r="W59" s="212">
        <v>0</v>
      </c>
      <c r="X59" s="212">
        <v>0</v>
      </c>
      <c r="Y59" s="212">
        <v>0</v>
      </c>
      <c r="Z59" s="212">
        <v>0</v>
      </c>
      <c r="AA59" s="212">
        <v>0</v>
      </c>
      <c r="AB59" s="212">
        <v>0</v>
      </c>
      <c r="AC59" s="212">
        <v>0</v>
      </c>
      <c r="AD59" s="212">
        <v>0</v>
      </c>
      <c r="AE59" s="212">
        <v>0</v>
      </c>
      <c r="AF59" s="198" t="s">
        <v>1190</v>
      </c>
      <c r="AG59" s="37"/>
    </row>
    <row r="60" spans="1:34" ht="15" customHeight="1">
      <c r="A60" s="36" t="s">
        <v>686</v>
      </c>
      <c r="B60" s="201" t="s">
        <v>189</v>
      </c>
      <c r="C60" s="213">
        <v>4.8999999999999998E-5</v>
      </c>
      <c r="D60" s="213">
        <v>7.8999999999999996E-5</v>
      </c>
      <c r="E60" s="213">
        <v>1.0399999999999999E-4</v>
      </c>
      <c r="F60" s="213">
        <v>1.21E-4</v>
      </c>
      <c r="G60" s="213">
        <v>1.3999999999999999E-4</v>
      </c>
      <c r="H60" s="213">
        <v>1.6200000000000001E-4</v>
      </c>
      <c r="I60" s="213">
        <v>1.8599999999999999E-4</v>
      </c>
      <c r="J60" s="213">
        <v>2.1100000000000001E-4</v>
      </c>
      <c r="K60" s="213">
        <v>2.3699999999999999E-4</v>
      </c>
      <c r="L60" s="213">
        <v>2.6400000000000002E-4</v>
      </c>
      <c r="M60" s="213">
        <v>2.9300000000000002E-4</v>
      </c>
      <c r="N60" s="213">
        <v>3.2299999999999999E-4</v>
      </c>
      <c r="O60" s="213">
        <v>3.5599999999999998E-4</v>
      </c>
      <c r="P60" s="213">
        <v>3.9199999999999999E-4</v>
      </c>
      <c r="Q60" s="213">
        <v>4.2999999999999999E-4</v>
      </c>
      <c r="R60" s="213">
        <v>4.6999999999999999E-4</v>
      </c>
      <c r="S60" s="213">
        <v>5.1400000000000003E-4</v>
      </c>
      <c r="T60" s="213">
        <v>5.5999999999999995E-4</v>
      </c>
      <c r="U60" s="213">
        <v>6.0899999999999995E-4</v>
      </c>
      <c r="V60" s="213">
        <v>6.6200000000000005E-4</v>
      </c>
      <c r="W60" s="213">
        <v>7.18E-4</v>
      </c>
      <c r="X60" s="213">
        <v>7.7700000000000002E-4</v>
      </c>
      <c r="Y60" s="213">
        <v>8.3799999999999999E-4</v>
      </c>
      <c r="Z60" s="213">
        <v>9.01E-4</v>
      </c>
      <c r="AA60" s="213">
        <v>9.6500000000000004E-4</v>
      </c>
      <c r="AB60" s="213">
        <v>1.0319999999999999E-3</v>
      </c>
      <c r="AC60" s="213">
        <v>1.1000000000000001E-3</v>
      </c>
      <c r="AD60" s="213">
        <v>1.173E-3</v>
      </c>
      <c r="AE60" s="213">
        <v>1.2520000000000001E-3</v>
      </c>
      <c r="AF60" s="195">
        <v>0.122627</v>
      </c>
      <c r="AG60" s="37"/>
    </row>
    <row r="61" spans="1:34" ht="15" customHeight="1">
      <c r="A61" s="35"/>
      <c r="B61" s="201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>
      <c r="A62" s="36" t="s">
        <v>685</v>
      </c>
      <c r="B62" s="199" t="s">
        <v>199</v>
      </c>
      <c r="C62" s="212">
        <v>1.2999999999999999E-5</v>
      </c>
      <c r="D62" s="212">
        <v>2.1999999999999999E-5</v>
      </c>
      <c r="E62" s="212">
        <v>2.8E-5</v>
      </c>
      <c r="F62" s="212">
        <v>3.3000000000000003E-5</v>
      </c>
      <c r="G62" s="212">
        <v>3.8000000000000002E-5</v>
      </c>
      <c r="H62" s="212">
        <v>4.3999999999999999E-5</v>
      </c>
      <c r="I62" s="212">
        <v>5.1E-5</v>
      </c>
      <c r="J62" s="212">
        <v>5.8E-5</v>
      </c>
      <c r="K62" s="212">
        <v>6.4999999999999994E-5</v>
      </c>
      <c r="L62" s="212">
        <v>7.2000000000000002E-5</v>
      </c>
      <c r="M62" s="212">
        <v>8.0000000000000007E-5</v>
      </c>
      <c r="N62" s="212">
        <v>8.7999999999999998E-5</v>
      </c>
      <c r="O62" s="212">
        <v>9.7E-5</v>
      </c>
      <c r="P62" s="212">
        <v>1.07E-4</v>
      </c>
      <c r="Q62" s="212">
        <v>1.17E-4</v>
      </c>
      <c r="R62" s="212">
        <v>1.2799999999999999E-4</v>
      </c>
      <c r="S62" s="212">
        <v>1.3999999999999999E-4</v>
      </c>
      <c r="T62" s="212">
        <v>1.5300000000000001E-4</v>
      </c>
      <c r="U62" s="212">
        <v>1.66E-4</v>
      </c>
      <c r="V62" s="212">
        <v>1.8100000000000001E-4</v>
      </c>
      <c r="W62" s="212">
        <v>1.9599999999999999E-4</v>
      </c>
      <c r="X62" s="212">
        <v>2.12E-4</v>
      </c>
      <c r="Y62" s="212">
        <v>2.2900000000000001E-4</v>
      </c>
      <c r="Z62" s="212">
        <v>2.4600000000000002E-4</v>
      </c>
      <c r="AA62" s="212">
        <v>2.63E-4</v>
      </c>
      <c r="AB62" s="212">
        <v>2.8200000000000002E-4</v>
      </c>
      <c r="AC62" s="212">
        <v>2.9999999999999997E-4</v>
      </c>
      <c r="AD62" s="212">
        <v>3.2000000000000003E-4</v>
      </c>
      <c r="AE62" s="212">
        <v>3.4200000000000002E-4</v>
      </c>
      <c r="AF62" s="198">
        <v>0.122627</v>
      </c>
      <c r="AG62" s="37"/>
    </row>
    <row r="63" spans="1:34" ht="15" customHeight="1" thickBot="1">
      <c r="A63" s="36" t="s">
        <v>684</v>
      </c>
      <c r="B63" s="199" t="s">
        <v>200</v>
      </c>
      <c r="C63" s="212">
        <v>3.6000000000000001E-5</v>
      </c>
      <c r="D63" s="212">
        <v>5.8E-5</v>
      </c>
      <c r="E63" s="212">
        <v>7.6000000000000004E-5</v>
      </c>
      <c r="F63" s="212">
        <v>8.7999999999999998E-5</v>
      </c>
      <c r="G63" s="212">
        <v>1.02E-4</v>
      </c>
      <c r="H63" s="212">
        <v>1.18E-4</v>
      </c>
      <c r="I63" s="212">
        <v>1.35E-4</v>
      </c>
      <c r="J63" s="212">
        <v>1.5300000000000001E-4</v>
      </c>
      <c r="K63" s="212">
        <v>1.7200000000000001E-4</v>
      </c>
      <c r="L63" s="212">
        <v>1.92E-4</v>
      </c>
      <c r="M63" s="212">
        <v>2.13E-4</v>
      </c>
      <c r="N63" s="212">
        <v>2.3499999999999999E-4</v>
      </c>
      <c r="O63" s="212">
        <v>2.5900000000000001E-4</v>
      </c>
      <c r="P63" s="212">
        <v>2.8499999999999999E-4</v>
      </c>
      <c r="Q63" s="212">
        <v>3.1300000000000002E-4</v>
      </c>
      <c r="R63" s="212">
        <v>3.4200000000000002E-4</v>
      </c>
      <c r="S63" s="212">
        <v>3.7300000000000001E-4</v>
      </c>
      <c r="T63" s="212">
        <v>4.0700000000000003E-4</v>
      </c>
      <c r="U63" s="212">
        <v>4.4299999999999998E-4</v>
      </c>
      <c r="V63" s="212">
        <v>4.8099999999999998E-4</v>
      </c>
      <c r="W63" s="212">
        <v>5.22E-4</v>
      </c>
      <c r="X63" s="212">
        <v>5.6499999999999996E-4</v>
      </c>
      <c r="Y63" s="212">
        <v>6.0999999999999997E-4</v>
      </c>
      <c r="Z63" s="212">
        <v>6.5499999999999998E-4</v>
      </c>
      <c r="AA63" s="212">
        <v>7.0200000000000004E-4</v>
      </c>
      <c r="AB63" s="212">
        <v>7.5000000000000002E-4</v>
      </c>
      <c r="AC63" s="212">
        <v>8.0000000000000004E-4</v>
      </c>
      <c r="AD63" s="212">
        <v>8.5300000000000003E-4</v>
      </c>
      <c r="AE63" s="212">
        <v>9.1E-4</v>
      </c>
      <c r="AF63" s="198">
        <v>0.122627</v>
      </c>
      <c r="AG63" s="37"/>
    </row>
    <row r="64" spans="1:34" ht="15" customHeight="1">
      <c r="A64" s="35"/>
      <c r="B64" s="215" t="s">
        <v>2126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14"/>
      <c r="AH64" s="142"/>
    </row>
    <row r="65" spans="2:33" ht="15" customHeight="1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>
      <c r="B69" s="37" t="s">
        <v>2127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>
      <c r="B75" s="37" t="s">
        <v>2123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>
      <c r="B76" s="37" t="s">
        <v>2128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>
      <c r="B77" s="37" t="s">
        <v>2564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/>
    <row r="89" spans="2:33" ht="12" customHeight="1"/>
    <row r="94" spans="2:33" ht="15" customHeight="1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/>
    <row r="104" ht="12" customHeight="1"/>
    <row r="110" ht="12" customHeight="1"/>
    <row r="114" ht="12" customHeight="1"/>
    <row r="120" ht="12" customHeight="1"/>
    <row r="125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721</v>
      </c>
      <c r="B10" s="52" t="s">
        <v>720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>
      <c r="B17" s="53" t="s">
        <v>468</v>
      </c>
    </row>
    <row r="18" spans="1:33" ht="15" customHeight="1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/>
    <row r="30" spans="1:33" ht="12" customHeight="1">
      <c r="B30" s="53" t="s">
        <v>2015</v>
      </c>
    </row>
    <row r="31" spans="1:33" ht="12" customHeight="1">
      <c r="B31" s="53" t="s">
        <v>456</v>
      </c>
    </row>
    <row r="32" spans="1:33" ht="12" customHeight="1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>
      <c r="B44" s="53" t="s">
        <v>445</v>
      </c>
    </row>
    <row r="45" spans="1:33" ht="15" customHeight="1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>
      <c r="B48" s="53" t="s">
        <v>443</v>
      </c>
    </row>
    <row r="49" spans="1:34" ht="15" customHeight="1">
      <c r="B49" s="53" t="s">
        <v>194</v>
      </c>
    </row>
    <row r="50" spans="1:34" ht="15" customHeight="1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>
      <c r="B55" s="53" t="s">
        <v>197</v>
      </c>
    </row>
    <row r="56" spans="1:34" ht="15" customHeight="1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>
      <c r="B61" s="53" t="s">
        <v>198</v>
      </c>
    </row>
    <row r="62" spans="1:34" ht="15" customHeight="1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>
      <c r="B64" s="225" t="s">
        <v>2016</v>
      </c>
      <c r="C64" s="226"/>
      <c r="D64" s="226"/>
      <c r="E64" s="226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142"/>
    </row>
    <row r="65" spans="2:2" ht="15" customHeight="1">
      <c r="B65" s="22" t="s">
        <v>2017</v>
      </c>
    </row>
    <row r="66" spans="2:2" ht="12" customHeight="1">
      <c r="B66" s="22" t="s">
        <v>2018</v>
      </c>
    </row>
    <row r="67" spans="2:2" ht="15" customHeight="1">
      <c r="B67" s="22" t="s">
        <v>2011</v>
      </c>
    </row>
    <row r="68" spans="2:2" ht="15" customHeight="1">
      <c r="B68" s="22" t="s">
        <v>2019</v>
      </c>
    </row>
    <row r="69" spans="2:2" ht="15" customHeight="1">
      <c r="B69" s="22" t="s">
        <v>2020</v>
      </c>
    </row>
    <row r="70" spans="2:2" ht="15" customHeight="1">
      <c r="B70" s="22" t="s">
        <v>1984</v>
      </c>
    </row>
    <row r="71" spans="2:2" ht="15" customHeight="1">
      <c r="B71" s="22" t="s">
        <v>1155</v>
      </c>
    </row>
    <row r="72" spans="2:2" ht="15" customHeight="1">
      <c r="B72" s="22" t="s">
        <v>2034</v>
      </c>
    </row>
    <row r="73" spans="2:2" ht="15" customHeight="1">
      <c r="B73" s="22" t="s">
        <v>368</v>
      </c>
    </row>
    <row r="74" spans="2:2" ht="12" customHeight="1">
      <c r="B74" s="22" t="s">
        <v>2012</v>
      </c>
    </row>
    <row r="75" spans="2:2" ht="15" customHeight="1">
      <c r="B75" s="22" t="s">
        <v>2021</v>
      </c>
    </row>
    <row r="76" spans="2:2" ht="15" customHeight="1">
      <c r="B76" s="22" t="s">
        <v>2022</v>
      </c>
    </row>
    <row r="80" spans="2:2" ht="12" customHeight="1"/>
    <row r="85" ht="12" customHeight="1"/>
    <row r="89" ht="12" customHeight="1"/>
    <row r="97" ht="12" customHeight="1"/>
    <row r="104" ht="12" customHeight="1"/>
    <row r="110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G13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/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/>
    <row r="8" spans="1:33" ht="12" customHeight="1"/>
    <row r="9" spans="1:33" ht="12" customHeight="1"/>
    <row r="10" spans="1:33" ht="15" customHeight="1">
      <c r="A10" s="36" t="s">
        <v>820</v>
      </c>
      <c r="B10" s="205" t="s">
        <v>2180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816</v>
      </c>
      <c r="B17" s="199" t="s">
        <v>45</v>
      </c>
      <c r="C17" s="210">
        <v>0.452322</v>
      </c>
      <c r="D17" s="210">
        <v>1.6698379999999999</v>
      </c>
      <c r="E17" s="210">
        <v>1.7089570000000001</v>
      </c>
      <c r="F17" s="210">
        <v>1.8130539999999999</v>
      </c>
      <c r="G17" s="210">
        <v>1.9003209999999999</v>
      </c>
      <c r="H17" s="210">
        <v>1.948664</v>
      </c>
      <c r="I17" s="210">
        <v>1.9591829999999999</v>
      </c>
      <c r="J17" s="210">
        <v>1.946008</v>
      </c>
      <c r="K17" s="210">
        <v>1.9137569999999999</v>
      </c>
      <c r="L17" s="210">
        <v>1.8983559999999999</v>
      </c>
      <c r="M17" s="210">
        <v>1.8973610000000001</v>
      </c>
      <c r="N17" s="210">
        <v>1.9084190000000001</v>
      </c>
      <c r="O17" s="210">
        <v>1.937584</v>
      </c>
      <c r="P17" s="210">
        <v>1.97052</v>
      </c>
      <c r="Q17" s="210">
        <v>1.9953399999999999</v>
      </c>
      <c r="R17" s="210">
        <v>2.0090629999999998</v>
      </c>
      <c r="S17" s="210">
        <v>2.0310899999999998</v>
      </c>
      <c r="T17" s="210">
        <v>2.0470229999999998</v>
      </c>
      <c r="U17" s="210">
        <v>2.0749840000000002</v>
      </c>
      <c r="V17" s="210">
        <v>2.1178669999999999</v>
      </c>
      <c r="W17" s="210">
        <v>2.1521430000000001</v>
      </c>
      <c r="X17" s="210">
        <v>2.1763089999999998</v>
      </c>
      <c r="Y17" s="210">
        <v>2.1793429999999998</v>
      </c>
      <c r="Z17" s="210">
        <v>2.1788780000000001</v>
      </c>
      <c r="AA17" s="210">
        <v>2.1784219999999999</v>
      </c>
      <c r="AB17" s="210">
        <v>2.1869499999999999</v>
      </c>
      <c r="AC17" s="210">
        <v>2.2043720000000002</v>
      </c>
      <c r="AD17" s="210">
        <v>2.2190759999999998</v>
      </c>
      <c r="AE17" s="210">
        <v>2.2235879999999999</v>
      </c>
      <c r="AF17" s="198">
        <v>5.8522999999999999E-2</v>
      </c>
      <c r="AG17" s="37"/>
    </row>
    <row r="18" spans="1:33" ht="15" customHeight="1">
      <c r="A18" s="36" t="s">
        <v>815</v>
      </c>
      <c r="B18" s="199" t="s">
        <v>27</v>
      </c>
      <c r="C18" s="210">
        <v>0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0">
        <v>0</v>
      </c>
      <c r="O18" s="210">
        <v>0</v>
      </c>
      <c r="P18" s="210">
        <v>0</v>
      </c>
      <c r="Q18" s="210">
        <v>0</v>
      </c>
      <c r="R18" s="210">
        <v>0</v>
      </c>
      <c r="S18" s="210">
        <v>0</v>
      </c>
      <c r="T18" s="210">
        <v>0</v>
      </c>
      <c r="U18" s="210">
        <v>0</v>
      </c>
      <c r="V18" s="210">
        <v>0</v>
      </c>
      <c r="W18" s="210">
        <v>0</v>
      </c>
      <c r="X18" s="210">
        <v>0</v>
      </c>
      <c r="Y18" s="210">
        <v>0</v>
      </c>
      <c r="Z18" s="210">
        <v>0</v>
      </c>
      <c r="AA18" s="210">
        <v>0</v>
      </c>
      <c r="AB18" s="210">
        <v>0</v>
      </c>
      <c r="AC18" s="210">
        <v>0</v>
      </c>
      <c r="AD18" s="210">
        <v>0</v>
      </c>
      <c r="AE18" s="210">
        <v>0</v>
      </c>
      <c r="AF18" s="198" t="s">
        <v>1190</v>
      </c>
      <c r="AG18" s="37"/>
    </row>
    <row r="19" spans="1:33" ht="15" customHeight="1">
      <c r="A19" s="36" t="s">
        <v>814</v>
      </c>
      <c r="B19" s="199" t="s">
        <v>26</v>
      </c>
      <c r="C19" s="210">
        <v>1.1E-5</v>
      </c>
      <c r="D19" s="210">
        <v>1.0000000000000001E-5</v>
      </c>
      <c r="E19" s="210">
        <v>1.0000000000000001E-5</v>
      </c>
      <c r="F19" s="210">
        <v>9.0000000000000002E-6</v>
      </c>
      <c r="G19" s="210">
        <v>9.0000000000000002E-6</v>
      </c>
      <c r="H19" s="210">
        <v>7.9999999999999996E-6</v>
      </c>
      <c r="I19" s="210">
        <v>7.9999999999999996E-6</v>
      </c>
      <c r="J19" s="210">
        <v>7.9999999999999996E-6</v>
      </c>
      <c r="K19" s="210">
        <v>6.9999999999999999E-6</v>
      </c>
      <c r="L19" s="210">
        <v>6.9999999999999999E-6</v>
      </c>
      <c r="M19" s="210">
        <v>6.9999999999999999E-6</v>
      </c>
      <c r="N19" s="210">
        <v>6.9999999999999999E-6</v>
      </c>
      <c r="O19" s="210">
        <v>6.9999999999999999E-6</v>
      </c>
      <c r="P19" s="210">
        <v>6.9999999999999999E-6</v>
      </c>
      <c r="Q19" s="210">
        <v>6.9999999999999999E-6</v>
      </c>
      <c r="R19" s="210">
        <v>6.9999999999999999E-6</v>
      </c>
      <c r="S19" s="210">
        <v>6.9999999999999999E-6</v>
      </c>
      <c r="T19" s="210">
        <v>6.9999999999999999E-6</v>
      </c>
      <c r="U19" s="210">
        <v>6.9999999999999999E-6</v>
      </c>
      <c r="V19" s="210">
        <v>6.9999999999999999E-6</v>
      </c>
      <c r="W19" s="210">
        <v>6.9999999999999999E-6</v>
      </c>
      <c r="X19" s="210">
        <v>6.9999999999999999E-6</v>
      </c>
      <c r="Y19" s="210">
        <v>6.9999999999999999E-6</v>
      </c>
      <c r="Z19" s="210">
        <v>6.9999999999999999E-6</v>
      </c>
      <c r="AA19" s="210">
        <v>6.9999999999999999E-6</v>
      </c>
      <c r="AB19" s="210">
        <v>6.9999999999999999E-6</v>
      </c>
      <c r="AC19" s="210">
        <v>6.9999999999999999E-6</v>
      </c>
      <c r="AD19" s="210">
        <v>6.9999999999999999E-6</v>
      </c>
      <c r="AE19" s="210">
        <v>6.9999999999999999E-6</v>
      </c>
      <c r="AF19" s="198">
        <v>-1.7041000000000001E-2</v>
      </c>
      <c r="AG19" s="37"/>
    </row>
    <row r="20" spans="1:33" ht="15" customHeight="1">
      <c r="A20" s="36" t="s">
        <v>813</v>
      </c>
      <c r="B20" s="199" t="s">
        <v>766</v>
      </c>
      <c r="C20" s="210">
        <v>0</v>
      </c>
      <c r="D20" s="210">
        <v>0</v>
      </c>
      <c r="E20" s="210">
        <v>0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0">
        <v>0</v>
      </c>
      <c r="O20" s="210">
        <v>0</v>
      </c>
      <c r="P20" s="210">
        <v>0</v>
      </c>
      <c r="Q20" s="210">
        <v>0</v>
      </c>
      <c r="R20" s="210">
        <v>0</v>
      </c>
      <c r="S20" s="210">
        <v>0</v>
      </c>
      <c r="T20" s="210">
        <v>0</v>
      </c>
      <c r="U20" s="210">
        <v>0</v>
      </c>
      <c r="V20" s="210">
        <v>0</v>
      </c>
      <c r="W20" s="210">
        <v>0</v>
      </c>
      <c r="X20" s="210">
        <v>0</v>
      </c>
      <c r="Y20" s="210">
        <v>0</v>
      </c>
      <c r="Z20" s="210">
        <v>0</v>
      </c>
      <c r="AA20" s="210">
        <v>0</v>
      </c>
      <c r="AB20" s="210">
        <v>0</v>
      </c>
      <c r="AC20" s="210">
        <v>0</v>
      </c>
      <c r="AD20" s="210">
        <v>0</v>
      </c>
      <c r="AE20" s="210">
        <v>0</v>
      </c>
      <c r="AF20" s="198" t="s">
        <v>1190</v>
      </c>
      <c r="AG20" s="37"/>
    </row>
    <row r="21" spans="1:33" ht="15" customHeight="1">
      <c r="A21" s="36" t="s">
        <v>812</v>
      </c>
      <c r="B21" s="199" t="s">
        <v>44</v>
      </c>
      <c r="C21" s="210">
        <v>0.45233299999999999</v>
      </c>
      <c r="D21" s="210">
        <v>1.669848</v>
      </c>
      <c r="E21" s="210">
        <v>1.708966</v>
      </c>
      <c r="F21" s="210">
        <v>1.8130630000000001</v>
      </c>
      <c r="G21" s="210">
        <v>1.9003300000000001</v>
      </c>
      <c r="H21" s="210">
        <v>1.948672</v>
      </c>
      <c r="I21" s="210">
        <v>1.95919</v>
      </c>
      <c r="J21" s="210">
        <v>1.946016</v>
      </c>
      <c r="K21" s="210">
        <v>1.913764</v>
      </c>
      <c r="L21" s="210">
        <v>1.898363</v>
      </c>
      <c r="M21" s="210">
        <v>1.8973679999999999</v>
      </c>
      <c r="N21" s="210">
        <v>1.908426</v>
      </c>
      <c r="O21" s="210">
        <v>1.9375899999999999</v>
      </c>
      <c r="P21" s="210">
        <v>1.970526</v>
      </c>
      <c r="Q21" s="210">
        <v>1.995347</v>
      </c>
      <c r="R21" s="210">
        <v>2.0090690000000002</v>
      </c>
      <c r="S21" s="210">
        <v>2.0310959999999998</v>
      </c>
      <c r="T21" s="210">
        <v>2.0470299999999999</v>
      </c>
      <c r="U21" s="210">
        <v>2.0749909999999998</v>
      </c>
      <c r="V21" s="210">
        <v>2.117874</v>
      </c>
      <c r="W21" s="210">
        <v>2.1521490000000001</v>
      </c>
      <c r="X21" s="210">
        <v>2.1763159999999999</v>
      </c>
      <c r="Y21" s="210">
        <v>2.1793490000000002</v>
      </c>
      <c r="Z21" s="210">
        <v>2.1788850000000002</v>
      </c>
      <c r="AA21" s="210">
        <v>2.1784289999999999</v>
      </c>
      <c r="AB21" s="210">
        <v>2.186957</v>
      </c>
      <c r="AC21" s="210">
        <v>2.2043789999999999</v>
      </c>
      <c r="AD21" s="210">
        <v>2.2190820000000002</v>
      </c>
      <c r="AE21" s="210">
        <v>2.223595</v>
      </c>
      <c r="AF21" s="198">
        <v>5.8521999999999998E-2</v>
      </c>
      <c r="AG21" s="37"/>
    </row>
    <row r="22" spans="1:33" ht="15" customHeight="1">
      <c r="A22" s="36" t="s">
        <v>811</v>
      </c>
      <c r="B22" s="199" t="s">
        <v>30</v>
      </c>
      <c r="C22" s="210">
        <v>102.55697600000001</v>
      </c>
      <c r="D22" s="210">
        <v>102.16973900000001</v>
      </c>
      <c r="E22" s="210">
        <v>102.94813499999999</v>
      </c>
      <c r="F22" s="210">
        <v>104.58776899999999</v>
      </c>
      <c r="G22" s="210">
        <v>107.761101</v>
      </c>
      <c r="H22" s="210">
        <v>109.744331</v>
      </c>
      <c r="I22" s="210">
        <v>110.06560500000001</v>
      </c>
      <c r="J22" s="210">
        <v>109.78626300000001</v>
      </c>
      <c r="K22" s="210">
        <v>108.76707500000001</v>
      </c>
      <c r="L22" s="210">
        <v>108.59129299999999</v>
      </c>
      <c r="M22" s="210">
        <v>109.87088799999999</v>
      </c>
      <c r="N22" s="210">
        <v>111.181236</v>
      </c>
      <c r="O22" s="210">
        <v>112.790482</v>
      </c>
      <c r="P22" s="210">
        <v>115.011284</v>
      </c>
      <c r="Q22" s="210">
        <v>117.09103399999999</v>
      </c>
      <c r="R22" s="210">
        <v>118.81456</v>
      </c>
      <c r="S22" s="210">
        <v>120.60591100000001</v>
      </c>
      <c r="T22" s="210">
        <v>121.857483</v>
      </c>
      <c r="U22" s="210">
        <v>123.55703699999999</v>
      </c>
      <c r="V22" s="210">
        <v>126.239891</v>
      </c>
      <c r="W22" s="210">
        <v>128.18772899999999</v>
      </c>
      <c r="X22" s="210">
        <v>129.50704999999999</v>
      </c>
      <c r="Y22" s="210">
        <v>130.156128</v>
      </c>
      <c r="Z22" s="210">
        <v>130.329407</v>
      </c>
      <c r="AA22" s="210">
        <v>130.70207199999999</v>
      </c>
      <c r="AB22" s="210">
        <v>131.450165</v>
      </c>
      <c r="AC22" s="210">
        <v>132.44387800000001</v>
      </c>
      <c r="AD22" s="210">
        <v>133.18228099999999</v>
      </c>
      <c r="AE22" s="210">
        <v>134.40806599999999</v>
      </c>
      <c r="AF22" s="198">
        <v>9.7059999999999994E-3</v>
      </c>
      <c r="AG22" s="37"/>
    </row>
    <row r="23" spans="1:33" ht="15" customHeight="1">
      <c r="A23" s="36" t="s">
        <v>810</v>
      </c>
      <c r="B23" s="199" t="s">
        <v>809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808</v>
      </c>
      <c r="B24" s="199" t="s">
        <v>31</v>
      </c>
      <c r="C24" s="210">
        <v>0</v>
      </c>
      <c r="D24" s="210">
        <v>0</v>
      </c>
      <c r="E24" s="210">
        <v>0</v>
      </c>
      <c r="F24" s="210">
        <v>0</v>
      </c>
      <c r="G24" s="210">
        <v>0</v>
      </c>
      <c r="H24" s="210">
        <v>0</v>
      </c>
      <c r="I24" s="210">
        <v>0</v>
      </c>
      <c r="J24" s="210">
        <v>0</v>
      </c>
      <c r="K24" s="210">
        <v>0</v>
      </c>
      <c r="L24" s="210">
        <v>0</v>
      </c>
      <c r="M24" s="210">
        <v>0</v>
      </c>
      <c r="N24" s="210">
        <v>0</v>
      </c>
      <c r="O24" s="210">
        <v>0</v>
      </c>
      <c r="P24" s="210">
        <v>0</v>
      </c>
      <c r="Q24" s="210">
        <v>0</v>
      </c>
      <c r="R24" s="210">
        <v>0</v>
      </c>
      <c r="S24" s="210">
        <v>0</v>
      </c>
      <c r="T24" s="210">
        <v>0</v>
      </c>
      <c r="U24" s="210">
        <v>0</v>
      </c>
      <c r="V24" s="210">
        <v>0</v>
      </c>
      <c r="W24" s="210">
        <v>0</v>
      </c>
      <c r="X24" s="210">
        <v>0</v>
      </c>
      <c r="Y24" s="210">
        <v>0</v>
      </c>
      <c r="Z24" s="210">
        <v>0</v>
      </c>
      <c r="AA24" s="210">
        <v>0</v>
      </c>
      <c r="AB24" s="210">
        <v>0</v>
      </c>
      <c r="AC24" s="210">
        <v>0</v>
      </c>
      <c r="AD24" s="210">
        <v>0</v>
      </c>
      <c r="AE24" s="210">
        <v>0</v>
      </c>
      <c r="AF24" s="198" t="s">
        <v>1190</v>
      </c>
      <c r="AG24" s="37"/>
    </row>
    <row r="25" spans="1:33" ht="12" customHeight="1">
      <c r="A25" s="36" t="s">
        <v>807</v>
      </c>
      <c r="B25" s="199" t="s">
        <v>32</v>
      </c>
      <c r="C25" s="210">
        <v>0</v>
      </c>
      <c r="D25" s="210">
        <v>0</v>
      </c>
      <c r="E25" s="210">
        <v>0</v>
      </c>
      <c r="F25" s="210">
        <v>0</v>
      </c>
      <c r="G25" s="210">
        <v>0</v>
      </c>
      <c r="H25" s="210">
        <v>0</v>
      </c>
      <c r="I25" s="210">
        <v>0</v>
      </c>
      <c r="J25" s="210">
        <v>0</v>
      </c>
      <c r="K25" s="210">
        <v>0</v>
      </c>
      <c r="L25" s="210">
        <v>0</v>
      </c>
      <c r="M25" s="210">
        <v>0</v>
      </c>
      <c r="N25" s="210">
        <v>0</v>
      </c>
      <c r="O25" s="210">
        <v>0</v>
      </c>
      <c r="P25" s="210">
        <v>0</v>
      </c>
      <c r="Q25" s="210">
        <v>0</v>
      </c>
      <c r="R25" s="210">
        <v>0</v>
      </c>
      <c r="S25" s="210">
        <v>0</v>
      </c>
      <c r="T25" s="210">
        <v>0</v>
      </c>
      <c r="U25" s="210">
        <v>0</v>
      </c>
      <c r="V25" s="210">
        <v>0</v>
      </c>
      <c r="W25" s="210">
        <v>0</v>
      </c>
      <c r="X25" s="210">
        <v>0</v>
      </c>
      <c r="Y25" s="210">
        <v>0</v>
      </c>
      <c r="Z25" s="210">
        <v>0</v>
      </c>
      <c r="AA25" s="210">
        <v>0</v>
      </c>
      <c r="AB25" s="210">
        <v>0</v>
      </c>
      <c r="AC25" s="210">
        <v>0</v>
      </c>
      <c r="AD25" s="210">
        <v>0</v>
      </c>
      <c r="AE25" s="210">
        <v>0</v>
      </c>
      <c r="AF25" s="198" t="s">
        <v>1190</v>
      </c>
      <c r="AG25" s="37"/>
    </row>
    <row r="26" spans="1:33" ht="12" customHeight="1">
      <c r="A26" s="36" t="s">
        <v>806</v>
      </c>
      <c r="B26" s="199" t="s">
        <v>36</v>
      </c>
      <c r="C26" s="210">
        <v>125.76707500000001</v>
      </c>
      <c r="D26" s="210">
        <v>123.782494</v>
      </c>
      <c r="E26" s="210">
        <v>123.858315</v>
      </c>
      <c r="F26" s="210">
        <v>125.671082</v>
      </c>
      <c r="G26" s="210">
        <v>130.01885999999999</v>
      </c>
      <c r="H26" s="210">
        <v>133.435135</v>
      </c>
      <c r="I26" s="210">
        <v>135.035934</v>
      </c>
      <c r="J26" s="210">
        <v>135.90914900000001</v>
      </c>
      <c r="K26" s="210">
        <v>135.85406499999999</v>
      </c>
      <c r="L26" s="210">
        <v>136.45285000000001</v>
      </c>
      <c r="M26" s="210">
        <v>138.75187700000001</v>
      </c>
      <c r="N26" s="210">
        <v>140.956299</v>
      </c>
      <c r="O26" s="210">
        <v>143.18301400000001</v>
      </c>
      <c r="P26" s="210">
        <v>146.082367</v>
      </c>
      <c r="Q26" s="210">
        <v>148.542755</v>
      </c>
      <c r="R26" s="210">
        <v>151.15103099999999</v>
      </c>
      <c r="S26" s="210">
        <v>153.87870799999999</v>
      </c>
      <c r="T26" s="210">
        <v>155.755112</v>
      </c>
      <c r="U26" s="210">
        <v>157.67446899999999</v>
      </c>
      <c r="V26" s="210">
        <v>160.80067399999999</v>
      </c>
      <c r="W26" s="210">
        <v>163.15980500000001</v>
      </c>
      <c r="X26" s="210">
        <v>164.64541600000001</v>
      </c>
      <c r="Y26" s="210">
        <v>165.11024499999999</v>
      </c>
      <c r="Z26" s="210">
        <v>165.01975999999999</v>
      </c>
      <c r="AA26" s="210">
        <v>165.21397400000001</v>
      </c>
      <c r="AB26" s="210">
        <v>165.99681100000001</v>
      </c>
      <c r="AC26" s="210">
        <v>166.96327199999999</v>
      </c>
      <c r="AD26" s="210">
        <v>167.631912</v>
      </c>
      <c r="AE26" s="210">
        <v>168.95739699999999</v>
      </c>
      <c r="AF26" s="198">
        <v>1.0599000000000001E-2</v>
      </c>
      <c r="AG26" s="37"/>
    </row>
    <row r="27" spans="1:33" ht="12" customHeight="1">
      <c r="A27" s="36" t="s">
        <v>805</v>
      </c>
      <c r="B27" s="201" t="s">
        <v>35</v>
      </c>
      <c r="C27" s="211">
        <v>228.77638200000001</v>
      </c>
      <c r="D27" s="211">
        <v>227.62207000000001</v>
      </c>
      <c r="E27" s="211">
        <v>228.515411</v>
      </c>
      <c r="F27" s="211">
        <v>232.07191499999999</v>
      </c>
      <c r="G27" s="211">
        <v>239.68029799999999</v>
      </c>
      <c r="H27" s="211">
        <v>245.12814299999999</v>
      </c>
      <c r="I27" s="211">
        <v>247.06073000000001</v>
      </c>
      <c r="J27" s="211">
        <v>247.64141799999999</v>
      </c>
      <c r="K27" s="211">
        <v>246.53491199999999</v>
      </c>
      <c r="L27" s="211">
        <v>246.94250500000001</v>
      </c>
      <c r="M27" s="211">
        <v>250.52014199999999</v>
      </c>
      <c r="N27" s="211">
        <v>254.04595900000001</v>
      </c>
      <c r="O27" s="211">
        <v>257.91107199999999</v>
      </c>
      <c r="P27" s="211">
        <v>263.06417800000003</v>
      </c>
      <c r="Q27" s="211">
        <v>267.62914999999998</v>
      </c>
      <c r="R27" s="211">
        <v>271.97467</v>
      </c>
      <c r="S27" s="211">
        <v>276.515717</v>
      </c>
      <c r="T27" s="211">
        <v>279.65960699999999</v>
      </c>
      <c r="U27" s="211">
        <v>283.306488</v>
      </c>
      <c r="V27" s="211">
        <v>289.15844700000002</v>
      </c>
      <c r="W27" s="211">
        <v>293.49969499999997</v>
      </c>
      <c r="X27" s="211">
        <v>296.32879600000001</v>
      </c>
      <c r="Y27" s="211">
        <v>297.44574</v>
      </c>
      <c r="Z27" s="211">
        <v>297.52804600000002</v>
      </c>
      <c r="AA27" s="211">
        <v>298.09448200000003</v>
      </c>
      <c r="AB27" s="211">
        <v>299.63391100000001</v>
      </c>
      <c r="AC27" s="211">
        <v>301.61151100000001</v>
      </c>
      <c r="AD27" s="211">
        <v>303.03326399999997</v>
      </c>
      <c r="AE27" s="211">
        <v>305.58904999999999</v>
      </c>
      <c r="AF27" s="195">
        <v>1.0392999999999999E-2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1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803</v>
      </c>
      <c r="B30" s="199" t="s">
        <v>45</v>
      </c>
      <c r="C30" s="210">
        <v>0.23078499999999999</v>
      </c>
      <c r="D30" s="210">
        <v>0.88693299999999997</v>
      </c>
      <c r="E30" s="210">
        <v>0.89959599999999995</v>
      </c>
      <c r="F30" s="210">
        <v>0.94067999999999996</v>
      </c>
      <c r="G30" s="210">
        <v>0.98830399999999996</v>
      </c>
      <c r="H30" s="210">
        <v>1.015234</v>
      </c>
      <c r="I30" s="210">
        <v>1.016</v>
      </c>
      <c r="J30" s="210">
        <v>1.0047919999999999</v>
      </c>
      <c r="K30" s="210">
        <v>0.98991300000000004</v>
      </c>
      <c r="L30" s="210">
        <v>0.98443400000000003</v>
      </c>
      <c r="M30" s="210">
        <v>0.98504599999999998</v>
      </c>
      <c r="N30" s="210">
        <v>0.98749299999999995</v>
      </c>
      <c r="O30" s="210">
        <v>0.99860300000000002</v>
      </c>
      <c r="P30" s="210">
        <v>1.0103230000000001</v>
      </c>
      <c r="Q30" s="210">
        <v>1.0182880000000001</v>
      </c>
      <c r="R30" s="210">
        <v>1.0212479999999999</v>
      </c>
      <c r="S30" s="210">
        <v>1.0280720000000001</v>
      </c>
      <c r="T30" s="210">
        <v>1.0357430000000001</v>
      </c>
      <c r="U30" s="210">
        <v>1.0465930000000001</v>
      </c>
      <c r="V30" s="210">
        <v>1.062927</v>
      </c>
      <c r="W30" s="210">
        <v>1.0771790000000001</v>
      </c>
      <c r="X30" s="210">
        <v>1.08779</v>
      </c>
      <c r="Y30" s="210">
        <v>1.0919289999999999</v>
      </c>
      <c r="Z30" s="210">
        <v>1.0969009999999999</v>
      </c>
      <c r="AA30" s="210">
        <v>1.104395</v>
      </c>
      <c r="AB30" s="210">
        <v>1.1136649999999999</v>
      </c>
      <c r="AC30" s="210">
        <v>1.125615</v>
      </c>
      <c r="AD30" s="210">
        <v>1.1363000000000001</v>
      </c>
      <c r="AE30" s="210">
        <v>1.141664</v>
      </c>
      <c r="AF30" s="198">
        <v>5.876E-2</v>
      </c>
      <c r="AG30" s="37"/>
    </row>
    <row r="31" spans="1:33" ht="12" customHeight="1">
      <c r="A31" s="36" t="s">
        <v>802</v>
      </c>
      <c r="B31" s="199" t="s">
        <v>27</v>
      </c>
      <c r="C31" s="210">
        <v>1.07883</v>
      </c>
      <c r="D31" s="210">
        <v>1.056009</v>
      </c>
      <c r="E31" s="210">
        <v>1.0484990000000001</v>
      </c>
      <c r="F31" s="210">
        <v>1.051293</v>
      </c>
      <c r="G31" s="210">
        <v>1.0893079999999999</v>
      </c>
      <c r="H31" s="210">
        <v>1.117048</v>
      </c>
      <c r="I31" s="210">
        <v>1.1210070000000001</v>
      </c>
      <c r="J31" s="210">
        <v>1.1255580000000001</v>
      </c>
      <c r="K31" s="210">
        <v>1.1292880000000001</v>
      </c>
      <c r="L31" s="210">
        <v>1.1425529999999999</v>
      </c>
      <c r="M31" s="210">
        <v>1.17031</v>
      </c>
      <c r="N31" s="210">
        <v>1.190431</v>
      </c>
      <c r="O31" s="210">
        <v>1.2087889999999999</v>
      </c>
      <c r="P31" s="210">
        <v>1.2313000000000001</v>
      </c>
      <c r="Q31" s="210">
        <v>1.249101</v>
      </c>
      <c r="R31" s="210">
        <v>1.2655019999999999</v>
      </c>
      <c r="S31" s="210">
        <v>1.2839210000000001</v>
      </c>
      <c r="T31" s="210">
        <v>1.2976350000000001</v>
      </c>
      <c r="U31" s="210">
        <v>1.310449</v>
      </c>
      <c r="V31" s="210">
        <v>1.3305480000000001</v>
      </c>
      <c r="W31" s="210">
        <v>1.3449409999999999</v>
      </c>
      <c r="X31" s="210">
        <v>1.3525199999999999</v>
      </c>
      <c r="Y31" s="210">
        <v>1.3577319999999999</v>
      </c>
      <c r="Z31" s="210">
        <v>1.3608769999999999</v>
      </c>
      <c r="AA31" s="210">
        <v>1.3724829999999999</v>
      </c>
      <c r="AB31" s="210">
        <v>1.385443</v>
      </c>
      <c r="AC31" s="210">
        <v>1.399176</v>
      </c>
      <c r="AD31" s="210">
        <v>1.408679</v>
      </c>
      <c r="AE31" s="210">
        <v>1.422201</v>
      </c>
      <c r="AF31" s="198">
        <v>9.9179999999999997E-3</v>
      </c>
      <c r="AG31" s="37"/>
    </row>
    <row r="32" spans="1:33" ht="12" customHeight="1">
      <c r="A32" s="36" t="s">
        <v>801</v>
      </c>
      <c r="B32" s="199" t="s">
        <v>26</v>
      </c>
      <c r="C32" s="210">
        <v>1.828E-3</v>
      </c>
      <c r="D32" s="210">
        <v>1.7359999999999999E-3</v>
      </c>
      <c r="E32" s="210">
        <v>1.647E-3</v>
      </c>
      <c r="F32" s="210">
        <v>1.56E-3</v>
      </c>
      <c r="G32" s="210">
        <v>1.4790000000000001E-3</v>
      </c>
      <c r="H32" s="210">
        <v>1.403E-3</v>
      </c>
      <c r="I32" s="210">
        <v>1.3339999999999999E-3</v>
      </c>
      <c r="J32" s="210">
        <v>1.274E-3</v>
      </c>
      <c r="K32" s="210">
        <v>1.2229999999999999E-3</v>
      </c>
      <c r="L32" s="210">
        <v>1.183E-3</v>
      </c>
      <c r="M32" s="210">
        <v>1.1529999999999999E-3</v>
      </c>
      <c r="N32" s="210">
        <v>1.1349999999999999E-3</v>
      </c>
      <c r="O32" s="210">
        <v>1.129E-3</v>
      </c>
      <c r="P32" s="210">
        <v>1.129E-3</v>
      </c>
      <c r="Q32" s="210">
        <v>1.129E-3</v>
      </c>
      <c r="R32" s="210">
        <v>1.129E-3</v>
      </c>
      <c r="S32" s="210">
        <v>1.129E-3</v>
      </c>
      <c r="T32" s="210">
        <v>1.129E-3</v>
      </c>
      <c r="U32" s="210">
        <v>1.129E-3</v>
      </c>
      <c r="V32" s="210">
        <v>1.129E-3</v>
      </c>
      <c r="W32" s="210">
        <v>1.129E-3</v>
      </c>
      <c r="X32" s="210">
        <v>1.129E-3</v>
      </c>
      <c r="Y32" s="210">
        <v>1.129E-3</v>
      </c>
      <c r="Z32" s="210">
        <v>1.129E-3</v>
      </c>
      <c r="AA32" s="210">
        <v>1.129E-3</v>
      </c>
      <c r="AB32" s="210">
        <v>1.129E-3</v>
      </c>
      <c r="AC32" s="210">
        <v>1.129E-3</v>
      </c>
      <c r="AD32" s="210">
        <v>1.129E-3</v>
      </c>
      <c r="AE32" s="210">
        <v>1.129E-3</v>
      </c>
      <c r="AF32" s="198">
        <v>-1.7041000000000001E-2</v>
      </c>
      <c r="AG32" s="37"/>
    </row>
    <row r="33" spans="1:33" ht="12" customHeight="1">
      <c r="A33" s="36" t="s">
        <v>800</v>
      </c>
      <c r="B33" s="199" t="s">
        <v>766</v>
      </c>
      <c r="C33" s="210">
        <v>0</v>
      </c>
      <c r="D33" s="210">
        <v>0</v>
      </c>
      <c r="E33" s="210">
        <v>0</v>
      </c>
      <c r="F33" s="210">
        <v>0</v>
      </c>
      <c r="G33" s="210">
        <v>0</v>
      </c>
      <c r="H33" s="210">
        <v>0</v>
      </c>
      <c r="I33" s="210">
        <v>0</v>
      </c>
      <c r="J33" s="210">
        <v>0</v>
      </c>
      <c r="K33" s="210">
        <v>0</v>
      </c>
      <c r="L33" s="210">
        <v>0</v>
      </c>
      <c r="M33" s="210">
        <v>0</v>
      </c>
      <c r="N33" s="210">
        <v>0</v>
      </c>
      <c r="O33" s="210">
        <v>0</v>
      </c>
      <c r="P33" s="210">
        <v>0</v>
      </c>
      <c r="Q33" s="210">
        <v>0</v>
      </c>
      <c r="R33" s="210">
        <v>0</v>
      </c>
      <c r="S33" s="210">
        <v>0</v>
      </c>
      <c r="T33" s="210">
        <v>0</v>
      </c>
      <c r="U33" s="210">
        <v>0</v>
      </c>
      <c r="V33" s="210">
        <v>0</v>
      </c>
      <c r="W33" s="210">
        <v>0</v>
      </c>
      <c r="X33" s="210">
        <v>0</v>
      </c>
      <c r="Y33" s="210">
        <v>0</v>
      </c>
      <c r="Z33" s="210">
        <v>0</v>
      </c>
      <c r="AA33" s="210">
        <v>0</v>
      </c>
      <c r="AB33" s="210">
        <v>0</v>
      </c>
      <c r="AC33" s="210">
        <v>0</v>
      </c>
      <c r="AD33" s="210">
        <v>0</v>
      </c>
      <c r="AE33" s="210">
        <v>0</v>
      </c>
      <c r="AF33" s="198" t="s">
        <v>1190</v>
      </c>
      <c r="AG33" s="37"/>
    </row>
    <row r="34" spans="1:33" ht="12" customHeight="1">
      <c r="A34" s="36" t="s">
        <v>799</v>
      </c>
      <c r="B34" s="199" t="s">
        <v>44</v>
      </c>
      <c r="C34" s="210">
        <v>1.3114429999999999</v>
      </c>
      <c r="D34" s="210">
        <v>1.944679</v>
      </c>
      <c r="E34" s="210">
        <v>1.9497420000000001</v>
      </c>
      <c r="F34" s="210">
        <v>1.9935339999999999</v>
      </c>
      <c r="G34" s="210">
        <v>2.079091</v>
      </c>
      <c r="H34" s="210">
        <v>2.1336849999999998</v>
      </c>
      <c r="I34" s="210">
        <v>2.138341</v>
      </c>
      <c r="J34" s="210">
        <v>2.131624</v>
      </c>
      <c r="K34" s="210">
        <v>2.1204230000000002</v>
      </c>
      <c r="L34" s="210">
        <v>2.1281699999999999</v>
      </c>
      <c r="M34" s="210">
        <v>2.1565089999999998</v>
      </c>
      <c r="N34" s="210">
        <v>2.1790590000000001</v>
      </c>
      <c r="O34" s="210">
        <v>2.2085219999999999</v>
      </c>
      <c r="P34" s="210">
        <v>2.242753</v>
      </c>
      <c r="Q34" s="210">
        <v>2.268519</v>
      </c>
      <c r="R34" s="210">
        <v>2.2878790000000002</v>
      </c>
      <c r="S34" s="210">
        <v>2.3131219999999999</v>
      </c>
      <c r="T34" s="210">
        <v>2.3345069999999999</v>
      </c>
      <c r="U34" s="210">
        <v>2.358171</v>
      </c>
      <c r="V34" s="210">
        <v>2.3946049999999999</v>
      </c>
      <c r="W34" s="210">
        <v>2.4232499999999999</v>
      </c>
      <c r="X34" s="210">
        <v>2.4414400000000001</v>
      </c>
      <c r="Y34" s="210">
        <v>2.4507910000000002</v>
      </c>
      <c r="Z34" s="210">
        <v>2.458907</v>
      </c>
      <c r="AA34" s="210">
        <v>2.4780069999999998</v>
      </c>
      <c r="AB34" s="210">
        <v>2.500238</v>
      </c>
      <c r="AC34" s="210">
        <v>2.525919</v>
      </c>
      <c r="AD34" s="210">
        <v>2.5461079999999998</v>
      </c>
      <c r="AE34" s="210">
        <v>2.564994</v>
      </c>
      <c r="AF34" s="198">
        <v>2.4247000000000001E-2</v>
      </c>
      <c r="AG34" s="37"/>
    </row>
    <row r="35" spans="1:33" ht="12" customHeight="1">
      <c r="A35" s="36" t="s">
        <v>798</v>
      </c>
      <c r="B35" s="199" t="s">
        <v>30</v>
      </c>
      <c r="C35" s="210">
        <v>49.347724999999997</v>
      </c>
      <c r="D35" s="210">
        <v>50.314174999999999</v>
      </c>
      <c r="E35" s="210">
        <v>51.379105000000003</v>
      </c>
      <c r="F35" s="210">
        <v>52.002845999999998</v>
      </c>
      <c r="G35" s="210">
        <v>54.111457999999999</v>
      </c>
      <c r="H35" s="210">
        <v>55.411011000000002</v>
      </c>
      <c r="I35" s="210">
        <v>55.338859999999997</v>
      </c>
      <c r="J35" s="210">
        <v>54.917648</v>
      </c>
      <c r="K35" s="210">
        <v>54.366897999999999</v>
      </c>
      <c r="L35" s="210">
        <v>54.408107999999999</v>
      </c>
      <c r="M35" s="210">
        <v>55.198363999999998</v>
      </c>
      <c r="N35" s="210">
        <v>55.848784999999999</v>
      </c>
      <c r="O35" s="210">
        <v>56.703277999999997</v>
      </c>
      <c r="P35" s="210">
        <v>57.756701999999997</v>
      </c>
      <c r="Q35" s="210">
        <v>58.660083999999998</v>
      </c>
      <c r="R35" s="210">
        <v>59.176903000000003</v>
      </c>
      <c r="S35" s="210">
        <v>59.677872000000001</v>
      </c>
      <c r="T35" s="210">
        <v>60.236373999999998</v>
      </c>
      <c r="U35" s="210">
        <v>61.023589999999999</v>
      </c>
      <c r="V35" s="210">
        <v>62.127791999999999</v>
      </c>
      <c r="W35" s="210">
        <v>62.983856000000003</v>
      </c>
      <c r="X35" s="210">
        <v>63.548248000000001</v>
      </c>
      <c r="Y35" s="210">
        <v>64.071135999999996</v>
      </c>
      <c r="Z35" s="210">
        <v>64.600182000000004</v>
      </c>
      <c r="AA35" s="210">
        <v>65.413910000000001</v>
      </c>
      <c r="AB35" s="210">
        <v>66.226294999999993</v>
      </c>
      <c r="AC35" s="210">
        <v>67.159508000000002</v>
      </c>
      <c r="AD35" s="210">
        <v>67.959701999999993</v>
      </c>
      <c r="AE35" s="210">
        <v>68.734879000000006</v>
      </c>
      <c r="AF35" s="198">
        <v>1.1905000000000001E-2</v>
      </c>
      <c r="AG35" s="37"/>
    </row>
    <row r="36" spans="1:33" ht="12" customHeight="1">
      <c r="A36" s="36" t="s">
        <v>797</v>
      </c>
      <c r="B36" s="199" t="s">
        <v>31</v>
      </c>
      <c r="C36" s="210">
        <v>0</v>
      </c>
      <c r="D36" s="210">
        <v>0</v>
      </c>
      <c r="E36" s="210">
        <v>0</v>
      </c>
      <c r="F36" s="210">
        <v>0</v>
      </c>
      <c r="G36" s="210">
        <v>0</v>
      </c>
      <c r="H36" s="210">
        <v>0</v>
      </c>
      <c r="I36" s="210">
        <v>0</v>
      </c>
      <c r="J36" s="210">
        <v>0</v>
      </c>
      <c r="K36" s="210">
        <v>0</v>
      </c>
      <c r="L36" s="210">
        <v>0</v>
      </c>
      <c r="M36" s="210">
        <v>0</v>
      </c>
      <c r="N36" s="210">
        <v>0</v>
      </c>
      <c r="O36" s="210">
        <v>0</v>
      </c>
      <c r="P36" s="210">
        <v>0</v>
      </c>
      <c r="Q36" s="210">
        <v>0</v>
      </c>
      <c r="R36" s="210">
        <v>0</v>
      </c>
      <c r="S36" s="210">
        <v>0</v>
      </c>
      <c r="T36" s="210">
        <v>0</v>
      </c>
      <c r="U36" s="210">
        <v>0</v>
      </c>
      <c r="V36" s="210">
        <v>0</v>
      </c>
      <c r="W36" s="210">
        <v>0</v>
      </c>
      <c r="X36" s="210">
        <v>0</v>
      </c>
      <c r="Y36" s="210">
        <v>0</v>
      </c>
      <c r="Z36" s="210">
        <v>0</v>
      </c>
      <c r="AA36" s="210">
        <v>0</v>
      </c>
      <c r="AB36" s="210">
        <v>0</v>
      </c>
      <c r="AC36" s="210">
        <v>0</v>
      </c>
      <c r="AD36" s="210">
        <v>0</v>
      </c>
      <c r="AE36" s="210">
        <v>0</v>
      </c>
      <c r="AF36" s="198" t="s">
        <v>1190</v>
      </c>
      <c r="AG36" s="37"/>
    </row>
    <row r="37" spans="1:33" ht="12" customHeight="1">
      <c r="A37" s="36" t="s">
        <v>796</v>
      </c>
      <c r="B37" s="199" t="s">
        <v>32</v>
      </c>
      <c r="C37" s="210">
        <v>0</v>
      </c>
      <c r="D37" s="210">
        <v>0</v>
      </c>
      <c r="E37" s="210">
        <v>0</v>
      </c>
      <c r="F37" s="210">
        <v>0</v>
      </c>
      <c r="G37" s="210">
        <v>0</v>
      </c>
      <c r="H37" s="210">
        <v>0</v>
      </c>
      <c r="I37" s="210">
        <v>0</v>
      </c>
      <c r="J37" s="210">
        <v>0</v>
      </c>
      <c r="K37" s="210">
        <v>0</v>
      </c>
      <c r="L37" s="210">
        <v>0</v>
      </c>
      <c r="M37" s="210">
        <v>0</v>
      </c>
      <c r="N37" s="210">
        <v>0</v>
      </c>
      <c r="O37" s="210">
        <v>0</v>
      </c>
      <c r="P37" s="210">
        <v>0</v>
      </c>
      <c r="Q37" s="210">
        <v>0</v>
      </c>
      <c r="R37" s="210">
        <v>0</v>
      </c>
      <c r="S37" s="210">
        <v>0</v>
      </c>
      <c r="T37" s="210">
        <v>0</v>
      </c>
      <c r="U37" s="210">
        <v>0</v>
      </c>
      <c r="V37" s="210">
        <v>0</v>
      </c>
      <c r="W37" s="210">
        <v>0</v>
      </c>
      <c r="X37" s="210">
        <v>0</v>
      </c>
      <c r="Y37" s="210">
        <v>0</v>
      </c>
      <c r="Z37" s="210">
        <v>0</v>
      </c>
      <c r="AA37" s="210">
        <v>0</v>
      </c>
      <c r="AB37" s="210">
        <v>0</v>
      </c>
      <c r="AC37" s="210">
        <v>0</v>
      </c>
      <c r="AD37" s="210">
        <v>0</v>
      </c>
      <c r="AE37" s="210">
        <v>0</v>
      </c>
      <c r="AF37" s="198" t="s">
        <v>1190</v>
      </c>
      <c r="AG37" s="37"/>
    </row>
    <row r="38" spans="1:33" ht="12" customHeight="1">
      <c r="A38" s="36" t="s">
        <v>795</v>
      </c>
      <c r="B38" s="199" t="s">
        <v>36</v>
      </c>
      <c r="C38" s="210">
        <v>73.186988999999997</v>
      </c>
      <c r="D38" s="210">
        <v>72.162659000000005</v>
      </c>
      <c r="E38" s="210">
        <v>72.169334000000006</v>
      </c>
      <c r="F38" s="210">
        <v>72.511688000000007</v>
      </c>
      <c r="G38" s="210">
        <v>75.340759000000006</v>
      </c>
      <c r="H38" s="210">
        <v>77.564483999999993</v>
      </c>
      <c r="I38" s="210">
        <v>78.222054</v>
      </c>
      <c r="J38" s="210">
        <v>78.572304000000003</v>
      </c>
      <c r="K38" s="210">
        <v>78.816978000000006</v>
      </c>
      <c r="L38" s="210">
        <v>79.569809000000006</v>
      </c>
      <c r="M38" s="210">
        <v>81.250800999999996</v>
      </c>
      <c r="N38" s="210">
        <v>82.621482999999998</v>
      </c>
      <c r="O38" s="210">
        <v>83.974311999999998</v>
      </c>
      <c r="P38" s="210">
        <v>85.554596000000004</v>
      </c>
      <c r="Q38" s="210">
        <v>86.693770999999998</v>
      </c>
      <c r="R38" s="210">
        <v>87.875136999999995</v>
      </c>
      <c r="S38" s="210">
        <v>89.105002999999996</v>
      </c>
      <c r="T38" s="210">
        <v>90.204734999999999</v>
      </c>
      <c r="U38" s="210">
        <v>91.179931999999994</v>
      </c>
      <c r="V38" s="210">
        <v>92.566497999999996</v>
      </c>
      <c r="W38" s="210">
        <v>93.741684000000006</v>
      </c>
      <c r="X38" s="210">
        <v>94.454825999999997</v>
      </c>
      <c r="Y38" s="210">
        <v>94.971930999999998</v>
      </c>
      <c r="Z38" s="210">
        <v>95.451476999999997</v>
      </c>
      <c r="AA38" s="210">
        <v>96.437400999999994</v>
      </c>
      <c r="AB38" s="210">
        <v>97.534706</v>
      </c>
      <c r="AC38" s="210">
        <v>98.680831999999995</v>
      </c>
      <c r="AD38" s="210">
        <v>99.649353000000005</v>
      </c>
      <c r="AE38" s="210">
        <v>100.693817</v>
      </c>
      <c r="AF38" s="198">
        <v>1.146E-2</v>
      </c>
      <c r="AG38" s="37"/>
    </row>
    <row r="39" spans="1:33" ht="12" customHeight="1">
      <c r="A39" s="36" t="s">
        <v>794</v>
      </c>
      <c r="B39" s="201" t="s">
        <v>35</v>
      </c>
      <c r="C39" s="211">
        <v>123.846161</v>
      </c>
      <c r="D39" s="211">
        <v>124.421509</v>
      </c>
      <c r="E39" s="211">
        <v>125.49818399999999</v>
      </c>
      <c r="F39" s="211">
        <v>126.508072</v>
      </c>
      <c r="G39" s="211">
        <v>131.53131099999999</v>
      </c>
      <c r="H39" s="211">
        <v>135.10917699999999</v>
      </c>
      <c r="I39" s="211">
        <v>135.69924900000001</v>
      </c>
      <c r="J39" s="211">
        <v>135.62158199999999</v>
      </c>
      <c r="K39" s="211">
        <v>135.30429100000001</v>
      </c>
      <c r="L39" s="211">
        <v>136.10607899999999</v>
      </c>
      <c r="M39" s="211">
        <v>138.605682</v>
      </c>
      <c r="N39" s="211">
        <v>140.64932300000001</v>
      </c>
      <c r="O39" s="211">
        <v>142.88610800000001</v>
      </c>
      <c r="P39" s="211">
        <v>145.554047</v>
      </c>
      <c r="Q39" s="211">
        <v>147.62237500000001</v>
      </c>
      <c r="R39" s="211">
        <v>149.33992000000001</v>
      </c>
      <c r="S39" s="211">
        <v>151.09599299999999</v>
      </c>
      <c r="T39" s="211">
        <v>152.77562</v>
      </c>
      <c r="U39" s="211">
        <v>154.561691</v>
      </c>
      <c r="V39" s="211">
        <v>157.088898</v>
      </c>
      <c r="W39" s="211">
        <v>159.148788</v>
      </c>
      <c r="X39" s="211">
        <v>160.44451900000001</v>
      </c>
      <c r="Y39" s="211">
        <v>161.493866</v>
      </c>
      <c r="Z39" s="211">
        <v>162.510559</v>
      </c>
      <c r="AA39" s="211">
        <v>164.32931500000001</v>
      </c>
      <c r="AB39" s="211">
        <v>166.26123000000001</v>
      </c>
      <c r="AC39" s="211">
        <v>168.36625699999999</v>
      </c>
      <c r="AD39" s="211">
        <v>170.15516700000001</v>
      </c>
      <c r="AE39" s="211">
        <v>171.993683</v>
      </c>
      <c r="AF39" s="195">
        <v>1.1797999999999999E-2</v>
      </c>
      <c r="AG39" s="37"/>
    </row>
    <row r="40" spans="1:33" ht="12" customHeight="1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5"/>
      <c r="B41" s="201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>
      <c r="A42" s="36" t="s">
        <v>792</v>
      </c>
      <c r="B42" s="199" t="s">
        <v>45</v>
      </c>
      <c r="C42" s="210">
        <v>0</v>
      </c>
      <c r="D42" s="210">
        <v>0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0">
        <v>0</v>
      </c>
      <c r="O42" s="210">
        <v>0</v>
      </c>
      <c r="P42" s="210">
        <v>0</v>
      </c>
      <c r="Q42" s="210">
        <v>0</v>
      </c>
      <c r="R42" s="210">
        <v>0</v>
      </c>
      <c r="S42" s="210">
        <v>0</v>
      </c>
      <c r="T42" s="210">
        <v>0</v>
      </c>
      <c r="U42" s="210">
        <v>0</v>
      </c>
      <c r="V42" s="210">
        <v>0</v>
      </c>
      <c r="W42" s="210">
        <v>0</v>
      </c>
      <c r="X42" s="210">
        <v>0</v>
      </c>
      <c r="Y42" s="210">
        <v>0</v>
      </c>
      <c r="Z42" s="210">
        <v>0</v>
      </c>
      <c r="AA42" s="210">
        <v>0</v>
      </c>
      <c r="AB42" s="210">
        <v>0</v>
      </c>
      <c r="AC42" s="210">
        <v>0</v>
      </c>
      <c r="AD42" s="210">
        <v>0</v>
      </c>
      <c r="AE42" s="210">
        <v>0</v>
      </c>
      <c r="AF42" s="198" t="s">
        <v>1190</v>
      </c>
      <c r="AG42" s="37"/>
    </row>
    <row r="43" spans="1:33" ht="15" customHeight="1">
      <c r="A43" s="36" t="s">
        <v>791</v>
      </c>
      <c r="B43" s="199" t="s">
        <v>27</v>
      </c>
      <c r="C43" s="210">
        <v>0</v>
      </c>
      <c r="D43" s="210">
        <v>0</v>
      </c>
      <c r="E43" s="210">
        <v>0</v>
      </c>
      <c r="F43" s="210">
        <v>0</v>
      </c>
      <c r="G43" s="210">
        <v>0</v>
      </c>
      <c r="H43" s="210">
        <v>0</v>
      </c>
      <c r="I43" s="210">
        <v>0</v>
      </c>
      <c r="J43" s="210">
        <v>0</v>
      </c>
      <c r="K43" s="210">
        <v>0</v>
      </c>
      <c r="L43" s="210">
        <v>0</v>
      </c>
      <c r="M43" s="210">
        <v>0</v>
      </c>
      <c r="N43" s="210">
        <v>0</v>
      </c>
      <c r="O43" s="210">
        <v>0</v>
      </c>
      <c r="P43" s="210">
        <v>0</v>
      </c>
      <c r="Q43" s="210">
        <v>0</v>
      </c>
      <c r="R43" s="210">
        <v>0</v>
      </c>
      <c r="S43" s="210">
        <v>0</v>
      </c>
      <c r="T43" s="210">
        <v>0</v>
      </c>
      <c r="U43" s="210">
        <v>0</v>
      </c>
      <c r="V43" s="210">
        <v>0</v>
      </c>
      <c r="W43" s="210">
        <v>0</v>
      </c>
      <c r="X43" s="210">
        <v>0</v>
      </c>
      <c r="Y43" s="210">
        <v>0</v>
      </c>
      <c r="Z43" s="210">
        <v>0</v>
      </c>
      <c r="AA43" s="210">
        <v>0</v>
      </c>
      <c r="AB43" s="210">
        <v>0</v>
      </c>
      <c r="AC43" s="210">
        <v>0</v>
      </c>
      <c r="AD43" s="210">
        <v>0</v>
      </c>
      <c r="AE43" s="210">
        <v>0</v>
      </c>
      <c r="AF43" s="198" t="s">
        <v>1190</v>
      </c>
      <c r="AG43" s="37"/>
    </row>
    <row r="44" spans="1:33" ht="15" customHeight="1">
      <c r="A44" s="36" t="s">
        <v>790</v>
      </c>
      <c r="B44" s="199" t="s">
        <v>26</v>
      </c>
      <c r="C44" s="210">
        <v>4.8999999999999998E-5</v>
      </c>
      <c r="D44" s="210">
        <v>4.6999999999999997E-5</v>
      </c>
      <c r="E44" s="210">
        <v>4.3999999999999999E-5</v>
      </c>
      <c r="F44" s="210">
        <v>4.1999999999999998E-5</v>
      </c>
      <c r="G44" s="210">
        <v>4.0000000000000003E-5</v>
      </c>
      <c r="H44" s="210">
        <v>3.8000000000000002E-5</v>
      </c>
      <c r="I44" s="210">
        <v>3.6000000000000001E-5</v>
      </c>
      <c r="J44" s="210">
        <v>3.4E-5</v>
      </c>
      <c r="K44" s="210">
        <v>3.3000000000000003E-5</v>
      </c>
      <c r="L44" s="210">
        <v>3.1999999999999999E-5</v>
      </c>
      <c r="M44" s="210">
        <v>3.1000000000000001E-5</v>
      </c>
      <c r="N44" s="210">
        <v>3.1000000000000001E-5</v>
      </c>
      <c r="O44" s="210">
        <v>3.0000000000000001E-5</v>
      </c>
      <c r="P44" s="210">
        <v>3.0000000000000001E-5</v>
      </c>
      <c r="Q44" s="210">
        <v>3.0000000000000001E-5</v>
      </c>
      <c r="R44" s="210">
        <v>3.0000000000000001E-5</v>
      </c>
      <c r="S44" s="210">
        <v>3.0000000000000001E-5</v>
      </c>
      <c r="T44" s="210">
        <v>3.0000000000000001E-5</v>
      </c>
      <c r="U44" s="210">
        <v>3.0000000000000001E-5</v>
      </c>
      <c r="V44" s="210">
        <v>3.0000000000000001E-5</v>
      </c>
      <c r="W44" s="210">
        <v>3.0000000000000001E-5</v>
      </c>
      <c r="X44" s="210">
        <v>3.0000000000000001E-5</v>
      </c>
      <c r="Y44" s="210">
        <v>3.0000000000000001E-5</v>
      </c>
      <c r="Z44" s="210">
        <v>3.0000000000000001E-5</v>
      </c>
      <c r="AA44" s="210">
        <v>3.0000000000000001E-5</v>
      </c>
      <c r="AB44" s="210">
        <v>3.0000000000000001E-5</v>
      </c>
      <c r="AC44" s="210">
        <v>3.0000000000000001E-5</v>
      </c>
      <c r="AD44" s="210">
        <v>3.0000000000000001E-5</v>
      </c>
      <c r="AE44" s="210">
        <v>3.0000000000000001E-5</v>
      </c>
      <c r="AF44" s="198">
        <v>-1.7041000000000001E-2</v>
      </c>
      <c r="AG44" s="37"/>
    </row>
    <row r="45" spans="1:33" ht="15" customHeight="1">
      <c r="A45" s="36" t="s">
        <v>789</v>
      </c>
      <c r="B45" s="199" t="s">
        <v>766</v>
      </c>
      <c r="C45" s="210">
        <v>0</v>
      </c>
      <c r="D45" s="210">
        <v>0</v>
      </c>
      <c r="E45" s="210">
        <v>0</v>
      </c>
      <c r="F45" s="210">
        <v>0</v>
      </c>
      <c r="G45" s="210">
        <v>0</v>
      </c>
      <c r="H45" s="210">
        <v>0</v>
      </c>
      <c r="I45" s="210">
        <v>0</v>
      </c>
      <c r="J45" s="210">
        <v>0</v>
      </c>
      <c r="K45" s="210">
        <v>0</v>
      </c>
      <c r="L45" s="210">
        <v>0</v>
      </c>
      <c r="M45" s="210">
        <v>0</v>
      </c>
      <c r="N45" s="210">
        <v>0</v>
      </c>
      <c r="O45" s="210">
        <v>0</v>
      </c>
      <c r="P45" s="210">
        <v>0</v>
      </c>
      <c r="Q45" s="210">
        <v>0</v>
      </c>
      <c r="R45" s="210">
        <v>0</v>
      </c>
      <c r="S45" s="210">
        <v>0</v>
      </c>
      <c r="T45" s="210">
        <v>0</v>
      </c>
      <c r="U45" s="210">
        <v>0</v>
      </c>
      <c r="V45" s="210">
        <v>0</v>
      </c>
      <c r="W45" s="210">
        <v>0</v>
      </c>
      <c r="X45" s="210">
        <v>0</v>
      </c>
      <c r="Y45" s="210">
        <v>0</v>
      </c>
      <c r="Z45" s="210">
        <v>0</v>
      </c>
      <c r="AA45" s="210">
        <v>0</v>
      </c>
      <c r="AB45" s="210">
        <v>0</v>
      </c>
      <c r="AC45" s="210">
        <v>0</v>
      </c>
      <c r="AD45" s="210">
        <v>0</v>
      </c>
      <c r="AE45" s="210">
        <v>0</v>
      </c>
      <c r="AF45" s="198" t="s">
        <v>1190</v>
      </c>
      <c r="AG45" s="37"/>
    </row>
    <row r="46" spans="1:33" ht="15" customHeight="1">
      <c r="A46" s="36" t="s">
        <v>788</v>
      </c>
      <c r="B46" s="199" t="s">
        <v>44</v>
      </c>
      <c r="C46" s="210">
        <v>4.8999999999999998E-5</v>
      </c>
      <c r="D46" s="210">
        <v>4.6999999999999997E-5</v>
      </c>
      <c r="E46" s="210">
        <v>4.3999999999999999E-5</v>
      </c>
      <c r="F46" s="210">
        <v>4.1999999999999998E-5</v>
      </c>
      <c r="G46" s="210">
        <v>4.0000000000000003E-5</v>
      </c>
      <c r="H46" s="210">
        <v>3.8000000000000002E-5</v>
      </c>
      <c r="I46" s="210">
        <v>3.6000000000000001E-5</v>
      </c>
      <c r="J46" s="210">
        <v>3.4E-5</v>
      </c>
      <c r="K46" s="210">
        <v>3.3000000000000003E-5</v>
      </c>
      <c r="L46" s="210">
        <v>3.1999999999999999E-5</v>
      </c>
      <c r="M46" s="210">
        <v>3.1000000000000001E-5</v>
      </c>
      <c r="N46" s="210">
        <v>3.1000000000000001E-5</v>
      </c>
      <c r="O46" s="210">
        <v>3.0000000000000001E-5</v>
      </c>
      <c r="P46" s="210">
        <v>3.0000000000000001E-5</v>
      </c>
      <c r="Q46" s="210">
        <v>3.0000000000000001E-5</v>
      </c>
      <c r="R46" s="210">
        <v>3.0000000000000001E-5</v>
      </c>
      <c r="S46" s="210">
        <v>3.0000000000000001E-5</v>
      </c>
      <c r="T46" s="210">
        <v>3.0000000000000001E-5</v>
      </c>
      <c r="U46" s="210">
        <v>3.0000000000000001E-5</v>
      </c>
      <c r="V46" s="210">
        <v>3.0000000000000001E-5</v>
      </c>
      <c r="W46" s="210">
        <v>3.0000000000000001E-5</v>
      </c>
      <c r="X46" s="210">
        <v>3.0000000000000001E-5</v>
      </c>
      <c r="Y46" s="210">
        <v>3.0000000000000001E-5</v>
      </c>
      <c r="Z46" s="210">
        <v>3.0000000000000001E-5</v>
      </c>
      <c r="AA46" s="210">
        <v>3.0000000000000001E-5</v>
      </c>
      <c r="AB46" s="210">
        <v>3.0000000000000001E-5</v>
      </c>
      <c r="AC46" s="210">
        <v>3.0000000000000001E-5</v>
      </c>
      <c r="AD46" s="210">
        <v>3.0000000000000001E-5</v>
      </c>
      <c r="AE46" s="210">
        <v>3.0000000000000001E-5</v>
      </c>
      <c r="AF46" s="198">
        <v>-1.7041000000000001E-2</v>
      </c>
      <c r="AG46" s="37"/>
    </row>
    <row r="47" spans="1:33" ht="15" customHeight="1">
      <c r="A47" s="36" t="s">
        <v>787</v>
      </c>
      <c r="B47" s="199" t="s">
        <v>30</v>
      </c>
      <c r="C47" s="210">
        <v>25.404543</v>
      </c>
      <c r="D47" s="210">
        <v>27.404758000000001</v>
      </c>
      <c r="E47" s="210">
        <v>29.615601999999999</v>
      </c>
      <c r="F47" s="210">
        <v>31.039196</v>
      </c>
      <c r="G47" s="210">
        <v>32.033943000000001</v>
      </c>
      <c r="H47" s="210">
        <v>32.356209</v>
      </c>
      <c r="I47" s="210">
        <v>32.201121999999998</v>
      </c>
      <c r="J47" s="210">
        <v>31.816331999999999</v>
      </c>
      <c r="K47" s="210">
        <v>31.292397000000001</v>
      </c>
      <c r="L47" s="210">
        <v>31.072378</v>
      </c>
      <c r="M47" s="210">
        <v>31.109148000000001</v>
      </c>
      <c r="N47" s="210">
        <v>31.145848999999998</v>
      </c>
      <c r="O47" s="210">
        <v>31.355467000000001</v>
      </c>
      <c r="P47" s="210">
        <v>31.614581999999999</v>
      </c>
      <c r="Q47" s="210">
        <v>31.955914</v>
      </c>
      <c r="R47" s="210">
        <v>32.094901999999998</v>
      </c>
      <c r="S47" s="210">
        <v>32.143554999999999</v>
      </c>
      <c r="T47" s="210">
        <v>32.315857000000001</v>
      </c>
      <c r="U47" s="210">
        <v>32.847014999999999</v>
      </c>
      <c r="V47" s="210">
        <v>33.427909999999997</v>
      </c>
      <c r="W47" s="210">
        <v>33.882221000000001</v>
      </c>
      <c r="X47" s="210">
        <v>34.352592000000001</v>
      </c>
      <c r="Y47" s="210">
        <v>34.868141000000001</v>
      </c>
      <c r="Z47" s="210">
        <v>35.361874</v>
      </c>
      <c r="AA47" s="210">
        <v>35.828643999999997</v>
      </c>
      <c r="AB47" s="210">
        <v>36.262489000000002</v>
      </c>
      <c r="AC47" s="210">
        <v>36.796700000000001</v>
      </c>
      <c r="AD47" s="210">
        <v>37.368819999999999</v>
      </c>
      <c r="AE47" s="210">
        <v>37.871059000000002</v>
      </c>
      <c r="AF47" s="198">
        <v>1.4361000000000001E-2</v>
      </c>
      <c r="AG47" s="37"/>
    </row>
    <row r="48" spans="1:33" ht="15" customHeight="1">
      <c r="A48" s="36" t="s">
        <v>786</v>
      </c>
      <c r="B48" s="199" t="s">
        <v>31</v>
      </c>
      <c r="C48" s="210">
        <v>0</v>
      </c>
      <c r="D48" s="210">
        <v>0</v>
      </c>
      <c r="E48" s="210">
        <v>0</v>
      </c>
      <c r="F48" s="210">
        <v>0</v>
      </c>
      <c r="G48" s="210">
        <v>0</v>
      </c>
      <c r="H48" s="210">
        <v>0</v>
      </c>
      <c r="I48" s="210">
        <v>0</v>
      </c>
      <c r="J48" s="210">
        <v>0</v>
      </c>
      <c r="K48" s="210">
        <v>0</v>
      </c>
      <c r="L48" s="210">
        <v>0</v>
      </c>
      <c r="M48" s="210">
        <v>0</v>
      </c>
      <c r="N48" s="210">
        <v>0</v>
      </c>
      <c r="O48" s="210">
        <v>0</v>
      </c>
      <c r="P48" s="210">
        <v>0</v>
      </c>
      <c r="Q48" s="210">
        <v>0</v>
      </c>
      <c r="R48" s="210">
        <v>0</v>
      </c>
      <c r="S48" s="210">
        <v>0</v>
      </c>
      <c r="T48" s="210">
        <v>0</v>
      </c>
      <c r="U48" s="210">
        <v>0</v>
      </c>
      <c r="V48" s="210">
        <v>0</v>
      </c>
      <c r="W48" s="210">
        <v>0</v>
      </c>
      <c r="X48" s="210">
        <v>0</v>
      </c>
      <c r="Y48" s="210">
        <v>0</v>
      </c>
      <c r="Z48" s="210">
        <v>0</v>
      </c>
      <c r="AA48" s="210">
        <v>0</v>
      </c>
      <c r="AB48" s="210">
        <v>0</v>
      </c>
      <c r="AC48" s="210">
        <v>0</v>
      </c>
      <c r="AD48" s="210">
        <v>0</v>
      </c>
      <c r="AE48" s="210">
        <v>0</v>
      </c>
      <c r="AF48" s="198" t="s">
        <v>1190</v>
      </c>
      <c r="AG48" s="37"/>
    </row>
    <row r="49" spans="1:33" ht="15" customHeight="1">
      <c r="A49" s="36" t="s">
        <v>785</v>
      </c>
      <c r="B49" s="199" t="s">
        <v>32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784</v>
      </c>
      <c r="B50" s="199" t="s">
        <v>36</v>
      </c>
      <c r="C50" s="210">
        <v>99.200705999999997</v>
      </c>
      <c r="D50" s="210">
        <v>100.095428</v>
      </c>
      <c r="E50" s="210">
        <v>103.495369</v>
      </c>
      <c r="F50" s="210">
        <v>106.89569899999999</v>
      </c>
      <c r="G50" s="210">
        <v>110.525803</v>
      </c>
      <c r="H50" s="210">
        <v>113.178665</v>
      </c>
      <c r="I50" s="210">
        <v>114.954971</v>
      </c>
      <c r="J50" s="210">
        <v>115.89888000000001</v>
      </c>
      <c r="K50" s="210">
        <v>116.239723</v>
      </c>
      <c r="L50" s="210">
        <v>116.95674099999999</v>
      </c>
      <c r="M50" s="210">
        <v>118.260925</v>
      </c>
      <c r="N50" s="210">
        <v>119.593918</v>
      </c>
      <c r="O50" s="210">
        <v>121.163765</v>
      </c>
      <c r="P50" s="210">
        <v>122.769341</v>
      </c>
      <c r="Q50" s="210">
        <v>124.251938</v>
      </c>
      <c r="R50" s="210">
        <v>126.145004</v>
      </c>
      <c r="S50" s="210">
        <v>128.11059599999999</v>
      </c>
      <c r="T50" s="210">
        <v>130.15696700000001</v>
      </c>
      <c r="U50" s="210">
        <v>132.48526000000001</v>
      </c>
      <c r="V50" s="210">
        <v>134.905609</v>
      </c>
      <c r="W50" s="210">
        <v>136.994125</v>
      </c>
      <c r="X50" s="210">
        <v>139.029999</v>
      </c>
      <c r="Y50" s="210">
        <v>140.84213299999999</v>
      </c>
      <c r="Z50" s="210">
        <v>142.46203600000001</v>
      </c>
      <c r="AA50" s="210">
        <v>144.24380500000001</v>
      </c>
      <c r="AB50" s="210">
        <v>146.17628500000001</v>
      </c>
      <c r="AC50" s="210">
        <v>148.18113700000001</v>
      </c>
      <c r="AD50" s="210">
        <v>150.54057299999999</v>
      </c>
      <c r="AE50" s="210">
        <v>153.00225800000001</v>
      </c>
      <c r="AF50" s="198">
        <v>1.5596E-2</v>
      </c>
      <c r="AG50" s="37"/>
    </row>
    <row r="51" spans="1:33" ht="15" customHeight="1">
      <c r="A51" s="36" t="s">
        <v>783</v>
      </c>
      <c r="B51" s="201" t="s">
        <v>35</v>
      </c>
      <c r="C51" s="211">
        <v>124.605301</v>
      </c>
      <c r="D51" s="211">
        <v>127.500237</v>
      </c>
      <c r="E51" s="211">
        <v>133.11102299999999</v>
      </c>
      <c r="F51" s="211">
        <v>137.93493699999999</v>
      </c>
      <c r="G51" s="211">
        <v>142.55978400000001</v>
      </c>
      <c r="H51" s="211">
        <v>145.53491199999999</v>
      </c>
      <c r="I51" s="211">
        <v>147.156128</v>
      </c>
      <c r="J51" s="211">
        <v>147.71523999999999</v>
      </c>
      <c r="K51" s="211">
        <v>147.53215</v>
      </c>
      <c r="L51" s="211">
        <v>148.029144</v>
      </c>
      <c r="M51" s="211">
        <v>149.370102</v>
      </c>
      <c r="N51" s="211">
        <v>150.73979199999999</v>
      </c>
      <c r="O51" s="211">
        <v>152.51925700000001</v>
      </c>
      <c r="P51" s="211">
        <v>154.38395700000001</v>
      </c>
      <c r="Q51" s="211">
        <v>156.207886</v>
      </c>
      <c r="R51" s="211">
        <v>158.23992899999999</v>
      </c>
      <c r="S51" s="211">
        <v>160.25418099999999</v>
      </c>
      <c r="T51" s="211">
        <v>162.47285500000001</v>
      </c>
      <c r="U51" s="211">
        <v>165.33230599999999</v>
      </c>
      <c r="V51" s="211">
        <v>168.33355700000001</v>
      </c>
      <c r="W51" s="211">
        <v>170.876373</v>
      </c>
      <c r="X51" s="211">
        <v>173.38262900000001</v>
      </c>
      <c r="Y51" s="211">
        <v>175.710297</v>
      </c>
      <c r="Z51" s="211">
        <v>177.82394400000001</v>
      </c>
      <c r="AA51" s="211">
        <v>180.07247899999999</v>
      </c>
      <c r="AB51" s="211">
        <v>182.43881200000001</v>
      </c>
      <c r="AC51" s="211">
        <v>184.97787500000001</v>
      </c>
      <c r="AD51" s="211">
        <v>187.909424</v>
      </c>
      <c r="AE51" s="211">
        <v>190.87335200000001</v>
      </c>
      <c r="AF51" s="195">
        <v>1.5347E-2</v>
      </c>
      <c r="AG51" s="37"/>
    </row>
    <row r="52" spans="1:33" ht="15" customHeight="1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>
      <c r="A53" s="35"/>
      <c r="B53" s="201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6" t="s">
        <v>781</v>
      </c>
      <c r="B54" s="199" t="s">
        <v>45</v>
      </c>
      <c r="C54" s="210">
        <v>0.466617</v>
      </c>
      <c r="D54" s="210">
        <v>1.867947</v>
      </c>
      <c r="E54" s="210">
        <v>1.9164909999999999</v>
      </c>
      <c r="F54" s="210">
        <v>1.9556640000000001</v>
      </c>
      <c r="G54" s="210">
        <v>1.959597</v>
      </c>
      <c r="H54" s="210">
        <v>1.9924729999999999</v>
      </c>
      <c r="I54" s="210">
        <v>1.997393</v>
      </c>
      <c r="J54" s="210">
        <v>1.970021</v>
      </c>
      <c r="K54" s="210">
        <v>1.928048</v>
      </c>
      <c r="L54" s="210">
        <v>1.8974660000000001</v>
      </c>
      <c r="M54" s="210">
        <v>1.8768769999999999</v>
      </c>
      <c r="N54" s="210">
        <v>1.864595</v>
      </c>
      <c r="O54" s="210">
        <v>1.870004</v>
      </c>
      <c r="P54" s="210">
        <v>1.875488</v>
      </c>
      <c r="Q54" s="210">
        <v>1.8793800000000001</v>
      </c>
      <c r="R54" s="210">
        <v>1.8667009999999999</v>
      </c>
      <c r="S54" s="210">
        <v>1.8598170000000001</v>
      </c>
      <c r="T54" s="210">
        <v>1.8550180000000001</v>
      </c>
      <c r="U54" s="210">
        <v>1.857664</v>
      </c>
      <c r="V54" s="210">
        <v>1.8633580000000001</v>
      </c>
      <c r="W54" s="210">
        <v>1.869947</v>
      </c>
      <c r="X54" s="210">
        <v>1.8688549999999999</v>
      </c>
      <c r="Y54" s="210">
        <v>1.852935</v>
      </c>
      <c r="Z54" s="210">
        <v>1.8412440000000001</v>
      </c>
      <c r="AA54" s="210">
        <v>1.830554</v>
      </c>
      <c r="AB54" s="210">
        <v>1.823086</v>
      </c>
      <c r="AC54" s="210">
        <v>1.8184899999999999</v>
      </c>
      <c r="AD54" s="210">
        <v>1.814592</v>
      </c>
      <c r="AE54" s="210">
        <v>1.805166</v>
      </c>
      <c r="AF54" s="198">
        <v>4.9503999999999999E-2</v>
      </c>
      <c r="AG54" s="37"/>
    </row>
    <row r="55" spans="1:33" ht="15" customHeight="1">
      <c r="A55" s="36" t="s">
        <v>780</v>
      </c>
      <c r="B55" s="199" t="s">
        <v>27</v>
      </c>
      <c r="C55" s="210">
        <v>3.052003</v>
      </c>
      <c r="D55" s="210">
        <v>3.1352790000000001</v>
      </c>
      <c r="E55" s="210">
        <v>3.1324390000000002</v>
      </c>
      <c r="F55" s="210">
        <v>3.115545</v>
      </c>
      <c r="G55" s="210">
        <v>3.1159729999999999</v>
      </c>
      <c r="H55" s="210">
        <v>3.1778</v>
      </c>
      <c r="I55" s="210">
        <v>3.2288060000000001</v>
      </c>
      <c r="J55" s="210">
        <v>3.2083560000000002</v>
      </c>
      <c r="K55" s="210">
        <v>3.1877059999999999</v>
      </c>
      <c r="L55" s="210">
        <v>3.186677</v>
      </c>
      <c r="M55" s="210">
        <v>3.2233010000000002</v>
      </c>
      <c r="N55" s="210">
        <v>3.25963</v>
      </c>
      <c r="O55" s="210">
        <v>3.2952620000000001</v>
      </c>
      <c r="P55" s="210">
        <v>3.3344520000000002</v>
      </c>
      <c r="Q55" s="210">
        <v>3.3672689999999998</v>
      </c>
      <c r="R55" s="210">
        <v>3.383677</v>
      </c>
      <c r="S55" s="210">
        <v>3.4094180000000001</v>
      </c>
      <c r="T55" s="210">
        <v>3.4259110000000002</v>
      </c>
      <c r="U55" s="210">
        <v>3.4503300000000001</v>
      </c>
      <c r="V55" s="210">
        <v>3.4830019999999999</v>
      </c>
      <c r="W55" s="210">
        <v>3.5174799999999999</v>
      </c>
      <c r="X55" s="210">
        <v>3.5390450000000002</v>
      </c>
      <c r="Y55" s="210">
        <v>3.5479959999999999</v>
      </c>
      <c r="Z55" s="210">
        <v>3.5610149999999998</v>
      </c>
      <c r="AA55" s="210">
        <v>3.584568</v>
      </c>
      <c r="AB55" s="210">
        <v>3.6131500000000001</v>
      </c>
      <c r="AC55" s="210">
        <v>3.6402109999999999</v>
      </c>
      <c r="AD55" s="210">
        <v>3.6640299999999999</v>
      </c>
      <c r="AE55" s="210">
        <v>3.6959770000000001</v>
      </c>
      <c r="AF55" s="198">
        <v>6.8609999999999999E-3</v>
      </c>
      <c r="AG55" s="37"/>
    </row>
    <row r="56" spans="1:33" ht="15" customHeight="1">
      <c r="A56" s="36" t="s">
        <v>779</v>
      </c>
      <c r="B56" s="199" t="s">
        <v>26</v>
      </c>
      <c r="C56" s="210">
        <v>3.760996</v>
      </c>
      <c r="D56" s="210">
        <v>5.9913850000000002</v>
      </c>
      <c r="E56" s="210">
        <v>2.9708060000000001</v>
      </c>
      <c r="F56" s="210">
        <v>2.2458429999999998</v>
      </c>
      <c r="G56" s="210">
        <v>1.5266949999999999</v>
      </c>
      <c r="H56" s="210">
        <v>1.1573089999999999</v>
      </c>
      <c r="I56" s="210">
        <v>0.95343100000000003</v>
      </c>
      <c r="J56" s="210">
        <v>0.94253100000000001</v>
      </c>
      <c r="K56" s="210">
        <v>0.95295099999999999</v>
      </c>
      <c r="L56" s="210">
        <v>0.96106899999999995</v>
      </c>
      <c r="M56" s="210">
        <v>0.97099899999999995</v>
      </c>
      <c r="N56" s="210">
        <v>0.98888699999999996</v>
      </c>
      <c r="O56" s="210">
        <v>1.0051669999999999</v>
      </c>
      <c r="P56" s="210">
        <v>1.0254209999999999</v>
      </c>
      <c r="Q56" s="210">
        <v>1.0297620000000001</v>
      </c>
      <c r="R56" s="210">
        <v>1.070317</v>
      </c>
      <c r="S56" s="210">
        <v>1.1006450000000001</v>
      </c>
      <c r="T56" s="210">
        <v>1.098878</v>
      </c>
      <c r="U56" s="210">
        <v>1.111758</v>
      </c>
      <c r="V56" s="210">
        <v>1.1157379999999999</v>
      </c>
      <c r="W56" s="210">
        <v>1.119567</v>
      </c>
      <c r="X56" s="210">
        <v>1.125866</v>
      </c>
      <c r="Y56" s="210">
        <v>1.1199170000000001</v>
      </c>
      <c r="Z56" s="210">
        <v>1.109977</v>
      </c>
      <c r="AA56" s="210">
        <v>1.1134310000000001</v>
      </c>
      <c r="AB56" s="210">
        <v>1.1253770000000001</v>
      </c>
      <c r="AC56" s="210">
        <v>1.118862</v>
      </c>
      <c r="AD56" s="210">
        <v>1.102579</v>
      </c>
      <c r="AE56" s="210">
        <v>1.0934489999999999</v>
      </c>
      <c r="AF56" s="198">
        <v>-4.3159999999999997E-2</v>
      </c>
      <c r="AG56" s="37"/>
    </row>
    <row r="57" spans="1:33" ht="15" customHeight="1">
      <c r="A57" s="36" t="s">
        <v>778</v>
      </c>
      <c r="B57" s="199" t="s">
        <v>766</v>
      </c>
      <c r="C57" s="210">
        <v>0</v>
      </c>
      <c r="D57" s="210">
        <v>0</v>
      </c>
      <c r="E57" s="210">
        <v>0</v>
      </c>
      <c r="F57" s="210">
        <v>0</v>
      </c>
      <c r="G57" s="210">
        <v>0</v>
      </c>
      <c r="H57" s="210">
        <v>0</v>
      </c>
      <c r="I57" s="210">
        <v>0</v>
      </c>
      <c r="J57" s="210">
        <v>0</v>
      </c>
      <c r="K57" s="210">
        <v>0</v>
      </c>
      <c r="L57" s="210">
        <v>0</v>
      </c>
      <c r="M57" s="210">
        <v>0</v>
      </c>
      <c r="N57" s="210">
        <v>0</v>
      </c>
      <c r="O57" s="210">
        <v>0</v>
      </c>
      <c r="P57" s="210">
        <v>0</v>
      </c>
      <c r="Q57" s="210">
        <v>0</v>
      </c>
      <c r="R57" s="210">
        <v>0</v>
      </c>
      <c r="S57" s="210">
        <v>0</v>
      </c>
      <c r="T57" s="210">
        <v>0</v>
      </c>
      <c r="U57" s="210">
        <v>0</v>
      </c>
      <c r="V57" s="210">
        <v>0</v>
      </c>
      <c r="W57" s="210">
        <v>0</v>
      </c>
      <c r="X57" s="210">
        <v>0</v>
      </c>
      <c r="Y57" s="210">
        <v>0</v>
      </c>
      <c r="Z57" s="210">
        <v>0</v>
      </c>
      <c r="AA57" s="210">
        <v>0</v>
      </c>
      <c r="AB57" s="210">
        <v>0</v>
      </c>
      <c r="AC57" s="210">
        <v>0</v>
      </c>
      <c r="AD57" s="210">
        <v>0</v>
      </c>
      <c r="AE57" s="210">
        <v>0</v>
      </c>
      <c r="AF57" s="198" t="s">
        <v>1190</v>
      </c>
      <c r="AG57" s="37"/>
    </row>
    <row r="58" spans="1:33" ht="12" customHeight="1">
      <c r="A58" s="36" t="s">
        <v>777</v>
      </c>
      <c r="B58" s="199" t="s">
        <v>44</v>
      </c>
      <c r="C58" s="210">
        <v>7.2796149999999997</v>
      </c>
      <c r="D58" s="210">
        <v>10.994611000000001</v>
      </c>
      <c r="E58" s="210">
        <v>8.019736</v>
      </c>
      <c r="F58" s="210">
        <v>7.3170520000000003</v>
      </c>
      <c r="G58" s="210">
        <v>6.6022660000000002</v>
      </c>
      <c r="H58" s="210">
        <v>6.3275819999999996</v>
      </c>
      <c r="I58" s="210">
        <v>6.1796300000000004</v>
      </c>
      <c r="J58" s="210">
        <v>6.1209069999999999</v>
      </c>
      <c r="K58" s="210">
        <v>6.0687049999999996</v>
      </c>
      <c r="L58" s="210">
        <v>6.0452120000000003</v>
      </c>
      <c r="M58" s="210">
        <v>6.0711769999999996</v>
      </c>
      <c r="N58" s="210">
        <v>6.1131120000000001</v>
      </c>
      <c r="O58" s="210">
        <v>6.1704330000000001</v>
      </c>
      <c r="P58" s="210">
        <v>6.2353620000000003</v>
      </c>
      <c r="Q58" s="210">
        <v>6.2764100000000003</v>
      </c>
      <c r="R58" s="210">
        <v>6.3206949999999997</v>
      </c>
      <c r="S58" s="210">
        <v>6.3698810000000003</v>
      </c>
      <c r="T58" s="210">
        <v>6.3798069999999996</v>
      </c>
      <c r="U58" s="210">
        <v>6.419753</v>
      </c>
      <c r="V58" s="210">
        <v>6.4620990000000003</v>
      </c>
      <c r="W58" s="210">
        <v>6.5069929999999996</v>
      </c>
      <c r="X58" s="210">
        <v>6.533766</v>
      </c>
      <c r="Y58" s="210">
        <v>6.520848</v>
      </c>
      <c r="Z58" s="210">
        <v>6.5122359999999997</v>
      </c>
      <c r="AA58" s="210">
        <v>6.5285529999999996</v>
      </c>
      <c r="AB58" s="210">
        <v>6.5616130000000004</v>
      </c>
      <c r="AC58" s="210">
        <v>6.5775620000000004</v>
      </c>
      <c r="AD58" s="210">
        <v>6.5812020000000002</v>
      </c>
      <c r="AE58" s="210">
        <v>6.5945919999999996</v>
      </c>
      <c r="AF58" s="198">
        <v>-3.5230000000000001E-3</v>
      </c>
      <c r="AG58" s="37"/>
    </row>
    <row r="59" spans="1:33" ht="15" customHeight="1">
      <c r="A59" s="36" t="s">
        <v>776</v>
      </c>
      <c r="B59" s="199" t="s">
        <v>30</v>
      </c>
      <c r="C59" s="210">
        <v>146.40295399999999</v>
      </c>
      <c r="D59" s="210">
        <v>155.027466</v>
      </c>
      <c r="E59" s="210">
        <v>160.49722299999999</v>
      </c>
      <c r="F59" s="210">
        <v>159.945435</v>
      </c>
      <c r="G59" s="210">
        <v>160.28001399999999</v>
      </c>
      <c r="H59" s="210">
        <v>162.491196</v>
      </c>
      <c r="I59" s="210">
        <v>163.14291399999999</v>
      </c>
      <c r="J59" s="210">
        <v>162.055038</v>
      </c>
      <c r="K59" s="210">
        <v>160.764771</v>
      </c>
      <c r="L59" s="210">
        <v>160.83215300000001</v>
      </c>
      <c r="M59" s="210">
        <v>162.80328399999999</v>
      </c>
      <c r="N59" s="210">
        <v>164.73075900000001</v>
      </c>
      <c r="O59" s="210">
        <v>166.828552</v>
      </c>
      <c r="P59" s="210">
        <v>169.30105599999999</v>
      </c>
      <c r="Q59" s="210">
        <v>171.76895099999999</v>
      </c>
      <c r="R59" s="210">
        <v>172.712051</v>
      </c>
      <c r="S59" s="210">
        <v>173.610275</v>
      </c>
      <c r="T59" s="210">
        <v>174.568253</v>
      </c>
      <c r="U59" s="210">
        <v>176.82728599999999</v>
      </c>
      <c r="V59" s="210">
        <v>179.663635</v>
      </c>
      <c r="W59" s="210">
        <v>182.27250699999999</v>
      </c>
      <c r="X59" s="210">
        <v>184.26834099999999</v>
      </c>
      <c r="Y59" s="210">
        <v>185.812073</v>
      </c>
      <c r="Z59" s="210">
        <v>187.607269</v>
      </c>
      <c r="AA59" s="210">
        <v>189.90441899999999</v>
      </c>
      <c r="AB59" s="210">
        <v>192.31875600000001</v>
      </c>
      <c r="AC59" s="210">
        <v>194.791809</v>
      </c>
      <c r="AD59" s="210">
        <v>197.243652</v>
      </c>
      <c r="AE59" s="210">
        <v>199.89996300000001</v>
      </c>
      <c r="AF59" s="198">
        <v>1.1185E-2</v>
      </c>
      <c r="AG59" s="37"/>
    </row>
    <row r="60" spans="1:33" ht="15" customHeight="1">
      <c r="A60" s="36" t="s">
        <v>775</v>
      </c>
      <c r="B60" s="199" t="s">
        <v>31</v>
      </c>
      <c r="C60" s="210">
        <v>0</v>
      </c>
      <c r="D60" s="210">
        <v>0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0">
        <v>0</v>
      </c>
      <c r="O60" s="210">
        <v>0</v>
      </c>
      <c r="P60" s="210">
        <v>0</v>
      </c>
      <c r="Q60" s="210">
        <v>0</v>
      </c>
      <c r="R60" s="210">
        <v>0</v>
      </c>
      <c r="S60" s="210">
        <v>0</v>
      </c>
      <c r="T60" s="210">
        <v>0</v>
      </c>
      <c r="U60" s="210">
        <v>0</v>
      </c>
      <c r="V60" s="210">
        <v>0</v>
      </c>
      <c r="W60" s="210">
        <v>0</v>
      </c>
      <c r="X60" s="210">
        <v>0</v>
      </c>
      <c r="Y60" s="210">
        <v>0</v>
      </c>
      <c r="Z60" s="210">
        <v>0</v>
      </c>
      <c r="AA60" s="210">
        <v>0</v>
      </c>
      <c r="AB60" s="210">
        <v>0</v>
      </c>
      <c r="AC60" s="210">
        <v>0</v>
      </c>
      <c r="AD60" s="210">
        <v>0</v>
      </c>
      <c r="AE60" s="210">
        <v>0</v>
      </c>
      <c r="AF60" s="198" t="s">
        <v>1190</v>
      </c>
      <c r="AG60" s="37"/>
    </row>
    <row r="61" spans="1:33" ht="15" customHeight="1">
      <c r="A61" s="36" t="s">
        <v>774</v>
      </c>
      <c r="B61" s="199" t="s">
        <v>32</v>
      </c>
      <c r="C61" s="210">
        <v>0</v>
      </c>
      <c r="D61" s="210">
        <v>0</v>
      </c>
      <c r="E61" s="210">
        <v>0</v>
      </c>
      <c r="F61" s="210">
        <v>0</v>
      </c>
      <c r="G61" s="210">
        <v>0</v>
      </c>
      <c r="H61" s="210">
        <v>0</v>
      </c>
      <c r="I61" s="210">
        <v>0</v>
      </c>
      <c r="J61" s="210">
        <v>0</v>
      </c>
      <c r="K61" s="210">
        <v>0</v>
      </c>
      <c r="L61" s="210">
        <v>0</v>
      </c>
      <c r="M61" s="210">
        <v>0</v>
      </c>
      <c r="N61" s="210">
        <v>0</v>
      </c>
      <c r="O61" s="210">
        <v>0</v>
      </c>
      <c r="P61" s="210">
        <v>0</v>
      </c>
      <c r="Q61" s="210">
        <v>0</v>
      </c>
      <c r="R61" s="210">
        <v>0</v>
      </c>
      <c r="S61" s="210">
        <v>0</v>
      </c>
      <c r="T61" s="210">
        <v>0</v>
      </c>
      <c r="U61" s="210">
        <v>0</v>
      </c>
      <c r="V61" s="210">
        <v>0</v>
      </c>
      <c r="W61" s="210">
        <v>0</v>
      </c>
      <c r="X61" s="210">
        <v>0</v>
      </c>
      <c r="Y61" s="210">
        <v>0</v>
      </c>
      <c r="Z61" s="210">
        <v>0</v>
      </c>
      <c r="AA61" s="210">
        <v>0</v>
      </c>
      <c r="AB61" s="210">
        <v>0</v>
      </c>
      <c r="AC61" s="210">
        <v>0</v>
      </c>
      <c r="AD61" s="210">
        <v>0</v>
      </c>
      <c r="AE61" s="210">
        <v>0</v>
      </c>
      <c r="AF61" s="198" t="s">
        <v>1190</v>
      </c>
      <c r="AG61" s="37"/>
    </row>
    <row r="62" spans="1:33" ht="15" customHeight="1">
      <c r="A62" s="36" t="s">
        <v>773</v>
      </c>
      <c r="B62" s="199" t="s">
        <v>36</v>
      </c>
      <c r="C62" s="210">
        <v>165.23613</v>
      </c>
      <c r="D62" s="210">
        <v>169.90316799999999</v>
      </c>
      <c r="E62" s="210">
        <v>171.85644500000001</v>
      </c>
      <c r="F62" s="210">
        <v>169.94284099999999</v>
      </c>
      <c r="G62" s="210">
        <v>169.72699</v>
      </c>
      <c r="H62" s="210">
        <v>172.59187299999999</v>
      </c>
      <c r="I62" s="210">
        <v>174.32875100000001</v>
      </c>
      <c r="J62" s="210">
        <v>174.26844800000001</v>
      </c>
      <c r="K62" s="210">
        <v>174.02029400000001</v>
      </c>
      <c r="L62" s="210">
        <v>174.60485800000001</v>
      </c>
      <c r="M62" s="210">
        <v>177.07226600000001</v>
      </c>
      <c r="N62" s="210">
        <v>179.42858899999999</v>
      </c>
      <c r="O62" s="210">
        <v>181.48835800000001</v>
      </c>
      <c r="P62" s="210">
        <v>183.819016</v>
      </c>
      <c r="Q62" s="210">
        <v>185.70133999999999</v>
      </c>
      <c r="R62" s="210">
        <v>186.932693</v>
      </c>
      <c r="S62" s="210">
        <v>188.27671799999999</v>
      </c>
      <c r="T62" s="210">
        <v>189.482742</v>
      </c>
      <c r="U62" s="210">
        <v>191.07969700000001</v>
      </c>
      <c r="V62" s="210">
        <v>193.16297900000001</v>
      </c>
      <c r="W62" s="210">
        <v>195.36845400000001</v>
      </c>
      <c r="X62" s="210">
        <v>196.789108</v>
      </c>
      <c r="Y62" s="210">
        <v>197.47288499999999</v>
      </c>
      <c r="Z62" s="210">
        <v>198.40579199999999</v>
      </c>
      <c r="AA62" s="210">
        <v>200.002197</v>
      </c>
      <c r="AB62" s="210">
        <v>201.88204999999999</v>
      </c>
      <c r="AC62" s="210">
        <v>203.62970000000001</v>
      </c>
      <c r="AD62" s="210">
        <v>205.38578799999999</v>
      </c>
      <c r="AE62" s="210">
        <v>207.48745700000001</v>
      </c>
      <c r="AF62" s="198">
        <v>8.1650000000000004E-3</v>
      </c>
      <c r="AG62" s="37"/>
    </row>
    <row r="63" spans="1:33" ht="15" customHeight="1">
      <c r="A63" s="36" t="s">
        <v>772</v>
      </c>
      <c r="B63" s="201" t="s">
        <v>35</v>
      </c>
      <c r="C63" s="211">
        <v>318.918701</v>
      </c>
      <c r="D63" s="211">
        <v>335.92523199999999</v>
      </c>
      <c r="E63" s="211">
        <v>340.37341300000003</v>
      </c>
      <c r="F63" s="211">
        <v>337.20532200000002</v>
      </c>
      <c r="G63" s="211">
        <v>336.60925300000002</v>
      </c>
      <c r="H63" s="211">
        <v>341.41064499999999</v>
      </c>
      <c r="I63" s="211">
        <v>343.65130599999998</v>
      </c>
      <c r="J63" s="211">
        <v>342.44439699999998</v>
      </c>
      <c r="K63" s="211">
        <v>340.85376000000002</v>
      </c>
      <c r="L63" s="211">
        <v>341.48223899999999</v>
      </c>
      <c r="M63" s="211">
        <v>345.94671599999998</v>
      </c>
      <c r="N63" s="211">
        <v>350.27246100000002</v>
      </c>
      <c r="O63" s="211">
        <v>354.48736600000001</v>
      </c>
      <c r="P63" s="211">
        <v>359.35543799999999</v>
      </c>
      <c r="Q63" s="211">
        <v>363.74670400000002</v>
      </c>
      <c r="R63" s="211">
        <v>365.96545400000002</v>
      </c>
      <c r="S63" s="211">
        <v>368.25689699999998</v>
      </c>
      <c r="T63" s="211">
        <v>370.43078600000001</v>
      </c>
      <c r="U63" s="211">
        <v>374.32672100000002</v>
      </c>
      <c r="V63" s="211">
        <v>379.28869600000002</v>
      </c>
      <c r="W63" s="211">
        <v>384.14794899999998</v>
      </c>
      <c r="X63" s="211">
        <v>387.59121699999997</v>
      </c>
      <c r="Y63" s="211">
        <v>389.80578600000001</v>
      </c>
      <c r="Z63" s="211">
        <v>392.52529900000002</v>
      </c>
      <c r="AA63" s="211">
        <v>396.435181</v>
      </c>
      <c r="AB63" s="211">
        <v>400.76242100000002</v>
      </c>
      <c r="AC63" s="211">
        <v>404.99908399999998</v>
      </c>
      <c r="AD63" s="211">
        <v>409.21063199999998</v>
      </c>
      <c r="AE63" s="211">
        <v>413.98199499999998</v>
      </c>
      <c r="AF63" s="195">
        <v>9.3609999999999995E-3</v>
      </c>
      <c r="AG63" s="37"/>
    </row>
    <row r="64" spans="1:33" ht="15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1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6" t="s">
        <v>770</v>
      </c>
      <c r="B67" s="199" t="s">
        <v>45</v>
      </c>
      <c r="C67" s="210">
        <v>0.238228</v>
      </c>
      <c r="D67" s="210">
        <v>0.89448099999999997</v>
      </c>
      <c r="E67" s="210">
        <v>0.92569800000000002</v>
      </c>
      <c r="F67" s="210">
        <v>0.97610699999999995</v>
      </c>
      <c r="G67" s="210">
        <v>0.99844100000000002</v>
      </c>
      <c r="H67" s="210">
        <v>1.006208</v>
      </c>
      <c r="I67" s="210">
        <v>1.0036910000000001</v>
      </c>
      <c r="J67" s="210">
        <v>0.99337500000000001</v>
      </c>
      <c r="K67" s="210">
        <v>0.97735700000000003</v>
      </c>
      <c r="L67" s="210">
        <v>0.96182199999999995</v>
      </c>
      <c r="M67" s="210">
        <v>0.95086400000000004</v>
      </c>
      <c r="N67" s="210">
        <v>0.94759800000000005</v>
      </c>
      <c r="O67" s="210">
        <v>0.95265100000000003</v>
      </c>
      <c r="P67" s="210">
        <v>0.95752800000000005</v>
      </c>
      <c r="Q67" s="210">
        <v>0.96141200000000004</v>
      </c>
      <c r="R67" s="210">
        <v>0.96400300000000005</v>
      </c>
      <c r="S67" s="210">
        <v>0.97063999999999995</v>
      </c>
      <c r="T67" s="210">
        <v>0.97877999999999998</v>
      </c>
      <c r="U67" s="210">
        <v>0.99158100000000005</v>
      </c>
      <c r="V67" s="210">
        <v>1.0083420000000001</v>
      </c>
      <c r="W67" s="210">
        <v>1.0228330000000001</v>
      </c>
      <c r="X67" s="210">
        <v>1.037193</v>
      </c>
      <c r="Y67" s="210">
        <v>1.046381</v>
      </c>
      <c r="Z67" s="210">
        <v>1.054767</v>
      </c>
      <c r="AA67" s="210">
        <v>1.0625789999999999</v>
      </c>
      <c r="AB67" s="210">
        <v>1.0722499999999999</v>
      </c>
      <c r="AC67" s="210">
        <v>1.085183</v>
      </c>
      <c r="AD67" s="210">
        <v>1.0993839999999999</v>
      </c>
      <c r="AE67" s="210">
        <v>1.1107590000000001</v>
      </c>
      <c r="AF67" s="198">
        <v>5.6524999999999999E-2</v>
      </c>
      <c r="AG67" s="37"/>
    </row>
    <row r="68" spans="1:33" ht="15" customHeight="1">
      <c r="A68" s="36" t="s">
        <v>769</v>
      </c>
      <c r="B68" s="199" t="s">
        <v>27</v>
      </c>
      <c r="C68" s="210">
        <v>0</v>
      </c>
      <c r="D68" s="210">
        <v>0</v>
      </c>
      <c r="E68" s="210">
        <v>0</v>
      </c>
      <c r="F68" s="210">
        <v>0</v>
      </c>
      <c r="G68" s="210">
        <v>0</v>
      </c>
      <c r="H68" s="210">
        <v>0</v>
      </c>
      <c r="I68" s="210">
        <v>0</v>
      </c>
      <c r="J68" s="210">
        <v>0</v>
      </c>
      <c r="K68" s="210">
        <v>0</v>
      </c>
      <c r="L68" s="210">
        <v>0</v>
      </c>
      <c r="M68" s="210">
        <v>0</v>
      </c>
      <c r="N68" s="210">
        <v>0</v>
      </c>
      <c r="O68" s="210">
        <v>0</v>
      </c>
      <c r="P68" s="210">
        <v>0</v>
      </c>
      <c r="Q68" s="210">
        <v>0</v>
      </c>
      <c r="R68" s="210">
        <v>0</v>
      </c>
      <c r="S68" s="210">
        <v>0</v>
      </c>
      <c r="T68" s="210">
        <v>0</v>
      </c>
      <c r="U68" s="210">
        <v>0</v>
      </c>
      <c r="V68" s="210">
        <v>0</v>
      </c>
      <c r="W68" s="210">
        <v>0</v>
      </c>
      <c r="X68" s="210">
        <v>0</v>
      </c>
      <c r="Y68" s="210">
        <v>0</v>
      </c>
      <c r="Z68" s="210">
        <v>0</v>
      </c>
      <c r="AA68" s="210">
        <v>0</v>
      </c>
      <c r="AB68" s="210">
        <v>0</v>
      </c>
      <c r="AC68" s="210">
        <v>0</v>
      </c>
      <c r="AD68" s="210">
        <v>0</v>
      </c>
      <c r="AE68" s="210">
        <v>0</v>
      </c>
      <c r="AF68" s="198" t="s">
        <v>1190</v>
      </c>
      <c r="AG68" s="37"/>
    </row>
    <row r="69" spans="1:33" ht="15" customHeight="1">
      <c r="A69" s="36" t="s">
        <v>768</v>
      </c>
      <c r="B69" s="199" t="s">
        <v>26</v>
      </c>
      <c r="C69" s="210">
        <v>0</v>
      </c>
      <c r="D69" s="210">
        <v>0</v>
      </c>
      <c r="E69" s="210">
        <v>0</v>
      </c>
      <c r="F69" s="210">
        <v>0</v>
      </c>
      <c r="G69" s="210">
        <v>0</v>
      </c>
      <c r="H69" s="210">
        <v>0</v>
      </c>
      <c r="I69" s="210">
        <v>0</v>
      </c>
      <c r="J69" s="210">
        <v>0</v>
      </c>
      <c r="K69" s="210">
        <v>0</v>
      </c>
      <c r="L69" s="210">
        <v>0</v>
      </c>
      <c r="M69" s="210">
        <v>0</v>
      </c>
      <c r="N69" s="210">
        <v>0</v>
      </c>
      <c r="O69" s="210">
        <v>0</v>
      </c>
      <c r="P69" s="210">
        <v>0</v>
      </c>
      <c r="Q69" s="210">
        <v>0</v>
      </c>
      <c r="R69" s="210">
        <v>0</v>
      </c>
      <c r="S69" s="210">
        <v>0</v>
      </c>
      <c r="T69" s="210">
        <v>0</v>
      </c>
      <c r="U69" s="210">
        <v>0</v>
      </c>
      <c r="V69" s="210">
        <v>0</v>
      </c>
      <c r="W69" s="210">
        <v>0</v>
      </c>
      <c r="X69" s="210">
        <v>0</v>
      </c>
      <c r="Y69" s="210">
        <v>0</v>
      </c>
      <c r="Z69" s="210">
        <v>0</v>
      </c>
      <c r="AA69" s="210">
        <v>0</v>
      </c>
      <c r="AB69" s="210">
        <v>0</v>
      </c>
      <c r="AC69" s="210">
        <v>0</v>
      </c>
      <c r="AD69" s="210">
        <v>0</v>
      </c>
      <c r="AE69" s="210">
        <v>0</v>
      </c>
      <c r="AF69" s="198" t="s">
        <v>1190</v>
      </c>
      <c r="AG69" s="37"/>
    </row>
    <row r="70" spans="1:33" ht="15" customHeight="1">
      <c r="A70" s="36" t="s">
        <v>767</v>
      </c>
      <c r="B70" s="199" t="s">
        <v>766</v>
      </c>
      <c r="C70" s="210">
        <v>0</v>
      </c>
      <c r="D70" s="210">
        <v>0</v>
      </c>
      <c r="E70" s="210">
        <v>0</v>
      </c>
      <c r="F70" s="210">
        <v>0</v>
      </c>
      <c r="G70" s="210">
        <v>0</v>
      </c>
      <c r="H70" s="210">
        <v>0</v>
      </c>
      <c r="I70" s="210">
        <v>0</v>
      </c>
      <c r="J70" s="210">
        <v>0</v>
      </c>
      <c r="K70" s="210">
        <v>0</v>
      </c>
      <c r="L70" s="210">
        <v>0</v>
      </c>
      <c r="M70" s="210">
        <v>0</v>
      </c>
      <c r="N70" s="210">
        <v>0</v>
      </c>
      <c r="O70" s="210">
        <v>0</v>
      </c>
      <c r="P70" s="210">
        <v>0</v>
      </c>
      <c r="Q70" s="210">
        <v>0</v>
      </c>
      <c r="R70" s="210">
        <v>0</v>
      </c>
      <c r="S70" s="210">
        <v>0</v>
      </c>
      <c r="T70" s="210">
        <v>0</v>
      </c>
      <c r="U70" s="210">
        <v>0</v>
      </c>
      <c r="V70" s="210">
        <v>0</v>
      </c>
      <c r="W70" s="210">
        <v>0</v>
      </c>
      <c r="X70" s="210">
        <v>0</v>
      </c>
      <c r="Y70" s="210">
        <v>0</v>
      </c>
      <c r="Z70" s="210">
        <v>0</v>
      </c>
      <c r="AA70" s="210">
        <v>0</v>
      </c>
      <c r="AB70" s="210">
        <v>0</v>
      </c>
      <c r="AC70" s="210">
        <v>0</v>
      </c>
      <c r="AD70" s="210">
        <v>0</v>
      </c>
      <c r="AE70" s="210">
        <v>0</v>
      </c>
      <c r="AF70" s="198" t="s">
        <v>1190</v>
      </c>
      <c r="AG70" s="37"/>
    </row>
    <row r="71" spans="1:33" ht="15" customHeight="1">
      <c r="A71" s="36" t="s">
        <v>765</v>
      </c>
      <c r="B71" s="199" t="s">
        <v>44</v>
      </c>
      <c r="C71" s="210">
        <v>0.238228</v>
      </c>
      <c r="D71" s="210">
        <v>0.89448099999999997</v>
      </c>
      <c r="E71" s="210">
        <v>0.92569800000000002</v>
      </c>
      <c r="F71" s="210">
        <v>0.97610699999999995</v>
      </c>
      <c r="G71" s="210">
        <v>0.99844100000000002</v>
      </c>
      <c r="H71" s="210">
        <v>1.006208</v>
      </c>
      <c r="I71" s="210">
        <v>1.0036910000000001</v>
      </c>
      <c r="J71" s="210">
        <v>0.99337500000000001</v>
      </c>
      <c r="K71" s="210">
        <v>0.97735700000000003</v>
      </c>
      <c r="L71" s="210">
        <v>0.96182199999999995</v>
      </c>
      <c r="M71" s="210">
        <v>0.95086400000000004</v>
      </c>
      <c r="N71" s="210">
        <v>0.94759800000000005</v>
      </c>
      <c r="O71" s="210">
        <v>0.95265100000000003</v>
      </c>
      <c r="P71" s="210">
        <v>0.95752800000000005</v>
      </c>
      <c r="Q71" s="210">
        <v>0.96141200000000004</v>
      </c>
      <c r="R71" s="210">
        <v>0.96400300000000005</v>
      </c>
      <c r="S71" s="210">
        <v>0.97063999999999995</v>
      </c>
      <c r="T71" s="210">
        <v>0.97877999999999998</v>
      </c>
      <c r="U71" s="210">
        <v>0.99158100000000005</v>
      </c>
      <c r="V71" s="210">
        <v>1.0083420000000001</v>
      </c>
      <c r="W71" s="210">
        <v>1.0228330000000001</v>
      </c>
      <c r="X71" s="210">
        <v>1.037193</v>
      </c>
      <c r="Y71" s="210">
        <v>1.046381</v>
      </c>
      <c r="Z71" s="210">
        <v>1.054767</v>
      </c>
      <c r="AA71" s="210">
        <v>1.0625789999999999</v>
      </c>
      <c r="AB71" s="210">
        <v>1.0722499999999999</v>
      </c>
      <c r="AC71" s="210">
        <v>1.085183</v>
      </c>
      <c r="AD71" s="210">
        <v>1.0993839999999999</v>
      </c>
      <c r="AE71" s="210">
        <v>1.1107590000000001</v>
      </c>
      <c r="AF71" s="198">
        <v>5.6524999999999999E-2</v>
      </c>
      <c r="AG71" s="37"/>
    </row>
    <row r="72" spans="1:33" ht="15" customHeight="1">
      <c r="A72" s="36" t="s">
        <v>763</v>
      </c>
      <c r="B72" s="199" t="s">
        <v>30</v>
      </c>
      <c r="C72" s="210">
        <v>31.667973</v>
      </c>
      <c r="D72" s="210">
        <v>31.927617999999999</v>
      </c>
      <c r="E72" s="210">
        <v>32.517795999999997</v>
      </c>
      <c r="F72" s="210">
        <v>32.990226999999997</v>
      </c>
      <c r="G72" s="210">
        <v>33.433826000000003</v>
      </c>
      <c r="H72" s="210">
        <v>33.676265999999998</v>
      </c>
      <c r="I72" s="210">
        <v>33.696896000000002</v>
      </c>
      <c r="J72" s="210">
        <v>33.595847999999997</v>
      </c>
      <c r="K72" s="210">
        <v>33.380794999999999</v>
      </c>
      <c r="L72" s="210">
        <v>33.147559999999999</v>
      </c>
      <c r="M72" s="210">
        <v>33.358970999999997</v>
      </c>
      <c r="N72" s="210">
        <v>33.814407000000003</v>
      </c>
      <c r="O72" s="210">
        <v>34.379607999999998</v>
      </c>
      <c r="P72" s="210">
        <v>35.028404000000002</v>
      </c>
      <c r="Q72" s="210">
        <v>35.659354999999998</v>
      </c>
      <c r="R72" s="210">
        <v>36.239395000000002</v>
      </c>
      <c r="S72" s="210">
        <v>36.863048999999997</v>
      </c>
      <c r="T72" s="210">
        <v>37.527163999999999</v>
      </c>
      <c r="U72" s="210">
        <v>38.319794000000002</v>
      </c>
      <c r="V72" s="210">
        <v>39.220458999999998</v>
      </c>
      <c r="W72" s="210">
        <v>39.991325000000003</v>
      </c>
      <c r="X72" s="210">
        <v>40.744061000000002</v>
      </c>
      <c r="Y72" s="210">
        <v>41.494895999999997</v>
      </c>
      <c r="Z72" s="210">
        <v>42.217013999999999</v>
      </c>
      <c r="AA72" s="210">
        <v>43.002541000000001</v>
      </c>
      <c r="AB72" s="210">
        <v>43.827835</v>
      </c>
      <c r="AC72" s="210">
        <v>44.741978000000003</v>
      </c>
      <c r="AD72" s="210">
        <v>45.687942999999997</v>
      </c>
      <c r="AE72" s="210">
        <v>46.701534000000002</v>
      </c>
      <c r="AF72" s="198">
        <v>1.3971000000000001E-2</v>
      </c>
      <c r="AG72" s="37"/>
    </row>
    <row r="73" spans="1:33" ht="15" customHeight="1">
      <c r="A73" s="36" t="s">
        <v>762</v>
      </c>
      <c r="B73" s="199" t="s">
        <v>31</v>
      </c>
      <c r="C73" s="210">
        <v>0</v>
      </c>
      <c r="D73" s="210">
        <v>0</v>
      </c>
      <c r="E73" s="210">
        <v>0</v>
      </c>
      <c r="F73" s="210">
        <v>0</v>
      </c>
      <c r="G73" s="210">
        <v>0</v>
      </c>
      <c r="H73" s="210">
        <v>0</v>
      </c>
      <c r="I73" s="210">
        <v>0</v>
      </c>
      <c r="J73" s="210">
        <v>0</v>
      </c>
      <c r="K73" s="210">
        <v>0</v>
      </c>
      <c r="L73" s="210">
        <v>0</v>
      </c>
      <c r="M73" s="210">
        <v>0</v>
      </c>
      <c r="N73" s="210">
        <v>0</v>
      </c>
      <c r="O73" s="210">
        <v>0</v>
      </c>
      <c r="P73" s="210">
        <v>0</v>
      </c>
      <c r="Q73" s="210">
        <v>0</v>
      </c>
      <c r="R73" s="210">
        <v>0</v>
      </c>
      <c r="S73" s="210">
        <v>0</v>
      </c>
      <c r="T73" s="210">
        <v>0</v>
      </c>
      <c r="U73" s="210">
        <v>0</v>
      </c>
      <c r="V73" s="210">
        <v>0</v>
      </c>
      <c r="W73" s="210">
        <v>0</v>
      </c>
      <c r="X73" s="210">
        <v>0</v>
      </c>
      <c r="Y73" s="210">
        <v>0</v>
      </c>
      <c r="Z73" s="210">
        <v>0</v>
      </c>
      <c r="AA73" s="210">
        <v>0</v>
      </c>
      <c r="AB73" s="210">
        <v>0</v>
      </c>
      <c r="AC73" s="210">
        <v>0</v>
      </c>
      <c r="AD73" s="210">
        <v>0</v>
      </c>
      <c r="AE73" s="210">
        <v>0</v>
      </c>
      <c r="AF73" s="198" t="s">
        <v>1190</v>
      </c>
      <c r="AG73" s="37"/>
    </row>
    <row r="74" spans="1:33" ht="12" customHeight="1">
      <c r="A74" s="36" t="s">
        <v>761</v>
      </c>
      <c r="B74" s="199" t="s">
        <v>32</v>
      </c>
      <c r="C74" s="210">
        <v>0</v>
      </c>
      <c r="D74" s="210">
        <v>0</v>
      </c>
      <c r="E74" s="210">
        <v>0</v>
      </c>
      <c r="F74" s="210">
        <v>0</v>
      </c>
      <c r="G74" s="210">
        <v>0</v>
      </c>
      <c r="H74" s="210">
        <v>0</v>
      </c>
      <c r="I74" s="210">
        <v>0</v>
      </c>
      <c r="J74" s="210">
        <v>0</v>
      </c>
      <c r="K74" s="210">
        <v>0</v>
      </c>
      <c r="L74" s="210">
        <v>0</v>
      </c>
      <c r="M74" s="210">
        <v>0</v>
      </c>
      <c r="N74" s="210">
        <v>0</v>
      </c>
      <c r="O74" s="210">
        <v>0</v>
      </c>
      <c r="P74" s="210">
        <v>0</v>
      </c>
      <c r="Q74" s="210">
        <v>0</v>
      </c>
      <c r="R74" s="210">
        <v>0</v>
      </c>
      <c r="S74" s="210">
        <v>0</v>
      </c>
      <c r="T74" s="210">
        <v>0</v>
      </c>
      <c r="U74" s="210">
        <v>0</v>
      </c>
      <c r="V74" s="210">
        <v>0</v>
      </c>
      <c r="W74" s="210">
        <v>0</v>
      </c>
      <c r="X74" s="210">
        <v>0</v>
      </c>
      <c r="Y74" s="210">
        <v>0</v>
      </c>
      <c r="Z74" s="210">
        <v>0</v>
      </c>
      <c r="AA74" s="210">
        <v>0</v>
      </c>
      <c r="AB74" s="210">
        <v>0</v>
      </c>
      <c r="AC74" s="210">
        <v>0</v>
      </c>
      <c r="AD74" s="210">
        <v>0</v>
      </c>
      <c r="AE74" s="210">
        <v>0</v>
      </c>
      <c r="AF74" s="198" t="s">
        <v>1190</v>
      </c>
      <c r="AG74" s="37"/>
    </row>
    <row r="75" spans="1:33" ht="15" customHeight="1">
      <c r="A75" s="36" t="s">
        <v>760</v>
      </c>
      <c r="B75" s="199" t="s">
        <v>36</v>
      </c>
      <c r="C75" s="210">
        <v>41.006500000000003</v>
      </c>
      <c r="D75" s="210">
        <v>40.984734000000003</v>
      </c>
      <c r="E75" s="210">
        <v>41.699772000000003</v>
      </c>
      <c r="F75" s="210">
        <v>42.541428000000003</v>
      </c>
      <c r="G75" s="210">
        <v>43.514434999999999</v>
      </c>
      <c r="H75" s="210">
        <v>44.351298999999997</v>
      </c>
      <c r="I75" s="210">
        <v>44.940258</v>
      </c>
      <c r="J75" s="210">
        <v>45.349654999999998</v>
      </c>
      <c r="K75" s="210">
        <v>45.580607999999998</v>
      </c>
      <c r="L75" s="210">
        <v>45.634692999999999</v>
      </c>
      <c r="M75" s="210">
        <v>46.310516</v>
      </c>
      <c r="N75" s="210">
        <v>47.328060000000001</v>
      </c>
      <c r="O75" s="210">
        <v>48.393493999999997</v>
      </c>
      <c r="P75" s="210">
        <v>49.554737000000003</v>
      </c>
      <c r="Q75" s="210">
        <v>50.616146000000001</v>
      </c>
      <c r="R75" s="210">
        <v>51.771118000000001</v>
      </c>
      <c r="S75" s="210">
        <v>53.011608000000003</v>
      </c>
      <c r="T75" s="210">
        <v>54.251511000000001</v>
      </c>
      <c r="U75" s="210">
        <v>55.564892</v>
      </c>
      <c r="V75" s="210">
        <v>57.028995999999999</v>
      </c>
      <c r="W75" s="210">
        <v>58.334358000000002</v>
      </c>
      <c r="X75" s="210">
        <v>59.595939999999999</v>
      </c>
      <c r="Y75" s="210">
        <v>60.807465000000001</v>
      </c>
      <c r="Z75" s="210">
        <v>61.963527999999997</v>
      </c>
      <c r="AA75" s="210">
        <v>63.242125999999999</v>
      </c>
      <c r="AB75" s="210">
        <v>64.615921</v>
      </c>
      <c r="AC75" s="210">
        <v>66.085571000000002</v>
      </c>
      <c r="AD75" s="210">
        <v>67.606460999999996</v>
      </c>
      <c r="AE75" s="210">
        <v>69.250625999999997</v>
      </c>
      <c r="AF75" s="198">
        <v>1.8891000000000002E-2</v>
      </c>
      <c r="AG75" s="37"/>
    </row>
    <row r="76" spans="1:33" ht="15" customHeight="1">
      <c r="A76" s="36" t="s">
        <v>759</v>
      </c>
      <c r="B76" s="201" t="s">
        <v>35</v>
      </c>
      <c r="C76" s="211">
        <v>72.912704000000005</v>
      </c>
      <c r="D76" s="211">
        <v>73.806831000000003</v>
      </c>
      <c r="E76" s="211">
        <v>75.143265</v>
      </c>
      <c r="F76" s="211">
        <v>76.507758999999993</v>
      </c>
      <c r="G76" s="211">
        <v>77.946701000000004</v>
      </c>
      <c r="H76" s="211">
        <v>79.033767999999995</v>
      </c>
      <c r="I76" s="211">
        <v>79.640845999999996</v>
      </c>
      <c r="J76" s="211">
        <v>79.938873000000001</v>
      </c>
      <c r="K76" s="211">
        <v>79.938759000000005</v>
      </c>
      <c r="L76" s="211">
        <v>79.744079999999997</v>
      </c>
      <c r="M76" s="211">
        <v>80.620345999999998</v>
      </c>
      <c r="N76" s="211">
        <v>82.090064999999996</v>
      </c>
      <c r="O76" s="211">
        <v>83.725753999999995</v>
      </c>
      <c r="P76" s="211">
        <v>85.540665000000004</v>
      </c>
      <c r="Q76" s="211">
        <v>87.236915999999994</v>
      </c>
      <c r="R76" s="211">
        <v>88.974518000000003</v>
      </c>
      <c r="S76" s="211">
        <v>90.845298999999997</v>
      </c>
      <c r="T76" s="211">
        <v>92.757453999999996</v>
      </c>
      <c r="U76" s="211">
        <v>94.876266000000001</v>
      </c>
      <c r="V76" s="211">
        <v>97.257796999999997</v>
      </c>
      <c r="W76" s="211">
        <v>99.348517999999999</v>
      </c>
      <c r="X76" s="211">
        <v>101.377197</v>
      </c>
      <c r="Y76" s="211">
        <v>103.34874000000001</v>
      </c>
      <c r="Z76" s="211">
        <v>105.23530599999999</v>
      </c>
      <c r="AA76" s="211">
        <v>107.30725099999999</v>
      </c>
      <c r="AB76" s="211">
        <v>109.516006</v>
      </c>
      <c r="AC76" s="211">
        <v>111.912735</v>
      </c>
      <c r="AD76" s="211">
        <v>114.393784</v>
      </c>
      <c r="AE76" s="211">
        <v>117.06292000000001</v>
      </c>
      <c r="AF76" s="195">
        <v>1.7052999999999999E-2</v>
      </c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1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6" t="s">
        <v>758</v>
      </c>
      <c r="B79" s="199" t="s">
        <v>746</v>
      </c>
      <c r="C79" s="200">
        <v>361.08462500000002</v>
      </c>
      <c r="D79" s="200">
        <v>353.89108299999998</v>
      </c>
      <c r="E79" s="200">
        <v>350.96942100000001</v>
      </c>
      <c r="F79" s="200">
        <v>356.66610700000001</v>
      </c>
      <c r="G79" s="200">
        <v>370.10540800000001</v>
      </c>
      <c r="H79" s="200">
        <v>380.81191999999999</v>
      </c>
      <c r="I79" s="200">
        <v>386.117615</v>
      </c>
      <c r="J79" s="200">
        <v>390.07504299999999</v>
      </c>
      <c r="K79" s="200">
        <v>391.41601600000001</v>
      </c>
      <c r="L79" s="200">
        <v>394.89944500000001</v>
      </c>
      <c r="M79" s="200">
        <v>403.53097500000001</v>
      </c>
      <c r="N79" s="200">
        <v>410.97546399999999</v>
      </c>
      <c r="O79" s="200">
        <v>418.10272200000003</v>
      </c>
      <c r="P79" s="200">
        <v>427.595642</v>
      </c>
      <c r="Q79" s="200">
        <v>436.56957999999997</v>
      </c>
      <c r="R79" s="200">
        <v>445.89401199999998</v>
      </c>
      <c r="S79" s="200">
        <v>456.136414</v>
      </c>
      <c r="T79" s="200">
        <v>463.04470800000001</v>
      </c>
      <c r="U79" s="200">
        <v>470.14450099999999</v>
      </c>
      <c r="V79" s="200">
        <v>481.54888899999997</v>
      </c>
      <c r="W79" s="200">
        <v>489.77362099999999</v>
      </c>
      <c r="X79" s="200">
        <v>495.47283900000002</v>
      </c>
      <c r="Y79" s="200">
        <v>497.93515000000002</v>
      </c>
      <c r="Z79" s="200">
        <v>497.84878500000002</v>
      </c>
      <c r="AA79" s="200">
        <v>498.92013500000002</v>
      </c>
      <c r="AB79" s="200">
        <v>501.85659800000002</v>
      </c>
      <c r="AC79" s="200">
        <v>505.13324</v>
      </c>
      <c r="AD79" s="200">
        <v>507.13543700000002</v>
      </c>
      <c r="AE79" s="200">
        <v>512.63824499999998</v>
      </c>
      <c r="AF79" s="198">
        <v>1.2595E-2</v>
      </c>
      <c r="AG79" s="37"/>
    </row>
    <row r="80" spans="1:33" ht="12" customHeight="1">
      <c r="A80" s="36" t="s">
        <v>757</v>
      </c>
      <c r="B80" s="199" t="s">
        <v>744</v>
      </c>
      <c r="C80" s="200">
        <v>399.61200000000002</v>
      </c>
      <c r="D80" s="200">
        <v>393.53653000000003</v>
      </c>
      <c r="E80" s="200">
        <v>393.368225</v>
      </c>
      <c r="F80" s="200">
        <v>397.109711</v>
      </c>
      <c r="G80" s="200">
        <v>414.47586100000001</v>
      </c>
      <c r="H80" s="200">
        <v>427.97595200000001</v>
      </c>
      <c r="I80" s="200">
        <v>432.09719799999999</v>
      </c>
      <c r="J80" s="200">
        <v>436.17938199999998</v>
      </c>
      <c r="K80" s="200">
        <v>439.75726300000002</v>
      </c>
      <c r="L80" s="200">
        <v>446.91058299999997</v>
      </c>
      <c r="M80" s="200">
        <v>459.66281099999998</v>
      </c>
      <c r="N80" s="200">
        <v>469.02786300000002</v>
      </c>
      <c r="O80" s="200">
        <v>477.590149</v>
      </c>
      <c r="P80" s="200">
        <v>487.76754799999998</v>
      </c>
      <c r="Q80" s="200">
        <v>495.96224999999998</v>
      </c>
      <c r="R80" s="200">
        <v>503.57397500000002</v>
      </c>
      <c r="S80" s="200">
        <v>512.18737799999997</v>
      </c>
      <c r="T80" s="200">
        <v>519.02124000000003</v>
      </c>
      <c r="U80" s="200">
        <v>525.69348100000002</v>
      </c>
      <c r="V80" s="200">
        <v>535.35412599999995</v>
      </c>
      <c r="W80" s="200">
        <v>542.46460000000002</v>
      </c>
      <c r="X80" s="200">
        <v>546.81445299999996</v>
      </c>
      <c r="Y80" s="200">
        <v>550.23004200000003</v>
      </c>
      <c r="Z80" s="200">
        <v>552.84057600000006</v>
      </c>
      <c r="AA80" s="200">
        <v>558.94720500000005</v>
      </c>
      <c r="AB80" s="200">
        <v>565.630493</v>
      </c>
      <c r="AC80" s="200">
        <v>572.62048300000004</v>
      </c>
      <c r="AD80" s="200">
        <v>577.88861099999997</v>
      </c>
      <c r="AE80" s="200">
        <v>584.84674099999995</v>
      </c>
      <c r="AF80" s="198">
        <v>1.3695000000000001E-2</v>
      </c>
      <c r="AG80" s="37"/>
    </row>
    <row r="81" spans="1:33" ht="15" customHeight="1">
      <c r="A81" s="36" t="s">
        <v>756</v>
      </c>
      <c r="B81" s="199" t="s">
        <v>742</v>
      </c>
      <c r="C81" s="200">
        <v>506.49093599999998</v>
      </c>
      <c r="D81" s="200">
        <v>516.44592299999999</v>
      </c>
      <c r="E81" s="200">
        <v>532.59472700000003</v>
      </c>
      <c r="F81" s="200">
        <v>553.23370399999999</v>
      </c>
      <c r="G81" s="200">
        <v>577.68347200000005</v>
      </c>
      <c r="H81" s="200">
        <v>598.39660600000002</v>
      </c>
      <c r="I81" s="200">
        <v>615.12707499999999</v>
      </c>
      <c r="J81" s="200">
        <v>626.93310499999995</v>
      </c>
      <c r="K81" s="200">
        <v>634.67242399999998</v>
      </c>
      <c r="L81" s="200">
        <v>644.63775599999997</v>
      </c>
      <c r="M81" s="200">
        <v>657.59655799999996</v>
      </c>
      <c r="N81" s="200">
        <v>671.03619400000002</v>
      </c>
      <c r="O81" s="200">
        <v>686.42730700000004</v>
      </c>
      <c r="P81" s="200">
        <v>702.05993699999999</v>
      </c>
      <c r="Q81" s="200">
        <v>717.89819299999999</v>
      </c>
      <c r="R81" s="200">
        <v>734.93707300000005</v>
      </c>
      <c r="S81" s="200">
        <v>753.61724900000002</v>
      </c>
      <c r="T81" s="200">
        <v>772.46887200000003</v>
      </c>
      <c r="U81" s="200">
        <v>794.12207000000001</v>
      </c>
      <c r="V81" s="200">
        <v>816.463257</v>
      </c>
      <c r="W81" s="200">
        <v>835.58142099999998</v>
      </c>
      <c r="X81" s="200">
        <v>854.59918200000004</v>
      </c>
      <c r="Y81" s="200">
        <v>872.279358</v>
      </c>
      <c r="Z81" s="200">
        <v>888.79510500000004</v>
      </c>
      <c r="AA81" s="200">
        <v>906.65930200000003</v>
      </c>
      <c r="AB81" s="200">
        <v>925.47540300000003</v>
      </c>
      <c r="AC81" s="200">
        <v>944.78076199999998</v>
      </c>
      <c r="AD81" s="200">
        <v>966.67205799999999</v>
      </c>
      <c r="AE81" s="200">
        <v>989.86090100000001</v>
      </c>
      <c r="AF81" s="198">
        <v>2.4219000000000001E-2</v>
      </c>
      <c r="AG81" s="37"/>
    </row>
    <row r="82" spans="1:33" ht="15" customHeight="1">
      <c r="A82" s="36" t="s">
        <v>755</v>
      </c>
      <c r="B82" s="199" t="s">
        <v>740</v>
      </c>
      <c r="C82" s="200">
        <v>1128.2124020000001</v>
      </c>
      <c r="D82" s="200">
        <v>1163.431763</v>
      </c>
      <c r="E82" s="200">
        <v>1176.4857179999999</v>
      </c>
      <c r="F82" s="200">
        <v>1172.8194579999999</v>
      </c>
      <c r="G82" s="200">
        <v>1181.048462</v>
      </c>
      <c r="H82" s="200">
        <v>1204.1204829999999</v>
      </c>
      <c r="I82" s="200">
        <v>1220.630737</v>
      </c>
      <c r="J82" s="200">
        <v>1227.8492429999999</v>
      </c>
      <c r="K82" s="200">
        <v>1237.2335210000001</v>
      </c>
      <c r="L82" s="200">
        <v>1255.4907229999999</v>
      </c>
      <c r="M82" s="200">
        <v>1287.1910399999999</v>
      </c>
      <c r="N82" s="200">
        <v>1314.8673100000001</v>
      </c>
      <c r="O82" s="200">
        <v>1336.83728</v>
      </c>
      <c r="P82" s="200">
        <v>1360.83374</v>
      </c>
      <c r="Q82" s="200">
        <v>1382.9472659999999</v>
      </c>
      <c r="R82" s="200">
        <v>1397.8280030000001</v>
      </c>
      <c r="S82" s="200">
        <v>1415.568237</v>
      </c>
      <c r="T82" s="200">
        <v>1429.5539550000001</v>
      </c>
      <c r="U82" s="200">
        <v>1450.5467530000001</v>
      </c>
      <c r="V82" s="200">
        <v>1477.364014</v>
      </c>
      <c r="W82" s="200">
        <v>1503.043457</v>
      </c>
      <c r="X82" s="200">
        <v>1524.242798</v>
      </c>
      <c r="Y82" s="200">
        <v>1540.468018</v>
      </c>
      <c r="Z82" s="200">
        <v>1557.548462</v>
      </c>
      <c r="AA82" s="200">
        <v>1580.4644780000001</v>
      </c>
      <c r="AB82" s="200">
        <v>1605.6209719999999</v>
      </c>
      <c r="AC82" s="200">
        <v>1629.482788</v>
      </c>
      <c r="AD82" s="200">
        <v>1652.4479980000001</v>
      </c>
      <c r="AE82" s="200">
        <v>1680.059692</v>
      </c>
      <c r="AF82" s="198">
        <v>1.4323000000000001E-2</v>
      </c>
      <c r="AG82" s="37"/>
    </row>
    <row r="83" spans="1:33" ht="15" customHeight="1">
      <c r="A83" s="36" t="s">
        <v>754</v>
      </c>
      <c r="B83" s="199" t="s">
        <v>738</v>
      </c>
      <c r="C83" s="200">
        <v>136.71812399999999</v>
      </c>
      <c r="D83" s="200">
        <v>136.66149899999999</v>
      </c>
      <c r="E83" s="200">
        <v>138.10687300000001</v>
      </c>
      <c r="F83" s="200">
        <v>141.21792600000001</v>
      </c>
      <c r="G83" s="200">
        <v>145.01982100000001</v>
      </c>
      <c r="H83" s="200">
        <v>148.33450300000001</v>
      </c>
      <c r="I83" s="200">
        <v>150.78504899999999</v>
      </c>
      <c r="J83" s="200">
        <v>152.77630600000001</v>
      </c>
      <c r="K83" s="200">
        <v>154.18902600000001</v>
      </c>
      <c r="L83" s="200">
        <v>154.971405</v>
      </c>
      <c r="M83" s="200">
        <v>158.17892499999999</v>
      </c>
      <c r="N83" s="200">
        <v>162.67662000000001</v>
      </c>
      <c r="O83" s="200">
        <v>167.272156</v>
      </c>
      <c r="P83" s="200">
        <v>172.260773</v>
      </c>
      <c r="Q83" s="200">
        <v>177.034302</v>
      </c>
      <c r="R83" s="200">
        <v>181.96637000000001</v>
      </c>
      <c r="S83" s="200">
        <v>187.48026999999999</v>
      </c>
      <c r="T83" s="200">
        <v>192.803696</v>
      </c>
      <c r="U83" s="200">
        <v>198.40580700000001</v>
      </c>
      <c r="V83" s="200">
        <v>204.60041799999999</v>
      </c>
      <c r="W83" s="200">
        <v>209.99354600000001</v>
      </c>
      <c r="X83" s="200">
        <v>215.30909700000001</v>
      </c>
      <c r="Y83" s="200">
        <v>220.48039199999999</v>
      </c>
      <c r="Z83" s="200">
        <v>225.403076</v>
      </c>
      <c r="AA83" s="200">
        <v>230.83892800000001</v>
      </c>
      <c r="AB83" s="200">
        <v>236.65394599999999</v>
      </c>
      <c r="AC83" s="200">
        <v>242.834</v>
      </c>
      <c r="AD83" s="200">
        <v>249.117569</v>
      </c>
      <c r="AE83" s="200">
        <v>256.060089</v>
      </c>
      <c r="AF83" s="198">
        <v>2.2662999999999999E-2</v>
      </c>
      <c r="AG83" s="37"/>
    </row>
    <row r="84" spans="1:33" ht="15" customHeight="1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>
      <c r="A85" s="35"/>
      <c r="B85" s="201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>
      <c r="A86" s="35"/>
      <c r="B86" s="201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>
      <c r="A87" s="36" t="s">
        <v>753</v>
      </c>
      <c r="B87" s="199" t="s">
        <v>746</v>
      </c>
      <c r="C87" s="212">
        <v>0.63358099999999995</v>
      </c>
      <c r="D87" s="212">
        <v>0.64319800000000005</v>
      </c>
      <c r="E87" s="212">
        <v>0.65109799999999995</v>
      </c>
      <c r="F87" s="212">
        <v>0.65066999999999997</v>
      </c>
      <c r="G87" s="212">
        <v>0.64759999999999995</v>
      </c>
      <c r="H87" s="212">
        <v>0.64369900000000002</v>
      </c>
      <c r="I87" s="212">
        <v>0.63985899999999996</v>
      </c>
      <c r="J87" s="212">
        <v>0.63485599999999998</v>
      </c>
      <c r="K87" s="212">
        <v>0.62985400000000002</v>
      </c>
      <c r="L87" s="212">
        <v>0.62533000000000005</v>
      </c>
      <c r="M87" s="212">
        <v>0.62082000000000004</v>
      </c>
      <c r="N87" s="212">
        <v>0.61815399999999998</v>
      </c>
      <c r="O87" s="212">
        <v>0.61686099999999999</v>
      </c>
      <c r="P87" s="212">
        <v>0.61521700000000001</v>
      </c>
      <c r="Q87" s="212">
        <v>0.61302699999999999</v>
      </c>
      <c r="R87" s="212">
        <v>0.609954</v>
      </c>
      <c r="S87" s="212">
        <v>0.606213</v>
      </c>
      <c r="T87" s="212">
        <v>0.60395799999999999</v>
      </c>
      <c r="U87" s="212">
        <v>0.60259399999999996</v>
      </c>
      <c r="V87" s="212">
        <v>0.60047600000000001</v>
      </c>
      <c r="W87" s="212">
        <v>0.59925600000000001</v>
      </c>
      <c r="X87" s="212">
        <v>0.59807299999999997</v>
      </c>
      <c r="Y87" s="212">
        <v>0.59735799999999994</v>
      </c>
      <c r="Z87" s="212">
        <v>0.59762700000000002</v>
      </c>
      <c r="AA87" s="212">
        <v>0.59747899999999998</v>
      </c>
      <c r="AB87" s="212">
        <v>0.597051</v>
      </c>
      <c r="AC87" s="212">
        <v>0.59709299999999998</v>
      </c>
      <c r="AD87" s="212">
        <v>0.59753900000000004</v>
      </c>
      <c r="AE87" s="212">
        <v>0.59611099999999995</v>
      </c>
      <c r="AF87" s="198">
        <v>-2.1749999999999999E-3</v>
      </c>
      <c r="AG87" s="37"/>
    </row>
    <row r="88" spans="1:33" ht="15" customHeight="1">
      <c r="A88" s="36" t="s">
        <v>752</v>
      </c>
      <c r="B88" s="199" t="s">
        <v>744</v>
      </c>
      <c r="C88" s="212">
        <v>0.30991600000000002</v>
      </c>
      <c r="D88" s="212">
        <v>0.31616300000000003</v>
      </c>
      <c r="E88" s="212">
        <v>0.31903500000000001</v>
      </c>
      <c r="F88" s="212">
        <v>0.31857200000000002</v>
      </c>
      <c r="G88" s="212">
        <v>0.31734400000000001</v>
      </c>
      <c r="H88" s="212">
        <v>0.315693</v>
      </c>
      <c r="I88" s="212">
        <v>0.31404799999999999</v>
      </c>
      <c r="J88" s="212">
        <v>0.31093100000000001</v>
      </c>
      <c r="K88" s="212">
        <v>0.30768000000000001</v>
      </c>
      <c r="L88" s="212">
        <v>0.30454900000000001</v>
      </c>
      <c r="M88" s="212">
        <v>0.30153799999999997</v>
      </c>
      <c r="N88" s="212">
        <v>0.29987399999999997</v>
      </c>
      <c r="O88" s="212">
        <v>0.29918099999999997</v>
      </c>
      <c r="P88" s="212">
        <v>0.29840899999999998</v>
      </c>
      <c r="Q88" s="212">
        <v>0.29764800000000002</v>
      </c>
      <c r="R88" s="212">
        <v>0.29655999999999999</v>
      </c>
      <c r="S88" s="212">
        <v>0.29500100000000001</v>
      </c>
      <c r="T88" s="212">
        <v>0.29435299999999998</v>
      </c>
      <c r="U88" s="212">
        <v>0.29401500000000003</v>
      </c>
      <c r="V88" s="212">
        <v>0.29343000000000002</v>
      </c>
      <c r="W88" s="212">
        <v>0.293381</v>
      </c>
      <c r="X88" s="212">
        <v>0.29341699999999998</v>
      </c>
      <c r="Y88" s="212">
        <v>0.29350199999999999</v>
      </c>
      <c r="Z88" s="212">
        <v>0.293956</v>
      </c>
      <c r="AA88" s="212">
        <v>0.29399799999999998</v>
      </c>
      <c r="AB88" s="212">
        <v>0.29393999999999998</v>
      </c>
      <c r="AC88" s="212">
        <v>0.29402800000000001</v>
      </c>
      <c r="AD88" s="212">
        <v>0.29444300000000001</v>
      </c>
      <c r="AE88" s="212">
        <v>0.29408299999999998</v>
      </c>
      <c r="AF88" s="198">
        <v>-1.8710000000000001E-3</v>
      </c>
      <c r="AG88" s="37"/>
    </row>
    <row r="89" spans="1:33" ht="12" customHeight="1">
      <c r="A89" s="36" t="s">
        <v>751</v>
      </c>
      <c r="B89" s="199" t="s">
        <v>742</v>
      </c>
      <c r="C89" s="212">
        <v>0.24601700000000001</v>
      </c>
      <c r="D89" s="212">
        <v>0.24687999999999999</v>
      </c>
      <c r="E89" s="212">
        <v>0.24992900000000001</v>
      </c>
      <c r="F89" s="212">
        <v>0.24932499999999999</v>
      </c>
      <c r="G89" s="212">
        <v>0.246778</v>
      </c>
      <c r="H89" s="212">
        <v>0.24320800000000001</v>
      </c>
      <c r="I89" s="212">
        <v>0.239229</v>
      </c>
      <c r="J89" s="212">
        <v>0.23561599999999999</v>
      </c>
      <c r="K89" s="212">
        <v>0.23245399999999999</v>
      </c>
      <c r="L89" s="212">
        <v>0.229632</v>
      </c>
      <c r="M89" s="212">
        <v>0.22714599999999999</v>
      </c>
      <c r="N89" s="212">
        <v>0.224637</v>
      </c>
      <c r="O89" s="212">
        <v>0.222193</v>
      </c>
      <c r="P89" s="212">
        <v>0.21990100000000001</v>
      </c>
      <c r="Q89" s="212">
        <v>0.21759100000000001</v>
      </c>
      <c r="R89" s="212">
        <v>0.215311</v>
      </c>
      <c r="S89" s="212">
        <v>0.212647</v>
      </c>
      <c r="T89" s="212">
        <v>0.21032899999999999</v>
      </c>
      <c r="U89" s="212">
        <v>0.20819499999999999</v>
      </c>
      <c r="V89" s="212">
        <v>0.206174</v>
      </c>
      <c r="W89" s="212">
        <v>0.20449999999999999</v>
      </c>
      <c r="X89" s="212">
        <v>0.20288200000000001</v>
      </c>
      <c r="Y89" s="212">
        <v>0.20143800000000001</v>
      </c>
      <c r="Z89" s="212">
        <v>0.200073</v>
      </c>
      <c r="AA89" s="212">
        <v>0.19861100000000001</v>
      </c>
      <c r="AB89" s="212">
        <v>0.19713</v>
      </c>
      <c r="AC89" s="212">
        <v>0.19578899999999999</v>
      </c>
      <c r="AD89" s="212">
        <v>0.19438800000000001</v>
      </c>
      <c r="AE89" s="212">
        <v>0.192828</v>
      </c>
      <c r="AF89" s="198">
        <v>-8.6619999999999996E-3</v>
      </c>
      <c r="AG89" s="37"/>
    </row>
    <row r="90" spans="1:33" ht="15" customHeight="1">
      <c r="A90" s="36" t="s">
        <v>750</v>
      </c>
      <c r="B90" s="199" t="s">
        <v>740</v>
      </c>
      <c r="C90" s="212">
        <v>0.28267599999999998</v>
      </c>
      <c r="D90" s="212">
        <v>0.28873700000000002</v>
      </c>
      <c r="E90" s="212">
        <v>0.28931400000000002</v>
      </c>
      <c r="F90" s="212">
        <v>0.28751700000000002</v>
      </c>
      <c r="G90" s="212">
        <v>0.28500900000000001</v>
      </c>
      <c r="H90" s="212">
        <v>0.28353499999999998</v>
      </c>
      <c r="I90" s="212">
        <v>0.28153600000000001</v>
      </c>
      <c r="J90" s="212">
        <v>0.27889799999999998</v>
      </c>
      <c r="K90" s="212">
        <v>0.27549699999999999</v>
      </c>
      <c r="L90" s="212">
        <v>0.27199099999999998</v>
      </c>
      <c r="M90" s="212">
        <v>0.26876100000000003</v>
      </c>
      <c r="N90" s="212">
        <v>0.26639400000000002</v>
      </c>
      <c r="O90" s="212">
        <v>0.26516899999999999</v>
      </c>
      <c r="P90" s="212">
        <v>0.26407000000000003</v>
      </c>
      <c r="Q90" s="212">
        <v>0.26302300000000001</v>
      </c>
      <c r="R90" s="212">
        <v>0.26180999999999999</v>
      </c>
      <c r="S90" s="212">
        <v>0.26014799999999999</v>
      </c>
      <c r="T90" s="212">
        <v>0.25912299999999999</v>
      </c>
      <c r="U90" s="212">
        <v>0.25805899999999998</v>
      </c>
      <c r="V90" s="212">
        <v>0.25673299999999999</v>
      </c>
      <c r="W90" s="212">
        <v>0.25557999999999997</v>
      </c>
      <c r="X90" s="212">
        <v>0.25428400000000001</v>
      </c>
      <c r="Y90" s="212">
        <v>0.25304399999999999</v>
      </c>
      <c r="Z90" s="212">
        <v>0.25201499999999999</v>
      </c>
      <c r="AA90" s="212">
        <v>0.25083499999999997</v>
      </c>
      <c r="AB90" s="212">
        <v>0.24959999999999999</v>
      </c>
      <c r="AC90" s="212">
        <v>0.24854499999999999</v>
      </c>
      <c r="AD90" s="212">
        <v>0.247639</v>
      </c>
      <c r="AE90" s="212">
        <v>0.24640899999999999</v>
      </c>
      <c r="AF90" s="198">
        <v>-4.8919999999999996E-3</v>
      </c>
      <c r="AG90" s="37"/>
    </row>
    <row r="91" spans="1:33" ht="15" customHeight="1">
      <c r="A91" s="36" t="s">
        <v>749</v>
      </c>
      <c r="B91" s="199" t="s">
        <v>738</v>
      </c>
      <c r="C91" s="212">
        <v>0.53330699999999998</v>
      </c>
      <c r="D91" s="212">
        <v>0.54007000000000005</v>
      </c>
      <c r="E91" s="212">
        <v>0.544095</v>
      </c>
      <c r="F91" s="212">
        <v>0.541771</v>
      </c>
      <c r="G91" s="212">
        <v>0.53749000000000002</v>
      </c>
      <c r="H91" s="212">
        <v>0.53280799999999995</v>
      </c>
      <c r="I91" s="212">
        <v>0.52817499999999995</v>
      </c>
      <c r="J91" s="212">
        <v>0.52324099999999996</v>
      </c>
      <c r="K91" s="212">
        <v>0.51844699999999999</v>
      </c>
      <c r="L91" s="212">
        <v>0.51457299999999995</v>
      </c>
      <c r="M91" s="212">
        <v>0.50967799999999996</v>
      </c>
      <c r="N91" s="212">
        <v>0.50462099999999999</v>
      </c>
      <c r="O91" s="212">
        <v>0.50053599999999998</v>
      </c>
      <c r="P91" s="212">
        <v>0.49657699999999999</v>
      </c>
      <c r="Q91" s="212">
        <v>0.49276799999999998</v>
      </c>
      <c r="R91" s="212">
        <v>0.48896099999999998</v>
      </c>
      <c r="S91" s="212">
        <v>0.48455900000000002</v>
      </c>
      <c r="T91" s="212">
        <v>0.48109800000000003</v>
      </c>
      <c r="U91" s="212">
        <v>0.47819299999999998</v>
      </c>
      <c r="V91" s="212">
        <v>0.47535500000000003</v>
      </c>
      <c r="W91" s="212">
        <v>0.473103</v>
      </c>
      <c r="X91" s="212">
        <v>0.47084500000000001</v>
      </c>
      <c r="Y91" s="212">
        <v>0.46874300000000002</v>
      </c>
      <c r="Z91" s="212">
        <v>0.46687600000000001</v>
      </c>
      <c r="AA91" s="212">
        <v>0.46485799999999999</v>
      </c>
      <c r="AB91" s="212">
        <v>0.46276899999999999</v>
      </c>
      <c r="AC91" s="212">
        <v>0.46086100000000002</v>
      </c>
      <c r="AD91" s="212">
        <v>0.45919599999999999</v>
      </c>
      <c r="AE91" s="212">
        <v>0.45717000000000002</v>
      </c>
      <c r="AF91" s="198">
        <v>-5.4860000000000004E-3</v>
      </c>
      <c r="AG91" s="37"/>
    </row>
    <row r="92" spans="1:33" ht="15" customHeight="1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>
      <c r="A93" s="35"/>
      <c r="B93" s="201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>
      <c r="A94" s="35"/>
      <c r="B94" s="201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>
      <c r="A95" s="36" t="s">
        <v>747</v>
      </c>
      <c r="B95" s="199" t="s">
        <v>746</v>
      </c>
      <c r="C95" s="200">
        <v>20.379881000000001</v>
      </c>
      <c r="D95" s="200">
        <v>19.411217000000001</v>
      </c>
      <c r="E95" s="200">
        <v>19.132390999999998</v>
      </c>
      <c r="F95" s="200">
        <v>18.676199</v>
      </c>
      <c r="G95" s="200">
        <v>18.595303999999999</v>
      </c>
      <c r="H95" s="200">
        <v>18.578240999999998</v>
      </c>
      <c r="I95" s="200">
        <v>18.449724</v>
      </c>
      <c r="J95" s="200">
        <v>18.295618000000001</v>
      </c>
      <c r="K95" s="200">
        <v>17.981369000000001</v>
      </c>
      <c r="L95" s="200">
        <v>17.697811000000002</v>
      </c>
      <c r="M95" s="200">
        <v>17.744228</v>
      </c>
      <c r="N95" s="200">
        <v>17.963158</v>
      </c>
      <c r="O95" s="200">
        <v>18.076777</v>
      </c>
      <c r="P95" s="200">
        <v>18.239231</v>
      </c>
      <c r="Q95" s="200">
        <v>18.382908</v>
      </c>
      <c r="R95" s="200">
        <v>18.612309</v>
      </c>
      <c r="S95" s="200">
        <v>18.649453999999999</v>
      </c>
      <c r="T95" s="200">
        <v>18.671925000000002</v>
      </c>
      <c r="U95" s="200">
        <v>18.626021999999999</v>
      </c>
      <c r="V95" s="200">
        <v>18.930975</v>
      </c>
      <c r="W95" s="200">
        <v>19.11656</v>
      </c>
      <c r="X95" s="200">
        <v>19.235771</v>
      </c>
      <c r="Y95" s="200">
        <v>19.179832000000001</v>
      </c>
      <c r="Z95" s="200">
        <v>19.079514</v>
      </c>
      <c r="AA95" s="200">
        <v>19.038376</v>
      </c>
      <c r="AB95" s="200">
        <v>18.974287</v>
      </c>
      <c r="AC95" s="200">
        <v>18.815985000000001</v>
      </c>
      <c r="AD95" s="200">
        <v>18.797279</v>
      </c>
      <c r="AE95" s="200">
        <v>18.854797000000001</v>
      </c>
      <c r="AF95" s="198">
        <v>-2.774E-3</v>
      </c>
      <c r="AG95" s="37"/>
    </row>
    <row r="96" spans="1:33" ht="15" customHeight="1">
      <c r="A96" s="36" t="s">
        <v>745</v>
      </c>
      <c r="B96" s="199" t="s">
        <v>744</v>
      </c>
      <c r="C96" s="200">
        <v>11.435905</v>
      </c>
      <c r="D96" s="200">
        <v>10.940985</v>
      </c>
      <c r="E96" s="200">
        <v>10.800511999999999</v>
      </c>
      <c r="F96" s="200">
        <v>10.435591000000001</v>
      </c>
      <c r="G96" s="200">
        <v>10.429150999999999</v>
      </c>
      <c r="H96" s="200">
        <v>10.450488999999999</v>
      </c>
      <c r="I96" s="200">
        <v>10.34027</v>
      </c>
      <c r="J96" s="200">
        <v>10.219438</v>
      </c>
      <c r="K96" s="200">
        <v>10.074916</v>
      </c>
      <c r="L96" s="200">
        <v>9.9579979999999999</v>
      </c>
      <c r="M96" s="200">
        <v>10.021426999999999</v>
      </c>
      <c r="N96" s="200">
        <v>10.155616</v>
      </c>
      <c r="O96" s="200">
        <v>10.220530999999999</v>
      </c>
      <c r="P96" s="200">
        <v>10.292608</v>
      </c>
      <c r="Q96" s="200">
        <v>10.337460999999999</v>
      </c>
      <c r="R96" s="200">
        <v>10.420342</v>
      </c>
      <c r="S96" s="200">
        <v>10.390859000000001</v>
      </c>
      <c r="T96" s="200">
        <v>10.395536</v>
      </c>
      <c r="U96" s="200">
        <v>10.348141999999999</v>
      </c>
      <c r="V96" s="200">
        <v>10.473100000000001</v>
      </c>
      <c r="W96" s="200">
        <v>10.553125</v>
      </c>
      <c r="X96" s="200">
        <v>10.599347</v>
      </c>
      <c r="Y96" s="200">
        <v>10.593522999999999</v>
      </c>
      <c r="Z96" s="200">
        <v>10.595276999999999</v>
      </c>
      <c r="AA96" s="200">
        <v>10.667123</v>
      </c>
      <c r="AB96" s="200">
        <v>10.694538</v>
      </c>
      <c r="AC96" s="200">
        <v>10.659452</v>
      </c>
      <c r="AD96" s="200">
        <v>10.706718</v>
      </c>
      <c r="AE96" s="200">
        <v>10.759796</v>
      </c>
      <c r="AF96" s="198">
        <v>-2.1740000000000002E-3</v>
      </c>
      <c r="AG96" s="37"/>
    </row>
    <row r="97" spans="1:33" ht="12" customHeight="1">
      <c r="A97" s="36" t="s">
        <v>743</v>
      </c>
      <c r="B97" s="199" t="s">
        <v>742</v>
      </c>
      <c r="C97" s="200">
        <v>12.683999999999999</v>
      </c>
      <c r="D97" s="200">
        <v>12.232127</v>
      </c>
      <c r="E97" s="200">
        <v>12.496822</v>
      </c>
      <c r="F97" s="200">
        <v>12.278594999999999</v>
      </c>
      <c r="G97" s="200">
        <v>12.171174000000001</v>
      </c>
      <c r="H97" s="200">
        <v>12.077659000000001</v>
      </c>
      <c r="I97" s="200">
        <v>11.986936999999999</v>
      </c>
      <c r="J97" s="200">
        <v>11.873716999999999</v>
      </c>
      <c r="K97" s="200">
        <v>11.621592</v>
      </c>
      <c r="L97" s="200">
        <v>11.358349</v>
      </c>
      <c r="M97" s="200">
        <v>11.237132000000001</v>
      </c>
      <c r="N97" s="200">
        <v>11.261683</v>
      </c>
      <c r="O97" s="200">
        <v>11.274334</v>
      </c>
      <c r="P97" s="200">
        <v>11.236178000000001</v>
      </c>
      <c r="Q97" s="200">
        <v>11.185446000000001</v>
      </c>
      <c r="R97" s="200">
        <v>11.259758</v>
      </c>
      <c r="S97" s="200">
        <v>11.159306000000001</v>
      </c>
      <c r="T97" s="200">
        <v>11.172535</v>
      </c>
      <c r="U97" s="200">
        <v>11.111691</v>
      </c>
      <c r="V97" s="200">
        <v>11.218188</v>
      </c>
      <c r="W97" s="200">
        <v>11.331852</v>
      </c>
      <c r="X97" s="200">
        <v>11.436342</v>
      </c>
      <c r="Y97" s="200">
        <v>11.492694</v>
      </c>
      <c r="Z97" s="200">
        <v>11.527354000000001</v>
      </c>
      <c r="AA97" s="200">
        <v>11.601807000000001</v>
      </c>
      <c r="AB97" s="200">
        <v>11.625176</v>
      </c>
      <c r="AC97" s="200">
        <v>11.572965</v>
      </c>
      <c r="AD97" s="200">
        <v>11.673560999999999</v>
      </c>
      <c r="AE97" s="200">
        <v>11.780191</v>
      </c>
      <c r="AF97" s="198">
        <v>-2.637E-3</v>
      </c>
      <c r="AG97" s="37"/>
    </row>
    <row r="98" spans="1:33" ht="15" customHeight="1">
      <c r="A98" s="36" t="s">
        <v>741</v>
      </c>
      <c r="B98" s="199" t="s">
        <v>740</v>
      </c>
      <c r="C98" s="200">
        <v>27.883326</v>
      </c>
      <c r="D98" s="200">
        <v>28.045517</v>
      </c>
      <c r="E98" s="200">
        <v>27.841145000000001</v>
      </c>
      <c r="F98" s="200">
        <v>26.546171000000001</v>
      </c>
      <c r="G98" s="200">
        <v>25.581036000000001</v>
      </c>
      <c r="H98" s="200">
        <v>25.364364999999999</v>
      </c>
      <c r="I98" s="200">
        <v>25.155961999999999</v>
      </c>
      <c r="J98" s="200">
        <v>24.815377999999999</v>
      </c>
      <c r="K98" s="200">
        <v>24.366875</v>
      </c>
      <c r="L98" s="200">
        <v>23.987646000000002</v>
      </c>
      <c r="M98" s="200">
        <v>24.009056000000001</v>
      </c>
      <c r="N98" s="200">
        <v>24.244157999999999</v>
      </c>
      <c r="O98" s="200">
        <v>24.327202</v>
      </c>
      <c r="P98" s="200">
        <v>24.400402</v>
      </c>
      <c r="Q98" s="200">
        <v>24.457803999999999</v>
      </c>
      <c r="R98" s="200">
        <v>24.503273</v>
      </c>
      <c r="S98" s="200">
        <v>24.298182000000001</v>
      </c>
      <c r="T98" s="200">
        <v>24.201595000000001</v>
      </c>
      <c r="U98" s="200">
        <v>24.083752</v>
      </c>
      <c r="V98" s="200">
        <v>24.273465999999999</v>
      </c>
      <c r="W98" s="200">
        <v>24.456696000000001</v>
      </c>
      <c r="X98" s="200">
        <v>24.583777999999999</v>
      </c>
      <c r="Y98" s="200">
        <v>24.556792999999999</v>
      </c>
      <c r="Z98" s="200">
        <v>24.586168000000001</v>
      </c>
      <c r="AA98" s="200">
        <v>24.722304999999999</v>
      </c>
      <c r="AB98" s="200">
        <v>24.784521000000002</v>
      </c>
      <c r="AC98" s="200">
        <v>24.694025</v>
      </c>
      <c r="AD98" s="200">
        <v>24.813628999999999</v>
      </c>
      <c r="AE98" s="200">
        <v>24.970779</v>
      </c>
      <c r="AF98" s="198">
        <v>-3.9319999999999997E-3</v>
      </c>
      <c r="AG98" s="37"/>
    </row>
    <row r="99" spans="1:33" ht="15" customHeight="1">
      <c r="A99" s="36" t="s">
        <v>739</v>
      </c>
      <c r="B99" s="199" t="s">
        <v>738</v>
      </c>
      <c r="C99" s="200">
        <v>6.4871980000000002</v>
      </c>
      <c r="D99" s="200">
        <v>6.2861469999999997</v>
      </c>
      <c r="E99" s="200">
        <v>6.3067320000000002</v>
      </c>
      <c r="F99" s="200">
        <v>6.177333</v>
      </c>
      <c r="G99" s="200">
        <v>6.0860729999999998</v>
      </c>
      <c r="H99" s="200">
        <v>6.0272690000000004</v>
      </c>
      <c r="I99" s="200">
        <v>5.9827139999999996</v>
      </c>
      <c r="J99" s="200">
        <v>5.9474390000000001</v>
      </c>
      <c r="K99" s="200">
        <v>5.8577269999999997</v>
      </c>
      <c r="L99" s="200">
        <v>5.7277519999999997</v>
      </c>
      <c r="M99" s="200">
        <v>5.6979600000000001</v>
      </c>
      <c r="N99" s="200">
        <v>5.7803120000000003</v>
      </c>
      <c r="O99" s="200">
        <v>5.8477030000000001</v>
      </c>
      <c r="P99" s="200">
        <v>5.9099709999999996</v>
      </c>
      <c r="Q99" s="200">
        <v>5.9634140000000002</v>
      </c>
      <c r="R99" s="200">
        <v>6.0582209999999996</v>
      </c>
      <c r="S99" s="200">
        <v>6.0988449999999998</v>
      </c>
      <c r="T99" s="200">
        <v>6.1686009999999998</v>
      </c>
      <c r="U99" s="200">
        <v>6.2036740000000004</v>
      </c>
      <c r="V99" s="200">
        <v>6.3315510000000002</v>
      </c>
      <c r="W99" s="200">
        <v>6.4456249999999997</v>
      </c>
      <c r="X99" s="200">
        <v>6.5534549999999996</v>
      </c>
      <c r="Y99" s="200">
        <v>6.6387029999999996</v>
      </c>
      <c r="Z99" s="200">
        <v>6.7204930000000003</v>
      </c>
      <c r="AA99" s="200">
        <v>6.8265739999999999</v>
      </c>
      <c r="AB99" s="200">
        <v>6.9056769999999998</v>
      </c>
      <c r="AC99" s="200">
        <v>6.9481210000000004</v>
      </c>
      <c r="AD99" s="200">
        <v>7.0652210000000002</v>
      </c>
      <c r="AE99" s="200">
        <v>7.1915940000000003</v>
      </c>
      <c r="AF99" s="198">
        <v>3.6879999999999999E-3</v>
      </c>
      <c r="AG99" s="37"/>
    </row>
    <row r="100" spans="1:33" ht="15" customHeight="1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>
      <c r="A102" s="35"/>
      <c r="B102" s="201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>
      <c r="A103" s="35"/>
      <c r="B103" s="201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>
      <c r="A104" s="35"/>
      <c r="B104" s="201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>
      <c r="A106" s="35"/>
      <c r="B106" s="201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>
      <c r="A107" s="35"/>
      <c r="B107" s="201" t="s">
        <v>2181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>
      <c r="A108" s="36" t="s">
        <v>733</v>
      </c>
      <c r="B108" s="199" t="s">
        <v>195</v>
      </c>
      <c r="C108" s="212">
        <v>1.89E-2</v>
      </c>
      <c r="D108" s="212">
        <v>1.89E-2</v>
      </c>
      <c r="E108" s="212">
        <v>1.89E-2</v>
      </c>
      <c r="F108" s="212">
        <v>1.89E-2</v>
      </c>
      <c r="G108" s="212">
        <v>1.89E-2</v>
      </c>
      <c r="H108" s="212">
        <v>1.89E-2</v>
      </c>
      <c r="I108" s="212">
        <v>1.89E-2</v>
      </c>
      <c r="J108" s="212">
        <v>1.89E-2</v>
      </c>
      <c r="K108" s="212">
        <v>1.89E-2</v>
      </c>
      <c r="L108" s="212">
        <v>1.89E-2</v>
      </c>
      <c r="M108" s="212">
        <v>1.89E-2</v>
      </c>
      <c r="N108" s="212">
        <v>1.89E-2</v>
      </c>
      <c r="O108" s="212">
        <v>1.89E-2</v>
      </c>
      <c r="P108" s="212">
        <v>1.89E-2</v>
      </c>
      <c r="Q108" s="212">
        <v>1.89E-2</v>
      </c>
      <c r="R108" s="212">
        <v>1.89E-2</v>
      </c>
      <c r="S108" s="212">
        <v>1.89E-2</v>
      </c>
      <c r="T108" s="212">
        <v>1.89E-2</v>
      </c>
      <c r="U108" s="212">
        <v>1.89E-2</v>
      </c>
      <c r="V108" s="212">
        <v>1.89E-2</v>
      </c>
      <c r="W108" s="212">
        <v>1.89E-2</v>
      </c>
      <c r="X108" s="212">
        <v>1.89E-2</v>
      </c>
      <c r="Y108" s="212">
        <v>1.89E-2</v>
      </c>
      <c r="Z108" s="212">
        <v>1.89E-2</v>
      </c>
      <c r="AA108" s="212">
        <v>1.89E-2</v>
      </c>
      <c r="AB108" s="212">
        <v>1.89E-2</v>
      </c>
      <c r="AC108" s="212">
        <v>1.89E-2</v>
      </c>
      <c r="AD108" s="212">
        <v>1.89E-2</v>
      </c>
      <c r="AE108" s="212">
        <v>1.89E-2</v>
      </c>
      <c r="AF108" s="198">
        <v>0</v>
      </c>
      <c r="AG108" s="37"/>
    </row>
    <row r="109" spans="1:33" ht="15" customHeight="1">
      <c r="A109" s="36" t="s">
        <v>732</v>
      </c>
      <c r="B109" s="199" t="s">
        <v>21</v>
      </c>
      <c r="C109" s="212">
        <v>7.9756999999999995E-2</v>
      </c>
      <c r="D109" s="212">
        <v>8.1896999999999998E-2</v>
      </c>
      <c r="E109" s="212">
        <v>8.3777000000000004E-2</v>
      </c>
      <c r="F109" s="212">
        <v>8.5123000000000004E-2</v>
      </c>
      <c r="G109" s="212">
        <v>8.6523000000000003E-2</v>
      </c>
      <c r="H109" s="212">
        <v>8.8009000000000004E-2</v>
      </c>
      <c r="I109" s="212">
        <v>8.9559E-2</v>
      </c>
      <c r="J109" s="212">
        <v>9.1161000000000006E-2</v>
      </c>
      <c r="K109" s="212">
        <v>9.2807000000000001E-2</v>
      </c>
      <c r="L109" s="212">
        <v>9.4514000000000001E-2</v>
      </c>
      <c r="M109" s="212">
        <v>9.6270999999999995E-2</v>
      </c>
      <c r="N109" s="212">
        <v>9.8109000000000002E-2</v>
      </c>
      <c r="O109" s="212">
        <v>0.10002900000000001</v>
      </c>
      <c r="P109" s="212">
        <v>0.102033</v>
      </c>
      <c r="Q109" s="212">
        <v>0.10413500000000001</v>
      </c>
      <c r="R109" s="212">
        <v>0.10628700000000001</v>
      </c>
      <c r="S109" s="212">
        <v>0.10853699999999999</v>
      </c>
      <c r="T109" s="212">
        <v>0.110877</v>
      </c>
      <c r="U109" s="212">
        <v>0.11330900000000001</v>
      </c>
      <c r="V109" s="212">
        <v>0.11586</v>
      </c>
      <c r="W109" s="212">
        <v>0.11851100000000001</v>
      </c>
      <c r="X109" s="212">
        <v>0.121239</v>
      </c>
      <c r="Y109" s="212">
        <v>0.124033</v>
      </c>
      <c r="Z109" s="212">
        <v>0.12688199999999999</v>
      </c>
      <c r="AA109" s="212">
        <v>0.129798</v>
      </c>
      <c r="AB109" s="212">
        <v>0.13278499999999999</v>
      </c>
      <c r="AC109" s="212">
        <v>0.13584599999999999</v>
      </c>
      <c r="AD109" s="212">
        <v>0.139014</v>
      </c>
      <c r="AE109" s="212">
        <v>0.142429</v>
      </c>
      <c r="AF109" s="198">
        <v>2.0924999999999999E-2</v>
      </c>
      <c r="AG109" s="37"/>
    </row>
    <row r="110" spans="1:33" ht="12" customHeight="1">
      <c r="A110" s="36" t="s">
        <v>731</v>
      </c>
      <c r="B110" s="199" t="s">
        <v>434</v>
      </c>
      <c r="C110" s="212">
        <v>0</v>
      </c>
      <c r="D110" s="212">
        <v>0</v>
      </c>
      <c r="E110" s="212">
        <v>0</v>
      </c>
      <c r="F110" s="212">
        <v>0</v>
      </c>
      <c r="G110" s="212">
        <v>0</v>
      </c>
      <c r="H110" s="212">
        <v>0</v>
      </c>
      <c r="I110" s="212">
        <v>0</v>
      </c>
      <c r="J110" s="212">
        <v>0</v>
      </c>
      <c r="K110" s="212">
        <v>0</v>
      </c>
      <c r="L110" s="212">
        <v>0</v>
      </c>
      <c r="M110" s="212">
        <v>0</v>
      </c>
      <c r="N110" s="212">
        <v>0</v>
      </c>
      <c r="O110" s="212">
        <v>0</v>
      </c>
      <c r="P110" s="212">
        <v>0</v>
      </c>
      <c r="Q110" s="212">
        <v>0</v>
      </c>
      <c r="R110" s="212">
        <v>0</v>
      </c>
      <c r="S110" s="212">
        <v>0</v>
      </c>
      <c r="T110" s="212">
        <v>0</v>
      </c>
      <c r="U110" s="212">
        <v>0</v>
      </c>
      <c r="V110" s="212">
        <v>0</v>
      </c>
      <c r="W110" s="212">
        <v>0</v>
      </c>
      <c r="X110" s="212">
        <v>0</v>
      </c>
      <c r="Y110" s="212">
        <v>0</v>
      </c>
      <c r="Z110" s="212">
        <v>0</v>
      </c>
      <c r="AA110" s="212">
        <v>0</v>
      </c>
      <c r="AB110" s="212">
        <v>0</v>
      </c>
      <c r="AC110" s="212">
        <v>0</v>
      </c>
      <c r="AD110" s="212">
        <v>0</v>
      </c>
      <c r="AE110" s="212">
        <v>0</v>
      </c>
      <c r="AF110" s="198" t="s">
        <v>1190</v>
      </c>
      <c r="AG110" s="37"/>
    </row>
    <row r="111" spans="1:33" ht="15" customHeight="1">
      <c r="A111" s="36" t="s">
        <v>730</v>
      </c>
      <c r="B111" s="199" t="s">
        <v>196</v>
      </c>
      <c r="C111" s="212">
        <v>8.3500000000000005E-2</v>
      </c>
      <c r="D111" s="212">
        <v>8.8400000000000006E-2</v>
      </c>
      <c r="E111" s="212">
        <v>8.8400000000000006E-2</v>
      </c>
      <c r="F111" s="212">
        <v>8.8400000000000006E-2</v>
      </c>
      <c r="G111" s="212">
        <v>8.8400000000000006E-2</v>
      </c>
      <c r="H111" s="212">
        <v>8.8400000000000006E-2</v>
      </c>
      <c r="I111" s="212">
        <v>8.8400000000000006E-2</v>
      </c>
      <c r="J111" s="212">
        <v>8.8400000000000006E-2</v>
      </c>
      <c r="K111" s="212">
        <v>8.8400000000000006E-2</v>
      </c>
      <c r="L111" s="212">
        <v>8.8400000000000006E-2</v>
      </c>
      <c r="M111" s="212">
        <v>8.8400000000000006E-2</v>
      </c>
      <c r="N111" s="212">
        <v>8.8400000000000006E-2</v>
      </c>
      <c r="O111" s="212">
        <v>8.8400000000000006E-2</v>
      </c>
      <c r="P111" s="212">
        <v>8.8400000000000006E-2</v>
      </c>
      <c r="Q111" s="212">
        <v>8.8400000000000006E-2</v>
      </c>
      <c r="R111" s="212">
        <v>8.8400000000000006E-2</v>
      </c>
      <c r="S111" s="212">
        <v>8.8400000000000006E-2</v>
      </c>
      <c r="T111" s="212">
        <v>8.8400000000000006E-2</v>
      </c>
      <c r="U111" s="212">
        <v>8.8400000000000006E-2</v>
      </c>
      <c r="V111" s="212">
        <v>8.8400000000000006E-2</v>
      </c>
      <c r="W111" s="212">
        <v>8.8400000000000006E-2</v>
      </c>
      <c r="X111" s="212">
        <v>8.8400000000000006E-2</v>
      </c>
      <c r="Y111" s="212">
        <v>8.8400000000000006E-2</v>
      </c>
      <c r="Z111" s="212">
        <v>8.8400000000000006E-2</v>
      </c>
      <c r="AA111" s="212">
        <v>8.8400000000000006E-2</v>
      </c>
      <c r="AB111" s="212">
        <v>8.8400000000000006E-2</v>
      </c>
      <c r="AC111" s="212">
        <v>8.8400000000000006E-2</v>
      </c>
      <c r="AD111" s="212">
        <v>8.8400000000000006E-2</v>
      </c>
      <c r="AE111" s="212">
        <v>8.8400000000000006E-2</v>
      </c>
      <c r="AF111" s="198">
        <v>2.039E-3</v>
      </c>
      <c r="AG111" s="37"/>
    </row>
    <row r="112" spans="1:33" ht="15" customHeight="1">
      <c r="A112" s="36" t="s">
        <v>729</v>
      </c>
      <c r="B112" s="201" t="s">
        <v>189</v>
      </c>
      <c r="C112" s="213">
        <v>0.18215700000000001</v>
      </c>
      <c r="D112" s="213">
        <v>0.189197</v>
      </c>
      <c r="E112" s="213">
        <v>0.191077</v>
      </c>
      <c r="F112" s="213">
        <v>0.19242300000000001</v>
      </c>
      <c r="G112" s="213">
        <v>0.193823</v>
      </c>
      <c r="H112" s="213">
        <v>0.19530900000000001</v>
      </c>
      <c r="I112" s="213">
        <v>0.19685900000000001</v>
      </c>
      <c r="J112" s="213">
        <v>0.198461</v>
      </c>
      <c r="K112" s="213">
        <v>0.20010700000000001</v>
      </c>
      <c r="L112" s="213">
        <v>0.20181399999999999</v>
      </c>
      <c r="M112" s="213">
        <v>0.203571</v>
      </c>
      <c r="N112" s="213">
        <v>0.20540900000000001</v>
      </c>
      <c r="O112" s="213">
        <v>0.20732900000000001</v>
      </c>
      <c r="P112" s="213">
        <v>0.20933299999999999</v>
      </c>
      <c r="Q112" s="213">
        <v>0.21143500000000001</v>
      </c>
      <c r="R112" s="213">
        <v>0.213587</v>
      </c>
      <c r="S112" s="213">
        <v>0.215837</v>
      </c>
      <c r="T112" s="213">
        <v>0.21817700000000001</v>
      </c>
      <c r="U112" s="213">
        <v>0.220609</v>
      </c>
      <c r="V112" s="213">
        <v>0.22316</v>
      </c>
      <c r="W112" s="213">
        <v>0.22581100000000001</v>
      </c>
      <c r="X112" s="213">
        <v>0.22853899999999999</v>
      </c>
      <c r="Y112" s="213">
        <v>0.23133300000000001</v>
      </c>
      <c r="Z112" s="213">
        <v>0.234182</v>
      </c>
      <c r="AA112" s="213">
        <v>0.237098</v>
      </c>
      <c r="AB112" s="213">
        <v>0.24008499999999999</v>
      </c>
      <c r="AC112" s="213">
        <v>0.243146</v>
      </c>
      <c r="AD112" s="213">
        <v>0.24631400000000001</v>
      </c>
      <c r="AE112" s="213">
        <v>0.24972900000000001</v>
      </c>
      <c r="AF112" s="195">
        <v>1.1332E-2</v>
      </c>
      <c r="AG112" s="37"/>
    </row>
    <row r="113" spans="1:34" ht="15" customHeight="1">
      <c r="A113" s="35"/>
      <c r="B113" s="201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>
      <c r="A114" s="36" t="s">
        <v>728</v>
      </c>
      <c r="B114" s="199" t="s">
        <v>195</v>
      </c>
      <c r="C114" s="212">
        <v>3.6110000000000001E-3</v>
      </c>
      <c r="D114" s="212">
        <v>3.6110000000000001E-3</v>
      </c>
      <c r="E114" s="212">
        <v>3.6110000000000001E-3</v>
      </c>
      <c r="F114" s="212">
        <v>3.6110000000000001E-3</v>
      </c>
      <c r="G114" s="212">
        <v>3.6110000000000001E-3</v>
      </c>
      <c r="H114" s="212">
        <v>3.6110000000000001E-3</v>
      </c>
      <c r="I114" s="212">
        <v>3.6110000000000001E-3</v>
      </c>
      <c r="J114" s="212">
        <v>3.6110000000000001E-3</v>
      </c>
      <c r="K114" s="212">
        <v>3.6110000000000001E-3</v>
      </c>
      <c r="L114" s="212">
        <v>3.6110000000000001E-3</v>
      </c>
      <c r="M114" s="212">
        <v>3.6110000000000001E-3</v>
      </c>
      <c r="N114" s="212">
        <v>3.6110000000000001E-3</v>
      </c>
      <c r="O114" s="212">
        <v>3.6110000000000001E-3</v>
      </c>
      <c r="P114" s="212">
        <v>3.6110000000000001E-3</v>
      </c>
      <c r="Q114" s="212">
        <v>3.6110000000000001E-3</v>
      </c>
      <c r="R114" s="212">
        <v>3.6110000000000001E-3</v>
      </c>
      <c r="S114" s="212">
        <v>3.6110000000000001E-3</v>
      </c>
      <c r="T114" s="212">
        <v>3.6110000000000001E-3</v>
      </c>
      <c r="U114" s="212">
        <v>3.6110000000000001E-3</v>
      </c>
      <c r="V114" s="212">
        <v>3.6110000000000001E-3</v>
      </c>
      <c r="W114" s="212">
        <v>3.6110000000000001E-3</v>
      </c>
      <c r="X114" s="212">
        <v>3.6110000000000001E-3</v>
      </c>
      <c r="Y114" s="212">
        <v>3.6110000000000001E-3</v>
      </c>
      <c r="Z114" s="212">
        <v>3.6110000000000001E-3</v>
      </c>
      <c r="AA114" s="212">
        <v>3.6110000000000001E-3</v>
      </c>
      <c r="AB114" s="212">
        <v>3.6110000000000001E-3</v>
      </c>
      <c r="AC114" s="212">
        <v>3.6110000000000001E-3</v>
      </c>
      <c r="AD114" s="212">
        <v>3.6110000000000001E-3</v>
      </c>
      <c r="AE114" s="212">
        <v>3.6110000000000001E-3</v>
      </c>
      <c r="AF114" s="198">
        <v>0</v>
      </c>
      <c r="AG114" s="37"/>
    </row>
    <row r="115" spans="1:34" ht="15" customHeight="1">
      <c r="A115" s="36" t="s">
        <v>727</v>
      </c>
      <c r="B115" s="199" t="s">
        <v>21</v>
      </c>
      <c r="C115" s="212">
        <v>0.282999</v>
      </c>
      <c r="D115" s="212">
        <v>0.29211300000000001</v>
      </c>
      <c r="E115" s="212">
        <v>0.300201</v>
      </c>
      <c r="F115" s="212">
        <v>0.30605199999999999</v>
      </c>
      <c r="G115" s="212">
        <v>0.312197</v>
      </c>
      <c r="H115" s="212">
        <v>0.31878600000000001</v>
      </c>
      <c r="I115" s="212">
        <v>0.32571800000000001</v>
      </c>
      <c r="J115" s="212">
        <v>0.33295400000000003</v>
      </c>
      <c r="K115" s="212">
        <v>0.34045300000000001</v>
      </c>
      <c r="L115" s="212">
        <v>0.348306</v>
      </c>
      <c r="M115" s="212">
        <v>0.35645500000000002</v>
      </c>
      <c r="N115" s="212">
        <v>0.36505100000000001</v>
      </c>
      <c r="O115" s="212">
        <v>0.374114</v>
      </c>
      <c r="P115" s="212">
        <v>0.383656</v>
      </c>
      <c r="Q115" s="212">
        <v>0.39375599999999999</v>
      </c>
      <c r="R115" s="212">
        <v>0.40418199999999999</v>
      </c>
      <c r="S115" s="212">
        <v>0.415182</v>
      </c>
      <c r="T115" s="212">
        <v>0.42671799999999999</v>
      </c>
      <c r="U115" s="212">
        <v>0.43881799999999999</v>
      </c>
      <c r="V115" s="212">
        <v>0.45162600000000003</v>
      </c>
      <c r="W115" s="212">
        <v>0.46504499999999999</v>
      </c>
      <c r="X115" s="212">
        <v>0.47898400000000002</v>
      </c>
      <c r="Y115" s="212">
        <v>0.49338100000000001</v>
      </c>
      <c r="Z115" s="212">
        <v>0.50818700000000006</v>
      </c>
      <c r="AA115" s="212">
        <v>0.52347299999999997</v>
      </c>
      <c r="AB115" s="212">
        <v>0.53926099999999999</v>
      </c>
      <c r="AC115" s="212">
        <v>0.55557699999999999</v>
      </c>
      <c r="AD115" s="212">
        <v>0.57260200000000006</v>
      </c>
      <c r="AE115" s="212">
        <v>0.59112399999999998</v>
      </c>
      <c r="AF115" s="198">
        <v>2.6655999999999999E-2</v>
      </c>
      <c r="AG115" s="37"/>
    </row>
    <row r="116" spans="1:34" ht="15" customHeight="1">
      <c r="A116" s="36" t="s">
        <v>726</v>
      </c>
      <c r="B116" s="199" t="s">
        <v>434</v>
      </c>
      <c r="C116" s="212">
        <v>0</v>
      </c>
      <c r="D116" s="212">
        <v>0</v>
      </c>
      <c r="E116" s="212">
        <v>0</v>
      </c>
      <c r="F116" s="212">
        <v>0</v>
      </c>
      <c r="G116" s="212">
        <v>0</v>
      </c>
      <c r="H116" s="212">
        <v>0</v>
      </c>
      <c r="I116" s="212">
        <v>0</v>
      </c>
      <c r="J116" s="212">
        <v>0</v>
      </c>
      <c r="K116" s="212">
        <v>0</v>
      </c>
      <c r="L116" s="212">
        <v>0</v>
      </c>
      <c r="M116" s="212">
        <v>0</v>
      </c>
      <c r="N116" s="212">
        <v>0</v>
      </c>
      <c r="O116" s="212">
        <v>0</v>
      </c>
      <c r="P116" s="212">
        <v>0</v>
      </c>
      <c r="Q116" s="212">
        <v>0</v>
      </c>
      <c r="R116" s="212">
        <v>0</v>
      </c>
      <c r="S116" s="212">
        <v>0</v>
      </c>
      <c r="T116" s="212">
        <v>0</v>
      </c>
      <c r="U116" s="212">
        <v>0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2">
        <v>0</v>
      </c>
      <c r="AD116" s="212">
        <v>0</v>
      </c>
      <c r="AE116" s="212">
        <v>0</v>
      </c>
      <c r="AF116" s="198" t="s">
        <v>1190</v>
      </c>
      <c r="AG116" s="37"/>
    </row>
    <row r="117" spans="1:34" ht="15" customHeight="1">
      <c r="A117" s="36" t="s">
        <v>725</v>
      </c>
      <c r="B117" s="199" t="s">
        <v>196</v>
      </c>
      <c r="C117" s="212">
        <v>0.15014</v>
      </c>
      <c r="D117" s="212">
        <v>0.15639</v>
      </c>
      <c r="E117" s="212">
        <v>0.15639</v>
      </c>
      <c r="F117" s="212">
        <v>0.15639</v>
      </c>
      <c r="G117" s="212">
        <v>0.15639</v>
      </c>
      <c r="H117" s="212">
        <v>0.15639</v>
      </c>
      <c r="I117" s="212">
        <v>0.15639</v>
      </c>
      <c r="J117" s="212">
        <v>0.15639</v>
      </c>
      <c r="K117" s="212">
        <v>0.15639</v>
      </c>
      <c r="L117" s="212">
        <v>0.15639</v>
      </c>
      <c r="M117" s="212">
        <v>0.15639</v>
      </c>
      <c r="N117" s="212">
        <v>0.15639</v>
      </c>
      <c r="O117" s="212">
        <v>0.15639</v>
      </c>
      <c r="P117" s="212">
        <v>0.15639</v>
      </c>
      <c r="Q117" s="212">
        <v>0.15639</v>
      </c>
      <c r="R117" s="212">
        <v>0.15639</v>
      </c>
      <c r="S117" s="212">
        <v>0.15639</v>
      </c>
      <c r="T117" s="212">
        <v>0.15639</v>
      </c>
      <c r="U117" s="212">
        <v>0.15639</v>
      </c>
      <c r="V117" s="212">
        <v>0.15639</v>
      </c>
      <c r="W117" s="212">
        <v>0.15639</v>
      </c>
      <c r="X117" s="212">
        <v>0.15639</v>
      </c>
      <c r="Y117" s="212">
        <v>0.15639</v>
      </c>
      <c r="Z117" s="212">
        <v>0.15639</v>
      </c>
      <c r="AA117" s="212">
        <v>0.15639</v>
      </c>
      <c r="AB117" s="212">
        <v>0.15639</v>
      </c>
      <c r="AC117" s="212">
        <v>0.15639</v>
      </c>
      <c r="AD117" s="212">
        <v>0.15639</v>
      </c>
      <c r="AE117" s="212">
        <v>0.15639</v>
      </c>
      <c r="AF117" s="198">
        <v>1.4580000000000001E-3</v>
      </c>
      <c r="AG117" s="37"/>
    </row>
    <row r="118" spans="1:34" ht="15" customHeight="1">
      <c r="A118" s="36" t="s">
        <v>724</v>
      </c>
      <c r="B118" s="201" t="s">
        <v>189</v>
      </c>
      <c r="C118" s="213">
        <v>0.436749</v>
      </c>
      <c r="D118" s="213">
        <v>0.45211299999999999</v>
      </c>
      <c r="E118" s="213">
        <v>0.46020100000000003</v>
      </c>
      <c r="F118" s="213">
        <v>0.46605200000000002</v>
      </c>
      <c r="G118" s="213">
        <v>0.47219699999999998</v>
      </c>
      <c r="H118" s="213">
        <v>0.47878599999999999</v>
      </c>
      <c r="I118" s="213">
        <v>0.48571799999999998</v>
      </c>
      <c r="J118" s="213">
        <v>0.492954</v>
      </c>
      <c r="K118" s="213">
        <v>0.50045300000000004</v>
      </c>
      <c r="L118" s="213">
        <v>0.50830600000000004</v>
      </c>
      <c r="M118" s="213">
        <v>0.516455</v>
      </c>
      <c r="N118" s="213">
        <v>0.52505100000000005</v>
      </c>
      <c r="O118" s="213">
        <v>0.53411500000000001</v>
      </c>
      <c r="P118" s="213">
        <v>0.54365699999999995</v>
      </c>
      <c r="Q118" s="213">
        <v>0.55375600000000003</v>
      </c>
      <c r="R118" s="213">
        <v>0.56418299999999999</v>
      </c>
      <c r="S118" s="213">
        <v>0.57518199999999997</v>
      </c>
      <c r="T118" s="213">
        <v>0.58671899999999999</v>
      </c>
      <c r="U118" s="213">
        <v>0.59881799999999996</v>
      </c>
      <c r="V118" s="213">
        <v>0.611626</v>
      </c>
      <c r="W118" s="213">
        <v>0.62504599999999999</v>
      </c>
      <c r="X118" s="213">
        <v>0.638984</v>
      </c>
      <c r="Y118" s="213">
        <v>0.65338200000000002</v>
      </c>
      <c r="Z118" s="213">
        <v>0.66818699999999998</v>
      </c>
      <c r="AA118" s="213">
        <v>0.68347400000000003</v>
      </c>
      <c r="AB118" s="213">
        <v>0.69926100000000002</v>
      </c>
      <c r="AC118" s="213">
        <v>0.71557700000000002</v>
      </c>
      <c r="AD118" s="213">
        <v>0.73260199999999998</v>
      </c>
      <c r="AE118" s="213">
        <v>0.75112400000000001</v>
      </c>
      <c r="AF118" s="195">
        <v>1.9553000000000001E-2</v>
      </c>
      <c r="AG118" s="37"/>
    </row>
    <row r="119" spans="1:34" ht="15" customHeight="1">
      <c r="A119" s="35"/>
      <c r="B119" s="201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>
      <c r="A120" s="36" t="s">
        <v>723</v>
      </c>
      <c r="B120" s="199" t="s">
        <v>199</v>
      </c>
      <c r="C120" s="212">
        <v>4.9299999999999997E-2</v>
      </c>
      <c r="D120" s="212">
        <v>5.0062000000000002E-2</v>
      </c>
      <c r="E120" s="212">
        <v>5.0699000000000001E-2</v>
      </c>
      <c r="F120" s="212">
        <v>5.1159999999999997E-2</v>
      </c>
      <c r="G120" s="212">
        <v>5.1645000000000003E-2</v>
      </c>
      <c r="H120" s="212">
        <v>5.2166999999999998E-2</v>
      </c>
      <c r="I120" s="212">
        <v>5.2717E-2</v>
      </c>
      <c r="J120" s="212">
        <v>5.3291999999999999E-2</v>
      </c>
      <c r="K120" s="212">
        <v>5.3888999999999999E-2</v>
      </c>
      <c r="L120" s="212">
        <v>5.4515000000000001E-2</v>
      </c>
      <c r="M120" s="212">
        <v>5.5166E-2</v>
      </c>
      <c r="N120" s="212">
        <v>5.5853E-2</v>
      </c>
      <c r="O120" s="212">
        <v>5.6578000000000003E-2</v>
      </c>
      <c r="P120" s="212">
        <v>5.7342999999999998E-2</v>
      </c>
      <c r="Q120" s="212">
        <v>5.8153999999999997E-2</v>
      </c>
      <c r="R120" s="212">
        <v>5.8992000000000003E-2</v>
      </c>
      <c r="S120" s="212">
        <v>5.9877E-2</v>
      </c>
      <c r="T120" s="212">
        <v>6.0805999999999999E-2</v>
      </c>
      <c r="U120" s="212">
        <v>6.1781000000000003E-2</v>
      </c>
      <c r="V120" s="212">
        <v>6.2813999999999995E-2</v>
      </c>
      <c r="W120" s="212">
        <v>6.3896999999999995E-2</v>
      </c>
      <c r="X120" s="212">
        <v>6.5023999999999998E-2</v>
      </c>
      <c r="Y120" s="212">
        <v>6.6187999999999997E-2</v>
      </c>
      <c r="Z120" s="212">
        <v>6.7385E-2</v>
      </c>
      <c r="AA120" s="212">
        <v>6.8622000000000002E-2</v>
      </c>
      <c r="AB120" s="212">
        <v>6.9899000000000003E-2</v>
      </c>
      <c r="AC120" s="212">
        <v>7.1219000000000005E-2</v>
      </c>
      <c r="AD120" s="212">
        <v>7.2596999999999995E-2</v>
      </c>
      <c r="AE120" s="212">
        <v>7.4094999999999994E-2</v>
      </c>
      <c r="AF120" s="198">
        <v>1.4657E-2</v>
      </c>
      <c r="AG120" s="37"/>
    </row>
    <row r="121" spans="1:34" ht="15" customHeight="1">
      <c r="A121" s="36" t="s">
        <v>722</v>
      </c>
      <c r="B121" s="199" t="s">
        <v>200</v>
      </c>
      <c r="C121" s="212">
        <v>0.38744899999999999</v>
      </c>
      <c r="D121" s="212">
        <v>0.40205099999999999</v>
      </c>
      <c r="E121" s="212">
        <v>0.40950199999999998</v>
      </c>
      <c r="F121" s="212">
        <v>0.41489199999999998</v>
      </c>
      <c r="G121" s="212">
        <v>0.42055199999999998</v>
      </c>
      <c r="H121" s="212">
        <v>0.42661900000000003</v>
      </c>
      <c r="I121" s="212">
        <v>0.43300100000000002</v>
      </c>
      <c r="J121" s="212">
        <v>0.439662</v>
      </c>
      <c r="K121" s="212">
        <v>0.44656400000000002</v>
      </c>
      <c r="L121" s="212">
        <v>0.453791</v>
      </c>
      <c r="M121" s="212">
        <v>0.46128999999999998</v>
      </c>
      <c r="N121" s="212">
        <v>0.46919899999999998</v>
      </c>
      <c r="O121" s="212">
        <v>0.47753600000000002</v>
      </c>
      <c r="P121" s="212">
        <v>0.486313</v>
      </c>
      <c r="Q121" s="212">
        <v>0.49560199999999999</v>
      </c>
      <c r="R121" s="212">
        <v>0.50519099999999995</v>
      </c>
      <c r="S121" s="212">
        <v>0.51530600000000004</v>
      </c>
      <c r="T121" s="212">
        <v>0.52591299999999996</v>
      </c>
      <c r="U121" s="212">
        <v>0.53703699999999999</v>
      </c>
      <c r="V121" s="212">
        <v>0.54881199999999997</v>
      </c>
      <c r="W121" s="212">
        <v>0.56114799999999998</v>
      </c>
      <c r="X121" s="212">
        <v>0.57396000000000003</v>
      </c>
      <c r="Y121" s="212">
        <v>0.58719399999999999</v>
      </c>
      <c r="Z121" s="212">
        <v>0.60080100000000003</v>
      </c>
      <c r="AA121" s="212">
        <v>0.61485199999999995</v>
      </c>
      <c r="AB121" s="212">
        <v>0.62936199999999998</v>
      </c>
      <c r="AC121" s="212">
        <v>0.64435799999999999</v>
      </c>
      <c r="AD121" s="212">
        <v>0.66000599999999998</v>
      </c>
      <c r="AE121" s="212">
        <v>0.67702899999999999</v>
      </c>
      <c r="AF121" s="198">
        <v>2.0133000000000002E-2</v>
      </c>
      <c r="AG121" s="37"/>
    </row>
    <row r="122" spans="1:34" ht="15" customHeight="1" thickBot="1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>
      <c r="A123" s="35"/>
      <c r="B123" s="216" t="s">
        <v>2126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14"/>
      <c r="AH123" s="142"/>
    </row>
    <row r="124" spans="1:34" ht="15" customHeight="1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>
      <c r="A127" s="35"/>
      <c r="B127" s="37" t="s">
        <v>2182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>
      <c r="B132" s="37" t="s">
        <v>2123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>
      <c r="B133" s="37" t="s">
        <v>2128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>
      <c r="B134" s="37" t="s">
        <v>2564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820</v>
      </c>
      <c r="B10" s="52" t="s">
        <v>819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817</v>
      </c>
    </row>
    <row r="17" spans="1:33" ht="15" customHeight="1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/>
    <row r="29" spans="1:33" ht="12" customHeight="1">
      <c r="B29" s="53" t="s">
        <v>804</v>
      </c>
    </row>
    <row r="30" spans="1:33" ht="12" customHeight="1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/>
    <row r="41" spans="1:33" ht="15" customHeight="1">
      <c r="B41" s="53" t="s">
        <v>793</v>
      </c>
    </row>
    <row r="42" spans="1:33" ht="15" customHeight="1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>
      <c r="B53" s="53" t="s">
        <v>782</v>
      </c>
    </row>
    <row r="54" spans="1:33" ht="15" customHeight="1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>
      <c r="B66" s="53" t="s">
        <v>771</v>
      </c>
    </row>
    <row r="67" spans="1:33" ht="15" customHeight="1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>
      <c r="B78" s="53" t="s">
        <v>357</v>
      </c>
    </row>
    <row r="79" spans="1:33" ht="15" customHeight="1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>
      <c r="B85" s="53" t="s">
        <v>2015</v>
      </c>
    </row>
    <row r="86" spans="1:33" ht="15" customHeight="1">
      <c r="B86" s="53" t="s">
        <v>456</v>
      </c>
    </row>
    <row r="87" spans="1:33" ht="15" customHeight="1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>
      <c r="B93" s="53" t="s">
        <v>748</v>
      </c>
    </row>
    <row r="94" spans="1:33" ht="15" customHeight="1">
      <c r="B94" s="53" t="s">
        <v>2035</v>
      </c>
    </row>
    <row r="95" spans="1:33" ht="15" customHeight="1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>
      <c r="B102" s="53" t="s">
        <v>737</v>
      </c>
    </row>
    <row r="103" spans="1:33" ht="15" customHeight="1">
      <c r="B103" s="53" t="s">
        <v>736</v>
      </c>
    </row>
    <row r="104" spans="1:33" ht="12" customHeight="1">
      <c r="B104" s="53" t="s">
        <v>735</v>
      </c>
    </row>
    <row r="106" spans="1:33" ht="15" customHeight="1">
      <c r="B106" s="53" t="s">
        <v>734</v>
      </c>
    </row>
    <row r="107" spans="1:33" ht="15" customHeight="1">
      <c r="B107" s="53" t="s">
        <v>194</v>
      </c>
    </row>
    <row r="108" spans="1:33" ht="15" customHeight="1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>
      <c r="B113" s="53" t="s">
        <v>197</v>
      </c>
    </row>
    <row r="114" spans="1:34" ht="12" customHeight="1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>
      <c r="B119" s="53" t="s">
        <v>198</v>
      </c>
    </row>
    <row r="120" spans="1:34" ht="12" customHeight="1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/>
    <row r="123" spans="1:34" ht="15" customHeight="1">
      <c r="B123" s="225" t="s">
        <v>2016</v>
      </c>
      <c r="C123" s="226"/>
      <c r="D123" s="226"/>
      <c r="E123" s="226"/>
      <c r="F123" s="226"/>
      <c r="G123" s="226"/>
      <c r="H123" s="226"/>
      <c r="I123" s="226"/>
      <c r="J123" s="226"/>
      <c r="K123" s="226"/>
      <c r="L123" s="226"/>
      <c r="M123" s="226"/>
      <c r="N123" s="226"/>
      <c r="O123" s="226"/>
      <c r="P123" s="226"/>
      <c r="Q123" s="226"/>
      <c r="R123" s="226"/>
      <c r="S123" s="226"/>
      <c r="T123" s="226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142"/>
    </row>
    <row r="124" spans="1:34" ht="15" customHeight="1">
      <c r="B124" s="22" t="s">
        <v>2028</v>
      </c>
    </row>
    <row r="125" spans="1:34" ht="12" customHeight="1">
      <c r="B125" s="22" t="s">
        <v>2011</v>
      </c>
    </row>
    <row r="126" spans="1:34" ht="15" customHeight="1">
      <c r="B126" s="22" t="s">
        <v>2029</v>
      </c>
    </row>
    <row r="127" spans="1:34" ht="15" customHeight="1">
      <c r="B127" s="22" t="s">
        <v>2030</v>
      </c>
    </row>
    <row r="128" spans="1:34" ht="15" customHeight="1">
      <c r="B128" s="22" t="s">
        <v>1984</v>
      </c>
    </row>
    <row r="129" spans="2:2" ht="15" customHeight="1">
      <c r="B129" s="22" t="s">
        <v>1155</v>
      </c>
    </row>
    <row r="130" spans="2:2" ht="15" customHeight="1">
      <c r="B130" s="22" t="s">
        <v>1985</v>
      </c>
    </row>
    <row r="131" spans="2:2" ht="15" customHeight="1">
      <c r="B131" s="22" t="s">
        <v>2012</v>
      </c>
    </row>
    <row r="132" spans="2:2" ht="15" customHeight="1">
      <c r="B132" s="22" t="s">
        <v>2021</v>
      </c>
    </row>
    <row r="133" spans="2:2" ht="15" customHeight="1">
      <c r="B133" s="22" t="s">
        <v>2022</v>
      </c>
    </row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885</v>
      </c>
      <c r="B10" s="205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882</v>
      </c>
      <c r="B17" s="199" t="s">
        <v>45</v>
      </c>
      <c r="C17" s="210">
        <v>0.71772899999999995</v>
      </c>
      <c r="D17" s="210">
        <v>2.1642199999999998</v>
      </c>
      <c r="E17" s="210">
        <v>2.0327809999999999</v>
      </c>
      <c r="F17" s="210">
        <v>2.2323170000000001</v>
      </c>
      <c r="G17" s="210">
        <v>2.3996270000000002</v>
      </c>
      <c r="H17" s="210">
        <v>2.5612210000000002</v>
      </c>
      <c r="I17" s="210">
        <v>2.6758090000000001</v>
      </c>
      <c r="J17" s="210">
        <v>2.7162449999999998</v>
      </c>
      <c r="K17" s="210">
        <v>2.6778430000000002</v>
      </c>
      <c r="L17" s="210">
        <v>2.6857829999999998</v>
      </c>
      <c r="M17" s="210">
        <v>2.702909</v>
      </c>
      <c r="N17" s="210">
        <v>2.7006209999999999</v>
      </c>
      <c r="O17" s="210">
        <v>2.6973189999999998</v>
      </c>
      <c r="P17" s="210">
        <v>2.6686999999999999</v>
      </c>
      <c r="Q17" s="210">
        <v>2.5862989999999999</v>
      </c>
      <c r="R17" s="210">
        <v>2.5810119999999999</v>
      </c>
      <c r="S17" s="210">
        <v>2.5830310000000001</v>
      </c>
      <c r="T17" s="210">
        <v>2.5878679999999998</v>
      </c>
      <c r="U17" s="210">
        <v>2.6315059999999999</v>
      </c>
      <c r="V17" s="210">
        <v>2.7225269999999999</v>
      </c>
      <c r="W17" s="210">
        <v>2.7903889999999998</v>
      </c>
      <c r="X17" s="210">
        <v>2.7962129999999998</v>
      </c>
      <c r="Y17" s="210">
        <v>2.7849140000000001</v>
      </c>
      <c r="Z17" s="210">
        <v>2.7857560000000001</v>
      </c>
      <c r="AA17" s="210">
        <v>2.8048760000000001</v>
      </c>
      <c r="AB17" s="210">
        <v>2.836379</v>
      </c>
      <c r="AC17" s="210">
        <v>2.8826849999999999</v>
      </c>
      <c r="AD17" s="210">
        <v>2.9287879999999999</v>
      </c>
      <c r="AE17" s="210">
        <v>2.960086</v>
      </c>
      <c r="AF17" s="198">
        <v>5.1905E-2</v>
      </c>
      <c r="AG17" s="37"/>
    </row>
    <row r="18" spans="1:33" ht="15" customHeight="1">
      <c r="A18" s="36" t="s">
        <v>881</v>
      </c>
      <c r="B18" s="199" t="s">
        <v>27</v>
      </c>
      <c r="C18" s="210">
        <v>6.488766</v>
      </c>
      <c r="D18" s="210">
        <v>5.3576180000000004</v>
      </c>
      <c r="E18" s="210">
        <v>4.9847099999999998</v>
      </c>
      <c r="F18" s="210">
        <v>5.3516279999999998</v>
      </c>
      <c r="G18" s="210">
        <v>5.6871530000000003</v>
      </c>
      <c r="H18" s="210">
        <v>6.1347209999999999</v>
      </c>
      <c r="I18" s="210">
        <v>6.6047039999999999</v>
      </c>
      <c r="J18" s="210">
        <v>6.7099929999999999</v>
      </c>
      <c r="K18" s="210">
        <v>6.6689090000000002</v>
      </c>
      <c r="L18" s="210">
        <v>6.6971530000000001</v>
      </c>
      <c r="M18" s="210">
        <v>6.7669090000000001</v>
      </c>
      <c r="N18" s="210">
        <v>6.7977809999999996</v>
      </c>
      <c r="O18" s="210">
        <v>6.822349</v>
      </c>
      <c r="P18" s="210">
        <v>6.7847939999999998</v>
      </c>
      <c r="Q18" s="210">
        <v>6.6054659999999998</v>
      </c>
      <c r="R18" s="210">
        <v>6.633127</v>
      </c>
      <c r="S18" s="210">
        <v>6.6571340000000001</v>
      </c>
      <c r="T18" s="210">
        <v>6.6784590000000001</v>
      </c>
      <c r="U18" s="210">
        <v>6.7707740000000003</v>
      </c>
      <c r="V18" s="210">
        <v>6.9563560000000004</v>
      </c>
      <c r="W18" s="210">
        <v>7.0919740000000004</v>
      </c>
      <c r="X18" s="210">
        <v>7.0787420000000001</v>
      </c>
      <c r="Y18" s="210">
        <v>7.042421</v>
      </c>
      <c r="Z18" s="210">
        <v>7.0286030000000004</v>
      </c>
      <c r="AA18" s="210">
        <v>7.0640780000000003</v>
      </c>
      <c r="AB18" s="210">
        <v>7.1333279999999997</v>
      </c>
      <c r="AC18" s="210">
        <v>7.2305529999999996</v>
      </c>
      <c r="AD18" s="210">
        <v>7.3169880000000003</v>
      </c>
      <c r="AE18" s="210">
        <v>7.402183</v>
      </c>
      <c r="AF18" s="198">
        <v>4.7149999999999996E-3</v>
      </c>
      <c r="AG18" s="37"/>
    </row>
    <row r="19" spans="1:33" ht="15" customHeight="1">
      <c r="A19" s="36" t="s">
        <v>880</v>
      </c>
      <c r="B19" s="199" t="s">
        <v>26</v>
      </c>
      <c r="C19" s="210">
        <v>0</v>
      </c>
      <c r="D19" s="210">
        <v>0</v>
      </c>
      <c r="E19" s="210">
        <v>0</v>
      </c>
      <c r="F19" s="210">
        <v>0</v>
      </c>
      <c r="G19" s="210">
        <v>0</v>
      </c>
      <c r="H19" s="210">
        <v>0</v>
      </c>
      <c r="I19" s="210">
        <v>0</v>
      </c>
      <c r="J19" s="210">
        <v>0</v>
      </c>
      <c r="K19" s="210">
        <v>0</v>
      </c>
      <c r="L19" s="210">
        <v>0</v>
      </c>
      <c r="M19" s="210">
        <v>0</v>
      </c>
      <c r="N19" s="210">
        <v>0</v>
      </c>
      <c r="O19" s="210">
        <v>0</v>
      </c>
      <c r="P19" s="210">
        <v>0</v>
      </c>
      <c r="Q19" s="210">
        <v>0</v>
      </c>
      <c r="R19" s="210">
        <v>0</v>
      </c>
      <c r="S19" s="210">
        <v>0</v>
      </c>
      <c r="T19" s="210">
        <v>0</v>
      </c>
      <c r="U19" s="210">
        <v>0</v>
      </c>
      <c r="V19" s="210">
        <v>0</v>
      </c>
      <c r="W19" s="210">
        <v>0</v>
      </c>
      <c r="X19" s="210">
        <v>0</v>
      </c>
      <c r="Y19" s="210">
        <v>0</v>
      </c>
      <c r="Z19" s="210">
        <v>0</v>
      </c>
      <c r="AA19" s="210">
        <v>0</v>
      </c>
      <c r="AB19" s="210">
        <v>0</v>
      </c>
      <c r="AC19" s="210">
        <v>0</v>
      </c>
      <c r="AD19" s="210">
        <v>0</v>
      </c>
      <c r="AE19" s="210">
        <v>0</v>
      </c>
      <c r="AF19" s="198" t="s">
        <v>1190</v>
      </c>
      <c r="AG19" s="37"/>
    </row>
    <row r="20" spans="1:33" ht="15" customHeight="1">
      <c r="A20" s="36" t="s">
        <v>879</v>
      </c>
      <c r="B20" s="199" t="s">
        <v>44</v>
      </c>
      <c r="C20" s="210">
        <v>7.2064950000000003</v>
      </c>
      <c r="D20" s="210">
        <v>7.5218379999999998</v>
      </c>
      <c r="E20" s="210">
        <v>7.0174899999999996</v>
      </c>
      <c r="F20" s="210">
        <v>7.5839449999999999</v>
      </c>
      <c r="G20" s="210">
        <v>8.0867810000000002</v>
      </c>
      <c r="H20" s="210">
        <v>8.6959420000000005</v>
      </c>
      <c r="I20" s="210">
        <v>9.2805129999999991</v>
      </c>
      <c r="J20" s="210">
        <v>9.4262370000000004</v>
      </c>
      <c r="K20" s="210">
        <v>9.3467520000000004</v>
      </c>
      <c r="L20" s="210">
        <v>9.3829360000000008</v>
      </c>
      <c r="M20" s="210">
        <v>9.4698180000000001</v>
      </c>
      <c r="N20" s="210">
        <v>9.4984020000000005</v>
      </c>
      <c r="O20" s="210">
        <v>9.5196690000000004</v>
      </c>
      <c r="P20" s="210">
        <v>9.4534929999999999</v>
      </c>
      <c r="Q20" s="210">
        <v>9.1917659999999994</v>
      </c>
      <c r="R20" s="210">
        <v>9.2141389999999994</v>
      </c>
      <c r="S20" s="210">
        <v>9.240164</v>
      </c>
      <c r="T20" s="210">
        <v>9.2663270000000004</v>
      </c>
      <c r="U20" s="210">
        <v>9.4022810000000003</v>
      </c>
      <c r="V20" s="210">
        <v>9.6788830000000008</v>
      </c>
      <c r="W20" s="210">
        <v>9.8823629999999998</v>
      </c>
      <c r="X20" s="210">
        <v>9.8749549999999999</v>
      </c>
      <c r="Y20" s="210">
        <v>9.8273349999999997</v>
      </c>
      <c r="Z20" s="210">
        <v>9.8143589999999996</v>
      </c>
      <c r="AA20" s="210">
        <v>9.8689540000000004</v>
      </c>
      <c r="AB20" s="210">
        <v>9.9697069999999997</v>
      </c>
      <c r="AC20" s="210">
        <v>10.113238000000001</v>
      </c>
      <c r="AD20" s="210">
        <v>10.245775999999999</v>
      </c>
      <c r="AE20" s="210">
        <v>10.362268</v>
      </c>
      <c r="AF20" s="198">
        <v>1.3056E-2</v>
      </c>
      <c r="AG20" s="37"/>
    </row>
    <row r="21" spans="1:33" ht="15" customHeight="1">
      <c r="A21" s="36" t="s">
        <v>878</v>
      </c>
      <c r="B21" s="199" t="s">
        <v>30</v>
      </c>
      <c r="C21" s="210">
        <v>55.932602000000003</v>
      </c>
      <c r="D21" s="210">
        <v>50.890034</v>
      </c>
      <c r="E21" s="210">
        <v>49.106346000000002</v>
      </c>
      <c r="F21" s="210">
        <v>49.491211</v>
      </c>
      <c r="G21" s="210">
        <v>49.140976000000002</v>
      </c>
      <c r="H21" s="210">
        <v>49.017924999999998</v>
      </c>
      <c r="I21" s="210">
        <v>49.263343999999996</v>
      </c>
      <c r="J21" s="210">
        <v>49.375008000000001</v>
      </c>
      <c r="K21" s="210">
        <v>48.908974000000001</v>
      </c>
      <c r="L21" s="210">
        <v>48.562950000000001</v>
      </c>
      <c r="M21" s="210">
        <v>48.621361</v>
      </c>
      <c r="N21" s="210">
        <v>48.755477999999997</v>
      </c>
      <c r="O21" s="210">
        <v>49.02816</v>
      </c>
      <c r="P21" s="210">
        <v>49.062114999999999</v>
      </c>
      <c r="Q21" s="210">
        <v>48.543841999999998</v>
      </c>
      <c r="R21" s="210">
        <v>48.429794000000001</v>
      </c>
      <c r="S21" s="210">
        <v>48.168841999999998</v>
      </c>
      <c r="T21" s="210">
        <v>47.934100999999998</v>
      </c>
      <c r="U21" s="210">
        <v>48.092574999999997</v>
      </c>
      <c r="V21" s="210">
        <v>48.567112000000002</v>
      </c>
      <c r="W21" s="210">
        <v>48.808689000000001</v>
      </c>
      <c r="X21" s="210">
        <v>48.732460000000003</v>
      </c>
      <c r="Y21" s="210">
        <v>48.433228</v>
      </c>
      <c r="Z21" s="210">
        <v>47.958545999999998</v>
      </c>
      <c r="AA21" s="210">
        <v>47.616160999999998</v>
      </c>
      <c r="AB21" s="210">
        <v>47.452773999999998</v>
      </c>
      <c r="AC21" s="210">
        <v>47.376556000000001</v>
      </c>
      <c r="AD21" s="210">
        <v>47.427807000000001</v>
      </c>
      <c r="AE21" s="210">
        <v>47.621113000000001</v>
      </c>
      <c r="AF21" s="198">
        <v>-5.7289999999999997E-3</v>
      </c>
      <c r="AG21" s="37"/>
    </row>
    <row r="22" spans="1:33" ht="15" customHeight="1">
      <c r="A22" s="36" t="s">
        <v>877</v>
      </c>
      <c r="B22" s="199" t="s">
        <v>31</v>
      </c>
      <c r="C22" s="210">
        <v>0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0">
        <v>0</v>
      </c>
      <c r="O22" s="210">
        <v>0</v>
      </c>
      <c r="P22" s="210">
        <v>0</v>
      </c>
      <c r="Q22" s="210">
        <v>0</v>
      </c>
      <c r="R22" s="210">
        <v>0</v>
      </c>
      <c r="S22" s="210">
        <v>0</v>
      </c>
      <c r="T22" s="210">
        <v>0</v>
      </c>
      <c r="U22" s="210">
        <v>0</v>
      </c>
      <c r="V22" s="210">
        <v>0</v>
      </c>
      <c r="W22" s="210">
        <v>0</v>
      </c>
      <c r="X22" s="210">
        <v>0</v>
      </c>
      <c r="Y22" s="210">
        <v>0</v>
      </c>
      <c r="Z22" s="210">
        <v>0</v>
      </c>
      <c r="AA22" s="210">
        <v>0</v>
      </c>
      <c r="AB22" s="210">
        <v>0</v>
      </c>
      <c r="AC22" s="210">
        <v>0</v>
      </c>
      <c r="AD22" s="210">
        <v>0</v>
      </c>
      <c r="AE22" s="210">
        <v>0</v>
      </c>
      <c r="AF22" s="198" t="s">
        <v>1190</v>
      </c>
      <c r="AG22" s="37"/>
    </row>
    <row r="23" spans="1:33" ht="15" customHeight="1">
      <c r="A23" s="36" t="s">
        <v>876</v>
      </c>
      <c r="B23" s="199" t="s">
        <v>809</v>
      </c>
      <c r="C23" s="210">
        <v>0</v>
      </c>
      <c r="D23" s="210">
        <v>0</v>
      </c>
      <c r="E23" s="210">
        <v>0</v>
      </c>
      <c r="F23" s="210">
        <v>0</v>
      </c>
      <c r="G23" s="210">
        <v>0</v>
      </c>
      <c r="H23" s="210">
        <v>0</v>
      </c>
      <c r="I23" s="210">
        <v>0</v>
      </c>
      <c r="J23" s="210">
        <v>0</v>
      </c>
      <c r="K23" s="210">
        <v>0</v>
      </c>
      <c r="L23" s="210">
        <v>0</v>
      </c>
      <c r="M23" s="210">
        <v>0</v>
      </c>
      <c r="N23" s="210">
        <v>0</v>
      </c>
      <c r="O23" s="210">
        <v>0</v>
      </c>
      <c r="P23" s="210">
        <v>0</v>
      </c>
      <c r="Q23" s="210">
        <v>0</v>
      </c>
      <c r="R23" s="210">
        <v>0</v>
      </c>
      <c r="S23" s="210">
        <v>0</v>
      </c>
      <c r="T23" s="210">
        <v>0</v>
      </c>
      <c r="U23" s="210">
        <v>0</v>
      </c>
      <c r="V23" s="210">
        <v>0</v>
      </c>
      <c r="W23" s="210">
        <v>0</v>
      </c>
      <c r="X23" s="210">
        <v>0</v>
      </c>
      <c r="Y23" s="210">
        <v>0</v>
      </c>
      <c r="Z23" s="210">
        <v>0</v>
      </c>
      <c r="AA23" s="210">
        <v>0</v>
      </c>
      <c r="AB23" s="210">
        <v>0</v>
      </c>
      <c r="AC23" s="210">
        <v>0</v>
      </c>
      <c r="AD23" s="210">
        <v>0</v>
      </c>
      <c r="AE23" s="210">
        <v>0</v>
      </c>
      <c r="AF23" s="198" t="s">
        <v>1190</v>
      </c>
      <c r="AG23" s="37"/>
    </row>
    <row r="24" spans="1:33" ht="15" customHeight="1">
      <c r="A24" s="36" t="s">
        <v>875</v>
      </c>
      <c r="B24" s="199" t="s">
        <v>32</v>
      </c>
      <c r="C24" s="210">
        <v>297.19335899999999</v>
      </c>
      <c r="D24" s="210">
        <v>274.58068800000001</v>
      </c>
      <c r="E24" s="210">
        <v>271.61151100000001</v>
      </c>
      <c r="F24" s="210">
        <v>280.74676499999998</v>
      </c>
      <c r="G24" s="210">
        <v>282.57028200000002</v>
      </c>
      <c r="H24" s="210">
        <v>285.65545700000001</v>
      </c>
      <c r="I24" s="210">
        <v>293.12057499999997</v>
      </c>
      <c r="J24" s="210">
        <v>301.33956899999998</v>
      </c>
      <c r="K24" s="210">
        <v>305.77716099999998</v>
      </c>
      <c r="L24" s="210">
        <v>309.317902</v>
      </c>
      <c r="M24" s="210">
        <v>315.660706</v>
      </c>
      <c r="N24" s="210">
        <v>322.717377</v>
      </c>
      <c r="O24" s="210">
        <v>330.91058299999997</v>
      </c>
      <c r="P24" s="210">
        <v>336.48516799999999</v>
      </c>
      <c r="Q24" s="210">
        <v>336.983948</v>
      </c>
      <c r="R24" s="210">
        <v>339.77517699999999</v>
      </c>
      <c r="S24" s="210">
        <v>342.56109600000002</v>
      </c>
      <c r="T24" s="210">
        <v>345.25579800000003</v>
      </c>
      <c r="U24" s="210">
        <v>349.553406</v>
      </c>
      <c r="V24" s="210">
        <v>356.33251999999999</v>
      </c>
      <c r="W24" s="210">
        <v>361.43316700000003</v>
      </c>
      <c r="X24" s="210">
        <v>364.92099000000002</v>
      </c>
      <c r="Y24" s="210">
        <v>365.56915300000003</v>
      </c>
      <c r="Z24" s="210">
        <v>363.44415300000003</v>
      </c>
      <c r="AA24" s="210">
        <v>362.134705</v>
      </c>
      <c r="AB24" s="210">
        <v>362.83596799999998</v>
      </c>
      <c r="AC24" s="210">
        <v>364.155396</v>
      </c>
      <c r="AD24" s="210">
        <v>366.719177</v>
      </c>
      <c r="AE24" s="210">
        <v>371.05218500000001</v>
      </c>
      <c r="AF24" s="198">
        <v>7.9590000000000008E-3</v>
      </c>
      <c r="AG24" s="37"/>
    </row>
    <row r="25" spans="1:33" ht="12" customHeight="1">
      <c r="A25" s="36" t="s">
        <v>874</v>
      </c>
      <c r="B25" s="199" t="s">
        <v>36</v>
      </c>
      <c r="C25" s="210">
        <v>65.761573999999996</v>
      </c>
      <c r="D25" s="210">
        <v>62.432121000000002</v>
      </c>
      <c r="E25" s="210">
        <v>61.666725</v>
      </c>
      <c r="F25" s="210">
        <v>62.780602000000002</v>
      </c>
      <c r="G25" s="210">
        <v>63.409095999999998</v>
      </c>
      <c r="H25" s="210">
        <v>64.187201999999999</v>
      </c>
      <c r="I25" s="210">
        <v>65.505775</v>
      </c>
      <c r="J25" s="210">
        <v>66.672309999999996</v>
      </c>
      <c r="K25" s="210">
        <v>66.868256000000002</v>
      </c>
      <c r="L25" s="210">
        <v>67.124695000000003</v>
      </c>
      <c r="M25" s="210">
        <v>68.000664</v>
      </c>
      <c r="N25" s="210">
        <v>68.952674999999999</v>
      </c>
      <c r="O25" s="210">
        <v>70.060248999999999</v>
      </c>
      <c r="P25" s="210">
        <v>70.651854999999998</v>
      </c>
      <c r="Q25" s="210">
        <v>70.245293000000004</v>
      </c>
      <c r="R25" s="210">
        <v>70.545822000000001</v>
      </c>
      <c r="S25" s="210">
        <v>70.860320999999999</v>
      </c>
      <c r="T25" s="210">
        <v>71.199402000000006</v>
      </c>
      <c r="U25" s="210">
        <v>71.797195000000002</v>
      </c>
      <c r="V25" s="210">
        <v>72.995780999999994</v>
      </c>
      <c r="W25" s="210">
        <v>73.848327999999995</v>
      </c>
      <c r="X25" s="210">
        <v>74.116401999999994</v>
      </c>
      <c r="Y25" s="210">
        <v>74.038833999999994</v>
      </c>
      <c r="Z25" s="210">
        <v>73.998367000000002</v>
      </c>
      <c r="AA25" s="210">
        <v>74.082122999999996</v>
      </c>
      <c r="AB25" s="210">
        <v>74.251037999999994</v>
      </c>
      <c r="AC25" s="210">
        <v>74.495850000000004</v>
      </c>
      <c r="AD25" s="210">
        <v>74.903267</v>
      </c>
      <c r="AE25" s="210">
        <v>75.528335999999996</v>
      </c>
      <c r="AF25" s="198">
        <v>4.9579999999999997E-3</v>
      </c>
      <c r="AG25" s="37"/>
    </row>
    <row r="26" spans="1:33" ht="12" customHeight="1">
      <c r="A26" s="36" t="s">
        <v>873</v>
      </c>
      <c r="B26" s="201" t="s">
        <v>35</v>
      </c>
      <c r="C26" s="211">
        <v>426.09402499999999</v>
      </c>
      <c r="D26" s="211">
        <v>395.42468300000002</v>
      </c>
      <c r="E26" s="211">
        <v>389.40206899999998</v>
      </c>
      <c r="F26" s="211">
        <v>400.60253899999998</v>
      </c>
      <c r="G26" s="211">
        <v>403.20712300000002</v>
      </c>
      <c r="H26" s="211">
        <v>407.55651899999998</v>
      </c>
      <c r="I26" s="211">
        <v>417.17019699999997</v>
      </c>
      <c r="J26" s="211">
        <v>426.81310999999999</v>
      </c>
      <c r="K26" s="211">
        <v>430.90115400000002</v>
      </c>
      <c r="L26" s="211">
        <v>434.38848899999999</v>
      </c>
      <c r="M26" s="211">
        <v>441.75256300000001</v>
      </c>
      <c r="N26" s="211">
        <v>449.92392000000001</v>
      </c>
      <c r="O26" s="211">
        <v>459.51864599999999</v>
      </c>
      <c r="P26" s="211">
        <v>465.652649</v>
      </c>
      <c r="Q26" s="211">
        <v>464.96484400000003</v>
      </c>
      <c r="R26" s="211">
        <v>467.96490499999999</v>
      </c>
      <c r="S26" s="211">
        <v>470.83041400000002</v>
      </c>
      <c r="T26" s="211">
        <v>473.65564000000001</v>
      </c>
      <c r="U26" s="211">
        <v>478.84545900000001</v>
      </c>
      <c r="V26" s="211">
        <v>487.57431000000003</v>
      </c>
      <c r="W26" s="211">
        <v>493.972534</v>
      </c>
      <c r="X26" s="211">
        <v>497.64480600000002</v>
      </c>
      <c r="Y26" s="211">
        <v>497.86853000000002</v>
      </c>
      <c r="Z26" s="211">
        <v>495.21539300000001</v>
      </c>
      <c r="AA26" s="211">
        <v>493.70193499999999</v>
      </c>
      <c r="AB26" s="211">
        <v>494.50949100000003</v>
      </c>
      <c r="AC26" s="211">
        <v>496.141052</v>
      </c>
      <c r="AD26" s="211">
        <v>499.296021</v>
      </c>
      <c r="AE26" s="211">
        <v>504.56390399999998</v>
      </c>
      <c r="AF26" s="195">
        <v>6.0549999999999996E-3</v>
      </c>
      <c r="AG26" s="37"/>
    </row>
    <row r="27" spans="1:33" ht="12" customHeight="1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>
      <c r="A28" s="35"/>
      <c r="B28" s="201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6" t="s">
        <v>871</v>
      </c>
      <c r="B29" s="199" t="s">
        <v>45</v>
      </c>
      <c r="C29" s="210">
        <v>0.46850599999999998</v>
      </c>
      <c r="D29" s="210">
        <v>1.776602</v>
      </c>
      <c r="E29" s="210">
        <v>1.828424</v>
      </c>
      <c r="F29" s="210">
        <v>1.9220680000000001</v>
      </c>
      <c r="G29" s="210">
        <v>1.9749540000000001</v>
      </c>
      <c r="H29" s="210">
        <v>1.982677</v>
      </c>
      <c r="I29" s="210">
        <v>1.9679150000000001</v>
      </c>
      <c r="J29" s="210">
        <v>1.9467209999999999</v>
      </c>
      <c r="K29" s="210">
        <v>1.914021</v>
      </c>
      <c r="L29" s="210">
        <v>1.889308</v>
      </c>
      <c r="M29" s="210">
        <v>1.8644069999999999</v>
      </c>
      <c r="N29" s="210">
        <v>1.8450709999999999</v>
      </c>
      <c r="O29" s="210">
        <v>1.842241</v>
      </c>
      <c r="P29" s="210">
        <v>1.839493</v>
      </c>
      <c r="Q29" s="210">
        <v>1.821766</v>
      </c>
      <c r="R29" s="210">
        <v>1.792756</v>
      </c>
      <c r="S29" s="210">
        <v>1.771058</v>
      </c>
      <c r="T29" s="210">
        <v>1.7488699999999999</v>
      </c>
      <c r="U29" s="210">
        <v>1.7359800000000001</v>
      </c>
      <c r="V29" s="210">
        <v>1.731301</v>
      </c>
      <c r="W29" s="210">
        <v>1.723644</v>
      </c>
      <c r="X29" s="210">
        <v>1.7169559999999999</v>
      </c>
      <c r="Y29" s="210">
        <v>1.699576</v>
      </c>
      <c r="Z29" s="210">
        <v>1.6791130000000001</v>
      </c>
      <c r="AA29" s="210">
        <v>1.6564019999999999</v>
      </c>
      <c r="AB29" s="210">
        <v>1.6362270000000001</v>
      </c>
      <c r="AC29" s="210">
        <v>1.621364</v>
      </c>
      <c r="AD29" s="210">
        <v>1.6096299999999999</v>
      </c>
      <c r="AE29" s="210">
        <v>1.595928</v>
      </c>
      <c r="AF29" s="198">
        <v>4.4746000000000001E-2</v>
      </c>
      <c r="AG29" s="37"/>
    </row>
    <row r="30" spans="1:33" ht="12" customHeight="1">
      <c r="A30" s="36" t="s">
        <v>870</v>
      </c>
      <c r="B30" s="199" t="s">
        <v>27</v>
      </c>
      <c r="C30" s="210">
        <v>0</v>
      </c>
      <c r="D30" s="210">
        <v>0</v>
      </c>
      <c r="E30" s="210">
        <v>0</v>
      </c>
      <c r="F30" s="210">
        <v>0</v>
      </c>
      <c r="G30" s="210">
        <v>0</v>
      </c>
      <c r="H30" s="210">
        <v>0</v>
      </c>
      <c r="I30" s="210">
        <v>0</v>
      </c>
      <c r="J30" s="210">
        <v>0</v>
      </c>
      <c r="K30" s="210">
        <v>0</v>
      </c>
      <c r="L30" s="210">
        <v>0</v>
      </c>
      <c r="M30" s="210">
        <v>0</v>
      </c>
      <c r="N30" s="210">
        <v>0</v>
      </c>
      <c r="O30" s="210">
        <v>0</v>
      </c>
      <c r="P30" s="210">
        <v>0</v>
      </c>
      <c r="Q30" s="210">
        <v>0</v>
      </c>
      <c r="R30" s="210">
        <v>0</v>
      </c>
      <c r="S30" s="210">
        <v>0</v>
      </c>
      <c r="T30" s="210">
        <v>0</v>
      </c>
      <c r="U30" s="210">
        <v>0</v>
      </c>
      <c r="V30" s="210">
        <v>0</v>
      </c>
      <c r="W30" s="210">
        <v>0</v>
      </c>
      <c r="X30" s="210">
        <v>0</v>
      </c>
      <c r="Y30" s="210">
        <v>0</v>
      </c>
      <c r="Z30" s="210">
        <v>0</v>
      </c>
      <c r="AA30" s="210">
        <v>0</v>
      </c>
      <c r="AB30" s="210">
        <v>0</v>
      </c>
      <c r="AC30" s="210">
        <v>0</v>
      </c>
      <c r="AD30" s="210">
        <v>0</v>
      </c>
      <c r="AE30" s="210">
        <v>0</v>
      </c>
      <c r="AF30" s="198" t="s">
        <v>1190</v>
      </c>
      <c r="AG30" s="37"/>
    </row>
    <row r="31" spans="1:33" ht="12" customHeight="1">
      <c r="A31" s="36" t="s">
        <v>869</v>
      </c>
      <c r="B31" s="199" t="s">
        <v>26</v>
      </c>
      <c r="C31" s="210">
        <v>3.5309999999999999E-3</v>
      </c>
      <c r="D31" s="210">
        <v>3.3540000000000002E-3</v>
      </c>
      <c r="E31" s="210">
        <v>3.1809999999999998E-3</v>
      </c>
      <c r="F31" s="210">
        <v>3.0140000000000002E-3</v>
      </c>
      <c r="G31" s="210">
        <v>2.856E-3</v>
      </c>
      <c r="H31" s="210">
        <v>2.7100000000000002E-3</v>
      </c>
      <c r="I31" s="210">
        <v>2.5769999999999999E-3</v>
      </c>
      <c r="J31" s="210">
        <v>2.4610000000000001E-3</v>
      </c>
      <c r="K31" s="210">
        <v>2.3630000000000001E-3</v>
      </c>
      <c r="L31" s="210">
        <v>2.2850000000000001E-3</v>
      </c>
      <c r="M31" s="210">
        <v>2.2279999999999999E-3</v>
      </c>
      <c r="N31" s="210">
        <v>2.1930000000000001E-3</v>
      </c>
      <c r="O31" s="210">
        <v>2.1819999999999999E-3</v>
      </c>
      <c r="P31" s="210">
        <v>2.1819999999999999E-3</v>
      </c>
      <c r="Q31" s="210">
        <v>2.1819999999999999E-3</v>
      </c>
      <c r="R31" s="210">
        <v>2.1819999999999999E-3</v>
      </c>
      <c r="S31" s="210">
        <v>2.1819999999999999E-3</v>
      </c>
      <c r="T31" s="210">
        <v>2.1819999999999999E-3</v>
      </c>
      <c r="U31" s="210">
        <v>2.1819999999999999E-3</v>
      </c>
      <c r="V31" s="210">
        <v>2.1819999999999999E-3</v>
      </c>
      <c r="W31" s="210">
        <v>2.1819999999999999E-3</v>
      </c>
      <c r="X31" s="210">
        <v>2.1819999999999999E-3</v>
      </c>
      <c r="Y31" s="210">
        <v>2.1819999999999999E-3</v>
      </c>
      <c r="Z31" s="210">
        <v>2.1819999999999999E-3</v>
      </c>
      <c r="AA31" s="210">
        <v>2.1819999999999999E-3</v>
      </c>
      <c r="AB31" s="210">
        <v>2.1819999999999999E-3</v>
      </c>
      <c r="AC31" s="210">
        <v>2.1819999999999999E-3</v>
      </c>
      <c r="AD31" s="210">
        <v>2.1819999999999999E-3</v>
      </c>
      <c r="AE31" s="210">
        <v>2.1819999999999999E-3</v>
      </c>
      <c r="AF31" s="198">
        <v>-1.7041000000000001E-2</v>
      </c>
      <c r="AG31" s="37"/>
    </row>
    <row r="32" spans="1:33" ht="12" customHeight="1">
      <c r="A32" s="36" t="s">
        <v>868</v>
      </c>
      <c r="B32" s="199" t="s">
        <v>44</v>
      </c>
      <c r="C32" s="210">
        <v>0.47203699999999998</v>
      </c>
      <c r="D32" s="210">
        <v>1.7799560000000001</v>
      </c>
      <c r="E32" s="210">
        <v>1.8316049999999999</v>
      </c>
      <c r="F32" s="210">
        <v>1.9250830000000001</v>
      </c>
      <c r="G32" s="210">
        <v>1.9778100000000001</v>
      </c>
      <c r="H32" s="210">
        <v>1.985387</v>
      </c>
      <c r="I32" s="210">
        <v>1.9704919999999999</v>
      </c>
      <c r="J32" s="210">
        <v>1.949182</v>
      </c>
      <c r="K32" s="210">
        <v>1.9163840000000001</v>
      </c>
      <c r="L32" s="210">
        <v>1.8915930000000001</v>
      </c>
      <c r="M32" s="210">
        <v>1.866635</v>
      </c>
      <c r="N32" s="210">
        <v>1.8472649999999999</v>
      </c>
      <c r="O32" s="210">
        <v>1.8444229999999999</v>
      </c>
      <c r="P32" s="210">
        <v>1.841674</v>
      </c>
      <c r="Q32" s="210">
        <v>1.8239479999999999</v>
      </c>
      <c r="R32" s="210">
        <v>1.7949379999999999</v>
      </c>
      <c r="S32" s="210">
        <v>1.7732399999999999</v>
      </c>
      <c r="T32" s="210">
        <v>1.7510520000000001</v>
      </c>
      <c r="U32" s="210">
        <v>1.738162</v>
      </c>
      <c r="V32" s="210">
        <v>1.7334830000000001</v>
      </c>
      <c r="W32" s="210">
        <v>1.7258260000000001</v>
      </c>
      <c r="X32" s="210">
        <v>1.7191380000000001</v>
      </c>
      <c r="Y32" s="210">
        <v>1.7017580000000001</v>
      </c>
      <c r="Z32" s="210">
        <v>1.681295</v>
      </c>
      <c r="AA32" s="210">
        <v>1.6585840000000001</v>
      </c>
      <c r="AB32" s="210">
        <v>1.638409</v>
      </c>
      <c r="AC32" s="210">
        <v>1.6235459999999999</v>
      </c>
      <c r="AD32" s="210">
        <v>1.611812</v>
      </c>
      <c r="AE32" s="210">
        <v>1.5981099999999999</v>
      </c>
      <c r="AF32" s="198">
        <v>4.4517000000000001E-2</v>
      </c>
      <c r="AG32" s="37"/>
    </row>
    <row r="33" spans="1:33" ht="12" customHeight="1">
      <c r="A33" s="36" t="s">
        <v>867</v>
      </c>
      <c r="B33" s="199" t="s">
        <v>30</v>
      </c>
      <c r="C33" s="210">
        <v>80.798339999999996</v>
      </c>
      <c r="D33" s="210">
        <v>80.245895000000004</v>
      </c>
      <c r="E33" s="210">
        <v>80.675651999999999</v>
      </c>
      <c r="F33" s="210">
        <v>81.650208000000006</v>
      </c>
      <c r="G33" s="210">
        <v>83.390861999999998</v>
      </c>
      <c r="H33" s="210">
        <v>84.334334999999996</v>
      </c>
      <c r="I33" s="210">
        <v>84.733276000000004</v>
      </c>
      <c r="J33" s="210">
        <v>85.044830000000005</v>
      </c>
      <c r="K33" s="210">
        <v>85.047996999999995</v>
      </c>
      <c r="L33" s="210">
        <v>85.497955000000005</v>
      </c>
      <c r="M33" s="210">
        <v>86.505568999999994</v>
      </c>
      <c r="N33" s="210">
        <v>87.518219000000002</v>
      </c>
      <c r="O33" s="210">
        <v>88.771889000000002</v>
      </c>
      <c r="P33" s="210">
        <v>90.313934000000003</v>
      </c>
      <c r="Q33" s="210">
        <v>91.448554999999999</v>
      </c>
      <c r="R33" s="210">
        <v>92.326019000000002</v>
      </c>
      <c r="S33" s="210">
        <v>93.249313000000001</v>
      </c>
      <c r="T33" s="210">
        <v>94.059402000000006</v>
      </c>
      <c r="U33" s="210">
        <v>95.234695000000002</v>
      </c>
      <c r="V33" s="210">
        <v>96.811295000000001</v>
      </c>
      <c r="W33" s="210">
        <v>98.117889000000005</v>
      </c>
      <c r="X33" s="210">
        <v>99.486496000000002</v>
      </c>
      <c r="Y33" s="210">
        <v>100.60375999999999</v>
      </c>
      <c r="Z33" s="210">
        <v>101.583679</v>
      </c>
      <c r="AA33" s="210">
        <v>102.692787</v>
      </c>
      <c r="AB33" s="210">
        <v>103.860443</v>
      </c>
      <c r="AC33" s="210">
        <v>105.14624000000001</v>
      </c>
      <c r="AD33" s="210">
        <v>106.496803</v>
      </c>
      <c r="AE33" s="210">
        <v>108.161118</v>
      </c>
      <c r="AF33" s="198">
        <v>1.0470999999999999E-2</v>
      </c>
      <c r="AG33" s="37"/>
    </row>
    <row r="34" spans="1:33" ht="12" customHeight="1">
      <c r="A34" s="36" t="s">
        <v>866</v>
      </c>
      <c r="B34" s="199" t="s">
        <v>31</v>
      </c>
      <c r="C34" s="210">
        <v>0</v>
      </c>
      <c r="D34" s="210">
        <v>0</v>
      </c>
      <c r="E34" s="210">
        <v>0</v>
      </c>
      <c r="F34" s="210">
        <v>0</v>
      </c>
      <c r="G34" s="210">
        <v>0</v>
      </c>
      <c r="H34" s="210">
        <v>0</v>
      </c>
      <c r="I34" s="210">
        <v>0</v>
      </c>
      <c r="J34" s="210">
        <v>0</v>
      </c>
      <c r="K34" s="210">
        <v>0</v>
      </c>
      <c r="L34" s="210">
        <v>0</v>
      </c>
      <c r="M34" s="210">
        <v>0</v>
      </c>
      <c r="N34" s="210">
        <v>0</v>
      </c>
      <c r="O34" s="210">
        <v>0</v>
      </c>
      <c r="P34" s="210">
        <v>0</v>
      </c>
      <c r="Q34" s="210">
        <v>0</v>
      </c>
      <c r="R34" s="210">
        <v>0</v>
      </c>
      <c r="S34" s="210">
        <v>0</v>
      </c>
      <c r="T34" s="210">
        <v>0</v>
      </c>
      <c r="U34" s="210">
        <v>0</v>
      </c>
      <c r="V34" s="210">
        <v>0</v>
      </c>
      <c r="W34" s="210">
        <v>0</v>
      </c>
      <c r="X34" s="210">
        <v>0</v>
      </c>
      <c r="Y34" s="210">
        <v>0</v>
      </c>
      <c r="Z34" s="210">
        <v>0</v>
      </c>
      <c r="AA34" s="210">
        <v>0</v>
      </c>
      <c r="AB34" s="210">
        <v>0</v>
      </c>
      <c r="AC34" s="210">
        <v>0</v>
      </c>
      <c r="AD34" s="210">
        <v>0</v>
      </c>
      <c r="AE34" s="210">
        <v>0</v>
      </c>
      <c r="AF34" s="198" t="s">
        <v>1190</v>
      </c>
      <c r="AG34" s="37"/>
    </row>
    <row r="35" spans="1:33" ht="12" customHeight="1">
      <c r="A35" s="36" t="s">
        <v>865</v>
      </c>
      <c r="B35" s="199" t="s">
        <v>809</v>
      </c>
      <c r="C35" s="210">
        <v>0</v>
      </c>
      <c r="D35" s="210">
        <v>0</v>
      </c>
      <c r="E35" s="210">
        <v>0</v>
      </c>
      <c r="F35" s="210">
        <v>0</v>
      </c>
      <c r="G35" s="210">
        <v>0</v>
      </c>
      <c r="H35" s="210">
        <v>0</v>
      </c>
      <c r="I35" s="210">
        <v>0</v>
      </c>
      <c r="J35" s="210">
        <v>0</v>
      </c>
      <c r="K35" s="210">
        <v>0</v>
      </c>
      <c r="L35" s="210">
        <v>0</v>
      </c>
      <c r="M35" s="210">
        <v>0</v>
      </c>
      <c r="N35" s="210">
        <v>0</v>
      </c>
      <c r="O35" s="210">
        <v>0</v>
      </c>
      <c r="P35" s="210">
        <v>0</v>
      </c>
      <c r="Q35" s="210">
        <v>0</v>
      </c>
      <c r="R35" s="210">
        <v>0</v>
      </c>
      <c r="S35" s="210">
        <v>0</v>
      </c>
      <c r="T35" s="210">
        <v>0</v>
      </c>
      <c r="U35" s="210">
        <v>0</v>
      </c>
      <c r="V35" s="210">
        <v>0</v>
      </c>
      <c r="W35" s="210">
        <v>0</v>
      </c>
      <c r="X35" s="210">
        <v>0</v>
      </c>
      <c r="Y35" s="210">
        <v>0</v>
      </c>
      <c r="Z35" s="210">
        <v>0</v>
      </c>
      <c r="AA35" s="210">
        <v>0</v>
      </c>
      <c r="AB35" s="210">
        <v>0</v>
      </c>
      <c r="AC35" s="210">
        <v>0</v>
      </c>
      <c r="AD35" s="210">
        <v>0</v>
      </c>
      <c r="AE35" s="210">
        <v>0</v>
      </c>
      <c r="AF35" s="198" t="s">
        <v>1190</v>
      </c>
      <c r="AG35" s="37"/>
    </row>
    <row r="36" spans="1:33" ht="12" customHeight="1">
      <c r="A36" s="36" t="s">
        <v>864</v>
      </c>
      <c r="B36" s="199" t="s">
        <v>32</v>
      </c>
      <c r="C36" s="210">
        <v>0</v>
      </c>
      <c r="D36" s="210">
        <v>0</v>
      </c>
      <c r="E36" s="210">
        <v>0</v>
      </c>
      <c r="F36" s="210">
        <v>0</v>
      </c>
      <c r="G36" s="210">
        <v>0</v>
      </c>
      <c r="H36" s="210">
        <v>0</v>
      </c>
      <c r="I36" s="210">
        <v>0</v>
      </c>
      <c r="J36" s="210">
        <v>0</v>
      </c>
      <c r="K36" s="210">
        <v>0</v>
      </c>
      <c r="L36" s="210">
        <v>0</v>
      </c>
      <c r="M36" s="210">
        <v>0</v>
      </c>
      <c r="N36" s="210">
        <v>0</v>
      </c>
      <c r="O36" s="210">
        <v>0</v>
      </c>
      <c r="P36" s="210">
        <v>0</v>
      </c>
      <c r="Q36" s="210">
        <v>0</v>
      </c>
      <c r="R36" s="210">
        <v>0</v>
      </c>
      <c r="S36" s="210">
        <v>0</v>
      </c>
      <c r="T36" s="210">
        <v>0</v>
      </c>
      <c r="U36" s="210">
        <v>0</v>
      </c>
      <c r="V36" s="210">
        <v>0</v>
      </c>
      <c r="W36" s="210">
        <v>0</v>
      </c>
      <c r="X36" s="210">
        <v>0</v>
      </c>
      <c r="Y36" s="210">
        <v>0</v>
      </c>
      <c r="Z36" s="210">
        <v>0</v>
      </c>
      <c r="AA36" s="210">
        <v>0</v>
      </c>
      <c r="AB36" s="210">
        <v>0</v>
      </c>
      <c r="AC36" s="210">
        <v>0</v>
      </c>
      <c r="AD36" s="210">
        <v>0</v>
      </c>
      <c r="AE36" s="210">
        <v>0</v>
      </c>
      <c r="AF36" s="198" t="s">
        <v>1190</v>
      </c>
      <c r="AG36" s="37"/>
    </row>
    <row r="37" spans="1:33" ht="12" customHeight="1">
      <c r="A37" s="36" t="s">
        <v>863</v>
      </c>
      <c r="B37" s="199" t="s">
        <v>36</v>
      </c>
      <c r="C37" s="210">
        <v>158.28654499999999</v>
      </c>
      <c r="D37" s="210">
        <v>156.54946899999999</v>
      </c>
      <c r="E37" s="210">
        <v>156.810913</v>
      </c>
      <c r="F37" s="210">
        <v>158.539322</v>
      </c>
      <c r="G37" s="210">
        <v>162.231155</v>
      </c>
      <c r="H37" s="210">
        <v>164.82064800000001</v>
      </c>
      <c r="I37" s="210">
        <v>166.56758099999999</v>
      </c>
      <c r="J37" s="210">
        <v>168.108948</v>
      </c>
      <c r="K37" s="210">
        <v>168.99615499999999</v>
      </c>
      <c r="L37" s="210">
        <v>170.33897400000001</v>
      </c>
      <c r="M37" s="210">
        <v>172.53414900000001</v>
      </c>
      <c r="N37" s="210">
        <v>174.562241</v>
      </c>
      <c r="O37" s="210">
        <v>176.684158</v>
      </c>
      <c r="P37" s="210">
        <v>179.23957799999999</v>
      </c>
      <c r="Q37" s="210">
        <v>180.74928299999999</v>
      </c>
      <c r="R37" s="210">
        <v>182.20744300000001</v>
      </c>
      <c r="S37" s="210">
        <v>183.71667500000001</v>
      </c>
      <c r="T37" s="210">
        <v>184.84951799999999</v>
      </c>
      <c r="U37" s="210">
        <v>186.38360599999999</v>
      </c>
      <c r="V37" s="210">
        <v>188.64111299999999</v>
      </c>
      <c r="W37" s="210">
        <v>190.48358200000001</v>
      </c>
      <c r="X37" s="210">
        <v>192.385345</v>
      </c>
      <c r="Y37" s="210">
        <v>193.687119</v>
      </c>
      <c r="Z37" s="210">
        <v>194.699127</v>
      </c>
      <c r="AA37" s="210">
        <v>195.994202</v>
      </c>
      <c r="AB37" s="210">
        <v>197.45864900000001</v>
      </c>
      <c r="AC37" s="210">
        <v>199.053574</v>
      </c>
      <c r="AD37" s="210">
        <v>200.78070099999999</v>
      </c>
      <c r="AE37" s="210">
        <v>203.10269199999999</v>
      </c>
      <c r="AF37" s="198">
        <v>8.9440000000000006E-3</v>
      </c>
      <c r="AG37" s="37"/>
    </row>
    <row r="38" spans="1:33" ht="12" customHeight="1">
      <c r="A38" s="36" t="s">
        <v>862</v>
      </c>
      <c r="B38" s="201" t="s">
        <v>35</v>
      </c>
      <c r="C38" s="211">
        <v>239.556915</v>
      </c>
      <c r="D38" s="211">
        <v>238.57531700000001</v>
      </c>
      <c r="E38" s="211">
        <v>239.31817599999999</v>
      </c>
      <c r="F38" s="211">
        <v>242.114609</v>
      </c>
      <c r="G38" s="211">
        <v>247.59982299999999</v>
      </c>
      <c r="H38" s="211">
        <v>251.14038099999999</v>
      </c>
      <c r="I38" s="211">
        <v>253.27134699999999</v>
      </c>
      <c r="J38" s="211">
        <v>255.10296600000001</v>
      </c>
      <c r="K38" s="211">
        <v>255.96054100000001</v>
      </c>
      <c r="L38" s="211">
        <v>257.72851600000001</v>
      </c>
      <c r="M38" s="211">
        <v>260.90637199999998</v>
      </c>
      <c r="N38" s="211">
        <v>263.92773399999999</v>
      </c>
      <c r="O38" s="211">
        <v>267.300476</v>
      </c>
      <c r="P38" s="211">
        <v>271.39520299999998</v>
      </c>
      <c r="Q38" s="211">
        <v>274.02179000000001</v>
      </c>
      <c r="R38" s="211">
        <v>276.32839999999999</v>
      </c>
      <c r="S38" s="211">
        <v>278.73922700000003</v>
      </c>
      <c r="T38" s="211">
        <v>280.65997299999998</v>
      </c>
      <c r="U38" s="211">
        <v>283.35644500000001</v>
      </c>
      <c r="V38" s="211">
        <v>287.18588299999999</v>
      </c>
      <c r="W38" s="211">
        <v>290.32730099999998</v>
      </c>
      <c r="X38" s="211">
        <v>293.59097300000002</v>
      </c>
      <c r="Y38" s="211">
        <v>295.99264499999998</v>
      </c>
      <c r="Z38" s="211">
        <v>297.964111</v>
      </c>
      <c r="AA38" s="211">
        <v>300.34558099999998</v>
      </c>
      <c r="AB38" s="211">
        <v>302.95751999999999</v>
      </c>
      <c r="AC38" s="211">
        <v>305.82336400000003</v>
      </c>
      <c r="AD38" s="211">
        <v>308.88931300000002</v>
      </c>
      <c r="AE38" s="211">
        <v>312.86190800000003</v>
      </c>
      <c r="AF38" s="195">
        <v>9.58E-3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1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860</v>
      </c>
      <c r="B41" s="199" t="s">
        <v>45</v>
      </c>
      <c r="C41" s="210">
        <v>3.4791880000000002</v>
      </c>
      <c r="D41" s="210">
        <v>15.211679</v>
      </c>
      <c r="E41" s="210">
        <v>13.626756</v>
      </c>
      <c r="F41" s="210">
        <v>13.249128000000001</v>
      </c>
      <c r="G41" s="210">
        <v>12.906976999999999</v>
      </c>
      <c r="H41" s="210">
        <v>12.741241</v>
      </c>
      <c r="I41" s="210">
        <v>12.660354999999999</v>
      </c>
      <c r="J41" s="210">
        <v>12.71442</v>
      </c>
      <c r="K41" s="210">
        <v>12.747267000000001</v>
      </c>
      <c r="L41" s="210">
        <v>12.771023</v>
      </c>
      <c r="M41" s="210">
        <v>12.817109</v>
      </c>
      <c r="N41" s="210">
        <v>12.864971000000001</v>
      </c>
      <c r="O41" s="210">
        <v>12.924955000000001</v>
      </c>
      <c r="P41" s="210">
        <v>13.003208000000001</v>
      </c>
      <c r="Q41" s="210">
        <v>13.05556</v>
      </c>
      <c r="R41" s="210">
        <v>13.148714</v>
      </c>
      <c r="S41" s="210">
        <v>13.246525999999999</v>
      </c>
      <c r="T41" s="210">
        <v>13.312993000000001</v>
      </c>
      <c r="U41" s="210">
        <v>13.411588</v>
      </c>
      <c r="V41" s="210">
        <v>13.542172000000001</v>
      </c>
      <c r="W41" s="210">
        <v>13.659884</v>
      </c>
      <c r="X41" s="210">
        <v>13.763555999999999</v>
      </c>
      <c r="Y41" s="210">
        <v>13.849043999999999</v>
      </c>
      <c r="Z41" s="210">
        <v>13.908099999999999</v>
      </c>
      <c r="AA41" s="210">
        <v>13.990973</v>
      </c>
      <c r="AB41" s="210">
        <v>14.093211999999999</v>
      </c>
      <c r="AC41" s="210">
        <v>14.194944</v>
      </c>
      <c r="AD41" s="210">
        <v>14.291670999999999</v>
      </c>
      <c r="AE41" s="210">
        <v>14.396846999999999</v>
      </c>
      <c r="AF41" s="198">
        <v>5.203E-2</v>
      </c>
      <c r="AG41" s="37"/>
    </row>
    <row r="42" spans="1:33" ht="15" customHeight="1">
      <c r="A42" s="36" t="s">
        <v>859</v>
      </c>
      <c r="B42" s="199" t="s">
        <v>27</v>
      </c>
      <c r="C42" s="210">
        <v>31.712592999999998</v>
      </c>
      <c r="D42" s="210">
        <v>31.336860999999999</v>
      </c>
      <c r="E42" s="210">
        <v>29.787685</v>
      </c>
      <c r="F42" s="210">
        <v>29.473746999999999</v>
      </c>
      <c r="G42" s="210">
        <v>29.071788999999999</v>
      </c>
      <c r="H42" s="210">
        <v>28.639893000000001</v>
      </c>
      <c r="I42" s="210">
        <v>28.33568</v>
      </c>
      <c r="J42" s="210">
        <v>28.045490000000001</v>
      </c>
      <c r="K42" s="210">
        <v>27.756443000000001</v>
      </c>
      <c r="L42" s="210">
        <v>27.466570000000001</v>
      </c>
      <c r="M42" s="210">
        <v>27.213073999999999</v>
      </c>
      <c r="N42" s="210">
        <v>26.988194</v>
      </c>
      <c r="O42" s="210">
        <v>26.809771000000001</v>
      </c>
      <c r="P42" s="210">
        <v>26.657402000000001</v>
      </c>
      <c r="Q42" s="210">
        <v>26.484472</v>
      </c>
      <c r="R42" s="210">
        <v>26.347570000000001</v>
      </c>
      <c r="S42" s="210">
        <v>26.21875</v>
      </c>
      <c r="T42" s="210">
        <v>26.065232999999999</v>
      </c>
      <c r="U42" s="210">
        <v>25.937632000000001</v>
      </c>
      <c r="V42" s="210">
        <v>25.838636000000001</v>
      </c>
      <c r="W42" s="210">
        <v>25.731781000000002</v>
      </c>
      <c r="X42" s="210">
        <v>25.616968</v>
      </c>
      <c r="Y42" s="210">
        <v>25.486537999999999</v>
      </c>
      <c r="Z42" s="210">
        <v>25.342012</v>
      </c>
      <c r="AA42" s="210">
        <v>25.216702999999999</v>
      </c>
      <c r="AB42" s="210">
        <v>25.108885000000001</v>
      </c>
      <c r="AC42" s="210">
        <v>25.006312999999999</v>
      </c>
      <c r="AD42" s="210">
        <v>24.906169999999999</v>
      </c>
      <c r="AE42" s="210">
        <v>24.811095999999999</v>
      </c>
      <c r="AF42" s="198">
        <v>-8.7270000000000004E-3</v>
      </c>
      <c r="AG42" s="37"/>
    </row>
    <row r="43" spans="1:33" ht="15" customHeight="1">
      <c r="A43" s="36" t="s">
        <v>858</v>
      </c>
      <c r="B43" s="199" t="s">
        <v>26</v>
      </c>
      <c r="C43" s="210">
        <v>2.5219109999999998</v>
      </c>
      <c r="D43" s="210">
        <v>2.2775690000000002</v>
      </c>
      <c r="E43" s="210">
        <v>2.1515970000000002</v>
      </c>
      <c r="F43" s="210">
        <v>2.0340530000000001</v>
      </c>
      <c r="G43" s="210">
        <v>1.923003</v>
      </c>
      <c r="H43" s="210">
        <v>1.799415</v>
      </c>
      <c r="I43" s="210">
        <v>1.6863429999999999</v>
      </c>
      <c r="J43" s="210">
        <v>1.586487</v>
      </c>
      <c r="K43" s="210">
        <v>1.5005189999999999</v>
      </c>
      <c r="L43" s="210">
        <v>1.4290050000000001</v>
      </c>
      <c r="M43" s="210">
        <v>1.3722909999999999</v>
      </c>
      <c r="N43" s="210">
        <v>1.3303020000000001</v>
      </c>
      <c r="O43" s="210">
        <v>1.3028550000000001</v>
      </c>
      <c r="P43" s="210">
        <v>1.2826649999999999</v>
      </c>
      <c r="Q43" s="210">
        <v>1.2626900000000001</v>
      </c>
      <c r="R43" s="210">
        <v>1.2428509999999999</v>
      </c>
      <c r="S43" s="210">
        <v>1.2231609999999999</v>
      </c>
      <c r="T43" s="210">
        <v>1.2037249999999999</v>
      </c>
      <c r="U43" s="210">
        <v>1.18459</v>
      </c>
      <c r="V43" s="210">
        <v>1.1657850000000001</v>
      </c>
      <c r="W43" s="210">
        <v>1.1472739999999999</v>
      </c>
      <c r="X43" s="210">
        <v>1.129073</v>
      </c>
      <c r="Y43" s="210">
        <v>1.111197</v>
      </c>
      <c r="Z43" s="210">
        <v>1.0936250000000001</v>
      </c>
      <c r="AA43" s="210">
        <v>1.0763160000000001</v>
      </c>
      <c r="AB43" s="210">
        <v>1.0592630000000001</v>
      </c>
      <c r="AC43" s="210">
        <v>1.0425089999999999</v>
      </c>
      <c r="AD43" s="210">
        <v>1.0260940000000001</v>
      </c>
      <c r="AE43" s="210">
        <v>1.0099860000000001</v>
      </c>
      <c r="AF43" s="198">
        <v>-3.2153000000000001E-2</v>
      </c>
      <c r="AG43" s="37"/>
    </row>
    <row r="44" spans="1:33" ht="15" customHeight="1">
      <c r="A44" s="36" t="s">
        <v>857</v>
      </c>
      <c r="B44" s="199" t="s">
        <v>766</v>
      </c>
      <c r="C44" s="210">
        <v>1.2234419999999999</v>
      </c>
      <c r="D44" s="210">
        <v>1.8437250000000001</v>
      </c>
      <c r="E44" s="210">
        <v>1.001009</v>
      </c>
      <c r="F44" s="210">
        <v>0.79893700000000001</v>
      </c>
      <c r="G44" s="210">
        <v>0.56335199999999996</v>
      </c>
      <c r="H44" s="210">
        <v>0.43281399999999998</v>
      </c>
      <c r="I44" s="210">
        <v>0.36336400000000002</v>
      </c>
      <c r="J44" s="210">
        <v>0.37623299999999998</v>
      </c>
      <c r="K44" s="210">
        <v>0.39513399999999999</v>
      </c>
      <c r="L44" s="210">
        <v>0.40721200000000002</v>
      </c>
      <c r="M44" s="210">
        <v>0.41381699999999999</v>
      </c>
      <c r="N44" s="210">
        <v>0.42095300000000002</v>
      </c>
      <c r="O44" s="210">
        <v>0.42644799999999999</v>
      </c>
      <c r="P44" s="210">
        <v>0.43265300000000001</v>
      </c>
      <c r="Q44" s="210">
        <v>0.43188799999999999</v>
      </c>
      <c r="R44" s="210">
        <v>0.44938400000000001</v>
      </c>
      <c r="S44" s="210">
        <v>0.46270499999999998</v>
      </c>
      <c r="T44" s="210">
        <v>0.46216299999999999</v>
      </c>
      <c r="U44" s="210">
        <v>0.46559899999999999</v>
      </c>
      <c r="V44" s="210">
        <v>0.46606599999999998</v>
      </c>
      <c r="W44" s="210">
        <v>0.46640100000000001</v>
      </c>
      <c r="X44" s="210">
        <v>0.468719</v>
      </c>
      <c r="Y44" s="210">
        <v>0.466978</v>
      </c>
      <c r="Z44" s="210">
        <v>0.462509</v>
      </c>
      <c r="AA44" s="210">
        <v>0.46251900000000001</v>
      </c>
      <c r="AB44" s="210">
        <v>0.46659800000000001</v>
      </c>
      <c r="AC44" s="210">
        <v>0.46337400000000001</v>
      </c>
      <c r="AD44" s="210">
        <v>0.458401</v>
      </c>
      <c r="AE44" s="210">
        <v>0.45333200000000001</v>
      </c>
      <c r="AF44" s="198">
        <v>-3.4835999999999999E-2</v>
      </c>
      <c r="AG44" s="37"/>
    </row>
    <row r="45" spans="1:33" ht="15" customHeight="1">
      <c r="A45" s="36" t="s">
        <v>856</v>
      </c>
      <c r="B45" s="199" t="s">
        <v>855</v>
      </c>
      <c r="C45" s="210">
        <v>36.598961000000003</v>
      </c>
      <c r="D45" s="210">
        <v>56.548034999999999</v>
      </c>
      <c r="E45" s="210">
        <v>31.170217999999998</v>
      </c>
      <c r="F45" s="210">
        <v>25.319396999999999</v>
      </c>
      <c r="G45" s="210">
        <v>18.127945</v>
      </c>
      <c r="H45" s="210">
        <v>14.103339999999999</v>
      </c>
      <c r="I45" s="210">
        <v>11.975201999999999</v>
      </c>
      <c r="J45" s="210">
        <v>12.531639</v>
      </c>
      <c r="K45" s="210">
        <v>13.264989</v>
      </c>
      <c r="L45" s="210">
        <v>13.760137</v>
      </c>
      <c r="M45" s="210">
        <v>14.050656999999999</v>
      </c>
      <c r="N45" s="210">
        <v>14.336918000000001</v>
      </c>
      <c r="O45" s="210">
        <v>14.538357</v>
      </c>
      <c r="P45" s="210">
        <v>14.745950000000001</v>
      </c>
      <c r="Q45" s="210">
        <v>14.714937000000001</v>
      </c>
      <c r="R45" s="210">
        <v>15.301958000000001</v>
      </c>
      <c r="S45" s="210">
        <v>15.747711000000001</v>
      </c>
      <c r="T45" s="210">
        <v>15.724869999999999</v>
      </c>
      <c r="U45" s="210">
        <v>15.835735</v>
      </c>
      <c r="V45" s="210">
        <v>15.857834</v>
      </c>
      <c r="W45" s="210">
        <v>15.869495000000001</v>
      </c>
      <c r="X45" s="210">
        <v>15.949203000000001</v>
      </c>
      <c r="Y45" s="210">
        <v>15.884264</v>
      </c>
      <c r="Z45" s="210">
        <v>15.731667</v>
      </c>
      <c r="AA45" s="210">
        <v>15.727537</v>
      </c>
      <c r="AB45" s="210">
        <v>15.863108</v>
      </c>
      <c r="AC45" s="210">
        <v>15.746634999999999</v>
      </c>
      <c r="AD45" s="210">
        <v>15.585378</v>
      </c>
      <c r="AE45" s="210">
        <v>15.408484</v>
      </c>
      <c r="AF45" s="198">
        <v>-3.0424E-2</v>
      </c>
      <c r="AG45" s="37"/>
    </row>
    <row r="46" spans="1:33" ht="15" customHeight="1">
      <c r="A46" s="36" t="s">
        <v>854</v>
      </c>
      <c r="B46" s="199" t="s">
        <v>44</v>
      </c>
      <c r="C46" s="210">
        <v>75.536095000000003</v>
      </c>
      <c r="D46" s="210">
        <v>107.217865</v>
      </c>
      <c r="E46" s="210">
        <v>77.737258999999995</v>
      </c>
      <c r="F46" s="210">
        <v>70.875259</v>
      </c>
      <c r="G46" s="210">
        <v>62.593063000000001</v>
      </c>
      <c r="H46" s="210">
        <v>57.716704999999997</v>
      </c>
      <c r="I46" s="210">
        <v>55.020947</v>
      </c>
      <c r="J46" s="210">
        <v>55.254269000000001</v>
      </c>
      <c r="K46" s="210">
        <v>55.664349000000001</v>
      </c>
      <c r="L46" s="210">
        <v>55.833945999999997</v>
      </c>
      <c r="M46" s="210">
        <v>55.866947000000003</v>
      </c>
      <c r="N46" s="210">
        <v>55.941338000000002</v>
      </c>
      <c r="O46" s="210">
        <v>56.002388000000003</v>
      </c>
      <c r="P46" s="210">
        <v>56.121879999999997</v>
      </c>
      <c r="Q46" s="210">
        <v>55.949547000000003</v>
      </c>
      <c r="R46" s="210">
        <v>56.490479000000001</v>
      </c>
      <c r="S46" s="210">
        <v>56.898857</v>
      </c>
      <c r="T46" s="210">
        <v>56.768982000000001</v>
      </c>
      <c r="U46" s="210">
        <v>56.835144</v>
      </c>
      <c r="V46" s="210">
        <v>56.870491000000001</v>
      </c>
      <c r="W46" s="210">
        <v>56.874836000000002</v>
      </c>
      <c r="X46" s="210">
        <v>56.927520999999999</v>
      </c>
      <c r="Y46" s="210">
        <v>56.798023000000001</v>
      </c>
      <c r="Z46" s="210">
        <v>56.537914000000001</v>
      </c>
      <c r="AA46" s="210">
        <v>56.474044999999997</v>
      </c>
      <c r="AB46" s="210">
        <v>56.591064000000003</v>
      </c>
      <c r="AC46" s="210">
        <v>56.453772999999998</v>
      </c>
      <c r="AD46" s="210">
        <v>56.267712000000003</v>
      </c>
      <c r="AE46" s="210">
        <v>56.079742000000003</v>
      </c>
      <c r="AF46" s="198">
        <v>-1.0581E-2</v>
      </c>
      <c r="AG46" s="37"/>
    </row>
    <row r="47" spans="1:33" ht="15" customHeight="1">
      <c r="A47" s="36" t="s">
        <v>853</v>
      </c>
      <c r="B47" s="199" t="s">
        <v>30</v>
      </c>
      <c r="C47" s="210">
        <v>723.43212900000003</v>
      </c>
      <c r="D47" s="210">
        <v>686.66754200000003</v>
      </c>
      <c r="E47" s="210">
        <v>712.13366699999995</v>
      </c>
      <c r="F47" s="210">
        <v>716.13586399999997</v>
      </c>
      <c r="G47" s="210">
        <v>726.91650400000003</v>
      </c>
      <c r="H47" s="210">
        <v>733.58477800000003</v>
      </c>
      <c r="I47" s="210">
        <v>735.86981200000002</v>
      </c>
      <c r="J47" s="210">
        <v>734.62701400000003</v>
      </c>
      <c r="K47" s="210">
        <v>730.75891100000001</v>
      </c>
      <c r="L47" s="210">
        <v>728.51769999999999</v>
      </c>
      <c r="M47" s="210">
        <v>730.43084699999997</v>
      </c>
      <c r="N47" s="210">
        <v>733.03716999999995</v>
      </c>
      <c r="O47" s="210">
        <v>738.26757799999996</v>
      </c>
      <c r="P47" s="210">
        <v>745.33514400000001</v>
      </c>
      <c r="Q47" s="210">
        <v>752.51428199999998</v>
      </c>
      <c r="R47" s="210">
        <v>757.52819799999997</v>
      </c>
      <c r="S47" s="210">
        <v>762.743469</v>
      </c>
      <c r="T47" s="210">
        <v>768.52722200000005</v>
      </c>
      <c r="U47" s="210">
        <v>777.96374500000002</v>
      </c>
      <c r="V47" s="210">
        <v>790.50439500000005</v>
      </c>
      <c r="W47" s="210">
        <v>801.85992399999998</v>
      </c>
      <c r="X47" s="210">
        <v>812.03985599999999</v>
      </c>
      <c r="Y47" s="210">
        <v>822.17962599999998</v>
      </c>
      <c r="Z47" s="210">
        <v>831.24499500000002</v>
      </c>
      <c r="AA47" s="210">
        <v>840.82189900000003</v>
      </c>
      <c r="AB47" s="210">
        <v>850.639771</v>
      </c>
      <c r="AC47" s="210">
        <v>862.09313999999995</v>
      </c>
      <c r="AD47" s="210">
        <v>873.80798300000004</v>
      </c>
      <c r="AE47" s="210">
        <v>885.03320299999996</v>
      </c>
      <c r="AF47" s="198">
        <v>7.2269999999999999E-3</v>
      </c>
      <c r="AG47" s="37"/>
    </row>
    <row r="48" spans="1:33" ht="15" customHeight="1">
      <c r="A48" s="36" t="s">
        <v>852</v>
      </c>
      <c r="B48" s="199" t="s">
        <v>31</v>
      </c>
      <c r="C48" s="210">
        <v>26.981791999999999</v>
      </c>
      <c r="D48" s="210">
        <v>26.017353</v>
      </c>
      <c r="E48" s="210">
        <v>26.120484999999999</v>
      </c>
      <c r="F48" s="210">
        <v>26.25592</v>
      </c>
      <c r="G48" s="210">
        <v>26.636756999999999</v>
      </c>
      <c r="H48" s="210">
        <v>27.075828999999999</v>
      </c>
      <c r="I48" s="210">
        <v>27.450754</v>
      </c>
      <c r="J48" s="210">
        <v>27.766860999999999</v>
      </c>
      <c r="K48" s="210">
        <v>27.993162000000002</v>
      </c>
      <c r="L48" s="210">
        <v>28.213128999999999</v>
      </c>
      <c r="M48" s="210">
        <v>28.532038</v>
      </c>
      <c r="N48" s="210">
        <v>28.817492999999999</v>
      </c>
      <c r="O48" s="210">
        <v>29.120251</v>
      </c>
      <c r="P48" s="210">
        <v>29.465405000000001</v>
      </c>
      <c r="Q48" s="210">
        <v>29.782799000000001</v>
      </c>
      <c r="R48" s="210">
        <v>30.116432</v>
      </c>
      <c r="S48" s="210">
        <v>30.498949</v>
      </c>
      <c r="T48" s="210">
        <v>30.858017</v>
      </c>
      <c r="U48" s="210">
        <v>31.258457</v>
      </c>
      <c r="V48" s="210">
        <v>31.768516999999999</v>
      </c>
      <c r="W48" s="210">
        <v>32.257015000000003</v>
      </c>
      <c r="X48" s="210">
        <v>32.697997999999998</v>
      </c>
      <c r="Y48" s="210">
        <v>33.109295000000003</v>
      </c>
      <c r="Z48" s="210">
        <v>33.469856</v>
      </c>
      <c r="AA48" s="210">
        <v>33.869976000000001</v>
      </c>
      <c r="AB48" s="210">
        <v>34.296836999999996</v>
      </c>
      <c r="AC48" s="210">
        <v>34.756892999999998</v>
      </c>
      <c r="AD48" s="210">
        <v>35.219887</v>
      </c>
      <c r="AE48" s="210">
        <v>35.697014000000003</v>
      </c>
      <c r="AF48" s="198">
        <v>1.0047E-2</v>
      </c>
      <c r="AG48" s="37"/>
    </row>
    <row r="49" spans="1:33" ht="15" customHeight="1">
      <c r="A49" s="36" t="s">
        <v>851</v>
      </c>
      <c r="B49" s="199" t="s">
        <v>809</v>
      </c>
      <c r="C49" s="210">
        <v>0</v>
      </c>
      <c r="D49" s="210">
        <v>0</v>
      </c>
      <c r="E49" s="210">
        <v>0</v>
      </c>
      <c r="F49" s="210">
        <v>0</v>
      </c>
      <c r="G49" s="210">
        <v>0</v>
      </c>
      <c r="H49" s="210">
        <v>0</v>
      </c>
      <c r="I49" s="210">
        <v>0</v>
      </c>
      <c r="J49" s="210">
        <v>0</v>
      </c>
      <c r="K49" s="210">
        <v>0</v>
      </c>
      <c r="L49" s="210">
        <v>0</v>
      </c>
      <c r="M49" s="210">
        <v>0</v>
      </c>
      <c r="N49" s="210">
        <v>0</v>
      </c>
      <c r="O49" s="210">
        <v>0</v>
      </c>
      <c r="P49" s="210">
        <v>0</v>
      </c>
      <c r="Q49" s="210">
        <v>0</v>
      </c>
      <c r="R49" s="210">
        <v>0</v>
      </c>
      <c r="S49" s="210">
        <v>0</v>
      </c>
      <c r="T49" s="210">
        <v>0</v>
      </c>
      <c r="U49" s="210">
        <v>0</v>
      </c>
      <c r="V49" s="210">
        <v>0</v>
      </c>
      <c r="W49" s="210">
        <v>0</v>
      </c>
      <c r="X49" s="210">
        <v>0</v>
      </c>
      <c r="Y49" s="210">
        <v>0</v>
      </c>
      <c r="Z49" s="210">
        <v>0</v>
      </c>
      <c r="AA49" s="210">
        <v>0</v>
      </c>
      <c r="AB49" s="210">
        <v>0</v>
      </c>
      <c r="AC49" s="210">
        <v>0</v>
      </c>
      <c r="AD49" s="210">
        <v>0</v>
      </c>
      <c r="AE49" s="210">
        <v>0</v>
      </c>
      <c r="AF49" s="198" t="s">
        <v>1190</v>
      </c>
      <c r="AG49" s="37"/>
    </row>
    <row r="50" spans="1:33" ht="15" customHeight="1">
      <c r="A50" s="36" t="s">
        <v>850</v>
      </c>
      <c r="B50" s="199" t="s">
        <v>32</v>
      </c>
      <c r="C50" s="210">
        <v>22.497917000000001</v>
      </c>
      <c r="D50" s="210">
        <v>22.038402999999999</v>
      </c>
      <c r="E50" s="210">
        <v>22.256193</v>
      </c>
      <c r="F50" s="210">
        <v>22.487444</v>
      </c>
      <c r="G50" s="210">
        <v>22.888622000000002</v>
      </c>
      <c r="H50" s="210">
        <v>23.347743999999999</v>
      </c>
      <c r="I50" s="210">
        <v>23.766773000000001</v>
      </c>
      <c r="J50" s="210">
        <v>24.143699999999999</v>
      </c>
      <c r="K50" s="210">
        <v>24.441837</v>
      </c>
      <c r="L50" s="210">
        <v>24.726063</v>
      </c>
      <c r="M50" s="210">
        <v>25.090548999999999</v>
      </c>
      <c r="N50" s="210">
        <v>25.432632000000002</v>
      </c>
      <c r="O50" s="210">
        <v>25.780328999999998</v>
      </c>
      <c r="P50" s="210">
        <v>26.154734000000001</v>
      </c>
      <c r="Q50" s="210">
        <v>26.511011</v>
      </c>
      <c r="R50" s="210">
        <v>26.873128999999999</v>
      </c>
      <c r="S50" s="210">
        <v>27.281395</v>
      </c>
      <c r="T50" s="210">
        <v>27.688181</v>
      </c>
      <c r="U50" s="210">
        <v>28.130576999999999</v>
      </c>
      <c r="V50" s="210">
        <v>28.664047</v>
      </c>
      <c r="W50" s="210">
        <v>29.193794</v>
      </c>
      <c r="X50" s="210">
        <v>29.693470000000001</v>
      </c>
      <c r="Y50" s="210">
        <v>30.183333999999999</v>
      </c>
      <c r="Z50" s="210">
        <v>30.638697000000001</v>
      </c>
      <c r="AA50" s="210">
        <v>31.124984999999999</v>
      </c>
      <c r="AB50" s="210">
        <v>31.648802</v>
      </c>
      <c r="AC50" s="210">
        <v>32.210808</v>
      </c>
      <c r="AD50" s="210">
        <v>32.779423000000001</v>
      </c>
      <c r="AE50" s="210">
        <v>33.367820999999999</v>
      </c>
      <c r="AF50" s="198">
        <v>1.4177E-2</v>
      </c>
      <c r="AG50" s="37"/>
    </row>
    <row r="51" spans="1:33" ht="15" customHeight="1">
      <c r="A51" s="36" t="s">
        <v>849</v>
      </c>
      <c r="B51" s="199" t="s">
        <v>36</v>
      </c>
      <c r="C51" s="210">
        <v>481.194458</v>
      </c>
      <c r="D51" s="210">
        <v>459.794647</v>
      </c>
      <c r="E51" s="210">
        <v>458.38043199999998</v>
      </c>
      <c r="F51" s="210">
        <v>455.840149</v>
      </c>
      <c r="G51" s="210">
        <v>459.25888099999997</v>
      </c>
      <c r="H51" s="210">
        <v>464.23544299999998</v>
      </c>
      <c r="I51" s="210">
        <v>468.44632000000001</v>
      </c>
      <c r="J51" s="210">
        <v>471.73745700000001</v>
      </c>
      <c r="K51" s="210">
        <v>473.61270100000002</v>
      </c>
      <c r="L51" s="210">
        <v>474.6474</v>
      </c>
      <c r="M51" s="210">
        <v>477.667755</v>
      </c>
      <c r="N51" s="210">
        <v>480.921783</v>
      </c>
      <c r="O51" s="210">
        <v>484.66058299999997</v>
      </c>
      <c r="P51" s="210">
        <v>489.311218</v>
      </c>
      <c r="Q51" s="210">
        <v>492.64343300000002</v>
      </c>
      <c r="R51" s="210">
        <v>497.71469100000002</v>
      </c>
      <c r="S51" s="210">
        <v>503.98889200000002</v>
      </c>
      <c r="T51" s="210">
        <v>510.37548800000002</v>
      </c>
      <c r="U51" s="210">
        <v>515.33160399999997</v>
      </c>
      <c r="V51" s="210">
        <v>522.15008499999999</v>
      </c>
      <c r="W51" s="210">
        <v>529.29827899999998</v>
      </c>
      <c r="X51" s="210">
        <v>535.32824700000003</v>
      </c>
      <c r="Y51" s="210">
        <v>540.45355199999995</v>
      </c>
      <c r="Z51" s="210">
        <v>544.67974900000002</v>
      </c>
      <c r="AA51" s="210">
        <v>549.80078100000003</v>
      </c>
      <c r="AB51" s="210">
        <v>555.675476</v>
      </c>
      <c r="AC51" s="210">
        <v>561.89538600000003</v>
      </c>
      <c r="AD51" s="210">
        <v>568.44665499999996</v>
      </c>
      <c r="AE51" s="210">
        <v>575.651794</v>
      </c>
      <c r="AF51" s="198">
        <v>6.4219999999999998E-3</v>
      </c>
      <c r="AG51" s="37"/>
    </row>
    <row r="52" spans="1:33" ht="15" customHeight="1">
      <c r="A52" s="36" t="s">
        <v>848</v>
      </c>
      <c r="B52" s="201" t="s">
        <v>35</v>
      </c>
      <c r="C52" s="211">
        <v>1329.6423339999999</v>
      </c>
      <c r="D52" s="211">
        <v>1301.7357179999999</v>
      </c>
      <c r="E52" s="211">
        <v>1296.6279300000001</v>
      </c>
      <c r="F52" s="211">
        <v>1291.5946039999999</v>
      </c>
      <c r="G52" s="211">
        <v>1298.293823</v>
      </c>
      <c r="H52" s="211">
        <v>1305.9604489999999</v>
      </c>
      <c r="I52" s="211">
        <v>1310.5545649999999</v>
      </c>
      <c r="J52" s="211">
        <v>1313.529297</v>
      </c>
      <c r="K52" s="211">
        <v>1312.470947</v>
      </c>
      <c r="L52" s="211">
        <v>1311.938232</v>
      </c>
      <c r="M52" s="211">
        <v>1317.588135</v>
      </c>
      <c r="N52" s="211">
        <v>1324.1503909999999</v>
      </c>
      <c r="O52" s="211">
        <v>1333.8310550000001</v>
      </c>
      <c r="P52" s="211">
        <v>1346.388428</v>
      </c>
      <c r="Q52" s="211">
        <v>1357.401001</v>
      </c>
      <c r="R52" s="211">
        <v>1368.7229</v>
      </c>
      <c r="S52" s="211">
        <v>1381.411621</v>
      </c>
      <c r="T52" s="211">
        <v>1394.2178960000001</v>
      </c>
      <c r="U52" s="211">
        <v>1409.5195309999999</v>
      </c>
      <c r="V52" s="211">
        <v>1429.9575199999999</v>
      </c>
      <c r="W52" s="211">
        <v>1449.4838870000001</v>
      </c>
      <c r="X52" s="211">
        <v>1466.687134</v>
      </c>
      <c r="Y52" s="211">
        <v>1482.7238769999999</v>
      </c>
      <c r="Z52" s="211">
        <v>1496.5711670000001</v>
      </c>
      <c r="AA52" s="211">
        <v>1512.091797</v>
      </c>
      <c r="AB52" s="211">
        <v>1528.8519289999999</v>
      </c>
      <c r="AC52" s="211">
        <v>1547.410034</v>
      </c>
      <c r="AD52" s="211">
        <v>1566.5217290000001</v>
      </c>
      <c r="AE52" s="211">
        <v>1585.8295900000001</v>
      </c>
      <c r="AF52" s="195">
        <v>6.313E-3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201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6" t="s">
        <v>847</v>
      </c>
      <c r="B56" s="199" t="s">
        <v>839</v>
      </c>
      <c r="C56" s="200">
        <v>109.157951</v>
      </c>
      <c r="D56" s="200">
        <v>99.142570000000006</v>
      </c>
      <c r="E56" s="200">
        <v>96.378158999999997</v>
      </c>
      <c r="F56" s="200">
        <v>98.010063000000002</v>
      </c>
      <c r="G56" s="200">
        <v>97.124534999999995</v>
      </c>
      <c r="H56" s="200">
        <v>96.813277999999997</v>
      </c>
      <c r="I56" s="200">
        <v>98.075316999999998</v>
      </c>
      <c r="J56" s="200">
        <v>99.635245999999995</v>
      </c>
      <c r="K56" s="200">
        <v>100.061249</v>
      </c>
      <c r="L56" s="200">
        <v>100.273842</v>
      </c>
      <c r="M56" s="200">
        <v>101.474648</v>
      </c>
      <c r="N56" s="200">
        <v>103.04615</v>
      </c>
      <c r="O56" s="200">
        <v>105.13887800000001</v>
      </c>
      <c r="P56" s="200">
        <v>106.46547700000001</v>
      </c>
      <c r="Q56" s="200">
        <v>106.20214799999999</v>
      </c>
      <c r="R56" s="200">
        <v>106.69715100000001</v>
      </c>
      <c r="S56" s="200">
        <v>107.128151</v>
      </c>
      <c r="T56" s="200">
        <v>107.535202</v>
      </c>
      <c r="U56" s="200">
        <v>108.453278</v>
      </c>
      <c r="V56" s="200">
        <v>110.129997</v>
      </c>
      <c r="W56" s="200">
        <v>111.265503</v>
      </c>
      <c r="X56" s="200">
        <v>111.89965100000001</v>
      </c>
      <c r="Y56" s="200">
        <v>111.660454</v>
      </c>
      <c r="Z56" s="200">
        <v>110.57182299999999</v>
      </c>
      <c r="AA56" s="200">
        <v>109.74025</v>
      </c>
      <c r="AB56" s="200">
        <v>109.522346</v>
      </c>
      <c r="AC56" s="200">
        <v>109.489227</v>
      </c>
      <c r="AD56" s="200">
        <v>109.82772799999999</v>
      </c>
      <c r="AE56" s="200">
        <v>110.689522</v>
      </c>
      <c r="AF56" s="198">
        <v>4.9799999999999996E-4</v>
      </c>
      <c r="AG56" s="37"/>
    </row>
    <row r="57" spans="1:33" ht="15" customHeight="1">
      <c r="A57" s="36" t="s">
        <v>846</v>
      </c>
      <c r="B57" s="199" t="s">
        <v>837</v>
      </c>
      <c r="C57" s="200">
        <v>254.56864899999999</v>
      </c>
      <c r="D57" s="200">
        <v>249.315628</v>
      </c>
      <c r="E57" s="200">
        <v>247.35189800000001</v>
      </c>
      <c r="F57" s="200">
        <v>250.76496900000001</v>
      </c>
      <c r="G57" s="200">
        <v>258.00753800000001</v>
      </c>
      <c r="H57" s="200">
        <v>263.882812</v>
      </c>
      <c r="I57" s="200">
        <v>268.54663099999999</v>
      </c>
      <c r="J57" s="200">
        <v>272.97988900000001</v>
      </c>
      <c r="K57" s="200">
        <v>276.40881300000001</v>
      </c>
      <c r="L57" s="200">
        <v>280.91000400000001</v>
      </c>
      <c r="M57" s="200">
        <v>286.89550800000001</v>
      </c>
      <c r="N57" s="200">
        <v>292.41424599999999</v>
      </c>
      <c r="O57" s="200">
        <v>297.96249399999999</v>
      </c>
      <c r="P57" s="200">
        <v>304.41445900000002</v>
      </c>
      <c r="Q57" s="200">
        <v>309.587311</v>
      </c>
      <c r="R57" s="200">
        <v>314.70291099999997</v>
      </c>
      <c r="S57" s="200">
        <v>320.204498</v>
      </c>
      <c r="T57" s="200">
        <v>324.73867799999999</v>
      </c>
      <c r="U57" s="200">
        <v>330.072113</v>
      </c>
      <c r="V57" s="200">
        <v>336.854401</v>
      </c>
      <c r="W57" s="200">
        <v>342.64718599999998</v>
      </c>
      <c r="X57" s="200">
        <v>348.73074300000002</v>
      </c>
      <c r="Y57" s="200">
        <v>353.65853900000002</v>
      </c>
      <c r="Z57" s="200">
        <v>358.05026199999998</v>
      </c>
      <c r="AA57" s="200">
        <v>363.11386099999999</v>
      </c>
      <c r="AB57" s="200">
        <v>368.53686499999998</v>
      </c>
      <c r="AC57" s="200">
        <v>374.15789799999999</v>
      </c>
      <c r="AD57" s="200">
        <v>379.88345299999997</v>
      </c>
      <c r="AE57" s="200">
        <v>387.03427099999999</v>
      </c>
      <c r="AF57" s="198">
        <v>1.5075E-2</v>
      </c>
      <c r="AG57" s="37"/>
    </row>
    <row r="58" spans="1:33" ht="12" customHeight="1">
      <c r="A58" s="36" t="s">
        <v>845</v>
      </c>
      <c r="B58" s="199" t="s">
        <v>835</v>
      </c>
      <c r="C58" s="200">
        <v>1231.2298579999999</v>
      </c>
      <c r="D58" s="200">
        <v>1223.6062010000001</v>
      </c>
      <c r="E58" s="200">
        <v>1222.6369629999999</v>
      </c>
      <c r="F58" s="200">
        <v>1223.278564</v>
      </c>
      <c r="G58" s="200">
        <v>1237.8414310000001</v>
      </c>
      <c r="H58" s="200">
        <v>1257.0120850000001</v>
      </c>
      <c r="I58" s="200">
        <v>1273.4970699999999</v>
      </c>
      <c r="J58" s="200">
        <v>1287.59375</v>
      </c>
      <c r="K58" s="200">
        <v>1297.0812989999999</v>
      </c>
      <c r="L58" s="200">
        <v>1306.8758539999999</v>
      </c>
      <c r="M58" s="200">
        <v>1323.3808590000001</v>
      </c>
      <c r="N58" s="200">
        <v>1339.6254879999999</v>
      </c>
      <c r="O58" s="200">
        <v>1358.0313719999999</v>
      </c>
      <c r="P58" s="200">
        <v>1379.185913</v>
      </c>
      <c r="Q58" s="200">
        <v>1398.914307</v>
      </c>
      <c r="R58" s="200">
        <v>1419.221313</v>
      </c>
      <c r="S58" s="200">
        <v>1442.313232</v>
      </c>
      <c r="T58" s="200">
        <v>1464.992432</v>
      </c>
      <c r="U58" s="200">
        <v>1489.7407229999999</v>
      </c>
      <c r="V58" s="200">
        <v>1520.512573</v>
      </c>
      <c r="W58" s="200">
        <v>1550.729126</v>
      </c>
      <c r="X58" s="200">
        <v>1578.578491</v>
      </c>
      <c r="Y58" s="200">
        <v>1605.2514650000001</v>
      </c>
      <c r="Z58" s="200">
        <v>1629.302612</v>
      </c>
      <c r="AA58" s="200">
        <v>1655.293091</v>
      </c>
      <c r="AB58" s="200">
        <v>1683.3013920000001</v>
      </c>
      <c r="AC58" s="200">
        <v>1713.4891359999999</v>
      </c>
      <c r="AD58" s="200">
        <v>1743.8570560000001</v>
      </c>
      <c r="AE58" s="200">
        <v>1775.116577</v>
      </c>
      <c r="AF58" s="198">
        <v>1.3152E-2</v>
      </c>
      <c r="AG58" s="37"/>
    </row>
    <row r="59" spans="1:33" ht="15" customHeight="1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>
      <c r="A60" s="35"/>
      <c r="B60" s="201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5"/>
      <c r="B61" s="201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6" t="s">
        <v>844</v>
      </c>
      <c r="B62" s="199" t="s">
        <v>839</v>
      </c>
      <c r="C62" s="212">
        <v>3.9034629999999999</v>
      </c>
      <c r="D62" s="212">
        <v>3.988445</v>
      </c>
      <c r="E62" s="212">
        <v>4.0403560000000001</v>
      </c>
      <c r="F62" s="212">
        <v>4.0873609999999996</v>
      </c>
      <c r="G62" s="212">
        <v>4.1514439999999997</v>
      </c>
      <c r="H62" s="212">
        <v>4.2097170000000004</v>
      </c>
      <c r="I62" s="212">
        <v>4.2535699999999999</v>
      </c>
      <c r="J62" s="212">
        <v>4.2837560000000003</v>
      </c>
      <c r="K62" s="212">
        <v>4.3063739999999999</v>
      </c>
      <c r="L62" s="212">
        <v>4.3320220000000003</v>
      </c>
      <c r="M62" s="212">
        <v>4.3533289999999996</v>
      </c>
      <c r="N62" s="212">
        <v>4.3662369999999999</v>
      </c>
      <c r="O62" s="212">
        <v>4.3705870000000004</v>
      </c>
      <c r="P62" s="212">
        <v>4.3737430000000002</v>
      </c>
      <c r="Q62" s="212">
        <v>4.3781109999999996</v>
      </c>
      <c r="R62" s="212">
        <v>4.3859180000000002</v>
      </c>
      <c r="S62" s="212">
        <v>4.3950199999999997</v>
      </c>
      <c r="T62" s="212">
        <v>4.4046560000000001</v>
      </c>
      <c r="U62" s="212">
        <v>4.4152240000000003</v>
      </c>
      <c r="V62" s="212">
        <v>4.4272619999999998</v>
      </c>
      <c r="W62" s="212">
        <v>4.439584</v>
      </c>
      <c r="X62" s="212">
        <v>4.4472420000000001</v>
      </c>
      <c r="Y62" s="212">
        <v>4.4587719999999997</v>
      </c>
      <c r="Z62" s="212">
        <v>4.4786760000000001</v>
      </c>
      <c r="AA62" s="212">
        <v>4.4988229999999998</v>
      </c>
      <c r="AB62" s="212">
        <v>4.5151469999999998</v>
      </c>
      <c r="AC62" s="212">
        <v>4.531415</v>
      </c>
      <c r="AD62" s="212">
        <v>4.5461749999999999</v>
      </c>
      <c r="AE62" s="212">
        <v>4.5583710000000002</v>
      </c>
      <c r="AF62" s="198">
        <v>5.555E-3</v>
      </c>
      <c r="AG62" s="37"/>
    </row>
    <row r="63" spans="1:33" ht="15" customHeight="1">
      <c r="A63" s="36" t="s">
        <v>843</v>
      </c>
      <c r="B63" s="199" t="s">
        <v>837</v>
      </c>
      <c r="C63" s="212">
        <v>0.94103099999999995</v>
      </c>
      <c r="D63" s="212">
        <v>0.95692100000000002</v>
      </c>
      <c r="E63" s="212">
        <v>0.96752099999999996</v>
      </c>
      <c r="F63" s="212">
        <v>0.96550400000000003</v>
      </c>
      <c r="G63" s="212">
        <v>0.95966099999999999</v>
      </c>
      <c r="H63" s="212">
        <v>0.951712</v>
      </c>
      <c r="I63" s="212">
        <v>0.94311900000000004</v>
      </c>
      <c r="J63" s="212">
        <v>0.93451200000000001</v>
      </c>
      <c r="K63" s="212">
        <v>0.92602200000000001</v>
      </c>
      <c r="L63" s="212">
        <v>0.91747699999999999</v>
      </c>
      <c r="M63" s="212">
        <v>0.90941300000000003</v>
      </c>
      <c r="N63" s="212">
        <v>0.902582</v>
      </c>
      <c r="O63" s="212">
        <v>0.89709399999999995</v>
      </c>
      <c r="P63" s="212">
        <v>0.89153199999999999</v>
      </c>
      <c r="Q63" s="212">
        <v>0.88512000000000002</v>
      </c>
      <c r="R63" s="212">
        <v>0.87806099999999998</v>
      </c>
      <c r="S63" s="212">
        <v>0.87050400000000006</v>
      </c>
      <c r="T63" s="212">
        <v>0.86426400000000003</v>
      </c>
      <c r="U63" s="212">
        <v>0.85846800000000001</v>
      </c>
      <c r="V63" s="212">
        <v>0.85255199999999998</v>
      </c>
      <c r="W63" s="212">
        <v>0.84730700000000003</v>
      </c>
      <c r="X63" s="212">
        <v>0.84188399999999997</v>
      </c>
      <c r="Y63" s="212">
        <v>0.83694500000000005</v>
      </c>
      <c r="Z63" s="212">
        <v>0.83218499999999995</v>
      </c>
      <c r="AA63" s="212">
        <v>0.82713899999999996</v>
      </c>
      <c r="AB63" s="212">
        <v>0.82205499999999998</v>
      </c>
      <c r="AC63" s="212">
        <v>0.81736399999999998</v>
      </c>
      <c r="AD63" s="212">
        <v>0.81311599999999995</v>
      </c>
      <c r="AE63" s="212">
        <v>0.80835699999999999</v>
      </c>
      <c r="AF63" s="198">
        <v>-5.4130000000000003E-3</v>
      </c>
      <c r="AG63" s="37"/>
    </row>
    <row r="64" spans="1:33" ht="15" customHeight="1">
      <c r="A64" s="36" t="s">
        <v>842</v>
      </c>
      <c r="B64" s="199" t="s">
        <v>835</v>
      </c>
      <c r="C64" s="212">
        <v>1.0799300000000001</v>
      </c>
      <c r="D64" s="212">
        <v>1.063852</v>
      </c>
      <c r="E64" s="212">
        <v>1.0605180000000001</v>
      </c>
      <c r="F64" s="212">
        <v>1.055847</v>
      </c>
      <c r="G64" s="212">
        <v>1.048837</v>
      </c>
      <c r="H64" s="212">
        <v>1.03894</v>
      </c>
      <c r="I64" s="212">
        <v>1.029099</v>
      </c>
      <c r="J64" s="212">
        <v>1.020143</v>
      </c>
      <c r="K64" s="212">
        <v>1.011865</v>
      </c>
      <c r="L64" s="212">
        <v>1.0038739999999999</v>
      </c>
      <c r="M64" s="212">
        <v>0.99562300000000004</v>
      </c>
      <c r="N64" s="212">
        <v>0.98844799999999999</v>
      </c>
      <c r="O64" s="212">
        <v>0.98218000000000005</v>
      </c>
      <c r="P64" s="212">
        <v>0.97621999999999998</v>
      </c>
      <c r="Q64" s="212">
        <v>0.97032499999999999</v>
      </c>
      <c r="R64" s="212">
        <v>0.964418</v>
      </c>
      <c r="S64" s="212">
        <v>0.95777500000000004</v>
      </c>
      <c r="T64" s="212">
        <v>0.95168900000000001</v>
      </c>
      <c r="U64" s="212">
        <v>0.94615099999999996</v>
      </c>
      <c r="V64" s="212">
        <v>0.94044399999999995</v>
      </c>
      <c r="W64" s="212">
        <v>0.93471099999999996</v>
      </c>
      <c r="X64" s="212">
        <v>0.92911900000000003</v>
      </c>
      <c r="Y64" s="212">
        <v>0.92367100000000002</v>
      </c>
      <c r="Z64" s="212">
        <v>0.91853499999999999</v>
      </c>
      <c r="AA64" s="212">
        <v>0.913489</v>
      </c>
      <c r="AB64" s="212">
        <v>0.908246</v>
      </c>
      <c r="AC64" s="212">
        <v>0.90307499999999996</v>
      </c>
      <c r="AD64" s="212">
        <v>0.89830900000000002</v>
      </c>
      <c r="AE64" s="212">
        <v>0.89336599999999999</v>
      </c>
      <c r="AF64" s="198">
        <v>-6.7510000000000001E-3</v>
      </c>
      <c r="AG64" s="37"/>
    </row>
    <row r="65" spans="1:33" ht="15" customHeight="1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>
      <c r="A66" s="35"/>
      <c r="B66" s="201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>
      <c r="A67" s="35"/>
      <c r="B67" s="201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6" t="s">
        <v>840</v>
      </c>
      <c r="B68" s="199" t="s">
        <v>839</v>
      </c>
      <c r="C68" s="200">
        <v>10.968724999999999</v>
      </c>
      <c r="D68" s="200">
        <v>9.9515779999999996</v>
      </c>
      <c r="E68" s="200">
        <v>9.6281490000000005</v>
      </c>
      <c r="F68" s="200">
        <v>9.4559940000000005</v>
      </c>
      <c r="G68" s="200">
        <v>9.2729929999999996</v>
      </c>
      <c r="H68" s="200">
        <v>9.1705889999999997</v>
      </c>
      <c r="I68" s="200">
        <v>9.1913350000000005</v>
      </c>
      <c r="J68" s="200">
        <v>9.2326300000000003</v>
      </c>
      <c r="K68" s="200">
        <v>9.0332050000000006</v>
      </c>
      <c r="L68" s="200">
        <v>8.8376610000000007</v>
      </c>
      <c r="M68" s="200">
        <v>8.7417549999999995</v>
      </c>
      <c r="N68" s="200">
        <v>8.7604930000000003</v>
      </c>
      <c r="O68" s="200">
        <v>8.7982279999999999</v>
      </c>
      <c r="P68" s="200">
        <v>8.7461059999999993</v>
      </c>
      <c r="Q68" s="200">
        <v>8.562595</v>
      </c>
      <c r="R68" s="200">
        <v>8.5354600000000005</v>
      </c>
      <c r="S68" s="200">
        <v>8.4120810000000006</v>
      </c>
      <c r="T68" s="200">
        <v>8.3485410000000009</v>
      </c>
      <c r="U68" s="200">
        <v>8.2635729999999992</v>
      </c>
      <c r="V68" s="200">
        <v>8.3419460000000001</v>
      </c>
      <c r="W68" s="200">
        <v>8.4108719999999995</v>
      </c>
      <c r="X68" s="200">
        <v>8.3934680000000004</v>
      </c>
      <c r="Y68" s="200">
        <v>8.3202630000000006</v>
      </c>
      <c r="Z68" s="200">
        <v>8.2466889999999999</v>
      </c>
      <c r="AA68" s="200">
        <v>8.209937</v>
      </c>
      <c r="AB68" s="200">
        <v>8.1540350000000004</v>
      </c>
      <c r="AC68" s="200">
        <v>8.0601559999999992</v>
      </c>
      <c r="AD68" s="200">
        <v>8.0674240000000008</v>
      </c>
      <c r="AE68" s="200">
        <v>8.0905190000000005</v>
      </c>
      <c r="AF68" s="198">
        <v>-1.0810999999999999E-2</v>
      </c>
      <c r="AG68" s="37"/>
    </row>
    <row r="69" spans="1:33" ht="15" customHeight="1">
      <c r="A69" s="36" t="s">
        <v>838</v>
      </c>
      <c r="B69" s="199" t="s">
        <v>837</v>
      </c>
      <c r="C69" s="200">
        <v>22.780998</v>
      </c>
      <c r="D69" s="200">
        <v>21.648133999999999</v>
      </c>
      <c r="E69" s="200">
        <v>21.319851</v>
      </c>
      <c r="F69" s="200">
        <v>20.643336999999999</v>
      </c>
      <c r="G69" s="200">
        <v>20.304463999999999</v>
      </c>
      <c r="H69" s="200">
        <v>20.047893999999999</v>
      </c>
      <c r="I69" s="200">
        <v>19.845652000000001</v>
      </c>
      <c r="J69" s="200">
        <v>19.755538999999999</v>
      </c>
      <c r="K69" s="200">
        <v>19.447464</v>
      </c>
      <c r="L69" s="200">
        <v>19.138677999999999</v>
      </c>
      <c r="M69" s="200">
        <v>19.046021</v>
      </c>
      <c r="N69" s="200">
        <v>19.165704999999999</v>
      </c>
      <c r="O69" s="200">
        <v>19.214226</v>
      </c>
      <c r="P69" s="200">
        <v>19.252682</v>
      </c>
      <c r="Q69" s="200">
        <v>19.189526000000001</v>
      </c>
      <c r="R69" s="200">
        <v>19.232451999999999</v>
      </c>
      <c r="S69" s="200">
        <v>19.029411</v>
      </c>
      <c r="T69" s="200">
        <v>18.929478</v>
      </c>
      <c r="U69" s="200">
        <v>18.740020999999999</v>
      </c>
      <c r="V69" s="200">
        <v>18.853242999999999</v>
      </c>
      <c r="W69" s="200">
        <v>18.948464999999999</v>
      </c>
      <c r="X69" s="200">
        <v>19.070647999999998</v>
      </c>
      <c r="Y69" s="200">
        <v>19.067757</v>
      </c>
      <c r="Z69" s="200">
        <v>19.058325</v>
      </c>
      <c r="AA69" s="200">
        <v>19.106756000000001</v>
      </c>
      <c r="AB69" s="200">
        <v>19.075801999999999</v>
      </c>
      <c r="AC69" s="200">
        <v>18.922146000000001</v>
      </c>
      <c r="AD69" s="200">
        <v>18.990432999999999</v>
      </c>
      <c r="AE69" s="200">
        <v>19.116018</v>
      </c>
      <c r="AF69" s="198">
        <v>-6.2449999999999997E-3</v>
      </c>
      <c r="AG69" s="37"/>
    </row>
    <row r="70" spans="1:33" ht="15" customHeight="1">
      <c r="A70" s="36" t="s">
        <v>836</v>
      </c>
      <c r="B70" s="199" t="s">
        <v>835</v>
      </c>
      <c r="C70" s="200">
        <v>101.50535600000001</v>
      </c>
      <c r="D70" s="200">
        <v>95.794417999999993</v>
      </c>
      <c r="E70" s="200">
        <v>94.397079000000005</v>
      </c>
      <c r="F70" s="200">
        <v>91.243354999999994</v>
      </c>
      <c r="G70" s="200">
        <v>89.478088</v>
      </c>
      <c r="H70" s="200">
        <v>88.523978999999997</v>
      </c>
      <c r="I70" s="200">
        <v>87.898612999999997</v>
      </c>
      <c r="J70" s="200">
        <v>87.435828999999998</v>
      </c>
      <c r="K70" s="200">
        <v>86.437927000000002</v>
      </c>
      <c r="L70" s="200">
        <v>85.187965000000005</v>
      </c>
      <c r="M70" s="200">
        <v>84.635666000000001</v>
      </c>
      <c r="N70" s="200">
        <v>84.787948999999998</v>
      </c>
      <c r="O70" s="200">
        <v>84.877167</v>
      </c>
      <c r="P70" s="200">
        <v>84.965012000000002</v>
      </c>
      <c r="Q70" s="200">
        <v>84.952620999999994</v>
      </c>
      <c r="R70" s="200">
        <v>85.383835000000005</v>
      </c>
      <c r="S70" s="200">
        <v>85.225571000000002</v>
      </c>
      <c r="T70" s="200">
        <v>85.390075999999993</v>
      </c>
      <c r="U70" s="200">
        <v>85.302963000000005</v>
      </c>
      <c r="V70" s="200">
        <v>86.180733000000004</v>
      </c>
      <c r="W70" s="200">
        <v>87.077454000000003</v>
      </c>
      <c r="X70" s="200">
        <v>87.836258000000001</v>
      </c>
      <c r="Y70" s="200">
        <v>88.359168999999994</v>
      </c>
      <c r="Z70" s="200">
        <v>88.753487000000007</v>
      </c>
      <c r="AA70" s="200">
        <v>89.362403999999998</v>
      </c>
      <c r="AB70" s="200">
        <v>89.792914999999994</v>
      </c>
      <c r="AC70" s="200">
        <v>89.970680000000002</v>
      </c>
      <c r="AD70" s="200">
        <v>90.706978000000007</v>
      </c>
      <c r="AE70" s="200">
        <v>91.454505999999995</v>
      </c>
      <c r="AF70" s="198">
        <v>-3.7169999999999998E-3</v>
      </c>
      <c r="AG70" s="37"/>
    </row>
    <row r="71" spans="1:33" ht="15" customHeight="1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>
      <c r="A73" s="35"/>
      <c r="B73" s="201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201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1" t="s">
        <v>2125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6" t="s">
        <v>832</v>
      </c>
      <c r="B77" s="199" t="s">
        <v>195</v>
      </c>
      <c r="C77" s="212">
        <v>3.7499999999999999E-2</v>
      </c>
      <c r="D77" s="212">
        <v>3.7499999999999999E-2</v>
      </c>
      <c r="E77" s="212">
        <v>3.7499999999999999E-2</v>
      </c>
      <c r="F77" s="212">
        <v>3.7499999999999999E-2</v>
      </c>
      <c r="G77" s="212">
        <v>3.7499999999999999E-2</v>
      </c>
      <c r="H77" s="212">
        <v>3.7499999999999999E-2</v>
      </c>
      <c r="I77" s="212">
        <v>3.7499999999999999E-2</v>
      </c>
      <c r="J77" s="212">
        <v>3.7499999999999999E-2</v>
      </c>
      <c r="K77" s="212">
        <v>3.7499999999999999E-2</v>
      </c>
      <c r="L77" s="212">
        <v>3.7499999999999999E-2</v>
      </c>
      <c r="M77" s="212">
        <v>3.7499999999999999E-2</v>
      </c>
      <c r="N77" s="212">
        <v>3.7499999999999999E-2</v>
      </c>
      <c r="O77" s="212">
        <v>3.7499999999999999E-2</v>
      </c>
      <c r="P77" s="212">
        <v>3.7499999999999999E-2</v>
      </c>
      <c r="Q77" s="212">
        <v>3.7499999999999999E-2</v>
      </c>
      <c r="R77" s="212">
        <v>3.7499999999999999E-2</v>
      </c>
      <c r="S77" s="212">
        <v>3.7499999999999999E-2</v>
      </c>
      <c r="T77" s="212">
        <v>3.7499999999999999E-2</v>
      </c>
      <c r="U77" s="212">
        <v>3.7499999999999999E-2</v>
      </c>
      <c r="V77" s="212">
        <v>3.7499999999999999E-2</v>
      </c>
      <c r="W77" s="212">
        <v>3.7499999999999999E-2</v>
      </c>
      <c r="X77" s="212">
        <v>3.7499999999999999E-2</v>
      </c>
      <c r="Y77" s="212">
        <v>3.7499999999999999E-2</v>
      </c>
      <c r="Z77" s="212">
        <v>3.7499999999999999E-2</v>
      </c>
      <c r="AA77" s="212">
        <v>3.7499999999999999E-2</v>
      </c>
      <c r="AB77" s="212">
        <v>3.7499999999999999E-2</v>
      </c>
      <c r="AC77" s="212">
        <v>3.7499999999999999E-2</v>
      </c>
      <c r="AD77" s="212">
        <v>3.7499999999999999E-2</v>
      </c>
      <c r="AE77" s="212">
        <v>3.7499999999999999E-2</v>
      </c>
      <c r="AF77" s="198">
        <v>0</v>
      </c>
      <c r="AG77" s="37"/>
    </row>
    <row r="78" spans="1:33" ht="15" customHeight="1">
      <c r="A78" s="36" t="s">
        <v>831</v>
      </c>
      <c r="B78" s="199" t="s">
        <v>21</v>
      </c>
      <c r="C78" s="212">
        <v>0.311193</v>
      </c>
      <c r="D78" s="212">
        <v>0.32320399999999999</v>
      </c>
      <c r="E78" s="212">
        <v>0.33212700000000001</v>
      </c>
      <c r="F78" s="212">
        <v>0.33801500000000001</v>
      </c>
      <c r="G78" s="212">
        <v>0.34420899999999999</v>
      </c>
      <c r="H78" s="212">
        <v>0.35083199999999998</v>
      </c>
      <c r="I78" s="212">
        <v>0.35778900000000002</v>
      </c>
      <c r="J78" s="212">
        <v>0.36514200000000002</v>
      </c>
      <c r="K78" s="212">
        <v>0.37274800000000002</v>
      </c>
      <c r="L78" s="212">
        <v>0.38061800000000001</v>
      </c>
      <c r="M78" s="212">
        <v>0.38864799999999999</v>
      </c>
      <c r="N78" s="212">
        <v>0.397117</v>
      </c>
      <c r="O78" s="212">
        <v>0.40613100000000002</v>
      </c>
      <c r="P78" s="212">
        <v>0.41570600000000002</v>
      </c>
      <c r="Q78" s="212">
        <v>0.42594500000000002</v>
      </c>
      <c r="R78" s="212">
        <v>0.43664999999999998</v>
      </c>
      <c r="S78" s="212">
        <v>0.44717800000000002</v>
      </c>
      <c r="T78" s="212">
        <v>0.45758199999999999</v>
      </c>
      <c r="U78" s="212">
        <v>0.46845999999999999</v>
      </c>
      <c r="V78" s="212">
        <v>0.47996899999999998</v>
      </c>
      <c r="W78" s="212">
        <v>0.492064</v>
      </c>
      <c r="X78" s="212">
        <v>0.50461100000000003</v>
      </c>
      <c r="Y78" s="212">
        <v>0.51745699999999994</v>
      </c>
      <c r="Z78" s="212">
        <v>0.53050399999999998</v>
      </c>
      <c r="AA78" s="212">
        <v>0.54381100000000004</v>
      </c>
      <c r="AB78" s="212">
        <v>0.55740699999999999</v>
      </c>
      <c r="AC78" s="212">
        <v>0.57133599999999996</v>
      </c>
      <c r="AD78" s="212">
        <v>0.585781</v>
      </c>
      <c r="AE78" s="212">
        <v>0.60128000000000004</v>
      </c>
      <c r="AF78" s="198">
        <v>2.3802E-2</v>
      </c>
      <c r="AG78" s="37"/>
    </row>
    <row r="79" spans="1:33" ht="15" customHeight="1">
      <c r="A79" s="36" t="s">
        <v>830</v>
      </c>
      <c r="B79" s="199" t="s">
        <v>434</v>
      </c>
      <c r="C79" s="212">
        <v>0</v>
      </c>
      <c r="D79" s="212">
        <v>0</v>
      </c>
      <c r="E79" s="212">
        <v>0</v>
      </c>
      <c r="F79" s="212">
        <v>0</v>
      </c>
      <c r="G79" s="212">
        <v>0</v>
      </c>
      <c r="H79" s="212">
        <v>0</v>
      </c>
      <c r="I79" s="212">
        <v>0</v>
      </c>
      <c r="J79" s="212">
        <v>0</v>
      </c>
      <c r="K79" s="212">
        <v>0</v>
      </c>
      <c r="L79" s="212">
        <v>0</v>
      </c>
      <c r="M79" s="212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>
        <v>0</v>
      </c>
      <c r="U79" s="212">
        <v>0</v>
      </c>
      <c r="V79" s="212">
        <v>0</v>
      </c>
      <c r="W79" s="212">
        <v>0</v>
      </c>
      <c r="X79" s="212">
        <v>0</v>
      </c>
      <c r="Y79" s="212">
        <v>0</v>
      </c>
      <c r="Z79" s="212">
        <v>0</v>
      </c>
      <c r="AA79" s="212">
        <v>0</v>
      </c>
      <c r="AB79" s="212">
        <v>0</v>
      </c>
      <c r="AC79" s="212">
        <v>0</v>
      </c>
      <c r="AD79" s="212">
        <v>0</v>
      </c>
      <c r="AE79" s="212">
        <v>0</v>
      </c>
      <c r="AF79" s="198" t="s">
        <v>1190</v>
      </c>
      <c r="AG79" s="37"/>
    </row>
    <row r="80" spans="1:33" ht="12" customHeight="1">
      <c r="A80" s="36" t="s">
        <v>829</v>
      </c>
      <c r="B80" s="199" t="s">
        <v>514</v>
      </c>
      <c r="C80" s="212">
        <v>0.371</v>
      </c>
      <c r="D80" s="212">
        <v>0.371</v>
      </c>
      <c r="E80" s="212">
        <v>0.371</v>
      </c>
      <c r="F80" s="212">
        <v>0.39100000000000001</v>
      </c>
      <c r="G80" s="212">
        <v>0.39100000000000001</v>
      </c>
      <c r="H80" s="212">
        <v>0.39100000000000001</v>
      </c>
      <c r="I80" s="212">
        <v>0.39100000000000001</v>
      </c>
      <c r="J80" s="212">
        <v>0.39100000000000001</v>
      </c>
      <c r="K80" s="212">
        <v>0.39100000000000001</v>
      </c>
      <c r="L80" s="212">
        <v>0.39100000000000001</v>
      </c>
      <c r="M80" s="212">
        <v>0.39100000000000001</v>
      </c>
      <c r="N80" s="212">
        <v>0.39100000000000001</v>
      </c>
      <c r="O80" s="212">
        <v>0.39100000000000001</v>
      </c>
      <c r="P80" s="212">
        <v>0.39100000000000001</v>
      </c>
      <c r="Q80" s="212">
        <v>0.39100000000000001</v>
      </c>
      <c r="R80" s="212">
        <v>0.39100000000000001</v>
      </c>
      <c r="S80" s="212">
        <v>0.39100000000000001</v>
      </c>
      <c r="T80" s="212">
        <v>0.39100000000000001</v>
      </c>
      <c r="U80" s="212">
        <v>0.39100000000000001</v>
      </c>
      <c r="V80" s="212">
        <v>0.39100000000000001</v>
      </c>
      <c r="W80" s="212">
        <v>0.39100000000000001</v>
      </c>
      <c r="X80" s="212">
        <v>0.39100000000000001</v>
      </c>
      <c r="Y80" s="212">
        <v>0.39100000000000001</v>
      </c>
      <c r="Z80" s="212">
        <v>0.39100000000000001</v>
      </c>
      <c r="AA80" s="212">
        <v>0.39100000000000001</v>
      </c>
      <c r="AB80" s="212">
        <v>0.39100000000000001</v>
      </c>
      <c r="AC80" s="212">
        <v>0.39100000000000001</v>
      </c>
      <c r="AD80" s="212">
        <v>0.39100000000000001</v>
      </c>
      <c r="AE80" s="212">
        <v>0.39100000000000001</v>
      </c>
      <c r="AF80" s="198">
        <v>1.877E-3</v>
      </c>
      <c r="AG80" s="37"/>
    </row>
    <row r="81" spans="1:34" ht="15" customHeight="1">
      <c r="A81" s="36" t="s">
        <v>828</v>
      </c>
      <c r="B81" s="201" t="s">
        <v>189</v>
      </c>
      <c r="C81" s="213">
        <v>0.71969300000000003</v>
      </c>
      <c r="D81" s="213">
        <v>0.73170400000000002</v>
      </c>
      <c r="E81" s="213">
        <v>0.74062700000000004</v>
      </c>
      <c r="F81" s="213">
        <v>0.76651499999999995</v>
      </c>
      <c r="G81" s="213">
        <v>0.77270899999999998</v>
      </c>
      <c r="H81" s="213">
        <v>0.77933200000000002</v>
      </c>
      <c r="I81" s="213">
        <v>0.78628900000000002</v>
      </c>
      <c r="J81" s="213">
        <v>0.79364199999999996</v>
      </c>
      <c r="K81" s="213">
        <v>0.80124799999999996</v>
      </c>
      <c r="L81" s="213">
        <v>0.809118</v>
      </c>
      <c r="M81" s="213">
        <v>0.81714799999999999</v>
      </c>
      <c r="N81" s="213">
        <v>0.82561700000000005</v>
      </c>
      <c r="O81" s="213">
        <v>0.83463100000000001</v>
      </c>
      <c r="P81" s="213">
        <v>0.84420600000000001</v>
      </c>
      <c r="Q81" s="213">
        <v>0.85444500000000001</v>
      </c>
      <c r="R81" s="213">
        <v>0.86514999999999997</v>
      </c>
      <c r="S81" s="213">
        <v>0.87567799999999996</v>
      </c>
      <c r="T81" s="213">
        <v>0.88608200000000004</v>
      </c>
      <c r="U81" s="213">
        <v>0.89695999999999998</v>
      </c>
      <c r="V81" s="213">
        <v>0.90846899999999997</v>
      </c>
      <c r="W81" s="213">
        <v>0.92056400000000005</v>
      </c>
      <c r="X81" s="213">
        <v>0.93311100000000002</v>
      </c>
      <c r="Y81" s="213">
        <v>0.94595700000000005</v>
      </c>
      <c r="Z81" s="213">
        <v>0.95900399999999997</v>
      </c>
      <c r="AA81" s="213">
        <v>0.97231100000000004</v>
      </c>
      <c r="AB81" s="213">
        <v>0.98590699999999998</v>
      </c>
      <c r="AC81" s="213">
        <v>0.99983599999999995</v>
      </c>
      <c r="AD81" s="213">
        <v>1.014281</v>
      </c>
      <c r="AE81" s="213">
        <v>1.0297799999999999</v>
      </c>
      <c r="AF81" s="195">
        <v>1.2878000000000001E-2</v>
      </c>
      <c r="AG81" s="37"/>
      <c r="AH81" s="35"/>
    </row>
    <row r="82" spans="1:34" ht="15" customHeight="1">
      <c r="A82" s="35"/>
      <c r="B82" s="201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>
      <c r="A83" s="36" t="s">
        <v>827</v>
      </c>
      <c r="B83" s="199" t="s">
        <v>195</v>
      </c>
      <c r="C83" s="212">
        <v>1.663E-3</v>
      </c>
      <c r="D83" s="212">
        <v>1.663E-3</v>
      </c>
      <c r="E83" s="212">
        <v>1.663E-3</v>
      </c>
      <c r="F83" s="212">
        <v>1.663E-3</v>
      </c>
      <c r="G83" s="212">
        <v>1.663E-3</v>
      </c>
      <c r="H83" s="212">
        <v>1.663E-3</v>
      </c>
      <c r="I83" s="212">
        <v>1.663E-3</v>
      </c>
      <c r="J83" s="212">
        <v>1.663E-3</v>
      </c>
      <c r="K83" s="212">
        <v>1.663E-3</v>
      </c>
      <c r="L83" s="212">
        <v>1.663E-3</v>
      </c>
      <c r="M83" s="212">
        <v>1.663E-3</v>
      </c>
      <c r="N83" s="212">
        <v>1.663E-3</v>
      </c>
      <c r="O83" s="212">
        <v>1.663E-3</v>
      </c>
      <c r="P83" s="212">
        <v>1.663E-3</v>
      </c>
      <c r="Q83" s="212">
        <v>1.663E-3</v>
      </c>
      <c r="R83" s="212">
        <v>1.663E-3</v>
      </c>
      <c r="S83" s="212">
        <v>1.663E-3</v>
      </c>
      <c r="T83" s="212">
        <v>1.663E-3</v>
      </c>
      <c r="U83" s="212">
        <v>1.663E-3</v>
      </c>
      <c r="V83" s="212">
        <v>1.663E-3</v>
      </c>
      <c r="W83" s="212">
        <v>1.663E-3</v>
      </c>
      <c r="X83" s="212">
        <v>1.663E-3</v>
      </c>
      <c r="Y83" s="212">
        <v>1.663E-3</v>
      </c>
      <c r="Z83" s="212">
        <v>1.663E-3</v>
      </c>
      <c r="AA83" s="212">
        <v>1.663E-3</v>
      </c>
      <c r="AB83" s="212">
        <v>1.663E-3</v>
      </c>
      <c r="AC83" s="212">
        <v>1.663E-3</v>
      </c>
      <c r="AD83" s="212">
        <v>1.663E-3</v>
      </c>
      <c r="AE83" s="212">
        <v>1.663E-3</v>
      </c>
      <c r="AF83" s="198">
        <v>0</v>
      </c>
      <c r="AG83" s="37"/>
      <c r="AH83" s="35"/>
    </row>
    <row r="84" spans="1:34" ht="15" customHeight="1">
      <c r="A84" s="36" t="s">
        <v>826</v>
      </c>
      <c r="B84" s="199" t="s">
        <v>21</v>
      </c>
      <c r="C84" s="212">
        <v>1.156271</v>
      </c>
      <c r="D84" s="212">
        <v>1.2078789999999999</v>
      </c>
      <c r="E84" s="212">
        <v>1.247306</v>
      </c>
      <c r="F84" s="212">
        <v>1.2738590000000001</v>
      </c>
      <c r="G84" s="212">
        <v>1.301865</v>
      </c>
      <c r="H84" s="212">
        <v>1.331852</v>
      </c>
      <c r="I84" s="212">
        <v>1.3633850000000001</v>
      </c>
      <c r="J84" s="212">
        <v>1.396703</v>
      </c>
      <c r="K84" s="212">
        <v>1.431203</v>
      </c>
      <c r="L84" s="212">
        <v>1.466942</v>
      </c>
      <c r="M84" s="212">
        <v>1.5034130000000001</v>
      </c>
      <c r="N84" s="212">
        <v>1.5418419999999999</v>
      </c>
      <c r="O84" s="212">
        <v>1.5827009999999999</v>
      </c>
      <c r="P84" s="212">
        <v>1.6260600000000001</v>
      </c>
      <c r="Q84" s="212">
        <v>1.6723410000000001</v>
      </c>
      <c r="R84" s="212">
        <v>1.7206349999999999</v>
      </c>
      <c r="S84" s="212">
        <v>1.768799</v>
      </c>
      <c r="T84" s="212">
        <v>1.8169500000000001</v>
      </c>
      <c r="U84" s="212">
        <v>1.867364</v>
      </c>
      <c r="V84" s="212">
        <v>1.920793</v>
      </c>
      <c r="W84" s="212">
        <v>1.977123</v>
      </c>
      <c r="X84" s="212">
        <v>2.0356939999999999</v>
      </c>
      <c r="Y84" s="212">
        <v>2.09572</v>
      </c>
      <c r="Z84" s="212">
        <v>2.156857</v>
      </c>
      <c r="AA84" s="212">
        <v>2.219373</v>
      </c>
      <c r="AB84" s="212">
        <v>2.283398</v>
      </c>
      <c r="AC84" s="212">
        <v>2.3491140000000001</v>
      </c>
      <c r="AD84" s="212">
        <v>2.417395</v>
      </c>
      <c r="AE84" s="212">
        <v>2.4908809999999999</v>
      </c>
      <c r="AF84" s="198">
        <v>2.7788E-2</v>
      </c>
      <c r="AG84" s="37"/>
      <c r="AH84" s="35"/>
    </row>
    <row r="85" spans="1:34" ht="12" customHeight="1">
      <c r="A85" s="36" t="s">
        <v>825</v>
      </c>
      <c r="B85" s="199" t="s">
        <v>434</v>
      </c>
      <c r="C85" s="212">
        <v>0</v>
      </c>
      <c r="D85" s="212">
        <v>0</v>
      </c>
      <c r="E85" s="212">
        <v>0</v>
      </c>
      <c r="F85" s="212">
        <v>0</v>
      </c>
      <c r="G85" s="212">
        <v>0</v>
      </c>
      <c r="H85" s="212">
        <v>0</v>
      </c>
      <c r="I85" s="212">
        <v>0</v>
      </c>
      <c r="J85" s="212">
        <v>0</v>
      </c>
      <c r="K85" s="212">
        <v>0</v>
      </c>
      <c r="L85" s="212">
        <v>0</v>
      </c>
      <c r="M85" s="212">
        <v>0</v>
      </c>
      <c r="N85" s="212">
        <v>0</v>
      </c>
      <c r="O85" s="212">
        <v>0</v>
      </c>
      <c r="P85" s="212">
        <v>0</v>
      </c>
      <c r="Q85" s="212">
        <v>0</v>
      </c>
      <c r="R85" s="212">
        <v>0</v>
      </c>
      <c r="S85" s="212">
        <v>0</v>
      </c>
      <c r="T85" s="212">
        <v>0</v>
      </c>
      <c r="U85" s="212">
        <v>0</v>
      </c>
      <c r="V85" s="212">
        <v>0</v>
      </c>
      <c r="W85" s="212">
        <v>0</v>
      </c>
      <c r="X85" s="212">
        <v>0</v>
      </c>
      <c r="Y85" s="212">
        <v>0</v>
      </c>
      <c r="Z85" s="212">
        <v>0</v>
      </c>
      <c r="AA85" s="212">
        <v>0</v>
      </c>
      <c r="AB85" s="212">
        <v>0</v>
      </c>
      <c r="AC85" s="212">
        <v>0</v>
      </c>
      <c r="AD85" s="212">
        <v>0</v>
      </c>
      <c r="AE85" s="212">
        <v>0</v>
      </c>
      <c r="AF85" s="198" t="s">
        <v>1190</v>
      </c>
      <c r="AG85" s="37"/>
      <c r="AH85" s="35"/>
    </row>
    <row r="86" spans="1:34" ht="15" customHeight="1">
      <c r="A86" s="36" t="s">
        <v>824</v>
      </c>
      <c r="B86" s="199" t="s">
        <v>514</v>
      </c>
      <c r="C86" s="212">
        <v>1.5043280000000001</v>
      </c>
      <c r="D86" s="212">
        <v>1.5043280000000001</v>
      </c>
      <c r="E86" s="212">
        <v>1.5043280000000001</v>
      </c>
      <c r="F86" s="212">
        <v>1.600268</v>
      </c>
      <c r="G86" s="212">
        <v>1.600268</v>
      </c>
      <c r="H86" s="212">
        <v>1.600268</v>
      </c>
      <c r="I86" s="212">
        <v>1.600268</v>
      </c>
      <c r="J86" s="212">
        <v>1.600268</v>
      </c>
      <c r="K86" s="212">
        <v>1.600268</v>
      </c>
      <c r="L86" s="212">
        <v>1.600268</v>
      </c>
      <c r="M86" s="212">
        <v>1.600268</v>
      </c>
      <c r="N86" s="212">
        <v>1.600268</v>
      </c>
      <c r="O86" s="212">
        <v>1.600268</v>
      </c>
      <c r="P86" s="212">
        <v>1.600268</v>
      </c>
      <c r="Q86" s="212">
        <v>1.600268</v>
      </c>
      <c r="R86" s="212">
        <v>1.600268</v>
      </c>
      <c r="S86" s="212">
        <v>1.600268</v>
      </c>
      <c r="T86" s="212">
        <v>1.600268</v>
      </c>
      <c r="U86" s="212">
        <v>1.600268</v>
      </c>
      <c r="V86" s="212">
        <v>1.600268</v>
      </c>
      <c r="W86" s="212">
        <v>1.600268</v>
      </c>
      <c r="X86" s="212">
        <v>1.600268</v>
      </c>
      <c r="Y86" s="212">
        <v>1.600268</v>
      </c>
      <c r="Z86" s="212">
        <v>1.600268</v>
      </c>
      <c r="AA86" s="212">
        <v>1.600268</v>
      </c>
      <c r="AB86" s="212">
        <v>1.600268</v>
      </c>
      <c r="AC86" s="212">
        <v>1.600268</v>
      </c>
      <c r="AD86" s="212">
        <v>1.600268</v>
      </c>
      <c r="AE86" s="212">
        <v>1.600268</v>
      </c>
      <c r="AF86" s="198">
        <v>2.2100000000000002E-3</v>
      </c>
      <c r="AG86" s="37"/>
      <c r="AH86" s="35"/>
    </row>
    <row r="87" spans="1:34" ht="15" customHeight="1">
      <c r="A87" s="36" t="s">
        <v>823</v>
      </c>
      <c r="B87" s="201" t="s">
        <v>189</v>
      </c>
      <c r="C87" s="213">
        <v>2.6622620000000001</v>
      </c>
      <c r="D87" s="213">
        <v>2.7138710000000001</v>
      </c>
      <c r="E87" s="213">
        <v>2.753298</v>
      </c>
      <c r="F87" s="213">
        <v>2.8757890000000002</v>
      </c>
      <c r="G87" s="213">
        <v>2.9037959999999998</v>
      </c>
      <c r="H87" s="213">
        <v>2.933783</v>
      </c>
      <c r="I87" s="213">
        <v>2.9653160000000001</v>
      </c>
      <c r="J87" s="213">
        <v>2.9986329999999999</v>
      </c>
      <c r="K87" s="213">
        <v>3.033134</v>
      </c>
      <c r="L87" s="213">
        <v>3.0688719999999998</v>
      </c>
      <c r="M87" s="213">
        <v>3.1053440000000001</v>
      </c>
      <c r="N87" s="213">
        <v>3.1437719999999998</v>
      </c>
      <c r="O87" s="213">
        <v>3.184631</v>
      </c>
      <c r="P87" s="213">
        <v>3.2279909999999998</v>
      </c>
      <c r="Q87" s="213">
        <v>3.2742719999999998</v>
      </c>
      <c r="R87" s="213">
        <v>3.3225660000000001</v>
      </c>
      <c r="S87" s="213">
        <v>3.37073</v>
      </c>
      <c r="T87" s="213">
        <v>3.4188800000000001</v>
      </c>
      <c r="U87" s="213">
        <v>3.4692949999999998</v>
      </c>
      <c r="V87" s="213">
        <v>3.522723</v>
      </c>
      <c r="W87" s="213">
        <v>3.5790540000000002</v>
      </c>
      <c r="X87" s="213">
        <v>3.6376240000000002</v>
      </c>
      <c r="Y87" s="213">
        <v>3.6976499999999999</v>
      </c>
      <c r="Z87" s="213">
        <v>3.758788</v>
      </c>
      <c r="AA87" s="213">
        <v>3.8213029999999999</v>
      </c>
      <c r="AB87" s="213">
        <v>3.885329</v>
      </c>
      <c r="AC87" s="213">
        <v>3.9510450000000001</v>
      </c>
      <c r="AD87" s="213">
        <v>4.0193250000000003</v>
      </c>
      <c r="AE87" s="213">
        <v>4.0928120000000003</v>
      </c>
      <c r="AF87" s="195">
        <v>1.5478E-2</v>
      </c>
      <c r="AG87" s="37"/>
      <c r="AH87" s="35"/>
    </row>
    <row r="88" spans="1:34" ht="15" customHeight="1">
      <c r="A88" s="35"/>
      <c r="B88" s="201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>
      <c r="A89" s="36" t="s">
        <v>822</v>
      </c>
      <c r="B89" s="199" t="s">
        <v>199</v>
      </c>
      <c r="C89" s="212">
        <v>1.436652</v>
      </c>
      <c r="D89" s="212">
        <v>1.4447680000000001</v>
      </c>
      <c r="E89" s="212">
        <v>1.4506079999999999</v>
      </c>
      <c r="F89" s="212">
        <v>1.4544870000000001</v>
      </c>
      <c r="G89" s="212">
        <v>1.4585729999999999</v>
      </c>
      <c r="H89" s="212">
        <v>1.4629639999999999</v>
      </c>
      <c r="I89" s="212">
        <v>1.467632</v>
      </c>
      <c r="J89" s="212">
        <v>1.472623</v>
      </c>
      <c r="K89" s="212">
        <v>1.4778199999999999</v>
      </c>
      <c r="L89" s="212">
        <v>1.4832129999999999</v>
      </c>
      <c r="M89" s="212">
        <v>1.4887490000000001</v>
      </c>
      <c r="N89" s="212">
        <v>1.4946539999999999</v>
      </c>
      <c r="O89" s="212">
        <v>1.50105</v>
      </c>
      <c r="P89" s="212">
        <v>1.5079450000000001</v>
      </c>
      <c r="Q89" s="212">
        <v>1.5153540000000001</v>
      </c>
      <c r="R89" s="212">
        <v>1.5231669999999999</v>
      </c>
      <c r="S89" s="212">
        <v>1.530637</v>
      </c>
      <c r="T89" s="212">
        <v>1.5377149999999999</v>
      </c>
      <c r="U89" s="212">
        <v>1.5451760000000001</v>
      </c>
      <c r="V89" s="212">
        <v>1.5531280000000001</v>
      </c>
      <c r="W89" s="212">
        <v>1.5617110000000001</v>
      </c>
      <c r="X89" s="212">
        <v>1.5707180000000001</v>
      </c>
      <c r="Y89" s="212">
        <v>1.57978</v>
      </c>
      <c r="Z89" s="212">
        <v>1.5889139999999999</v>
      </c>
      <c r="AA89" s="212">
        <v>1.5982339999999999</v>
      </c>
      <c r="AB89" s="212">
        <v>1.6077889999999999</v>
      </c>
      <c r="AC89" s="212">
        <v>1.6176090000000001</v>
      </c>
      <c r="AD89" s="212">
        <v>1.627839</v>
      </c>
      <c r="AE89" s="212">
        <v>1.6387769999999999</v>
      </c>
      <c r="AF89" s="198">
        <v>4.712E-3</v>
      </c>
      <c r="AG89" s="37"/>
      <c r="AH89" s="35"/>
    </row>
    <row r="90" spans="1:34" ht="15" customHeight="1" thickBot="1">
      <c r="A90" s="36" t="s">
        <v>821</v>
      </c>
      <c r="B90" s="199" t="s">
        <v>200</v>
      </c>
      <c r="C90" s="212">
        <v>1.2256100000000001</v>
      </c>
      <c r="D90" s="212">
        <v>1.2691030000000001</v>
      </c>
      <c r="E90" s="212">
        <v>1.302689</v>
      </c>
      <c r="F90" s="212">
        <v>1.4213020000000001</v>
      </c>
      <c r="G90" s="212">
        <v>1.4452229999999999</v>
      </c>
      <c r="H90" s="212">
        <v>1.4708190000000001</v>
      </c>
      <c r="I90" s="212">
        <v>1.497684</v>
      </c>
      <c r="J90" s="212">
        <v>1.5260100000000001</v>
      </c>
      <c r="K90" s="212">
        <v>1.555315</v>
      </c>
      <c r="L90" s="212">
        <v>1.5856589999999999</v>
      </c>
      <c r="M90" s="212">
        <v>1.6165940000000001</v>
      </c>
      <c r="N90" s="212">
        <v>1.6491180000000001</v>
      </c>
      <c r="O90" s="212">
        <v>1.683581</v>
      </c>
      <c r="P90" s="212">
        <v>1.720046</v>
      </c>
      <c r="Q90" s="212">
        <v>1.758918</v>
      </c>
      <c r="R90" s="212">
        <v>1.7993980000000001</v>
      </c>
      <c r="S90" s="212">
        <v>1.840093</v>
      </c>
      <c r="T90" s="212">
        <v>1.881165</v>
      </c>
      <c r="U90" s="212">
        <v>1.9241189999999999</v>
      </c>
      <c r="V90" s="212">
        <v>1.9695959999999999</v>
      </c>
      <c r="W90" s="212">
        <v>2.0173429999999999</v>
      </c>
      <c r="X90" s="212">
        <v>2.0669059999999999</v>
      </c>
      <c r="Y90" s="212">
        <v>2.1178699999999999</v>
      </c>
      <c r="Z90" s="212">
        <v>2.1698740000000001</v>
      </c>
      <c r="AA90" s="212">
        <v>2.2230690000000002</v>
      </c>
      <c r="AB90" s="212">
        <v>2.277539</v>
      </c>
      <c r="AC90" s="212">
        <v>2.3334359999999998</v>
      </c>
      <c r="AD90" s="212">
        <v>2.391486</v>
      </c>
      <c r="AE90" s="212">
        <v>2.454034</v>
      </c>
      <c r="AF90" s="198">
        <v>2.5106E-2</v>
      </c>
      <c r="AG90" s="37"/>
      <c r="AH90" s="35"/>
    </row>
    <row r="91" spans="1:34" ht="15" customHeight="1">
      <c r="A91" s="35"/>
      <c r="B91" s="223" t="s">
        <v>2126</v>
      </c>
      <c r="C91" s="224"/>
      <c r="D91" s="224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183"/>
    </row>
    <row r="92" spans="1:34" ht="15" customHeight="1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>
      <c r="A96" s="35"/>
      <c r="B96" s="37" t="s">
        <v>2127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2123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2128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2564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/>
    <row r="114" ht="12" customHeight="1"/>
    <row r="120" ht="12" customHeight="1"/>
    <row r="125" ht="12" customHeight="1"/>
    <row r="155" spans="2:32" ht="15" customHeight="1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>
      <c r="B156" s="219"/>
      <c r="C156" s="219"/>
      <c r="D156" s="219"/>
      <c r="E156" s="219"/>
      <c r="F156" s="219"/>
      <c r="G156" s="219"/>
      <c r="H156" s="219"/>
      <c r="I156" s="219"/>
      <c r="J156" s="219"/>
      <c r="K156" s="219"/>
      <c r="L156" s="219"/>
      <c r="M156" s="219"/>
      <c r="N156" s="219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19"/>
      <c r="Z156" s="219"/>
      <c r="AA156" s="219"/>
      <c r="AB156" s="219"/>
      <c r="AC156" s="219"/>
      <c r="AD156" s="219"/>
      <c r="AE156" s="219"/>
      <c r="AF156" s="219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91" spans="2:32" ht="15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>
      <c r="B292" s="219"/>
      <c r="C292" s="219"/>
      <c r="D292" s="219"/>
      <c r="E292" s="219"/>
      <c r="F292" s="219"/>
      <c r="G292" s="219"/>
      <c r="H292" s="219"/>
      <c r="I292" s="219"/>
      <c r="J292" s="219"/>
      <c r="K292" s="219"/>
      <c r="L292" s="219"/>
      <c r="M292" s="219"/>
      <c r="N292" s="219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19"/>
      <c r="Z292" s="219"/>
      <c r="AA292" s="219"/>
      <c r="AB292" s="219"/>
      <c r="AC292" s="219"/>
      <c r="AD292" s="219"/>
      <c r="AE292" s="219"/>
      <c r="AF292" s="219"/>
    </row>
    <row r="294" spans="2:32" ht="12" customHeight="1"/>
    <row r="295" spans="2:32" ht="12" customHeight="1"/>
    <row r="296" spans="2:32" ht="12" customHeight="1"/>
    <row r="297" spans="2:32" ht="12" customHeight="1"/>
    <row r="298" spans="2:32" ht="12" customHeight="1"/>
    <row r="299" spans="2:32" ht="12" customHeight="1"/>
    <row r="300" spans="2:32" ht="12" customHeight="1"/>
    <row r="301" spans="2:32" ht="12" customHeight="1"/>
    <row r="302" spans="2:32" ht="12" customHeight="1"/>
    <row r="303" spans="2:32" ht="12" customHeight="1"/>
    <row r="304" spans="2:32" ht="12" customHeight="1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ht="12" customHeight="1"/>
    <row r="371" spans="2:32" ht="12" customHeight="1"/>
    <row r="372" spans="2:32" ht="12" customHeight="1"/>
    <row r="373" spans="2:32" ht="12" customHeight="1"/>
    <row r="374" spans="2:32" ht="12" customHeight="1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/>
    <row r="376" spans="2:32" ht="12" customHeight="1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>
      <c r="B378" s="219"/>
      <c r="C378" s="219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19"/>
    </row>
    <row r="379" spans="2:32" ht="12" customHeight="1"/>
    <row r="380" spans="2:32" ht="12" customHeight="1"/>
    <row r="381" spans="2:32" ht="12" customHeight="1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2" spans="2:32" ht="15" customHeight="1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>
      <c r="B560" s="219"/>
      <c r="C560" s="219"/>
      <c r="D560" s="219"/>
      <c r="E560" s="219"/>
      <c r="F560" s="219"/>
      <c r="G560" s="219"/>
      <c r="H560" s="219"/>
      <c r="I560" s="219"/>
      <c r="J560" s="219"/>
      <c r="K560" s="219"/>
      <c r="L560" s="219"/>
      <c r="M560" s="219"/>
      <c r="N560" s="219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19"/>
      <c r="Z560" s="219"/>
      <c r="AA560" s="219"/>
      <c r="AB560" s="219"/>
      <c r="AC560" s="219"/>
      <c r="AD560" s="219"/>
      <c r="AE560" s="219"/>
      <c r="AF560" s="219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51" spans="2:32" ht="15" customHeight="1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>
      <c r="B652" s="219"/>
      <c r="C652" s="219"/>
      <c r="D652" s="219"/>
      <c r="E652" s="219"/>
      <c r="F652" s="219"/>
      <c r="G652" s="219"/>
      <c r="H652" s="219"/>
      <c r="I652" s="219"/>
      <c r="J652" s="219"/>
      <c r="K652" s="219"/>
      <c r="L652" s="219"/>
      <c r="M652" s="219"/>
      <c r="N652" s="219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19"/>
      <c r="AF652" s="219"/>
    </row>
    <row r="655" spans="2:32" ht="12" customHeight="1"/>
    <row r="656" spans="2:32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27" spans="2:32" ht="15" customHeight="1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</row>
    <row r="731" spans="2:32" ht="12" customHeight="1"/>
    <row r="732" spans="2:32" ht="12" customHeight="1"/>
    <row r="733" spans="2:32" ht="12" customHeight="1"/>
    <row r="734" spans="2:32" ht="12" customHeight="1"/>
    <row r="735" spans="2:32" ht="12" customHeight="1"/>
    <row r="736" spans="2:32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8" spans="2:32" ht="15" customHeight="1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>
      <c r="B819" s="219"/>
      <c r="C819" s="219"/>
      <c r="D819" s="219"/>
      <c r="E819" s="219"/>
      <c r="F819" s="219"/>
      <c r="G819" s="219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19"/>
    </row>
    <row r="823" spans="2:32" ht="12" customHeight="1"/>
    <row r="824" spans="2:32" ht="12" customHeight="1"/>
    <row r="825" spans="2:32" ht="12" customHeight="1"/>
    <row r="826" spans="2:32" ht="12" customHeight="1"/>
    <row r="827" spans="2:32" ht="12" customHeight="1"/>
    <row r="828" spans="2:32" ht="12" customHeight="1"/>
    <row r="829" spans="2:32" ht="12" customHeight="1"/>
    <row r="830" spans="2:32" ht="12" customHeight="1"/>
    <row r="831" spans="2:32" ht="12" customHeight="1"/>
    <row r="832" spans="2: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97" spans="2:32" ht="15" customHeight="1">
      <c r="B897" s="219"/>
      <c r="C897" s="219"/>
      <c r="D897" s="219"/>
      <c r="E897" s="219"/>
      <c r="F897" s="219"/>
      <c r="G897" s="219"/>
      <c r="H897" s="219"/>
      <c r="I897" s="219"/>
      <c r="J897" s="219"/>
      <c r="K897" s="219"/>
      <c r="L897" s="219"/>
      <c r="M897" s="219"/>
      <c r="N897" s="219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19"/>
      <c r="Z897" s="219"/>
      <c r="AA897" s="219"/>
      <c r="AB897" s="219"/>
      <c r="AC897" s="219"/>
      <c r="AD897" s="219"/>
      <c r="AE897" s="219"/>
      <c r="AF897" s="219"/>
    </row>
    <row r="899" spans="2:32" ht="12" customHeight="1"/>
    <row r="900" spans="2:32" ht="12" customHeight="1"/>
    <row r="901" spans="2:32" ht="12" customHeight="1"/>
    <row r="902" spans="2:32" ht="12" customHeight="1"/>
    <row r="903" spans="2:32" ht="12" customHeight="1"/>
    <row r="904" spans="2:32" ht="12" customHeight="1"/>
    <row r="905" spans="2:32" ht="12" customHeight="1"/>
    <row r="906" spans="2:32" ht="12" customHeight="1"/>
    <row r="907" spans="2:32" ht="12" customHeight="1"/>
    <row r="908" spans="2:32" ht="12" customHeight="1"/>
    <row r="909" spans="2:32" ht="12" customHeight="1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82" spans="2:32" ht="15" customHeight="1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>
      <c r="B983" s="219"/>
      <c r="C983" s="219"/>
      <c r="D983" s="219"/>
      <c r="E983" s="219"/>
      <c r="F983" s="219"/>
      <c r="G983" s="219"/>
      <c r="H983" s="219"/>
      <c r="I983" s="219"/>
      <c r="J983" s="219"/>
      <c r="K983" s="219"/>
      <c r="L983" s="219"/>
      <c r="M983" s="219"/>
      <c r="N983" s="219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19"/>
      <c r="Z983" s="219"/>
      <c r="AA983" s="219"/>
      <c r="AB983" s="219"/>
      <c r="AC983" s="219"/>
      <c r="AD983" s="219"/>
      <c r="AE983" s="219"/>
      <c r="AF983" s="219"/>
    </row>
    <row r="986" spans="2:32" ht="12" customHeight="1"/>
    <row r="987" spans="2:32" ht="12" customHeight="1"/>
    <row r="988" spans="2:32" ht="12" customHeight="1"/>
    <row r="989" spans="2:32" ht="12" customHeight="1"/>
    <row r="990" spans="2:32" ht="12" customHeight="1"/>
    <row r="991" spans="2:32" ht="12" customHeight="1"/>
    <row r="992" spans="2:3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81" spans="2:32" ht="15" customHeight="1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>
      <c r="B1082" s="219"/>
      <c r="C1082" s="219"/>
      <c r="D1082" s="219"/>
      <c r="E1082" s="219"/>
      <c r="F1082" s="219"/>
      <c r="G1082" s="219"/>
      <c r="H1082" s="219"/>
      <c r="I1082" s="219"/>
      <c r="J1082" s="219"/>
      <c r="K1082" s="219"/>
      <c r="L1082" s="219"/>
      <c r="M1082" s="219"/>
      <c r="N1082" s="219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19"/>
      <c r="Z1082" s="219"/>
      <c r="AA1082" s="219"/>
      <c r="AB1082" s="219"/>
      <c r="AC1082" s="219"/>
      <c r="AD1082" s="219"/>
      <c r="AE1082" s="219"/>
      <c r="AF1082" s="219"/>
    </row>
    <row r="1085" spans="2:32" ht="12" customHeight="1"/>
    <row r="1086" spans="2:32" ht="12" customHeight="1"/>
    <row r="1087" spans="2:32" ht="12" customHeight="1"/>
    <row r="1088" spans="2:32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78" spans="2:32" ht="15" customHeight="1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>
      <c r="B1179" s="219"/>
      <c r="C1179" s="219"/>
      <c r="D1179" s="219"/>
      <c r="E1179" s="219"/>
      <c r="F1179" s="219"/>
      <c r="G1179" s="219"/>
      <c r="H1179" s="219"/>
      <c r="I1179" s="219"/>
      <c r="J1179" s="219"/>
      <c r="K1179" s="219"/>
      <c r="L1179" s="219"/>
      <c r="M1179" s="219"/>
      <c r="N1179" s="219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19"/>
      <c r="Z1179" s="219"/>
      <c r="AA1179" s="219"/>
      <c r="AB1179" s="219"/>
      <c r="AC1179" s="219"/>
      <c r="AD1179" s="219"/>
      <c r="AE1179" s="219"/>
      <c r="AF1179" s="219"/>
    </row>
    <row r="1184" spans="2:32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spans="2:32" ht="12" customHeight="1">
      <c r="B1313" s="219"/>
      <c r="C1313" s="219"/>
      <c r="D1313" s="219"/>
      <c r="E1313" s="219"/>
      <c r="F1313" s="219"/>
      <c r="G1313" s="219"/>
      <c r="H1313" s="219"/>
      <c r="I1313" s="219"/>
      <c r="J1313" s="219"/>
      <c r="K1313" s="219"/>
      <c r="L1313" s="219"/>
      <c r="M1313" s="219"/>
      <c r="N1313" s="219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19"/>
      <c r="Z1313" s="219"/>
      <c r="AA1313" s="219"/>
      <c r="AB1313" s="219"/>
      <c r="AC1313" s="219"/>
      <c r="AD1313" s="219"/>
      <c r="AE1313" s="219"/>
      <c r="AF1313" s="219"/>
    </row>
    <row r="1314" spans="2:32" ht="12" customHeight="1"/>
    <row r="1315" spans="2:32" ht="12" customHeight="1"/>
    <row r="1325" spans="2:32" ht="15" customHeight="1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91:AG91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885</v>
      </c>
      <c r="B10" s="52" t="s">
        <v>884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2093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883</v>
      </c>
    </row>
    <row r="17" spans="1:33" ht="15" customHeight="1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/>
    <row r="28" spans="1:33" ht="12" customHeight="1">
      <c r="B28" s="53" t="s">
        <v>872</v>
      </c>
    </row>
    <row r="29" spans="1:33" ht="12" customHeight="1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/>
    <row r="40" spans="1:33" ht="12" customHeight="1">
      <c r="B40" s="53" t="s">
        <v>861</v>
      </c>
    </row>
    <row r="41" spans="1:33" ht="15" customHeight="1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>
      <c r="B55" s="53" t="s">
        <v>357</v>
      </c>
    </row>
    <row r="56" spans="1:33" ht="15" customHeight="1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>
      <c r="B60" s="53" t="s">
        <v>2015</v>
      </c>
    </row>
    <row r="61" spans="1:33" ht="15" customHeight="1">
      <c r="B61" s="53" t="s">
        <v>456</v>
      </c>
    </row>
    <row r="62" spans="1:33" ht="15" customHeight="1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>
      <c r="B66" s="53" t="s">
        <v>841</v>
      </c>
    </row>
    <row r="67" spans="1:33" ht="15" customHeight="1">
      <c r="B67" s="53" t="s">
        <v>2035</v>
      </c>
    </row>
    <row r="68" spans="1:33" ht="15" customHeight="1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>
      <c r="B73" s="53" t="s">
        <v>834</v>
      </c>
    </row>
    <row r="74" spans="1:33" ht="12" customHeight="1"/>
    <row r="75" spans="1:33" ht="15" customHeight="1">
      <c r="B75" s="53" t="s">
        <v>833</v>
      </c>
    </row>
    <row r="76" spans="1:33" ht="15" customHeight="1">
      <c r="B76" s="53" t="s">
        <v>194</v>
      </c>
    </row>
    <row r="77" spans="1:33" ht="15" customHeight="1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>
      <c r="B82" s="53" t="s">
        <v>197</v>
      </c>
    </row>
    <row r="83" spans="1:34" ht="15" customHeight="1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>
      <c r="B88" s="53" t="s">
        <v>198</v>
      </c>
    </row>
    <row r="89" spans="1:34" ht="12" customHeight="1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>
      <c r="B91" s="225" t="s">
        <v>2016</v>
      </c>
      <c r="C91" s="226"/>
      <c r="D91" s="226"/>
      <c r="E91" s="226"/>
      <c r="F91" s="226"/>
      <c r="G91" s="226"/>
      <c r="H91" s="226"/>
      <c r="I91" s="226"/>
      <c r="J91" s="226"/>
      <c r="K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142"/>
    </row>
    <row r="92" spans="1:34" ht="15" customHeight="1">
      <c r="B92" s="22" t="s">
        <v>2017</v>
      </c>
    </row>
    <row r="93" spans="1:34" ht="15" customHeight="1">
      <c r="B93" s="22" t="s">
        <v>2018</v>
      </c>
    </row>
    <row r="94" spans="1:34" ht="15" customHeight="1">
      <c r="B94" s="22" t="s">
        <v>2011</v>
      </c>
    </row>
    <row r="95" spans="1:34" ht="15" customHeight="1">
      <c r="B95" s="22" t="s">
        <v>2019</v>
      </c>
    </row>
    <row r="96" spans="1:34" ht="15" customHeight="1">
      <c r="B96" s="22" t="s">
        <v>2020</v>
      </c>
    </row>
    <row r="97" spans="2:2" ht="12" customHeight="1">
      <c r="B97" s="22" t="s">
        <v>1984</v>
      </c>
    </row>
    <row r="98" spans="2:2" ht="15" customHeight="1">
      <c r="B98" s="22" t="s">
        <v>2036</v>
      </c>
    </row>
    <row r="99" spans="2:2" ht="15" customHeight="1">
      <c r="B99" s="22" t="s">
        <v>1985</v>
      </c>
    </row>
    <row r="100" spans="2:2" ht="15" customHeight="1">
      <c r="B100" s="22" t="s">
        <v>2037</v>
      </c>
    </row>
    <row r="101" spans="2:2" ht="15" customHeight="1">
      <c r="B101" s="22" t="s">
        <v>2021</v>
      </c>
    </row>
    <row r="102" spans="2:2" ht="15" customHeight="1">
      <c r="B102" s="22" t="s">
        <v>2022</v>
      </c>
    </row>
    <row r="104" spans="2:2" ht="12" customHeight="1"/>
    <row r="110" spans="2:2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2560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2561</v>
      </c>
      <c r="E4" s="185"/>
      <c r="F4" s="185"/>
      <c r="G4" s="194" t="s">
        <v>2562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948</v>
      </c>
      <c r="B10" s="205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180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5"/>
      <c r="B15" s="201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>
      <c r="A16" s="35"/>
      <c r="B16" s="201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>
      <c r="A17" s="36" t="s">
        <v>946</v>
      </c>
      <c r="B17" s="199" t="s">
        <v>26</v>
      </c>
      <c r="C17" s="210">
        <v>5.2394000000000003E-2</v>
      </c>
      <c r="D17" s="210">
        <v>4.9780999999999999E-2</v>
      </c>
      <c r="E17" s="210">
        <v>4.7213999999999999E-2</v>
      </c>
      <c r="F17" s="210">
        <v>4.4734999999999997E-2</v>
      </c>
      <c r="G17" s="210">
        <v>4.2387000000000001E-2</v>
      </c>
      <c r="H17" s="210">
        <v>4.0210000000000003E-2</v>
      </c>
      <c r="I17" s="210">
        <v>3.8240999999999997E-2</v>
      </c>
      <c r="J17" s="210">
        <v>3.6514999999999999E-2</v>
      </c>
      <c r="K17" s="210">
        <v>3.5061000000000002E-2</v>
      </c>
      <c r="L17" s="210">
        <v>3.3903000000000003E-2</v>
      </c>
      <c r="M17" s="210">
        <v>3.3061E-2</v>
      </c>
      <c r="N17" s="210">
        <v>3.2550999999999997E-2</v>
      </c>
      <c r="O17" s="210">
        <v>3.2378999999999998E-2</v>
      </c>
      <c r="P17" s="210">
        <v>3.2378999999999998E-2</v>
      </c>
      <c r="Q17" s="210">
        <v>3.2378999999999998E-2</v>
      </c>
      <c r="R17" s="210">
        <v>3.2378999999999998E-2</v>
      </c>
      <c r="S17" s="210">
        <v>3.2378999999999998E-2</v>
      </c>
      <c r="T17" s="210">
        <v>3.2378999999999998E-2</v>
      </c>
      <c r="U17" s="210">
        <v>3.2378999999999998E-2</v>
      </c>
      <c r="V17" s="210">
        <v>3.2378999999999998E-2</v>
      </c>
      <c r="W17" s="210">
        <v>3.2378999999999998E-2</v>
      </c>
      <c r="X17" s="210">
        <v>3.2378999999999998E-2</v>
      </c>
      <c r="Y17" s="210">
        <v>3.2378999999999998E-2</v>
      </c>
      <c r="Z17" s="210">
        <v>3.2378999999999998E-2</v>
      </c>
      <c r="AA17" s="210">
        <v>3.2378999999999998E-2</v>
      </c>
      <c r="AB17" s="210">
        <v>3.2378999999999998E-2</v>
      </c>
      <c r="AC17" s="210">
        <v>3.2378999999999998E-2</v>
      </c>
      <c r="AD17" s="210">
        <v>3.2378999999999998E-2</v>
      </c>
      <c r="AE17" s="210">
        <v>3.2378999999999998E-2</v>
      </c>
      <c r="AF17" s="198">
        <v>-1.7041000000000001E-2</v>
      </c>
      <c r="AG17" s="37"/>
    </row>
    <row r="18" spans="1:33" ht="15" customHeight="1">
      <c r="A18" s="36" t="s">
        <v>945</v>
      </c>
      <c r="B18" s="199" t="s">
        <v>27</v>
      </c>
      <c r="C18" s="210">
        <v>431.68884300000002</v>
      </c>
      <c r="D18" s="210">
        <v>424.68164100000001</v>
      </c>
      <c r="E18" s="210">
        <v>422.74176</v>
      </c>
      <c r="F18" s="210">
        <v>422.79718000000003</v>
      </c>
      <c r="G18" s="210">
        <v>424.23095699999999</v>
      </c>
      <c r="H18" s="210">
        <v>425.60919200000001</v>
      </c>
      <c r="I18" s="210">
        <v>426.93499800000001</v>
      </c>
      <c r="J18" s="210">
        <v>428.15670799999998</v>
      </c>
      <c r="K18" s="210">
        <v>429.08715799999999</v>
      </c>
      <c r="L18" s="210">
        <v>430.53955100000002</v>
      </c>
      <c r="M18" s="210">
        <v>433.51293900000002</v>
      </c>
      <c r="N18" s="210">
        <v>435.050659</v>
      </c>
      <c r="O18" s="210">
        <v>436.87918100000002</v>
      </c>
      <c r="P18" s="210">
        <v>438.72732500000001</v>
      </c>
      <c r="Q18" s="210">
        <v>440.18386800000002</v>
      </c>
      <c r="R18" s="210">
        <v>442.77221700000001</v>
      </c>
      <c r="S18" s="210">
        <v>445.24963400000001</v>
      </c>
      <c r="T18" s="210">
        <v>447.53008999999997</v>
      </c>
      <c r="U18" s="210">
        <v>449.82141100000001</v>
      </c>
      <c r="V18" s="210">
        <v>451.83126800000002</v>
      </c>
      <c r="W18" s="210">
        <v>453.83273300000002</v>
      </c>
      <c r="X18" s="210">
        <v>455.7276</v>
      </c>
      <c r="Y18" s="210">
        <v>457.34527600000001</v>
      </c>
      <c r="Z18" s="210">
        <v>458.99700899999999</v>
      </c>
      <c r="AA18" s="210">
        <v>460.61682100000002</v>
      </c>
      <c r="AB18" s="210">
        <v>462.180206</v>
      </c>
      <c r="AC18" s="210">
        <v>463.82748400000003</v>
      </c>
      <c r="AD18" s="210">
        <v>465.50219700000002</v>
      </c>
      <c r="AE18" s="210">
        <v>467.114441</v>
      </c>
      <c r="AF18" s="198">
        <v>2.8210000000000002E-3</v>
      </c>
      <c r="AG18" s="37"/>
    </row>
    <row r="19" spans="1:33" ht="15" customHeight="1">
      <c r="A19" s="36" t="s">
        <v>944</v>
      </c>
      <c r="B19" s="199" t="s">
        <v>45</v>
      </c>
      <c r="C19" s="210">
        <v>66.090134000000006</v>
      </c>
      <c r="D19" s="210">
        <v>89.043007000000003</v>
      </c>
      <c r="E19" s="210">
        <v>89.349884000000003</v>
      </c>
      <c r="F19" s="210">
        <v>90.143799000000001</v>
      </c>
      <c r="G19" s="210">
        <v>91.171761000000004</v>
      </c>
      <c r="H19" s="210">
        <v>92.073311000000004</v>
      </c>
      <c r="I19" s="210">
        <v>92.726730000000003</v>
      </c>
      <c r="J19" s="210">
        <v>93.422882000000001</v>
      </c>
      <c r="K19" s="210">
        <v>93.933066999999994</v>
      </c>
      <c r="L19" s="210">
        <v>94.390488000000005</v>
      </c>
      <c r="M19" s="210">
        <v>95.446242999999996</v>
      </c>
      <c r="N19" s="210">
        <v>95.703002999999995</v>
      </c>
      <c r="O19" s="210">
        <v>95.984084999999993</v>
      </c>
      <c r="P19" s="210">
        <v>96.229423999999995</v>
      </c>
      <c r="Q19" s="210">
        <v>96.408187999999996</v>
      </c>
      <c r="R19" s="210">
        <v>96.887237999999996</v>
      </c>
      <c r="S19" s="210">
        <v>97.334091000000001</v>
      </c>
      <c r="T19" s="210">
        <v>97.65992</v>
      </c>
      <c r="U19" s="210">
        <v>97.929030999999995</v>
      </c>
      <c r="V19" s="210">
        <v>98.073432999999994</v>
      </c>
      <c r="W19" s="210">
        <v>98.244690000000006</v>
      </c>
      <c r="X19" s="210">
        <v>98.404099000000002</v>
      </c>
      <c r="Y19" s="210">
        <v>98.500031000000007</v>
      </c>
      <c r="Z19" s="210">
        <v>98.589721999999995</v>
      </c>
      <c r="AA19" s="210">
        <v>98.64743</v>
      </c>
      <c r="AB19" s="210">
        <v>98.669312000000005</v>
      </c>
      <c r="AC19" s="210">
        <v>98.700226000000001</v>
      </c>
      <c r="AD19" s="210">
        <v>98.731018000000006</v>
      </c>
      <c r="AE19" s="210">
        <v>98.733581999999998</v>
      </c>
      <c r="AF19" s="198">
        <v>1.4439E-2</v>
      </c>
      <c r="AG19" s="37"/>
    </row>
    <row r="20" spans="1:33" ht="15" customHeight="1">
      <c r="A20" s="36" t="s">
        <v>943</v>
      </c>
      <c r="B20" s="199" t="s">
        <v>28</v>
      </c>
      <c r="C20" s="210">
        <v>120.270309</v>
      </c>
      <c r="D20" s="210">
        <v>118.751846</v>
      </c>
      <c r="E20" s="210">
        <v>118.488518</v>
      </c>
      <c r="F20" s="210">
        <v>118.688492</v>
      </c>
      <c r="G20" s="210">
        <v>119.20796199999999</v>
      </c>
      <c r="H20" s="210">
        <v>119.5728</v>
      </c>
      <c r="I20" s="210">
        <v>119.793961</v>
      </c>
      <c r="J20" s="210">
        <v>120.04528000000001</v>
      </c>
      <c r="K20" s="210">
        <v>120.213516</v>
      </c>
      <c r="L20" s="210">
        <v>120.563187</v>
      </c>
      <c r="M20" s="210">
        <v>121.341599</v>
      </c>
      <c r="N20" s="210">
        <v>121.86479199999999</v>
      </c>
      <c r="O20" s="210">
        <v>122.493073</v>
      </c>
      <c r="P20" s="210">
        <v>123.13458300000001</v>
      </c>
      <c r="Q20" s="210">
        <v>123.658737</v>
      </c>
      <c r="R20" s="210">
        <v>124.489456</v>
      </c>
      <c r="S20" s="210">
        <v>125.28884100000001</v>
      </c>
      <c r="T20" s="210">
        <v>126.032471</v>
      </c>
      <c r="U20" s="210">
        <v>126.79167200000001</v>
      </c>
      <c r="V20" s="210">
        <v>127.490234</v>
      </c>
      <c r="W20" s="210">
        <v>128.188705</v>
      </c>
      <c r="X20" s="210">
        <v>128.856415</v>
      </c>
      <c r="Y20" s="210">
        <v>129.441925</v>
      </c>
      <c r="Z20" s="210">
        <v>130.040649</v>
      </c>
      <c r="AA20" s="210">
        <v>130.63327000000001</v>
      </c>
      <c r="AB20" s="210">
        <v>131.21220400000001</v>
      </c>
      <c r="AC20" s="210">
        <v>131.81366</v>
      </c>
      <c r="AD20" s="210">
        <v>132.425049</v>
      </c>
      <c r="AE20" s="210">
        <v>133.012192</v>
      </c>
      <c r="AF20" s="198">
        <v>3.6029999999999999E-3</v>
      </c>
      <c r="AG20" s="37"/>
    </row>
    <row r="21" spans="1:33" ht="15" customHeight="1">
      <c r="A21" s="36" t="s">
        <v>942</v>
      </c>
      <c r="B21" s="199" t="s">
        <v>29</v>
      </c>
      <c r="C21" s="210">
        <v>29.682967999999999</v>
      </c>
      <c r="D21" s="210">
        <v>29.758869000000001</v>
      </c>
      <c r="E21" s="210">
        <v>30.146758999999999</v>
      </c>
      <c r="F21" s="210">
        <v>30.637978</v>
      </c>
      <c r="G21" s="210">
        <v>31.194728999999999</v>
      </c>
      <c r="H21" s="210">
        <v>31.688334999999999</v>
      </c>
      <c r="I21" s="210">
        <v>32.140937999999998</v>
      </c>
      <c r="J21" s="210">
        <v>32.530436999999999</v>
      </c>
      <c r="K21" s="210">
        <v>32.875312999999998</v>
      </c>
      <c r="L21" s="210">
        <v>33.238861</v>
      </c>
      <c r="M21" s="210">
        <v>33.579017999999998</v>
      </c>
      <c r="N21" s="210">
        <v>33.877018</v>
      </c>
      <c r="O21" s="210">
        <v>34.128684999999997</v>
      </c>
      <c r="P21" s="210">
        <v>34.353442999999999</v>
      </c>
      <c r="Q21" s="210">
        <v>34.538184999999999</v>
      </c>
      <c r="R21" s="210">
        <v>34.786034000000001</v>
      </c>
      <c r="S21" s="210">
        <v>35.022221000000002</v>
      </c>
      <c r="T21" s="210">
        <v>35.257686999999997</v>
      </c>
      <c r="U21" s="210">
        <v>35.507747999999999</v>
      </c>
      <c r="V21" s="210">
        <v>35.757252000000001</v>
      </c>
      <c r="W21" s="210">
        <v>36.001877</v>
      </c>
      <c r="X21" s="210">
        <v>36.238014</v>
      </c>
      <c r="Y21" s="210">
        <v>36.449466999999999</v>
      </c>
      <c r="Z21" s="210">
        <v>36.665745000000001</v>
      </c>
      <c r="AA21" s="210">
        <v>36.882747999999999</v>
      </c>
      <c r="AB21" s="210">
        <v>37.09742</v>
      </c>
      <c r="AC21" s="210">
        <v>37.319622000000003</v>
      </c>
      <c r="AD21" s="210">
        <v>37.545807000000003</v>
      </c>
      <c r="AE21" s="210">
        <v>37.766235000000002</v>
      </c>
      <c r="AF21" s="198">
        <v>8.6390000000000008E-3</v>
      </c>
      <c r="AG21" s="37"/>
    </row>
    <row r="22" spans="1:33" ht="15" customHeight="1">
      <c r="A22" s="36" t="s">
        <v>941</v>
      </c>
      <c r="B22" s="199" t="s">
        <v>44</v>
      </c>
      <c r="C22" s="210">
        <v>647.78466800000001</v>
      </c>
      <c r="D22" s="210">
        <v>662.28515600000003</v>
      </c>
      <c r="E22" s="210">
        <v>660.77417000000003</v>
      </c>
      <c r="F22" s="210">
        <v>662.31219499999997</v>
      </c>
      <c r="G22" s="210">
        <v>665.84771699999999</v>
      </c>
      <c r="H22" s="210">
        <v>668.98388699999998</v>
      </c>
      <c r="I22" s="210">
        <v>671.63488800000005</v>
      </c>
      <c r="J22" s="210">
        <v>674.19183299999997</v>
      </c>
      <c r="K22" s="210">
        <v>676.14404300000001</v>
      </c>
      <c r="L22" s="210">
        <v>678.76593000000003</v>
      </c>
      <c r="M22" s="210">
        <v>683.91290300000003</v>
      </c>
      <c r="N22" s="210">
        <v>686.52801499999998</v>
      </c>
      <c r="O22" s="210">
        <v>689.51739499999996</v>
      </c>
      <c r="P22" s="210">
        <v>692.47717299999999</v>
      </c>
      <c r="Q22" s="210">
        <v>694.82141100000001</v>
      </c>
      <c r="R22" s="210">
        <v>698.96728499999995</v>
      </c>
      <c r="S22" s="210">
        <v>702.92718500000001</v>
      </c>
      <c r="T22" s="210">
        <v>706.51257299999997</v>
      </c>
      <c r="U22" s="210">
        <v>710.08227499999998</v>
      </c>
      <c r="V22" s="210">
        <v>713.18463099999997</v>
      </c>
      <c r="W22" s="210">
        <v>716.30041500000004</v>
      </c>
      <c r="X22" s="210">
        <v>719.25860599999999</v>
      </c>
      <c r="Y22" s="210">
        <v>721.76910399999997</v>
      </c>
      <c r="Z22" s="210">
        <v>724.32556199999999</v>
      </c>
      <c r="AA22" s="210">
        <v>726.81274399999995</v>
      </c>
      <c r="AB22" s="210">
        <v>729.19152799999995</v>
      </c>
      <c r="AC22" s="210">
        <v>731.69341999999995</v>
      </c>
      <c r="AD22" s="210">
        <v>734.23651099999995</v>
      </c>
      <c r="AE22" s="210">
        <v>736.65887499999997</v>
      </c>
      <c r="AF22" s="198">
        <v>4.6020000000000002E-3</v>
      </c>
      <c r="AG22" s="37"/>
    </row>
    <row r="23" spans="1:33" ht="15" customHeight="1">
      <c r="A23" s="36" t="s">
        <v>940</v>
      </c>
      <c r="B23" s="199" t="s">
        <v>30</v>
      </c>
      <c r="C23" s="210">
        <v>119.742149</v>
      </c>
      <c r="D23" s="210">
        <v>117.096878</v>
      </c>
      <c r="E23" s="210">
        <v>116.69553399999999</v>
      </c>
      <c r="F23" s="210">
        <v>116.87709</v>
      </c>
      <c r="G23" s="210">
        <v>117.380386</v>
      </c>
      <c r="H23" s="210">
        <v>117.749481</v>
      </c>
      <c r="I23" s="210">
        <v>117.92749000000001</v>
      </c>
      <c r="J23" s="210">
        <v>118.15503699999999</v>
      </c>
      <c r="K23" s="210">
        <v>118.246742</v>
      </c>
      <c r="L23" s="210">
        <v>118.39877300000001</v>
      </c>
      <c r="M23" s="210">
        <v>119.10726200000001</v>
      </c>
      <c r="N23" s="210">
        <v>119.29026</v>
      </c>
      <c r="O23" s="210">
        <v>119.575577</v>
      </c>
      <c r="P23" s="210">
        <v>119.868607</v>
      </c>
      <c r="Q23" s="210">
        <v>120.077911</v>
      </c>
      <c r="R23" s="210">
        <v>120.549927</v>
      </c>
      <c r="S23" s="210">
        <v>120.60543800000001</v>
      </c>
      <c r="T23" s="210">
        <v>120.112869</v>
      </c>
      <c r="U23" s="210">
        <v>119.67094400000001</v>
      </c>
      <c r="V23" s="210">
        <v>119.223579</v>
      </c>
      <c r="W23" s="210">
        <v>118.84626799999999</v>
      </c>
      <c r="X23" s="210">
        <v>118.50116</v>
      </c>
      <c r="Y23" s="210">
        <v>118.16031599999999</v>
      </c>
      <c r="Z23" s="210">
        <v>117.895882</v>
      </c>
      <c r="AA23" s="210">
        <v>117.666962</v>
      </c>
      <c r="AB23" s="210">
        <v>117.44731899999999</v>
      </c>
      <c r="AC23" s="210">
        <v>117.29792</v>
      </c>
      <c r="AD23" s="210">
        <v>117.22255699999999</v>
      </c>
      <c r="AE23" s="210">
        <v>117.140587</v>
      </c>
      <c r="AF23" s="198">
        <v>-7.8399999999999997E-4</v>
      </c>
      <c r="AG23" s="37"/>
    </row>
    <row r="24" spans="1:33" ht="15" customHeight="1">
      <c r="A24" s="36" t="s">
        <v>939</v>
      </c>
      <c r="B24" s="199" t="s">
        <v>31</v>
      </c>
      <c r="C24" s="210">
        <v>0</v>
      </c>
      <c r="D24" s="210">
        <v>0</v>
      </c>
      <c r="E24" s="210">
        <v>0</v>
      </c>
      <c r="F24" s="210">
        <v>0</v>
      </c>
      <c r="G24" s="210">
        <v>0</v>
      </c>
      <c r="H24" s="210">
        <v>0</v>
      </c>
      <c r="I24" s="210">
        <v>0</v>
      </c>
      <c r="J24" s="210">
        <v>0</v>
      </c>
      <c r="K24" s="210">
        <v>0</v>
      </c>
      <c r="L24" s="210">
        <v>0</v>
      </c>
      <c r="M24" s="210">
        <v>0</v>
      </c>
      <c r="N24" s="210">
        <v>0</v>
      </c>
      <c r="O24" s="210">
        <v>0</v>
      </c>
      <c r="P24" s="210">
        <v>0</v>
      </c>
      <c r="Q24" s="210">
        <v>0</v>
      </c>
      <c r="R24" s="210">
        <v>0</v>
      </c>
      <c r="S24" s="210">
        <v>0</v>
      </c>
      <c r="T24" s="210">
        <v>0</v>
      </c>
      <c r="U24" s="210">
        <v>0</v>
      </c>
      <c r="V24" s="210">
        <v>0</v>
      </c>
      <c r="W24" s="210">
        <v>0</v>
      </c>
      <c r="X24" s="210">
        <v>0</v>
      </c>
      <c r="Y24" s="210">
        <v>0</v>
      </c>
      <c r="Z24" s="210">
        <v>0</v>
      </c>
      <c r="AA24" s="210">
        <v>0</v>
      </c>
      <c r="AB24" s="210">
        <v>0</v>
      </c>
      <c r="AC24" s="210">
        <v>0</v>
      </c>
      <c r="AD24" s="210">
        <v>0</v>
      </c>
      <c r="AE24" s="210">
        <v>0</v>
      </c>
      <c r="AF24" s="198" t="s">
        <v>1190</v>
      </c>
      <c r="AG24" s="37"/>
    </row>
    <row r="25" spans="1:33" ht="12" customHeight="1">
      <c r="A25" s="36" t="s">
        <v>938</v>
      </c>
      <c r="B25" s="199" t="s">
        <v>32</v>
      </c>
      <c r="C25" s="210">
        <v>174.97929400000001</v>
      </c>
      <c r="D25" s="210">
        <v>176.67163099999999</v>
      </c>
      <c r="E25" s="210">
        <v>179.19296299999999</v>
      </c>
      <c r="F25" s="210">
        <v>182.34011799999999</v>
      </c>
      <c r="G25" s="210">
        <v>185.849884</v>
      </c>
      <c r="H25" s="210">
        <v>189.034088</v>
      </c>
      <c r="I25" s="210">
        <v>191.92666600000001</v>
      </c>
      <c r="J25" s="210">
        <v>194.56246899999999</v>
      </c>
      <c r="K25" s="210">
        <v>196.92228700000001</v>
      </c>
      <c r="L25" s="210">
        <v>199.27041600000001</v>
      </c>
      <c r="M25" s="210">
        <v>201.49423200000001</v>
      </c>
      <c r="N25" s="210">
        <v>203.485016</v>
      </c>
      <c r="O25" s="210">
        <v>205.14601099999999</v>
      </c>
      <c r="P25" s="210">
        <v>206.68225100000001</v>
      </c>
      <c r="Q25" s="210">
        <v>208.07420300000001</v>
      </c>
      <c r="R25" s="210">
        <v>209.765961</v>
      </c>
      <c r="S25" s="210">
        <v>211.41546600000001</v>
      </c>
      <c r="T25" s="210">
        <v>213.01208500000001</v>
      </c>
      <c r="U25" s="210">
        <v>214.709351</v>
      </c>
      <c r="V25" s="210">
        <v>216.41395600000001</v>
      </c>
      <c r="W25" s="210">
        <v>218.089294</v>
      </c>
      <c r="X25" s="210">
        <v>219.71916200000001</v>
      </c>
      <c r="Y25" s="210">
        <v>221.220215</v>
      </c>
      <c r="Z25" s="210">
        <v>222.75676000000001</v>
      </c>
      <c r="AA25" s="210">
        <v>224.291641</v>
      </c>
      <c r="AB25" s="210">
        <v>225.80128500000001</v>
      </c>
      <c r="AC25" s="210">
        <v>227.34977699999999</v>
      </c>
      <c r="AD25" s="210">
        <v>228.915268</v>
      </c>
      <c r="AE25" s="210">
        <v>230.4496</v>
      </c>
      <c r="AF25" s="198">
        <v>9.8829999999999994E-3</v>
      </c>
      <c r="AG25" s="37"/>
    </row>
    <row r="26" spans="1:33" ht="12" customHeight="1">
      <c r="A26" s="36" t="s">
        <v>937</v>
      </c>
      <c r="B26" s="199" t="s">
        <v>36</v>
      </c>
      <c r="C26" s="210">
        <v>249.054596</v>
      </c>
      <c r="D26" s="210">
        <v>248.72126800000001</v>
      </c>
      <c r="E26" s="210">
        <v>251.15287799999999</v>
      </c>
      <c r="F26" s="210">
        <v>254.49307300000001</v>
      </c>
      <c r="G26" s="210">
        <v>258.39721700000001</v>
      </c>
      <c r="H26" s="210">
        <v>261.78961199999998</v>
      </c>
      <c r="I26" s="210">
        <v>264.62939499999999</v>
      </c>
      <c r="J26" s="210">
        <v>267.24603300000001</v>
      </c>
      <c r="K26" s="210">
        <v>269.43594400000001</v>
      </c>
      <c r="L26" s="210">
        <v>271.56622299999998</v>
      </c>
      <c r="M26" s="210">
        <v>273.92904700000003</v>
      </c>
      <c r="N26" s="210">
        <v>275.92364500000002</v>
      </c>
      <c r="O26" s="210">
        <v>277.58303799999999</v>
      </c>
      <c r="P26" s="210">
        <v>279.03997800000002</v>
      </c>
      <c r="Q26" s="210">
        <v>280.26678500000003</v>
      </c>
      <c r="R26" s="210">
        <v>282.00915500000002</v>
      </c>
      <c r="S26" s="210">
        <v>283.68841600000002</v>
      </c>
      <c r="T26" s="210">
        <v>285.26483200000001</v>
      </c>
      <c r="U26" s="210">
        <v>286.91857900000002</v>
      </c>
      <c r="V26" s="210">
        <v>288.53170799999998</v>
      </c>
      <c r="W26" s="210">
        <v>290.15139799999997</v>
      </c>
      <c r="X26" s="210">
        <v>291.707581</v>
      </c>
      <c r="Y26" s="210">
        <v>293.06341600000002</v>
      </c>
      <c r="Z26" s="210">
        <v>294.44976800000001</v>
      </c>
      <c r="AA26" s="210">
        <v>295.82659899999999</v>
      </c>
      <c r="AB26" s="210">
        <v>297.17584199999999</v>
      </c>
      <c r="AC26" s="210">
        <v>298.58334400000001</v>
      </c>
      <c r="AD26" s="210">
        <v>300.01361100000003</v>
      </c>
      <c r="AE26" s="210">
        <v>301.39428700000002</v>
      </c>
      <c r="AF26" s="198">
        <v>6.8360000000000001E-3</v>
      </c>
      <c r="AG26" s="37"/>
    </row>
    <row r="27" spans="1:33" ht="12" customHeight="1">
      <c r="A27" s="36" t="s">
        <v>936</v>
      </c>
      <c r="B27" s="201" t="s">
        <v>35</v>
      </c>
      <c r="C27" s="211">
        <v>1191.560669</v>
      </c>
      <c r="D27" s="211">
        <v>1204.7749020000001</v>
      </c>
      <c r="E27" s="211">
        <v>1207.815552</v>
      </c>
      <c r="F27" s="211">
        <v>1216.022461</v>
      </c>
      <c r="G27" s="211">
        <v>1227.47522</v>
      </c>
      <c r="H27" s="211">
        <v>1237.557129</v>
      </c>
      <c r="I27" s="211">
        <v>1246.118408</v>
      </c>
      <c r="J27" s="211">
        <v>1254.1552730000001</v>
      </c>
      <c r="K27" s="211">
        <v>1260.7490230000001</v>
      </c>
      <c r="L27" s="211">
        <v>1268.001221</v>
      </c>
      <c r="M27" s="211">
        <v>1278.443481</v>
      </c>
      <c r="N27" s="211">
        <v>1285.2270510000001</v>
      </c>
      <c r="O27" s="211">
        <v>1291.8220209999999</v>
      </c>
      <c r="P27" s="211">
        <v>1298.0679929999999</v>
      </c>
      <c r="Q27" s="211">
        <v>1303.2402340000001</v>
      </c>
      <c r="R27" s="211">
        <v>1311.2923579999999</v>
      </c>
      <c r="S27" s="211">
        <v>1318.636475</v>
      </c>
      <c r="T27" s="211">
        <v>1324.9023440000001</v>
      </c>
      <c r="U27" s="211">
        <v>1331.381226</v>
      </c>
      <c r="V27" s="211">
        <v>1337.3538820000001</v>
      </c>
      <c r="W27" s="211">
        <v>1343.3873289999999</v>
      </c>
      <c r="X27" s="211">
        <v>1349.1865230000001</v>
      </c>
      <c r="Y27" s="211">
        <v>1354.213135</v>
      </c>
      <c r="Z27" s="211">
        <v>1359.4279790000001</v>
      </c>
      <c r="AA27" s="211">
        <v>1364.5979</v>
      </c>
      <c r="AB27" s="211">
        <v>1369.615967</v>
      </c>
      <c r="AC27" s="211">
        <v>1374.924438</v>
      </c>
      <c r="AD27" s="211">
        <v>1380.387939</v>
      </c>
      <c r="AE27" s="211">
        <v>1385.643311</v>
      </c>
      <c r="AF27" s="195">
        <v>5.4039999999999999E-3</v>
      </c>
      <c r="AG27" s="37"/>
    </row>
    <row r="28" spans="1:33" ht="12" customHeight="1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>
      <c r="A29" s="35"/>
      <c r="B29" s="201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>
      <c r="A30" s="36" t="s">
        <v>935</v>
      </c>
      <c r="B30" s="199" t="s">
        <v>27</v>
      </c>
      <c r="C30" s="210">
        <v>398.18859900000001</v>
      </c>
      <c r="D30" s="210">
        <v>382.910034</v>
      </c>
      <c r="E30" s="210">
        <v>373.89880399999998</v>
      </c>
      <c r="F30" s="210">
        <v>373.84225500000002</v>
      </c>
      <c r="G30" s="210">
        <v>373.91626000000002</v>
      </c>
      <c r="H30" s="210">
        <v>371.54061899999999</v>
      </c>
      <c r="I30" s="210">
        <v>371.54070999999999</v>
      </c>
      <c r="J30" s="210">
        <v>376.26693699999998</v>
      </c>
      <c r="K30" s="210">
        <v>378.19656400000002</v>
      </c>
      <c r="L30" s="210">
        <v>376.134705</v>
      </c>
      <c r="M30" s="210">
        <v>373.96289100000001</v>
      </c>
      <c r="N30" s="210">
        <v>373.27322400000003</v>
      </c>
      <c r="O30" s="210">
        <v>373.00509599999998</v>
      </c>
      <c r="P30" s="210">
        <v>374.33453400000002</v>
      </c>
      <c r="Q30" s="210">
        <v>376.43524200000002</v>
      </c>
      <c r="R30" s="210">
        <v>379.45281999999997</v>
      </c>
      <c r="S30" s="210">
        <v>383.05587800000001</v>
      </c>
      <c r="T30" s="210">
        <v>385.82873499999999</v>
      </c>
      <c r="U30" s="210">
        <v>389.04660000000001</v>
      </c>
      <c r="V30" s="210">
        <v>393.72314499999999</v>
      </c>
      <c r="W30" s="210">
        <v>397.25405899999998</v>
      </c>
      <c r="X30" s="210">
        <v>399.520081</v>
      </c>
      <c r="Y30" s="210">
        <v>401.33032200000002</v>
      </c>
      <c r="Z30" s="210">
        <v>403.38497899999999</v>
      </c>
      <c r="AA30" s="210">
        <v>405.94143700000001</v>
      </c>
      <c r="AB30" s="210">
        <v>408.54022200000003</v>
      </c>
      <c r="AC30" s="210">
        <v>410.88540599999999</v>
      </c>
      <c r="AD30" s="210">
        <v>413.474335</v>
      </c>
      <c r="AE30" s="210">
        <v>417.22216800000001</v>
      </c>
      <c r="AF30" s="198">
        <v>1.6689999999999999E-3</v>
      </c>
      <c r="AG30" s="37"/>
    </row>
    <row r="31" spans="1:33" ht="12" customHeight="1">
      <c r="A31" s="36" t="s">
        <v>934</v>
      </c>
      <c r="B31" s="199" t="s">
        <v>45</v>
      </c>
      <c r="C31" s="210">
        <v>15.933462</v>
      </c>
      <c r="D31" s="210">
        <v>26.37274</v>
      </c>
      <c r="E31" s="210">
        <v>26.182099999999998</v>
      </c>
      <c r="F31" s="210">
        <v>26.56448</v>
      </c>
      <c r="G31" s="210">
        <v>26.921410000000002</v>
      </c>
      <c r="H31" s="210">
        <v>27.042376999999998</v>
      </c>
      <c r="I31" s="210">
        <v>27.283028000000002</v>
      </c>
      <c r="J31" s="210">
        <v>27.893111999999999</v>
      </c>
      <c r="K31" s="210">
        <v>28.264202000000001</v>
      </c>
      <c r="L31" s="210">
        <v>28.320326000000001</v>
      </c>
      <c r="M31" s="210">
        <v>28.352412999999999</v>
      </c>
      <c r="N31" s="210">
        <v>28.46772</v>
      </c>
      <c r="O31" s="210">
        <v>28.578163</v>
      </c>
      <c r="P31" s="210">
        <v>28.804328999999999</v>
      </c>
      <c r="Q31" s="210">
        <v>29.106524</v>
      </c>
      <c r="R31" s="210">
        <v>29.500439</v>
      </c>
      <c r="S31" s="210">
        <v>29.939159</v>
      </c>
      <c r="T31" s="210">
        <v>30.310124999999999</v>
      </c>
      <c r="U31" s="210">
        <v>30.715954</v>
      </c>
      <c r="V31" s="210">
        <v>31.250696000000001</v>
      </c>
      <c r="W31" s="210">
        <v>31.699190000000002</v>
      </c>
      <c r="X31" s="210">
        <v>32.044246999999999</v>
      </c>
      <c r="Y31" s="210">
        <v>32.352459000000003</v>
      </c>
      <c r="Z31" s="210">
        <v>32.683891000000003</v>
      </c>
      <c r="AA31" s="210">
        <v>33.064117000000003</v>
      </c>
      <c r="AB31" s="210">
        <v>33.452331999999998</v>
      </c>
      <c r="AC31" s="210">
        <v>33.821601999999999</v>
      </c>
      <c r="AD31" s="210">
        <v>34.216282</v>
      </c>
      <c r="AE31" s="210">
        <v>34.719154000000003</v>
      </c>
      <c r="AF31" s="198">
        <v>2.8206999999999999E-2</v>
      </c>
      <c r="AG31" s="37"/>
    </row>
    <row r="32" spans="1:33" ht="12" customHeight="1">
      <c r="A32" s="36" t="s">
        <v>933</v>
      </c>
      <c r="B32" s="199" t="s">
        <v>28</v>
      </c>
      <c r="C32" s="210">
        <v>124.16722900000001</v>
      </c>
      <c r="D32" s="210">
        <v>120.17823799999999</v>
      </c>
      <c r="E32" s="210">
        <v>117.939285</v>
      </c>
      <c r="F32" s="210">
        <v>118.322739</v>
      </c>
      <c r="G32" s="210">
        <v>118.555725</v>
      </c>
      <c r="H32" s="210">
        <v>117.813438</v>
      </c>
      <c r="I32" s="210">
        <v>117.733948</v>
      </c>
      <c r="J32" s="210">
        <v>119.28982499999999</v>
      </c>
      <c r="K32" s="210">
        <v>119.906212</v>
      </c>
      <c r="L32" s="210">
        <v>119.206177</v>
      </c>
      <c r="M32" s="210">
        <v>118.515602</v>
      </c>
      <c r="N32" s="210">
        <v>118.37764</v>
      </c>
      <c r="O32" s="210">
        <v>118.43731699999999</v>
      </c>
      <c r="P32" s="210">
        <v>119.064751</v>
      </c>
      <c r="Q32" s="210">
        <v>119.965469</v>
      </c>
      <c r="R32" s="210">
        <v>121.182327</v>
      </c>
      <c r="S32" s="210">
        <v>122.59535200000001</v>
      </c>
      <c r="T32" s="210">
        <v>123.74443100000001</v>
      </c>
      <c r="U32" s="210">
        <v>125.074181</v>
      </c>
      <c r="V32" s="210">
        <v>126.912476</v>
      </c>
      <c r="W32" s="210">
        <v>128.33097799999999</v>
      </c>
      <c r="X32" s="210">
        <v>129.31729100000001</v>
      </c>
      <c r="Y32" s="210">
        <v>130.15188599999999</v>
      </c>
      <c r="Z32" s="210">
        <v>131.07600400000001</v>
      </c>
      <c r="AA32" s="210">
        <v>132.18658400000001</v>
      </c>
      <c r="AB32" s="210">
        <v>133.31506300000001</v>
      </c>
      <c r="AC32" s="210">
        <v>134.345642</v>
      </c>
      <c r="AD32" s="210">
        <v>135.455566</v>
      </c>
      <c r="AE32" s="210">
        <v>136.97100800000001</v>
      </c>
      <c r="AF32" s="198">
        <v>3.5109999999999998E-3</v>
      </c>
      <c r="AG32" s="37"/>
    </row>
    <row r="33" spans="1:33" ht="12" customHeight="1">
      <c r="A33" s="36" t="s">
        <v>932</v>
      </c>
      <c r="B33" s="199" t="s">
        <v>931</v>
      </c>
      <c r="C33" s="210">
        <v>877.12274200000002</v>
      </c>
      <c r="D33" s="210">
        <v>829.576233</v>
      </c>
      <c r="E33" s="210">
        <v>794.09930399999996</v>
      </c>
      <c r="F33" s="210">
        <v>885.28961200000003</v>
      </c>
      <c r="G33" s="210">
        <v>896.86798099999999</v>
      </c>
      <c r="H33" s="210">
        <v>910.80011000000002</v>
      </c>
      <c r="I33" s="210">
        <v>921.00659199999996</v>
      </c>
      <c r="J33" s="210">
        <v>929.84509300000002</v>
      </c>
      <c r="K33" s="210">
        <v>936.41357400000004</v>
      </c>
      <c r="L33" s="210">
        <v>941.34808299999997</v>
      </c>
      <c r="M33" s="210">
        <v>939.993652</v>
      </c>
      <c r="N33" s="210">
        <v>943.06506300000001</v>
      </c>
      <c r="O33" s="210">
        <v>950.23577899999998</v>
      </c>
      <c r="P33" s="210">
        <v>957.33990500000004</v>
      </c>
      <c r="Q33" s="210">
        <v>964.57629399999996</v>
      </c>
      <c r="R33" s="210">
        <v>973.44921899999997</v>
      </c>
      <c r="S33" s="210">
        <v>984.83764599999995</v>
      </c>
      <c r="T33" s="210">
        <v>995.61328100000003</v>
      </c>
      <c r="U33" s="210">
        <v>1007.633789</v>
      </c>
      <c r="V33" s="210">
        <v>1020.1769410000001</v>
      </c>
      <c r="W33" s="210">
        <v>1030.853638</v>
      </c>
      <c r="X33" s="210">
        <v>1033.5214840000001</v>
      </c>
      <c r="Y33" s="210">
        <v>1048.87085</v>
      </c>
      <c r="Z33" s="210">
        <v>1069.684692</v>
      </c>
      <c r="AA33" s="210">
        <v>1080.509033</v>
      </c>
      <c r="AB33" s="210">
        <v>1095.4487300000001</v>
      </c>
      <c r="AC33" s="210">
        <v>1107.880981</v>
      </c>
      <c r="AD33" s="210">
        <v>1120.480957</v>
      </c>
      <c r="AE33" s="210">
        <v>1133.798096</v>
      </c>
      <c r="AF33" s="198">
        <v>9.2090000000000002E-3</v>
      </c>
      <c r="AG33" s="37"/>
    </row>
    <row r="34" spans="1:33" ht="12" customHeight="1">
      <c r="A34" s="36" t="s">
        <v>930</v>
      </c>
      <c r="B34" s="199" t="s">
        <v>29</v>
      </c>
      <c r="C34" s="210">
        <v>50.012954999999998</v>
      </c>
      <c r="D34" s="210">
        <v>49.088245000000001</v>
      </c>
      <c r="E34" s="210">
        <v>48.853748000000003</v>
      </c>
      <c r="F34" s="210">
        <v>49.664188000000003</v>
      </c>
      <c r="G34" s="210">
        <v>50.379897999999997</v>
      </c>
      <c r="H34" s="210">
        <v>50.620376999999998</v>
      </c>
      <c r="I34" s="210">
        <v>51.087639000000003</v>
      </c>
      <c r="J34" s="210">
        <v>52.214011999999997</v>
      </c>
      <c r="K34" s="210">
        <v>52.872790999999999</v>
      </c>
      <c r="L34" s="210">
        <v>52.848083000000003</v>
      </c>
      <c r="M34" s="210">
        <v>52.731631999999998</v>
      </c>
      <c r="N34" s="210">
        <v>52.782158000000003</v>
      </c>
      <c r="O34" s="210">
        <v>52.832230000000003</v>
      </c>
      <c r="P34" s="210">
        <v>53.092154999999998</v>
      </c>
      <c r="Q34" s="210">
        <v>53.470398000000003</v>
      </c>
      <c r="R34" s="210">
        <v>53.982329999999997</v>
      </c>
      <c r="S34" s="210">
        <v>54.594344999999997</v>
      </c>
      <c r="T34" s="210">
        <v>55.090904000000002</v>
      </c>
      <c r="U34" s="210">
        <v>55.662528999999999</v>
      </c>
      <c r="V34" s="210">
        <v>56.460715999999998</v>
      </c>
      <c r="W34" s="210">
        <v>57.077399999999997</v>
      </c>
      <c r="X34" s="210">
        <v>57.500312999999998</v>
      </c>
      <c r="Y34" s="210">
        <v>57.853413000000003</v>
      </c>
      <c r="Z34" s="210">
        <v>58.249470000000002</v>
      </c>
      <c r="AA34" s="210">
        <v>58.730274000000001</v>
      </c>
      <c r="AB34" s="210">
        <v>59.221024</v>
      </c>
      <c r="AC34" s="210">
        <v>59.670662</v>
      </c>
      <c r="AD34" s="210">
        <v>60.160010999999997</v>
      </c>
      <c r="AE34" s="210">
        <v>60.834114</v>
      </c>
      <c r="AF34" s="198">
        <v>7.0200000000000002E-3</v>
      </c>
      <c r="AG34" s="37"/>
    </row>
    <row r="35" spans="1:33" ht="12" customHeight="1">
      <c r="A35" s="36" t="s">
        <v>929</v>
      </c>
      <c r="B35" s="199" t="s">
        <v>44</v>
      </c>
      <c r="C35" s="210">
        <v>1465.4250489999999</v>
      </c>
      <c r="D35" s="210">
        <v>1408.1254879999999</v>
      </c>
      <c r="E35" s="210">
        <v>1360.9732670000001</v>
      </c>
      <c r="F35" s="210">
        <v>1453.6832280000001</v>
      </c>
      <c r="G35" s="210">
        <v>1466.641357</v>
      </c>
      <c r="H35" s="210">
        <v>1477.8168949999999</v>
      </c>
      <c r="I35" s="210">
        <v>1488.6518550000001</v>
      </c>
      <c r="J35" s="210">
        <v>1505.5089109999999</v>
      </c>
      <c r="K35" s="210">
        <v>1515.6533199999999</v>
      </c>
      <c r="L35" s="210">
        <v>1517.857422</v>
      </c>
      <c r="M35" s="210">
        <v>1513.556274</v>
      </c>
      <c r="N35" s="210">
        <v>1515.965698</v>
      </c>
      <c r="O35" s="210">
        <v>1523.0886230000001</v>
      </c>
      <c r="P35" s="210">
        <v>1532.63562</v>
      </c>
      <c r="Q35" s="210">
        <v>1543.5539550000001</v>
      </c>
      <c r="R35" s="210">
        <v>1557.5670170000001</v>
      </c>
      <c r="S35" s="210">
        <v>1575.0223390000001</v>
      </c>
      <c r="T35" s="210">
        <v>1590.587524</v>
      </c>
      <c r="U35" s="210">
        <v>1608.1329350000001</v>
      </c>
      <c r="V35" s="210">
        <v>1628.5239260000001</v>
      </c>
      <c r="W35" s="210">
        <v>1645.215332</v>
      </c>
      <c r="X35" s="210">
        <v>1651.903442</v>
      </c>
      <c r="Y35" s="210">
        <v>1670.5589600000001</v>
      </c>
      <c r="Z35" s="210">
        <v>1695.0791019999999</v>
      </c>
      <c r="AA35" s="210">
        <v>1710.4313959999999</v>
      </c>
      <c r="AB35" s="210">
        <v>1729.9774170000001</v>
      </c>
      <c r="AC35" s="210">
        <v>1746.6042480000001</v>
      </c>
      <c r="AD35" s="210">
        <v>1763.787231</v>
      </c>
      <c r="AE35" s="210">
        <v>1783.5445560000001</v>
      </c>
      <c r="AF35" s="198">
        <v>7.0410000000000004E-3</v>
      </c>
      <c r="AG35" s="37"/>
    </row>
    <row r="36" spans="1:33" ht="12" customHeight="1">
      <c r="A36" s="36" t="s">
        <v>928</v>
      </c>
      <c r="B36" s="199" t="s">
        <v>30</v>
      </c>
      <c r="C36" s="210">
        <v>215.14359999999999</v>
      </c>
      <c r="D36" s="210">
        <v>205.307388</v>
      </c>
      <c r="E36" s="210">
        <v>201.11752300000001</v>
      </c>
      <c r="F36" s="210">
        <v>201.19357299999999</v>
      </c>
      <c r="G36" s="210">
        <v>201.000641</v>
      </c>
      <c r="H36" s="210">
        <v>199.381958</v>
      </c>
      <c r="I36" s="210">
        <v>198.59060700000001</v>
      </c>
      <c r="J36" s="210">
        <v>199.84562700000001</v>
      </c>
      <c r="K36" s="210">
        <v>199.80093400000001</v>
      </c>
      <c r="L36" s="210">
        <v>198.00814800000001</v>
      </c>
      <c r="M36" s="210">
        <v>196.17126500000001</v>
      </c>
      <c r="N36" s="210">
        <v>194.92532299999999</v>
      </c>
      <c r="O36" s="210">
        <v>193.87008700000001</v>
      </c>
      <c r="P36" s="210">
        <v>193.50169399999999</v>
      </c>
      <c r="Q36" s="210">
        <v>193.50071700000001</v>
      </c>
      <c r="R36" s="210">
        <v>193.714325</v>
      </c>
      <c r="S36" s="210">
        <v>192.98400899999999</v>
      </c>
      <c r="T36" s="210">
        <v>190.595932</v>
      </c>
      <c r="U36" s="210">
        <v>188.700806</v>
      </c>
      <c r="V36" s="210">
        <v>187.751205</v>
      </c>
      <c r="W36" s="210">
        <v>186.60122699999999</v>
      </c>
      <c r="X36" s="210">
        <v>185.202011</v>
      </c>
      <c r="Y36" s="210">
        <v>183.88346899999999</v>
      </c>
      <c r="Z36" s="210">
        <v>182.88803100000001</v>
      </c>
      <c r="AA36" s="210">
        <v>182.24504099999999</v>
      </c>
      <c r="AB36" s="210">
        <v>181.72602800000001</v>
      </c>
      <c r="AC36" s="210">
        <v>181.28492700000001</v>
      </c>
      <c r="AD36" s="210">
        <v>181.14047199999999</v>
      </c>
      <c r="AE36" s="210">
        <v>181.48332199999999</v>
      </c>
      <c r="AF36" s="198">
        <v>-6.058E-3</v>
      </c>
      <c r="AG36" s="37"/>
    </row>
    <row r="37" spans="1:33" ht="12" customHeight="1">
      <c r="A37" s="36" t="s">
        <v>927</v>
      </c>
      <c r="B37" s="199" t="s">
        <v>36</v>
      </c>
      <c r="C37" s="210">
        <v>260.35107399999998</v>
      </c>
      <c r="D37" s="210">
        <v>255.63325499999999</v>
      </c>
      <c r="E37" s="210">
        <v>254.32058699999999</v>
      </c>
      <c r="F37" s="210">
        <v>258.27047700000003</v>
      </c>
      <c r="G37" s="210">
        <v>261.72705100000002</v>
      </c>
      <c r="H37" s="210">
        <v>262.928406</v>
      </c>
      <c r="I37" s="210">
        <v>265.37677000000002</v>
      </c>
      <c r="J37" s="210">
        <v>271.36004600000001</v>
      </c>
      <c r="K37" s="210">
        <v>274.96246300000001</v>
      </c>
      <c r="L37" s="210">
        <v>275.27587899999997</v>
      </c>
      <c r="M37" s="210">
        <v>275.23828099999997</v>
      </c>
      <c r="N37" s="210">
        <v>276.05453499999999</v>
      </c>
      <c r="O37" s="210">
        <v>276.87255900000002</v>
      </c>
      <c r="P37" s="210">
        <v>278.79480000000001</v>
      </c>
      <c r="Q37" s="210">
        <v>281.42065400000001</v>
      </c>
      <c r="R37" s="210">
        <v>284.820404</v>
      </c>
      <c r="S37" s="210">
        <v>288.69418300000001</v>
      </c>
      <c r="T37" s="210">
        <v>292.00552399999998</v>
      </c>
      <c r="U37" s="210">
        <v>295.81298800000002</v>
      </c>
      <c r="V37" s="210">
        <v>300.85778800000003</v>
      </c>
      <c r="W37" s="210">
        <v>304.87390099999999</v>
      </c>
      <c r="X37" s="210">
        <v>307.87884500000001</v>
      </c>
      <c r="Y37" s="210">
        <v>310.52716099999998</v>
      </c>
      <c r="Z37" s="210">
        <v>313.41812099999999</v>
      </c>
      <c r="AA37" s="210">
        <v>316.794128</v>
      </c>
      <c r="AB37" s="210">
        <v>320.24627700000002</v>
      </c>
      <c r="AC37" s="210">
        <v>323.48278800000003</v>
      </c>
      <c r="AD37" s="210">
        <v>326.95703099999997</v>
      </c>
      <c r="AE37" s="210">
        <v>331.46533199999999</v>
      </c>
      <c r="AF37" s="198">
        <v>8.6619999999999996E-3</v>
      </c>
      <c r="AG37" s="37"/>
    </row>
    <row r="38" spans="1:33" ht="12" customHeight="1">
      <c r="A38" s="36" t="s">
        <v>926</v>
      </c>
      <c r="B38" s="201" t="s">
        <v>35</v>
      </c>
      <c r="C38" s="211">
        <v>1940.919678</v>
      </c>
      <c r="D38" s="211">
        <v>1869.0661620000001</v>
      </c>
      <c r="E38" s="211">
        <v>1816.4113769999999</v>
      </c>
      <c r="F38" s="211">
        <v>1913.1473390000001</v>
      </c>
      <c r="G38" s="211">
        <v>1929.369019</v>
      </c>
      <c r="H38" s="211">
        <v>1940.127197</v>
      </c>
      <c r="I38" s="211">
        <v>1952.6191409999999</v>
      </c>
      <c r="J38" s="211">
        <v>1976.7146</v>
      </c>
      <c r="K38" s="211">
        <v>1990.4167480000001</v>
      </c>
      <c r="L38" s="211">
        <v>1991.1414789999999</v>
      </c>
      <c r="M38" s="211">
        <v>1984.9658199999999</v>
      </c>
      <c r="N38" s="211">
        <v>1986.945557</v>
      </c>
      <c r="O38" s="211">
        <v>1993.8312989999999</v>
      </c>
      <c r="P38" s="211">
        <v>2004.932129</v>
      </c>
      <c r="Q38" s="211">
        <v>2018.475342</v>
      </c>
      <c r="R38" s="211">
        <v>2036.101807</v>
      </c>
      <c r="S38" s="211">
        <v>2056.7004390000002</v>
      </c>
      <c r="T38" s="211">
        <v>2073.1889649999998</v>
      </c>
      <c r="U38" s="211">
        <v>2092.6467290000001</v>
      </c>
      <c r="V38" s="211">
        <v>2117.1328119999998</v>
      </c>
      <c r="W38" s="211">
        <v>2136.6904300000001</v>
      </c>
      <c r="X38" s="211">
        <v>2144.984375</v>
      </c>
      <c r="Y38" s="211">
        <v>2164.969482</v>
      </c>
      <c r="Z38" s="211">
        <v>2191.3852539999998</v>
      </c>
      <c r="AA38" s="211">
        <v>2209.4704590000001</v>
      </c>
      <c r="AB38" s="211">
        <v>2231.9497070000002</v>
      </c>
      <c r="AC38" s="211">
        <v>2251.3720699999999</v>
      </c>
      <c r="AD38" s="211">
        <v>2271.8847660000001</v>
      </c>
      <c r="AE38" s="211">
        <v>2296.493164</v>
      </c>
      <c r="AF38" s="195">
        <v>6.0260000000000001E-3</v>
      </c>
      <c r="AG38" s="37"/>
    </row>
    <row r="39" spans="1:33" ht="12" customHeight="1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>
      <c r="A40" s="35"/>
      <c r="B40" s="201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>
      <c r="A41" s="36" t="s">
        <v>925</v>
      </c>
      <c r="B41" s="199" t="s">
        <v>26</v>
      </c>
      <c r="C41" s="210">
        <v>7.9886410000000003</v>
      </c>
      <c r="D41" s="210">
        <v>7.3568340000000001</v>
      </c>
      <c r="E41" s="210">
        <v>6.8575790000000003</v>
      </c>
      <c r="F41" s="210">
        <v>6.5393999999999997</v>
      </c>
      <c r="G41" s="210">
        <v>6.2799360000000002</v>
      </c>
      <c r="H41" s="210">
        <v>6.0026599999999997</v>
      </c>
      <c r="I41" s="210">
        <v>5.7571219999999999</v>
      </c>
      <c r="J41" s="210">
        <v>5.524381</v>
      </c>
      <c r="K41" s="210">
        <v>5.3352760000000004</v>
      </c>
      <c r="L41" s="210">
        <v>5.0919340000000002</v>
      </c>
      <c r="M41" s="210">
        <v>4.8951979999999997</v>
      </c>
      <c r="N41" s="210">
        <v>4.8265370000000001</v>
      </c>
      <c r="O41" s="210">
        <v>4.7679499999999999</v>
      </c>
      <c r="P41" s="210">
        <v>4.7575130000000003</v>
      </c>
      <c r="Q41" s="210">
        <v>4.7286049999999999</v>
      </c>
      <c r="R41" s="210">
        <v>4.71488</v>
      </c>
      <c r="S41" s="210">
        <v>4.6853179999999996</v>
      </c>
      <c r="T41" s="210">
        <v>4.6580469999999998</v>
      </c>
      <c r="U41" s="210">
        <v>4.6002419999999997</v>
      </c>
      <c r="V41" s="210">
        <v>4.607208</v>
      </c>
      <c r="W41" s="210">
        <v>4.6122589999999999</v>
      </c>
      <c r="X41" s="210">
        <v>4.6226459999999996</v>
      </c>
      <c r="Y41" s="210">
        <v>4.6255069999999998</v>
      </c>
      <c r="Z41" s="210">
        <v>4.6171600000000002</v>
      </c>
      <c r="AA41" s="210">
        <v>4.5870150000000001</v>
      </c>
      <c r="AB41" s="210">
        <v>4.560943</v>
      </c>
      <c r="AC41" s="210">
        <v>4.5817600000000001</v>
      </c>
      <c r="AD41" s="210">
        <v>4.5889740000000003</v>
      </c>
      <c r="AE41" s="210">
        <v>4.572044</v>
      </c>
      <c r="AF41" s="198">
        <v>-1.9733000000000001E-2</v>
      </c>
      <c r="AG41" s="37"/>
    </row>
    <row r="42" spans="1:33" ht="15" customHeight="1">
      <c r="A42" s="36" t="s">
        <v>924</v>
      </c>
      <c r="B42" s="199" t="s">
        <v>27</v>
      </c>
      <c r="C42" s="210">
        <v>222.15330499999999</v>
      </c>
      <c r="D42" s="210">
        <v>211.57965100000001</v>
      </c>
      <c r="E42" s="210">
        <v>208.42263800000001</v>
      </c>
      <c r="F42" s="210">
        <v>204.23876999999999</v>
      </c>
      <c r="G42" s="210">
        <v>201.11750799999999</v>
      </c>
      <c r="H42" s="210">
        <v>197.60675000000001</v>
      </c>
      <c r="I42" s="210">
        <v>195.996048</v>
      </c>
      <c r="J42" s="210">
        <v>194.48397800000001</v>
      </c>
      <c r="K42" s="210">
        <v>192.823441</v>
      </c>
      <c r="L42" s="210">
        <v>191.310745</v>
      </c>
      <c r="M42" s="210">
        <v>190.57193000000001</v>
      </c>
      <c r="N42" s="210">
        <v>189.88720699999999</v>
      </c>
      <c r="O42" s="210">
        <v>188.95030199999999</v>
      </c>
      <c r="P42" s="210">
        <v>188.62863200000001</v>
      </c>
      <c r="Q42" s="210">
        <v>188.00528</v>
      </c>
      <c r="R42" s="210">
        <v>187.92971800000001</v>
      </c>
      <c r="S42" s="210">
        <v>187.27873199999999</v>
      </c>
      <c r="T42" s="210">
        <v>186.78454600000001</v>
      </c>
      <c r="U42" s="210">
        <v>186.89782700000001</v>
      </c>
      <c r="V42" s="210">
        <v>187.27816799999999</v>
      </c>
      <c r="W42" s="210">
        <v>187.812927</v>
      </c>
      <c r="X42" s="210">
        <v>188.939346</v>
      </c>
      <c r="Y42" s="210">
        <v>189.62823499999999</v>
      </c>
      <c r="Z42" s="210">
        <v>190.39764400000001</v>
      </c>
      <c r="AA42" s="210">
        <v>190.24321</v>
      </c>
      <c r="AB42" s="210">
        <v>189.476257</v>
      </c>
      <c r="AC42" s="210">
        <v>189.315155</v>
      </c>
      <c r="AD42" s="210">
        <v>189.52392599999999</v>
      </c>
      <c r="AE42" s="210">
        <v>189.53469799999999</v>
      </c>
      <c r="AF42" s="198">
        <v>-5.6550000000000003E-3</v>
      </c>
      <c r="AG42" s="37"/>
    </row>
    <row r="43" spans="1:33" ht="15" customHeight="1">
      <c r="A43" s="36" t="s">
        <v>923</v>
      </c>
      <c r="B43" s="199" t="s">
        <v>28</v>
      </c>
      <c r="C43" s="210">
        <v>48.523769000000001</v>
      </c>
      <c r="D43" s="210">
        <v>46.661797</v>
      </c>
      <c r="E43" s="210">
        <v>46.238906999999998</v>
      </c>
      <c r="F43" s="210">
        <v>46.127045000000003</v>
      </c>
      <c r="G43" s="210">
        <v>46.232674000000003</v>
      </c>
      <c r="H43" s="210">
        <v>46.025008999999997</v>
      </c>
      <c r="I43" s="210">
        <v>46.170802999999999</v>
      </c>
      <c r="J43" s="210">
        <v>46.053306999999997</v>
      </c>
      <c r="K43" s="210">
        <v>46.048583999999998</v>
      </c>
      <c r="L43" s="210">
        <v>45.944183000000002</v>
      </c>
      <c r="M43" s="210">
        <v>45.998531</v>
      </c>
      <c r="N43" s="210">
        <v>46.114628000000003</v>
      </c>
      <c r="O43" s="210">
        <v>46.187339999999999</v>
      </c>
      <c r="P43" s="210">
        <v>46.377482999999998</v>
      </c>
      <c r="Q43" s="210">
        <v>46.368462000000001</v>
      </c>
      <c r="R43" s="210">
        <v>46.439563999999997</v>
      </c>
      <c r="S43" s="210">
        <v>46.450080999999997</v>
      </c>
      <c r="T43" s="210">
        <v>46.39761</v>
      </c>
      <c r="U43" s="210">
        <v>46.569659999999999</v>
      </c>
      <c r="V43" s="210">
        <v>46.746730999999997</v>
      </c>
      <c r="W43" s="210">
        <v>46.929732999999999</v>
      </c>
      <c r="X43" s="210">
        <v>47.232384000000003</v>
      </c>
      <c r="Y43" s="210">
        <v>47.417380999999999</v>
      </c>
      <c r="Z43" s="210">
        <v>47.534050000000001</v>
      </c>
      <c r="AA43" s="210">
        <v>47.457465999999997</v>
      </c>
      <c r="AB43" s="210">
        <v>47.302352999999997</v>
      </c>
      <c r="AC43" s="210">
        <v>47.558598000000003</v>
      </c>
      <c r="AD43" s="210">
        <v>47.745353999999999</v>
      </c>
      <c r="AE43" s="210">
        <v>47.734572999999997</v>
      </c>
      <c r="AF43" s="198">
        <v>-5.8500000000000002E-4</v>
      </c>
      <c r="AG43" s="37"/>
    </row>
    <row r="44" spans="1:33" ht="15" customHeight="1">
      <c r="A44" s="36" t="s">
        <v>922</v>
      </c>
      <c r="B44" s="199" t="s">
        <v>29</v>
      </c>
      <c r="C44" s="210">
        <v>27.118746000000002</v>
      </c>
      <c r="D44" s="210">
        <v>26.356777000000001</v>
      </c>
      <c r="E44" s="210">
        <v>26.851870999999999</v>
      </c>
      <c r="F44" s="210">
        <v>26.925833000000001</v>
      </c>
      <c r="G44" s="210">
        <v>27.284929000000002</v>
      </c>
      <c r="H44" s="210">
        <v>27.445627000000002</v>
      </c>
      <c r="I44" s="210">
        <v>27.715235</v>
      </c>
      <c r="J44" s="210">
        <v>27.786854000000002</v>
      </c>
      <c r="K44" s="210">
        <v>27.871254</v>
      </c>
      <c r="L44" s="210">
        <v>27.888701999999999</v>
      </c>
      <c r="M44" s="210">
        <v>28.020583999999999</v>
      </c>
      <c r="N44" s="210">
        <v>28.129332999999999</v>
      </c>
      <c r="O44" s="210">
        <v>28.124634</v>
      </c>
      <c r="P44" s="210">
        <v>28.177574</v>
      </c>
      <c r="Q44" s="210">
        <v>28.094076000000001</v>
      </c>
      <c r="R44" s="210">
        <v>28.07686</v>
      </c>
      <c r="S44" s="210">
        <v>27.899719000000001</v>
      </c>
      <c r="T44" s="210">
        <v>27.717732999999999</v>
      </c>
      <c r="U44" s="210">
        <v>27.675536999999998</v>
      </c>
      <c r="V44" s="210">
        <v>27.655052000000001</v>
      </c>
      <c r="W44" s="210">
        <v>27.668963999999999</v>
      </c>
      <c r="X44" s="210">
        <v>27.702950999999999</v>
      </c>
      <c r="Y44" s="210">
        <v>27.677481</v>
      </c>
      <c r="Z44" s="210">
        <v>27.664268</v>
      </c>
      <c r="AA44" s="210">
        <v>27.510904</v>
      </c>
      <c r="AB44" s="210">
        <v>27.318957999999999</v>
      </c>
      <c r="AC44" s="210">
        <v>27.337368000000001</v>
      </c>
      <c r="AD44" s="210">
        <v>27.363865000000001</v>
      </c>
      <c r="AE44" s="210">
        <v>27.251830999999999</v>
      </c>
      <c r="AF44" s="198">
        <v>1.75E-4</v>
      </c>
      <c r="AG44" s="37"/>
    </row>
    <row r="45" spans="1:33" ht="15" customHeight="1">
      <c r="A45" s="36" t="s">
        <v>921</v>
      </c>
      <c r="B45" s="199" t="s">
        <v>44</v>
      </c>
      <c r="C45" s="210">
        <v>305.78445399999998</v>
      </c>
      <c r="D45" s="210">
        <v>291.95507800000001</v>
      </c>
      <c r="E45" s="210">
        <v>288.37097199999999</v>
      </c>
      <c r="F45" s="210">
        <v>283.83105499999999</v>
      </c>
      <c r="G45" s="210">
        <v>280.91507000000001</v>
      </c>
      <c r="H45" s="210">
        <v>277.08004799999998</v>
      </c>
      <c r="I45" s="210">
        <v>275.63922100000002</v>
      </c>
      <c r="J45" s="210">
        <v>273.84854100000001</v>
      </c>
      <c r="K45" s="210">
        <v>272.078552</v>
      </c>
      <c r="L45" s="210">
        <v>270.23556500000001</v>
      </c>
      <c r="M45" s="210">
        <v>269.486267</v>
      </c>
      <c r="N45" s="210">
        <v>268.95770299999998</v>
      </c>
      <c r="O45" s="210">
        <v>268.03021200000001</v>
      </c>
      <c r="P45" s="210">
        <v>267.941193</v>
      </c>
      <c r="Q45" s="210">
        <v>267.19644199999999</v>
      </c>
      <c r="R45" s="210">
        <v>267.16101099999997</v>
      </c>
      <c r="S45" s="210">
        <v>266.31384300000002</v>
      </c>
      <c r="T45" s="210">
        <v>265.557953</v>
      </c>
      <c r="U45" s="210">
        <v>265.74325599999997</v>
      </c>
      <c r="V45" s="210">
        <v>266.28717</v>
      </c>
      <c r="W45" s="210">
        <v>267.02389499999998</v>
      </c>
      <c r="X45" s="210">
        <v>268.49731400000002</v>
      </c>
      <c r="Y45" s="210">
        <v>269.34860200000003</v>
      </c>
      <c r="Z45" s="210">
        <v>270.21313500000002</v>
      </c>
      <c r="AA45" s="210">
        <v>269.79858400000001</v>
      </c>
      <c r="AB45" s="210">
        <v>268.65850799999998</v>
      </c>
      <c r="AC45" s="210">
        <v>268.79287699999998</v>
      </c>
      <c r="AD45" s="210">
        <v>269.22210699999999</v>
      </c>
      <c r="AE45" s="210">
        <v>269.09314000000001</v>
      </c>
      <c r="AF45" s="198">
        <v>-4.555E-3</v>
      </c>
      <c r="AG45" s="37"/>
    </row>
    <row r="46" spans="1:33" ht="15" customHeight="1">
      <c r="A46" s="36" t="s">
        <v>920</v>
      </c>
      <c r="B46" s="199" t="s">
        <v>30</v>
      </c>
      <c r="C46" s="210">
        <v>565.57641599999999</v>
      </c>
      <c r="D46" s="210">
        <v>547.66558799999996</v>
      </c>
      <c r="E46" s="210">
        <v>542.08404499999995</v>
      </c>
      <c r="F46" s="210">
        <v>541.85137899999995</v>
      </c>
      <c r="G46" s="210">
        <v>540.42425500000002</v>
      </c>
      <c r="H46" s="210">
        <v>536.15832499999999</v>
      </c>
      <c r="I46" s="210">
        <v>535.213257</v>
      </c>
      <c r="J46" s="210">
        <v>533.35058600000002</v>
      </c>
      <c r="K46" s="210">
        <v>531.86230499999999</v>
      </c>
      <c r="L46" s="210">
        <v>529.60290499999996</v>
      </c>
      <c r="M46" s="210">
        <v>528.50524900000005</v>
      </c>
      <c r="N46" s="210">
        <v>527.87542699999995</v>
      </c>
      <c r="O46" s="210">
        <v>527.10418700000002</v>
      </c>
      <c r="P46" s="210">
        <v>527.27569600000004</v>
      </c>
      <c r="Q46" s="210">
        <v>526.67431599999998</v>
      </c>
      <c r="R46" s="210">
        <v>526.73242200000004</v>
      </c>
      <c r="S46" s="210">
        <v>526.54760699999997</v>
      </c>
      <c r="T46" s="210">
        <v>524.67401099999995</v>
      </c>
      <c r="U46" s="210">
        <v>525.192993</v>
      </c>
      <c r="V46" s="210">
        <v>525.93988000000002</v>
      </c>
      <c r="W46" s="210">
        <v>526.667419</v>
      </c>
      <c r="X46" s="210">
        <v>528.64459199999999</v>
      </c>
      <c r="Y46" s="210">
        <v>529.95904499999995</v>
      </c>
      <c r="Z46" s="210">
        <v>530.81426999999996</v>
      </c>
      <c r="AA46" s="210">
        <v>529.29083300000002</v>
      </c>
      <c r="AB46" s="210">
        <v>527.88421600000004</v>
      </c>
      <c r="AC46" s="210">
        <v>528.62243699999999</v>
      </c>
      <c r="AD46" s="210">
        <v>529.209656</v>
      </c>
      <c r="AE46" s="210">
        <v>529.04699700000003</v>
      </c>
      <c r="AF46" s="198">
        <v>-2.382E-3</v>
      </c>
      <c r="AG46" s="37"/>
    </row>
    <row r="47" spans="1:33" ht="15" customHeight="1">
      <c r="A47" s="36" t="s">
        <v>919</v>
      </c>
      <c r="B47" s="199" t="s">
        <v>48</v>
      </c>
      <c r="C47" s="210">
        <v>2058.1723630000001</v>
      </c>
      <c r="D47" s="210">
        <v>2073.0500489999999</v>
      </c>
      <c r="E47" s="210">
        <v>2057.72876</v>
      </c>
      <c r="F47" s="210">
        <v>2092.421143</v>
      </c>
      <c r="G47" s="210">
        <v>2145.1848140000002</v>
      </c>
      <c r="H47" s="210">
        <v>2173.4309079999998</v>
      </c>
      <c r="I47" s="210">
        <v>2239.515625</v>
      </c>
      <c r="J47" s="210">
        <v>2263.0073240000002</v>
      </c>
      <c r="K47" s="210">
        <v>2288.4653320000002</v>
      </c>
      <c r="L47" s="210">
        <v>2297.4951169999999</v>
      </c>
      <c r="M47" s="210">
        <v>2329.7341310000002</v>
      </c>
      <c r="N47" s="210">
        <v>2354.4951169999999</v>
      </c>
      <c r="O47" s="210">
        <v>2362.9228520000001</v>
      </c>
      <c r="P47" s="210">
        <v>2378.4494629999999</v>
      </c>
      <c r="Q47" s="210">
        <v>2385.070068</v>
      </c>
      <c r="R47" s="210">
        <v>2403.4829100000002</v>
      </c>
      <c r="S47" s="210">
        <v>2426.6132809999999</v>
      </c>
      <c r="T47" s="210">
        <v>2429.789307</v>
      </c>
      <c r="U47" s="210">
        <v>2448.0366210000002</v>
      </c>
      <c r="V47" s="210">
        <v>2466.3022460000002</v>
      </c>
      <c r="W47" s="210">
        <v>2487.4174800000001</v>
      </c>
      <c r="X47" s="210">
        <v>2507.6020509999998</v>
      </c>
      <c r="Y47" s="210">
        <v>2529.626953</v>
      </c>
      <c r="Z47" s="210">
        <v>2531.7067870000001</v>
      </c>
      <c r="AA47" s="210">
        <v>2528.0795899999998</v>
      </c>
      <c r="AB47" s="210">
        <v>2523.1809079999998</v>
      </c>
      <c r="AC47" s="210">
        <v>2555.4406739999999</v>
      </c>
      <c r="AD47" s="210">
        <v>2576.4128420000002</v>
      </c>
      <c r="AE47" s="210">
        <v>2578.5791020000001</v>
      </c>
      <c r="AF47" s="198">
        <v>8.0829999999999999E-3</v>
      </c>
      <c r="AG47" s="37"/>
    </row>
    <row r="48" spans="1:33" ht="15" customHeight="1">
      <c r="A48" s="36" t="s">
        <v>918</v>
      </c>
      <c r="B48" s="199" t="s">
        <v>31</v>
      </c>
      <c r="C48" s="210">
        <v>9.3225890000000007</v>
      </c>
      <c r="D48" s="210">
        <v>9.32681</v>
      </c>
      <c r="E48" s="210">
        <v>9.3270219999999995</v>
      </c>
      <c r="F48" s="210">
        <v>9.3472240000000006</v>
      </c>
      <c r="G48" s="210">
        <v>9.3424739999999993</v>
      </c>
      <c r="H48" s="210">
        <v>9.3244849999999992</v>
      </c>
      <c r="I48" s="210">
        <v>9.3301890000000007</v>
      </c>
      <c r="J48" s="210">
        <v>9.3387270000000004</v>
      </c>
      <c r="K48" s="210">
        <v>9.3440189999999994</v>
      </c>
      <c r="L48" s="210">
        <v>9.3404880000000006</v>
      </c>
      <c r="M48" s="210">
        <v>9.3335489999999997</v>
      </c>
      <c r="N48" s="210">
        <v>9.3219279999999998</v>
      </c>
      <c r="O48" s="210">
        <v>9.3016729999999992</v>
      </c>
      <c r="P48" s="210">
        <v>9.2918140000000005</v>
      </c>
      <c r="Q48" s="210">
        <v>9.2842040000000008</v>
      </c>
      <c r="R48" s="210">
        <v>9.2814789999999991</v>
      </c>
      <c r="S48" s="210">
        <v>9.2848620000000004</v>
      </c>
      <c r="T48" s="210">
        <v>9.2918029999999998</v>
      </c>
      <c r="U48" s="210">
        <v>9.3047369999999994</v>
      </c>
      <c r="V48" s="210">
        <v>9.3217309999999998</v>
      </c>
      <c r="W48" s="210">
        <v>9.3363899999999997</v>
      </c>
      <c r="X48" s="210">
        <v>9.3680920000000008</v>
      </c>
      <c r="Y48" s="210">
        <v>9.3910060000000009</v>
      </c>
      <c r="Z48" s="210">
        <v>9.4109820000000006</v>
      </c>
      <c r="AA48" s="210">
        <v>9.4198470000000007</v>
      </c>
      <c r="AB48" s="210">
        <v>9.4141239999999993</v>
      </c>
      <c r="AC48" s="210">
        <v>9.4111600000000006</v>
      </c>
      <c r="AD48" s="210">
        <v>9.4119820000000001</v>
      </c>
      <c r="AE48" s="210">
        <v>9.4185590000000001</v>
      </c>
      <c r="AF48" s="198">
        <v>3.6600000000000001E-4</v>
      </c>
      <c r="AG48" s="37"/>
    </row>
    <row r="49" spans="1:33" ht="15" customHeight="1">
      <c r="A49" s="36" t="s">
        <v>917</v>
      </c>
      <c r="B49" s="199" t="s">
        <v>32</v>
      </c>
      <c r="C49" s="210">
        <v>5.9799540000000002</v>
      </c>
      <c r="D49" s="210">
        <v>5.8958550000000001</v>
      </c>
      <c r="E49" s="210">
        <v>5.9750399999999999</v>
      </c>
      <c r="F49" s="210">
        <v>6.14961</v>
      </c>
      <c r="G49" s="210">
        <v>6.3362069999999999</v>
      </c>
      <c r="H49" s="210">
        <v>6.4554220000000004</v>
      </c>
      <c r="I49" s="210">
        <v>6.6053280000000001</v>
      </c>
      <c r="J49" s="210">
        <v>6.6820940000000002</v>
      </c>
      <c r="K49" s="210">
        <v>6.762213</v>
      </c>
      <c r="L49" s="210">
        <v>6.8068689999999998</v>
      </c>
      <c r="M49" s="210">
        <v>6.86022</v>
      </c>
      <c r="N49" s="210">
        <v>6.9075579999999999</v>
      </c>
      <c r="O49" s="210">
        <v>6.9365969999999999</v>
      </c>
      <c r="P49" s="210">
        <v>6.9617899999999997</v>
      </c>
      <c r="Q49" s="210">
        <v>6.951047</v>
      </c>
      <c r="R49" s="210">
        <v>6.9513730000000002</v>
      </c>
      <c r="S49" s="210">
        <v>6.951238</v>
      </c>
      <c r="T49" s="210">
        <v>6.9315519999999999</v>
      </c>
      <c r="U49" s="210">
        <v>6.9488649999999996</v>
      </c>
      <c r="V49" s="210">
        <v>6.9603580000000003</v>
      </c>
      <c r="W49" s="210">
        <v>6.9705550000000001</v>
      </c>
      <c r="X49" s="210">
        <v>6.9953810000000001</v>
      </c>
      <c r="Y49" s="210">
        <v>7.0023260000000001</v>
      </c>
      <c r="Z49" s="210">
        <v>6.9908099999999997</v>
      </c>
      <c r="AA49" s="210">
        <v>6.9541430000000002</v>
      </c>
      <c r="AB49" s="210">
        <v>6.913246</v>
      </c>
      <c r="AC49" s="210">
        <v>6.9543739999999996</v>
      </c>
      <c r="AD49" s="210">
        <v>6.9704569999999997</v>
      </c>
      <c r="AE49" s="210">
        <v>6.9446329999999996</v>
      </c>
      <c r="AF49" s="198">
        <v>5.3559999999999997E-3</v>
      </c>
      <c r="AG49" s="37"/>
    </row>
    <row r="50" spans="1:33" ht="15" customHeight="1">
      <c r="A50" s="36" t="s">
        <v>916</v>
      </c>
      <c r="B50" s="199" t="s">
        <v>2038</v>
      </c>
      <c r="C50" s="210">
        <v>259.84558099999998</v>
      </c>
      <c r="D50" s="210">
        <v>253.56184400000001</v>
      </c>
      <c r="E50" s="210">
        <v>254.45246900000001</v>
      </c>
      <c r="F50" s="210">
        <v>254.88061500000001</v>
      </c>
      <c r="G50" s="210">
        <v>255.554092</v>
      </c>
      <c r="H50" s="210">
        <v>254.66497799999999</v>
      </c>
      <c r="I50" s="210">
        <v>255.70808400000001</v>
      </c>
      <c r="J50" s="210">
        <v>256.30779999999999</v>
      </c>
      <c r="K50" s="210">
        <v>256.533997</v>
      </c>
      <c r="L50" s="210">
        <v>256.47500600000001</v>
      </c>
      <c r="M50" s="210">
        <v>257.136841</v>
      </c>
      <c r="N50" s="210">
        <v>257.70336900000001</v>
      </c>
      <c r="O50" s="210">
        <v>257.69888300000002</v>
      </c>
      <c r="P50" s="210">
        <v>258.29660000000001</v>
      </c>
      <c r="Q50" s="210">
        <v>258.24499500000002</v>
      </c>
      <c r="R50" s="210">
        <v>258.90954599999998</v>
      </c>
      <c r="S50" s="210">
        <v>259.132721</v>
      </c>
      <c r="T50" s="210">
        <v>259.31289700000002</v>
      </c>
      <c r="U50" s="210">
        <v>260.484802</v>
      </c>
      <c r="V50" s="210">
        <v>261.87744099999998</v>
      </c>
      <c r="W50" s="210">
        <v>263.35479700000002</v>
      </c>
      <c r="X50" s="210">
        <v>265.78500400000001</v>
      </c>
      <c r="Y50" s="210">
        <v>267.51702899999998</v>
      </c>
      <c r="Z50" s="210">
        <v>269.08761600000003</v>
      </c>
      <c r="AA50" s="210">
        <v>269.46292099999999</v>
      </c>
      <c r="AB50" s="210">
        <v>269.03329500000001</v>
      </c>
      <c r="AC50" s="210">
        <v>270.03924599999999</v>
      </c>
      <c r="AD50" s="210">
        <v>271.18884300000002</v>
      </c>
      <c r="AE50" s="210">
        <v>271.84799199999998</v>
      </c>
      <c r="AF50" s="198">
        <v>1.614E-3</v>
      </c>
      <c r="AG50" s="37"/>
    </row>
    <row r="51" spans="1:33" ht="15" customHeight="1">
      <c r="A51" s="36" t="s">
        <v>915</v>
      </c>
      <c r="B51" s="199" t="s">
        <v>34</v>
      </c>
      <c r="C51" s="210">
        <v>0</v>
      </c>
      <c r="D51" s="210">
        <v>0</v>
      </c>
      <c r="E51" s="210">
        <v>0</v>
      </c>
      <c r="F51" s="210">
        <v>0</v>
      </c>
      <c r="G51" s="210">
        <v>0</v>
      </c>
      <c r="H51" s="210">
        <v>0</v>
      </c>
      <c r="I51" s="210">
        <v>0</v>
      </c>
      <c r="J51" s="210">
        <v>0</v>
      </c>
      <c r="K51" s="210">
        <v>0</v>
      </c>
      <c r="L51" s="210">
        <v>0</v>
      </c>
      <c r="M51" s="210">
        <v>0</v>
      </c>
      <c r="N51" s="210">
        <v>0</v>
      </c>
      <c r="O51" s="210">
        <v>0</v>
      </c>
      <c r="P51" s="210">
        <v>0</v>
      </c>
      <c r="Q51" s="210">
        <v>0</v>
      </c>
      <c r="R51" s="210">
        <v>0</v>
      </c>
      <c r="S51" s="210">
        <v>0</v>
      </c>
      <c r="T51" s="210">
        <v>0</v>
      </c>
      <c r="U51" s="210">
        <v>0</v>
      </c>
      <c r="V51" s="210">
        <v>0</v>
      </c>
      <c r="W51" s="210">
        <v>0</v>
      </c>
      <c r="X51" s="210">
        <v>0</v>
      </c>
      <c r="Y51" s="210">
        <v>0</v>
      </c>
      <c r="Z51" s="210">
        <v>0</v>
      </c>
      <c r="AA51" s="210">
        <v>0</v>
      </c>
      <c r="AB51" s="210">
        <v>0</v>
      </c>
      <c r="AC51" s="210">
        <v>0</v>
      </c>
      <c r="AD51" s="210">
        <v>0</v>
      </c>
      <c r="AE51" s="210">
        <v>0</v>
      </c>
      <c r="AF51" s="198" t="s">
        <v>1190</v>
      </c>
      <c r="AG51" s="37"/>
    </row>
    <row r="52" spans="1:33" ht="15" customHeight="1">
      <c r="A52" s="36" t="s">
        <v>914</v>
      </c>
      <c r="B52" s="201" t="s">
        <v>35</v>
      </c>
      <c r="C52" s="211">
        <v>3204.6811520000001</v>
      </c>
      <c r="D52" s="211">
        <v>3181.455078</v>
      </c>
      <c r="E52" s="211">
        <v>3157.938232</v>
      </c>
      <c r="F52" s="211">
        <v>3188.4809570000002</v>
      </c>
      <c r="G52" s="211">
        <v>3237.7570799999999</v>
      </c>
      <c r="H52" s="211">
        <v>3257.1142580000001</v>
      </c>
      <c r="I52" s="211">
        <v>3322.0114749999998</v>
      </c>
      <c r="J52" s="211">
        <v>3342.5351559999999</v>
      </c>
      <c r="K52" s="211">
        <v>3365.0463869999999</v>
      </c>
      <c r="L52" s="211">
        <v>3369.9560550000001</v>
      </c>
      <c r="M52" s="211">
        <v>3401.0561520000001</v>
      </c>
      <c r="N52" s="211">
        <v>3425.2609859999998</v>
      </c>
      <c r="O52" s="211">
        <v>3431.994385</v>
      </c>
      <c r="P52" s="211">
        <v>3448.2165530000002</v>
      </c>
      <c r="Q52" s="211">
        <v>3453.4208979999999</v>
      </c>
      <c r="R52" s="211">
        <v>3472.5190429999998</v>
      </c>
      <c r="S52" s="211">
        <v>3494.8435060000002</v>
      </c>
      <c r="T52" s="211">
        <v>3495.5576169999999</v>
      </c>
      <c r="U52" s="211">
        <v>3515.7114259999998</v>
      </c>
      <c r="V52" s="211">
        <v>3536.6889649999998</v>
      </c>
      <c r="W52" s="211">
        <v>3560.7705080000001</v>
      </c>
      <c r="X52" s="211">
        <v>3586.8923340000001</v>
      </c>
      <c r="Y52" s="211">
        <v>3612.8452149999998</v>
      </c>
      <c r="Z52" s="211">
        <v>3618.2233890000002</v>
      </c>
      <c r="AA52" s="211">
        <v>3613.0058589999999</v>
      </c>
      <c r="AB52" s="211">
        <v>3605.0842290000001</v>
      </c>
      <c r="AC52" s="211">
        <v>3639.2607419999999</v>
      </c>
      <c r="AD52" s="211">
        <v>3662.4160160000001</v>
      </c>
      <c r="AE52" s="211">
        <v>3664.9301759999998</v>
      </c>
      <c r="AF52" s="195">
        <v>4.8040000000000001E-3</v>
      </c>
      <c r="AG52" s="37"/>
    </row>
    <row r="53" spans="1:33" ht="15" customHeight="1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>
      <c r="A57" s="35"/>
      <c r="B57" s="201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>
      <c r="A58" s="36" t="s">
        <v>911</v>
      </c>
      <c r="B58" s="199" t="s">
        <v>904</v>
      </c>
      <c r="C58" s="200">
        <v>545.77941899999996</v>
      </c>
      <c r="D58" s="200">
        <v>545.07415800000001</v>
      </c>
      <c r="E58" s="200">
        <v>549.89996299999996</v>
      </c>
      <c r="F58" s="200">
        <v>557.17852800000003</v>
      </c>
      <c r="G58" s="200">
        <v>565.90478499999995</v>
      </c>
      <c r="H58" s="200">
        <v>573.44494599999996</v>
      </c>
      <c r="I58" s="200">
        <v>580.12207000000001</v>
      </c>
      <c r="J58" s="200">
        <v>585.90600600000005</v>
      </c>
      <c r="K58" s="200">
        <v>590.95422399999995</v>
      </c>
      <c r="L58" s="200">
        <v>596.46044900000004</v>
      </c>
      <c r="M58" s="200">
        <v>602.05944799999997</v>
      </c>
      <c r="N58" s="200">
        <v>607.48779300000001</v>
      </c>
      <c r="O58" s="200">
        <v>612.22155799999996</v>
      </c>
      <c r="P58" s="200">
        <v>616.53234899999995</v>
      </c>
      <c r="Q58" s="200">
        <v>620.14843800000006</v>
      </c>
      <c r="R58" s="200">
        <v>624.94616699999995</v>
      </c>
      <c r="S58" s="200">
        <v>629.52398700000003</v>
      </c>
      <c r="T58" s="200">
        <v>633.987976</v>
      </c>
      <c r="U58" s="200">
        <v>638.819885</v>
      </c>
      <c r="V58" s="200">
        <v>643.63635299999999</v>
      </c>
      <c r="W58" s="200">
        <v>648.33819600000004</v>
      </c>
      <c r="X58" s="200">
        <v>652.88641399999995</v>
      </c>
      <c r="Y58" s="200">
        <v>656.92511000000002</v>
      </c>
      <c r="Z58" s="200">
        <v>661.035034</v>
      </c>
      <c r="AA58" s="200">
        <v>665.14617899999996</v>
      </c>
      <c r="AB58" s="200">
        <v>669.209656</v>
      </c>
      <c r="AC58" s="200">
        <v>673.40966800000001</v>
      </c>
      <c r="AD58" s="200">
        <v>677.65649399999995</v>
      </c>
      <c r="AE58" s="200">
        <v>681.79718000000003</v>
      </c>
      <c r="AF58" s="198">
        <v>7.979E-3</v>
      </c>
      <c r="AG58" s="37"/>
    </row>
    <row r="59" spans="1:33" ht="15" customHeight="1">
      <c r="A59" s="36" t="s">
        <v>910</v>
      </c>
      <c r="B59" s="199" t="s">
        <v>902</v>
      </c>
      <c r="C59" s="200">
        <v>1413.121948</v>
      </c>
      <c r="D59" s="200">
        <v>1382.530029</v>
      </c>
      <c r="E59" s="200">
        <v>1370.6164550000001</v>
      </c>
      <c r="F59" s="200">
        <v>1389.4291989999999</v>
      </c>
      <c r="G59" s="200">
        <v>1406.4525149999999</v>
      </c>
      <c r="H59" s="200">
        <v>1410.605225</v>
      </c>
      <c r="I59" s="200">
        <v>1422.114014</v>
      </c>
      <c r="J59" s="200">
        <v>1454.4880370000001</v>
      </c>
      <c r="K59" s="200">
        <v>1473.104004</v>
      </c>
      <c r="L59" s="200">
        <v>1472.5742190000001</v>
      </c>
      <c r="M59" s="200">
        <v>1470.43103</v>
      </c>
      <c r="N59" s="200">
        <v>1473.7687989999999</v>
      </c>
      <c r="O59" s="200">
        <v>1477.8057859999999</v>
      </c>
      <c r="P59" s="200">
        <v>1488.4195560000001</v>
      </c>
      <c r="Q59" s="200">
        <v>1503.040283</v>
      </c>
      <c r="R59" s="200">
        <v>1522.143311</v>
      </c>
      <c r="S59" s="200">
        <v>1543.9720460000001</v>
      </c>
      <c r="T59" s="200">
        <v>1562.4539789999999</v>
      </c>
      <c r="U59" s="200">
        <v>1583.479004</v>
      </c>
      <c r="V59" s="200">
        <v>1611.529053</v>
      </c>
      <c r="W59" s="200">
        <v>1633.8585210000001</v>
      </c>
      <c r="X59" s="200">
        <v>1650.3394780000001</v>
      </c>
      <c r="Y59" s="200">
        <v>1664.727783</v>
      </c>
      <c r="Z59" s="200">
        <v>1680.4470209999999</v>
      </c>
      <c r="AA59" s="200">
        <v>1698.8666989999999</v>
      </c>
      <c r="AB59" s="200">
        <v>1717.6602780000001</v>
      </c>
      <c r="AC59" s="200">
        <v>1735.2110600000001</v>
      </c>
      <c r="AD59" s="200">
        <v>1754.0584719999999</v>
      </c>
      <c r="AE59" s="200">
        <v>1778.70874</v>
      </c>
      <c r="AF59" s="198">
        <v>8.2509999999999997E-3</v>
      </c>
      <c r="AG59" s="37"/>
    </row>
    <row r="60" spans="1:33" ht="15" customHeight="1">
      <c r="A60" s="36" t="s">
        <v>909</v>
      </c>
      <c r="B60" s="199" t="s">
        <v>901</v>
      </c>
      <c r="C60" s="200">
        <v>722.17889400000001</v>
      </c>
      <c r="D60" s="200">
        <v>701.50207499999999</v>
      </c>
      <c r="E60" s="200">
        <v>702.27832000000001</v>
      </c>
      <c r="F60" s="200">
        <v>710.38159199999996</v>
      </c>
      <c r="G60" s="200">
        <v>721.57208300000002</v>
      </c>
      <c r="H60" s="200">
        <v>726.15277100000003</v>
      </c>
      <c r="I60" s="200">
        <v>736.31994599999996</v>
      </c>
      <c r="J60" s="200">
        <v>740.28582800000004</v>
      </c>
      <c r="K60" s="200">
        <v>744.69073500000002</v>
      </c>
      <c r="L60" s="200">
        <v>746.77166699999998</v>
      </c>
      <c r="M60" s="200">
        <v>750.74023399999999</v>
      </c>
      <c r="N60" s="200">
        <v>755.02301</v>
      </c>
      <c r="O60" s="200">
        <v>758.30877699999996</v>
      </c>
      <c r="P60" s="200">
        <v>762.136169</v>
      </c>
      <c r="Q60" s="200">
        <v>762.27655000000004</v>
      </c>
      <c r="R60" s="200">
        <v>763.823669</v>
      </c>
      <c r="S60" s="200">
        <v>765.02539100000001</v>
      </c>
      <c r="T60" s="200">
        <v>764.66046100000005</v>
      </c>
      <c r="U60" s="200">
        <v>768.31622300000004</v>
      </c>
      <c r="V60" s="200">
        <v>771.68994099999998</v>
      </c>
      <c r="W60" s="200">
        <v>774.92138699999998</v>
      </c>
      <c r="X60" s="200">
        <v>780.08990500000004</v>
      </c>
      <c r="Y60" s="200">
        <v>783.16094999999996</v>
      </c>
      <c r="Z60" s="200">
        <v>784.57714799999997</v>
      </c>
      <c r="AA60" s="200">
        <v>782.78527799999995</v>
      </c>
      <c r="AB60" s="200">
        <v>780.01208499999996</v>
      </c>
      <c r="AC60" s="200">
        <v>785.64367700000003</v>
      </c>
      <c r="AD60" s="200">
        <v>789.20971699999996</v>
      </c>
      <c r="AE60" s="200">
        <v>788.553223</v>
      </c>
      <c r="AF60" s="198">
        <v>3.1449999999999998E-3</v>
      </c>
      <c r="AG60" s="37"/>
    </row>
    <row r="61" spans="1:33" ht="15" customHeight="1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>
      <c r="A62" s="35"/>
      <c r="B62" s="201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>
      <c r="A63" s="35"/>
      <c r="B63" s="201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>
      <c r="A64" s="36" t="s">
        <v>908</v>
      </c>
      <c r="B64" s="199" t="s">
        <v>904</v>
      </c>
      <c r="C64" s="212">
        <v>2.1832280000000002</v>
      </c>
      <c r="D64" s="212">
        <v>2.2102949999999999</v>
      </c>
      <c r="E64" s="212">
        <v>2.196428</v>
      </c>
      <c r="F64" s="212">
        <v>2.1824650000000001</v>
      </c>
      <c r="G64" s="212">
        <v>2.1690489999999998</v>
      </c>
      <c r="H64" s="212">
        <v>2.1581100000000002</v>
      </c>
      <c r="I64" s="212">
        <v>2.148028</v>
      </c>
      <c r="J64" s="212">
        <v>2.1405400000000001</v>
      </c>
      <c r="K64" s="212">
        <v>2.1334119999999999</v>
      </c>
      <c r="L64" s="212">
        <v>2.1258759999999999</v>
      </c>
      <c r="M64" s="212">
        <v>2.1234510000000002</v>
      </c>
      <c r="N64" s="212">
        <v>2.1156429999999999</v>
      </c>
      <c r="O64" s="212">
        <v>2.1100560000000002</v>
      </c>
      <c r="P64" s="212">
        <v>2.1054339999999998</v>
      </c>
      <c r="Q64" s="212">
        <v>2.1014970000000002</v>
      </c>
      <c r="R64" s="212">
        <v>2.0982479999999999</v>
      </c>
      <c r="S64" s="212">
        <v>2.0946560000000001</v>
      </c>
      <c r="T64" s="212">
        <v>2.089791</v>
      </c>
      <c r="U64" s="212">
        <v>2.0841259999999999</v>
      </c>
      <c r="V64" s="212">
        <v>2.0778099999999999</v>
      </c>
      <c r="W64" s="212">
        <v>2.072047</v>
      </c>
      <c r="X64" s="212">
        <v>2.0664950000000002</v>
      </c>
      <c r="Y64" s="212">
        <v>2.061442</v>
      </c>
      <c r="Z64" s="212">
        <v>2.056514</v>
      </c>
      <c r="AA64" s="212">
        <v>2.0515759999999998</v>
      </c>
      <c r="AB64" s="212">
        <v>2.0466169999999999</v>
      </c>
      <c r="AC64" s="212">
        <v>2.0417350000000001</v>
      </c>
      <c r="AD64" s="212">
        <v>2.0370029999999999</v>
      </c>
      <c r="AE64" s="212">
        <v>2.03234</v>
      </c>
      <c r="AF64" s="198">
        <v>-2.5539999999999998E-3</v>
      </c>
      <c r="AG64" s="37"/>
    </row>
    <row r="65" spans="1:33" ht="15" customHeight="1">
      <c r="A65" s="36" t="s">
        <v>907</v>
      </c>
      <c r="B65" s="199" t="s">
        <v>902</v>
      </c>
      <c r="C65" s="212">
        <v>1.3734980000000001</v>
      </c>
      <c r="D65" s="212">
        <v>1.351917</v>
      </c>
      <c r="E65" s="212">
        <v>1.325251</v>
      </c>
      <c r="F65" s="212">
        <v>1.37693</v>
      </c>
      <c r="G65" s="212">
        <v>1.3717980000000001</v>
      </c>
      <c r="H65" s="212">
        <v>1.375386</v>
      </c>
      <c r="I65" s="212">
        <v>1.37304</v>
      </c>
      <c r="J65" s="212">
        <v>1.3590450000000001</v>
      </c>
      <c r="K65" s="212">
        <v>1.351172</v>
      </c>
      <c r="L65" s="212">
        <v>1.35215</v>
      </c>
      <c r="M65" s="212">
        <v>1.3499209999999999</v>
      </c>
      <c r="N65" s="212">
        <v>1.3482069999999999</v>
      </c>
      <c r="O65" s="212">
        <v>1.3491839999999999</v>
      </c>
      <c r="P65" s="212">
        <v>1.347021</v>
      </c>
      <c r="Q65" s="212">
        <v>1.3429279999999999</v>
      </c>
      <c r="R65" s="212">
        <v>1.3376539999999999</v>
      </c>
      <c r="S65" s="212">
        <v>1.332084</v>
      </c>
      <c r="T65" s="212">
        <v>1.3268800000000001</v>
      </c>
      <c r="U65" s="212">
        <v>1.32155</v>
      </c>
      <c r="V65" s="212">
        <v>1.313742</v>
      </c>
      <c r="W65" s="212">
        <v>1.3077570000000001</v>
      </c>
      <c r="X65" s="212">
        <v>1.299723</v>
      </c>
      <c r="Y65" s="212">
        <v>1.300495</v>
      </c>
      <c r="Z65" s="212">
        <v>1.304049</v>
      </c>
      <c r="AA65" s="212">
        <v>1.3005549999999999</v>
      </c>
      <c r="AB65" s="212">
        <v>1.2994129999999999</v>
      </c>
      <c r="AC65" s="212">
        <v>1.297463</v>
      </c>
      <c r="AD65" s="212">
        <v>1.2952159999999999</v>
      </c>
      <c r="AE65" s="212">
        <v>1.2911010000000001</v>
      </c>
      <c r="AF65" s="198">
        <v>-2.2070000000000002E-3</v>
      </c>
      <c r="AG65" s="37"/>
    </row>
    <row r="66" spans="1:33" ht="12" customHeight="1">
      <c r="A66" s="36" t="s">
        <v>906</v>
      </c>
      <c r="B66" s="199" t="s">
        <v>901</v>
      </c>
      <c r="C66" s="212">
        <v>4.4375169999999997</v>
      </c>
      <c r="D66" s="212">
        <v>4.5352040000000002</v>
      </c>
      <c r="E66" s="212">
        <v>4.4967050000000004</v>
      </c>
      <c r="F66" s="212">
        <v>4.4884060000000003</v>
      </c>
      <c r="G66" s="212">
        <v>4.487088</v>
      </c>
      <c r="H66" s="212">
        <v>4.4854390000000004</v>
      </c>
      <c r="I66" s="212">
        <v>4.5116420000000002</v>
      </c>
      <c r="J66" s="212">
        <v>4.5151950000000003</v>
      </c>
      <c r="K66" s="212">
        <v>4.5187169999999997</v>
      </c>
      <c r="L66" s="212">
        <v>4.5126999999999997</v>
      </c>
      <c r="M66" s="212">
        <v>4.5302699999999998</v>
      </c>
      <c r="N66" s="212">
        <v>4.5366309999999999</v>
      </c>
      <c r="O66" s="212">
        <v>4.5258539999999998</v>
      </c>
      <c r="P66" s="212">
        <v>4.5244099999999996</v>
      </c>
      <c r="Q66" s="212">
        <v>4.5304039999999999</v>
      </c>
      <c r="R66" s="212">
        <v>4.5462309999999997</v>
      </c>
      <c r="S66" s="212">
        <v>4.5682710000000002</v>
      </c>
      <c r="T66" s="212">
        <v>4.5713850000000003</v>
      </c>
      <c r="U66" s="212">
        <v>4.5758650000000003</v>
      </c>
      <c r="V66" s="212">
        <v>4.5830440000000001</v>
      </c>
      <c r="W66" s="212">
        <v>4.5950090000000001</v>
      </c>
      <c r="X66" s="212">
        <v>4.5980499999999997</v>
      </c>
      <c r="Y66" s="212">
        <v>4.6131580000000003</v>
      </c>
      <c r="Z66" s="212">
        <v>4.6116859999999997</v>
      </c>
      <c r="AA66" s="212">
        <v>4.615577</v>
      </c>
      <c r="AB66" s="212">
        <v>4.6218310000000002</v>
      </c>
      <c r="AC66" s="212">
        <v>4.6322029999999996</v>
      </c>
      <c r="AD66" s="212">
        <v>4.640612</v>
      </c>
      <c r="AE66" s="212">
        <v>4.6476639999999998</v>
      </c>
      <c r="AF66" s="198">
        <v>1.6540000000000001E-3</v>
      </c>
      <c r="AG66" s="37"/>
    </row>
    <row r="67" spans="1:33" ht="15" customHeight="1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>
      <c r="A68" s="35"/>
      <c r="B68" s="201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>
      <c r="A69" s="35"/>
      <c r="B69" s="201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905</v>
      </c>
      <c r="B70" s="199" t="s">
        <v>904</v>
      </c>
      <c r="C70" s="200">
        <v>79.854079999999996</v>
      </c>
      <c r="D70" s="200">
        <v>78.93647</v>
      </c>
      <c r="E70" s="200">
        <v>78.674469000000002</v>
      </c>
      <c r="F70" s="200">
        <v>77.625191000000001</v>
      </c>
      <c r="G70" s="200">
        <v>77.281181000000004</v>
      </c>
      <c r="H70" s="200">
        <v>77.049910999999994</v>
      </c>
      <c r="I70" s="200">
        <v>76.909637000000004</v>
      </c>
      <c r="J70" s="200">
        <v>76.986037999999994</v>
      </c>
      <c r="K70" s="200">
        <v>76.565826000000001</v>
      </c>
      <c r="L70" s="200">
        <v>76.113624999999999</v>
      </c>
      <c r="M70" s="200">
        <v>76.047256000000004</v>
      </c>
      <c r="N70" s="200">
        <v>76.070403999999996</v>
      </c>
      <c r="O70" s="200">
        <v>76.180160999999998</v>
      </c>
      <c r="P70" s="200">
        <v>76.112044999999995</v>
      </c>
      <c r="Q70" s="200">
        <v>75.896889000000002</v>
      </c>
      <c r="R70" s="200">
        <v>76.129929000000004</v>
      </c>
      <c r="S70" s="200">
        <v>75.929924</v>
      </c>
      <c r="T70" s="200">
        <v>75.986992000000001</v>
      </c>
      <c r="U70" s="200">
        <v>75.738456999999997</v>
      </c>
      <c r="V70" s="200">
        <v>75.771254999999996</v>
      </c>
      <c r="W70" s="200">
        <v>76.008056999999994</v>
      </c>
      <c r="X70" s="200">
        <v>76.172218000000001</v>
      </c>
      <c r="Y70" s="200">
        <v>76.238181999999995</v>
      </c>
      <c r="Z70" s="200">
        <v>76.290488999999994</v>
      </c>
      <c r="AA70" s="200">
        <v>76.405631999999997</v>
      </c>
      <c r="AB70" s="200">
        <v>76.411452999999995</v>
      </c>
      <c r="AC70" s="200">
        <v>76.280586</v>
      </c>
      <c r="AD70" s="200">
        <v>76.419983000000002</v>
      </c>
      <c r="AE70" s="200">
        <v>76.553589000000002</v>
      </c>
      <c r="AF70" s="198">
        <v>-1.506E-3</v>
      </c>
      <c r="AG70" s="37"/>
    </row>
    <row r="71" spans="1:33" ht="15" customHeight="1">
      <c r="A71" s="36" t="s">
        <v>903</v>
      </c>
      <c r="B71" s="199" t="s">
        <v>902</v>
      </c>
      <c r="C71" s="200">
        <v>81.532318000000004</v>
      </c>
      <c r="D71" s="200">
        <v>78.053794999999994</v>
      </c>
      <c r="E71" s="200">
        <v>76.494247000000001</v>
      </c>
      <c r="F71" s="200">
        <v>75.485031000000006</v>
      </c>
      <c r="G71" s="200">
        <v>74.936988999999997</v>
      </c>
      <c r="H71" s="200">
        <v>73.985862999999995</v>
      </c>
      <c r="I71" s="200">
        <v>73.609436000000002</v>
      </c>
      <c r="J71" s="200">
        <v>74.424896000000004</v>
      </c>
      <c r="K71" s="200">
        <v>74.180237000000005</v>
      </c>
      <c r="L71" s="200">
        <v>73.065101999999996</v>
      </c>
      <c r="M71" s="200">
        <v>72.053818000000007</v>
      </c>
      <c r="N71" s="200">
        <v>71.652801999999994</v>
      </c>
      <c r="O71" s="200">
        <v>71.419014000000004</v>
      </c>
      <c r="P71" s="200">
        <v>71.313179000000005</v>
      </c>
      <c r="Q71" s="200">
        <v>71.264319999999998</v>
      </c>
      <c r="R71" s="200">
        <v>71.657104000000004</v>
      </c>
      <c r="S71" s="200">
        <v>71.697204999999997</v>
      </c>
      <c r="T71" s="200">
        <v>71.847076000000001</v>
      </c>
      <c r="U71" s="200">
        <v>71.761336999999997</v>
      </c>
      <c r="V71" s="200">
        <v>72.290290999999996</v>
      </c>
      <c r="W71" s="200">
        <v>72.851294999999993</v>
      </c>
      <c r="X71" s="200">
        <v>73.113701000000006</v>
      </c>
      <c r="Y71" s="200">
        <v>73.250136999999995</v>
      </c>
      <c r="Z71" s="200">
        <v>73.425514000000007</v>
      </c>
      <c r="AA71" s="200">
        <v>73.775786999999994</v>
      </c>
      <c r="AB71" s="200">
        <v>74.027122000000006</v>
      </c>
      <c r="AC71" s="200">
        <v>74.064689999999999</v>
      </c>
      <c r="AD71" s="200">
        <v>74.464827999999997</v>
      </c>
      <c r="AE71" s="200">
        <v>75.076476999999997</v>
      </c>
      <c r="AF71" s="198">
        <v>-2.9420000000000002E-3</v>
      </c>
      <c r="AG71" s="37"/>
    </row>
    <row r="72" spans="1:33" ht="15" customHeight="1">
      <c r="A72" s="36" t="s">
        <v>2039</v>
      </c>
      <c r="B72" s="199" t="s">
        <v>901</v>
      </c>
      <c r="C72" s="200">
        <v>80.944671999999997</v>
      </c>
      <c r="D72" s="200">
        <v>76.68486</v>
      </c>
      <c r="E72" s="200">
        <v>75.868224999999995</v>
      </c>
      <c r="F72" s="200">
        <v>74.077376999999998</v>
      </c>
      <c r="G72" s="200">
        <v>72.894287000000006</v>
      </c>
      <c r="H72" s="200">
        <v>71.541488999999999</v>
      </c>
      <c r="I72" s="200">
        <v>70.915015999999994</v>
      </c>
      <c r="J72" s="200">
        <v>70.412834000000004</v>
      </c>
      <c r="K72" s="200">
        <v>69.498253000000005</v>
      </c>
      <c r="L72" s="200">
        <v>68.440162999999998</v>
      </c>
      <c r="M72" s="200">
        <v>67.708397000000005</v>
      </c>
      <c r="N72" s="200">
        <v>67.343765000000005</v>
      </c>
      <c r="O72" s="200">
        <v>67.007187000000002</v>
      </c>
      <c r="P72" s="200">
        <v>66.667930999999996</v>
      </c>
      <c r="Q72" s="200">
        <v>66.105339000000001</v>
      </c>
      <c r="R72" s="200">
        <v>65.949860000000001</v>
      </c>
      <c r="S72" s="200">
        <v>65.365821999999994</v>
      </c>
      <c r="T72" s="200">
        <v>64.985718000000006</v>
      </c>
      <c r="U72" s="200">
        <v>64.555923000000007</v>
      </c>
      <c r="V72" s="200">
        <v>64.492042999999995</v>
      </c>
      <c r="W72" s="200">
        <v>64.652527000000006</v>
      </c>
      <c r="X72" s="200">
        <v>64.896889000000002</v>
      </c>
      <c r="Y72" s="200">
        <v>64.991409000000004</v>
      </c>
      <c r="Z72" s="200">
        <v>65.001236000000006</v>
      </c>
      <c r="AA72" s="200">
        <v>64.796065999999996</v>
      </c>
      <c r="AB72" s="200">
        <v>64.402327999999997</v>
      </c>
      <c r="AC72" s="200">
        <v>64.179642000000001</v>
      </c>
      <c r="AD72" s="200">
        <v>64.205307000000005</v>
      </c>
      <c r="AE72" s="200">
        <v>64.125136999999995</v>
      </c>
      <c r="AF72" s="198">
        <v>-8.2839999999999997E-3</v>
      </c>
      <c r="AG72" s="37"/>
    </row>
    <row r="73" spans="1:33" ht="15" customHeight="1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>
      <c r="A76" s="35"/>
      <c r="B76" s="201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>
      <c r="A78" s="35"/>
      <c r="B78" s="201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>
      <c r="A79" s="35"/>
      <c r="B79" s="201" t="s">
        <v>2125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>
      <c r="A80" s="36" t="s">
        <v>897</v>
      </c>
      <c r="B80" s="199" t="s">
        <v>195</v>
      </c>
      <c r="C80" s="212">
        <v>3.2399999999999998E-2</v>
      </c>
      <c r="D80" s="212">
        <v>3.2399999999999998E-2</v>
      </c>
      <c r="E80" s="212">
        <v>3.2399999999999998E-2</v>
      </c>
      <c r="F80" s="212">
        <v>3.2399999999999998E-2</v>
      </c>
      <c r="G80" s="212">
        <v>3.2399999999999998E-2</v>
      </c>
      <c r="H80" s="212">
        <v>3.2399999999999998E-2</v>
      </c>
      <c r="I80" s="212">
        <v>3.2399999999999998E-2</v>
      </c>
      <c r="J80" s="212">
        <v>3.2399999999999998E-2</v>
      </c>
      <c r="K80" s="212">
        <v>3.2399999999999998E-2</v>
      </c>
      <c r="L80" s="212">
        <v>3.2399999999999998E-2</v>
      </c>
      <c r="M80" s="212">
        <v>3.2399999999999998E-2</v>
      </c>
      <c r="N80" s="212">
        <v>3.2399999999999998E-2</v>
      </c>
      <c r="O80" s="212">
        <v>3.2399999999999998E-2</v>
      </c>
      <c r="P80" s="212">
        <v>3.2399999999999998E-2</v>
      </c>
      <c r="Q80" s="212">
        <v>3.2399999999999998E-2</v>
      </c>
      <c r="R80" s="212">
        <v>3.2399999999999998E-2</v>
      </c>
      <c r="S80" s="212">
        <v>3.2399999999999998E-2</v>
      </c>
      <c r="T80" s="212">
        <v>3.2399999999999998E-2</v>
      </c>
      <c r="U80" s="212">
        <v>3.2399999999999998E-2</v>
      </c>
      <c r="V80" s="212">
        <v>3.2399999999999998E-2</v>
      </c>
      <c r="W80" s="212">
        <v>3.2399999999999998E-2</v>
      </c>
      <c r="X80" s="212">
        <v>3.2399999999999998E-2</v>
      </c>
      <c r="Y80" s="212">
        <v>3.2399999999999998E-2</v>
      </c>
      <c r="Z80" s="212">
        <v>3.2399999999999998E-2</v>
      </c>
      <c r="AA80" s="212">
        <v>3.2399999999999998E-2</v>
      </c>
      <c r="AB80" s="212">
        <v>3.2399999999999998E-2</v>
      </c>
      <c r="AC80" s="212">
        <v>3.2399999999999998E-2</v>
      </c>
      <c r="AD80" s="212">
        <v>3.2399999999999998E-2</v>
      </c>
      <c r="AE80" s="212">
        <v>3.2399999999999998E-2</v>
      </c>
      <c r="AF80" s="198">
        <v>0</v>
      </c>
      <c r="AG80" s="37"/>
    </row>
    <row r="81" spans="1:34" ht="15" customHeight="1">
      <c r="A81" s="36" t="s">
        <v>896</v>
      </c>
      <c r="B81" s="199" t="s">
        <v>21</v>
      </c>
      <c r="C81" s="212">
        <v>0.21664</v>
      </c>
      <c r="D81" s="212">
        <v>0.216945</v>
      </c>
      <c r="E81" s="212">
        <v>0.217194</v>
      </c>
      <c r="F81" s="212">
        <v>0.21737799999999999</v>
      </c>
      <c r="G81" s="212">
        <v>0.21757299999999999</v>
      </c>
      <c r="H81" s="212">
        <v>0.21778400000000001</v>
      </c>
      <c r="I81" s="212">
        <v>0.21800700000000001</v>
      </c>
      <c r="J81" s="212">
        <v>0.21824399999999999</v>
      </c>
      <c r="K81" s="212">
        <v>0.21849299999999999</v>
      </c>
      <c r="L81" s="212">
        <v>0.21875</v>
      </c>
      <c r="M81" s="212">
        <v>0.21901200000000001</v>
      </c>
      <c r="N81" s="212">
        <v>0.21928600000000001</v>
      </c>
      <c r="O81" s="212">
        <v>0.21957299999999999</v>
      </c>
      <c r="P81" s="212">
        <v>0.21987699999999999</v>
      </c>
      <c r="Q81" s="212">
        <v>0.22020100000000001</v>
      </c>
      <c r="R81" s="212">
        <v>0.22054199999999999</v>
      </c>
      <c r="S81" s="212">
        <v>0.220886</v>
      </c>
      <c r="T81" s="212">
        <v>0.22123699999999999</v>
      </c>
      <c r="U81" s="212">
        <v>0.221605</v>
      </c>
      <c r="V81" s="212">
        <v>0.22199199999999999</v>
      </c>
      <c r="W81" s="212">
        <v>0.22239700000000001</v>
      </c>
      <c r="X81" s="212">
        <v>0.22281899999999999</v>
      </c>
      <c r="Y81" s="212">
        <v>0.22325700000000001</v>
      </c>
      <c r="Z81" s="212">
        <v>0.22370699999999999</v>
      </c>
      <c r="AA81" s="212">
        <v>0.22416800000000001</v>
      </c>
      <c r="AB81" s="212">
        <v>0.22463900000000001</v>
      </c>
      <c r="AC81" s="212">
        <v>0.22511999999999999</v>
      </c>
      <c r="AD81" s="212">
        <v>0.22561800000000001</v>
      </c>
      <c r="AE81" s="212">
        <v>0.22615399999999999</v>
      </c>
      <c r="AF81" s="198">
        <v>1.536E-3</v>
      </c>
      <c r="AG81" s="37"/>
      <c r="AH81" s="35"/>
    </row>
    <row r="82" spans="1:34" ht="15" customHeight="1">
      <c r="A82" s="36" t="s">
        <v>895</v>
      </c>
      <c r="B82" s="199" t="s">
        <v>434</v>
      </c>
      <c r="C82" s="212">
        <v>4.1000000000000002E-2</v>
      </c>
      <c r="D82" s="212">
        <v>4.1000000000000002E-2</v>
      </c>
      <c r="E82" s="212">
        <v>4.1000000000000002E-2</v>
      </c>
      <c r="F82" s="212">
        <v>4.1000000000000002E-2</v>
      </c>
      <c r="G82" s="212">
        <v>4.1000000000000002E-2</v>
      </c>
      <c r="H82" s="212">
        <v>4.1000000000000002E-2</v>
      </c>
      <c r="I82" s="212">
        <v>4.1000000000000002E-2</v>
      </c>
      <c r="J82" s="212">
        <v>4.1000000000000002E-2</v>
      </c>
      <c r="K82" s="212">
        <v>4.1000000000000002E-2</v>
      </c>
      <c r="L82" s="212">
        <v>4.1000000000000002E-2</v>
      </c>
      <c r="M82" s="212">
        <v>4.1000000000000002E-2</v>
      </c>
      <c r="N82" s="212">
        <v>4.1000000000000002E-2</v>
      </c>
      <c r="O82" s="212">
        <v>4.1000000000000002E-2</v>
      </c>
      <c r="P82" s="212">
        <v>4.1000000000000002E-2</v>
      </c>
      <c r="Q82" s="212">
        <v>4.1000000000000002E-2</v>
      </c>
      <c r="R82" s="212">
        <v>4.1000000000000002E-2</v>
      </c>
      <c r="S82" s="212">
        <v>4.1000000000000002E-2</v>
      </c>
      <c r="T82" s="212">
        <v>4.1000000000000002E-2</v>
      </c>
      <c r="U82" s="212">
        <v>4.1000000000000002E-2</v>
      </c>
      <c r="V82" s="212">
        <v>4.1000000000000002E-2</v>
      </c>
      <c r="W82" s="212">
        <v>4.1000000000000002E-2</v>
      </c>
      <c r="X82" s="212">
        <v>4.1000000000000002E-2</v>
      </c>
      <c r="Y82" s="212">
        <v>4.1000000000000002E-2</v>
      </c>
      <c r="Z82" s="212">
        <v>4.1000000000000002E-2</v>
      </c>
      <c r="AA82" s="212">
        <v>4.1000000000000002E-2</v>
      </c>
      <c r="AB82" s="212">
        <v>4.1000000000000002E-2</v>
      </c>
      <c r="AC82" s="212">
        <v>4.1000000000000002E-2</v>
      </c>
      <c r="AD82" s="212">
        <v>4.1000000000000002E-2</v>
      </c>
      <c r="AE82" s="212">
        <v>4.1000000000000002E-2</v>
      </c>
      <c r="AF82" s="198">
        <v>0</v>
      </c>
      <c r="AG82" s="37"/>
      <c r="AH82" s="35"/>
    </row>
    <row r="83" spans="1:34" ht="15" customHeight="1">
      <c r="A83" s="36" t="s">
        <v>894</v>
      </c>
      <c r="B83" s="199" t="s">
        <v>514</v>
      </c>
      <c r="C83" s="212">
        <v>0.1447</v>
      </c>
      <c r="D83" s="212">
        <v>0.1447</v>
      </c>
      <c r="E83" s="212">
        <v>0.1447</v>
      </c>
      <c r="F83" s="212">
        <v>0.1447</v>
      </c>
      <c r="G83" s="212">
        <v>0.1447</v>
      </c>
      <c r="H83" s="212">
        <v>0.1447</v>
      </c>
      <c r="I83" s="212">
        <v>0.1447</v>
      </c>
      <c r="J83" s="212">
        <v>0.1447</v>
      </c>
      <c r="K83" s="212">
        <v>0.1447</v>
      </c>
      <c r="L83" s="212">
        <v>0.1447</v>
      </c>
      <c r="M83" s="212">
        <v>0.1447</v>
      </c>
      <c r="N83" s="212">
        <v>0.1447</v>
      </c>
      <c r="O83" s="212">
        <v>0.1447</v>
      </c>
      <c r="P83" s="212">
        <v>0.1447</v>
      </c>
      <c r="Q83" s="212">
        <v>0.1447</v>
      </c>
      <c r="R83" s="212">
        <v>0.1447</v>
      </c>
      <c r="S83" s="212">
        <v>0.1447</v>
      </c>
      <c r="T83" s="212">
        <v>0.1447</v>
      </c>
      <c r="U83" s="212">
        <v>0.1447</v>
      </c>
      <c r="V83" s="212">
        <v>0.1447</v>
      </c>
      <c r="W83" s="212">
        <v>0.1447</v>
      </c>
      <c r="X83" s="212">
        <v>0.1447</v>
      </c>
      <c r="Y83" s="212">
        <v>0.1447</v>
      </c>
      <c r="Z83" s="212">
        <v>0.1447</v>
      </c>
      <c r="AA83" s="212">
        <v>0.1447</v>
      </c>
      <c r="AB83" s="212">
        <v>0.1447</v>
      </c>
      <c r="AC83" s="212">
        <v>0.1447</v>
      </c>
      <c r="AD83" s="212">
        <v>0.1447</v>
      </c>
      <c r="AE83" s="212">
        <v>0.1447</v>
      </c>
      <c r="AF83" s="198">
        <v>0</v>
      </c>
      <c r="AG83" s="37"/>
      <c r="AH83" s="35"/>
    </row>
    <row r="84" spans="1:34" ht="15" customHeight="1">
      <c r="A84" s="36" t="s">
        <v>893</v>
      </c>
      <c r="B84" s="201" t="s">
        <v>189</v>
      </c>
      <c r="C84" s="213">
        <v>0.43474000000000002</v>
      </c>
      <c r="D84" s="213">
        <v>0.43504500000000002</v>
      </c>
      <c r="E84" s="213">
        <v>0.43529400000000001</v>
      </c>
      <c r="F84" s="213">
        <v>0.43547799999999998</v>
      </c>
      <c r="G84" s="213">
        <v>0.43567299999999998</v>
      </c>
      <c r="H84" s="213">
        <v>0.43588399999999999</v>
      </c>
      <c r="I84" s="213">
        <v>0.43610700000000002</v>
      </c>
      <c r="J84" s="213">
        <v>0.43634400000000001</v>
      </c>
      <c r="K84" s="213">
        <v>0.43659300000000001</v>
      </c>
      <c r="L84" s="213">
        <v>0.43685000000000002</v>
      </c>
      <c r="M84" s="213">
        <v>0.437112</v>
      </c>
      <c r="N84" s="213">
        <v>0.437386</v>
      </c>
      <c r="O84" s="213">
        <v>0.43767299999999998</v>
      </c>
      <c r="P84" s="213">
        <v>0.43797700000000001</v>
      </c>
      <c r="Q84" s="213">
        <v>0.438301</v>
      </c>
      <c r="R84" s="213">
        <v>0.43864199999999998</v>
      </c>
      <c r="S84" s="213">
        <v>0.43898599999999999</v>
      </c>
      <c r="T84" s="213">
        <v>0.43933699999999998</v>
      </c>
      <c r="U84" s="213">
        <v>0.43970500000000001</v>
      </c>
      <c r="V84" s="213">
        <v>0.44009199999999998</v>
      </c>
      <c r="W84" s="213">
        <v>0.44049700000000003</v>
      </c>
      <c r="X84" s="213">
        <v>0.44091900000000001</v>
      </c>
      <c r="Y84" s="213">
        <v>0.441357</v>
      </c>
      <c r="Z84" s="213">
        <v>0.44180700000000001</v>
      </c>
      <c r="AA84" s="213">
        <v>0.44226799999999999</v>
      </c>
      <c r="AB84" s="213">
        <v>0.44273899999999999</v>
      </c>
      <c r="AC84" s="213">
        <v>0.44322</v>
      </c>
      <c r="AD84" s="213">
        <v>0.443718</v>
      </c>
      <c r="AE84" s="213">
        <v>0.44425399999999998</v>
      </c>
      <c r="AF84" s="195">
        <v>7.7300000000000003E-4</v>
      </c>
      <c r="AG84" s="37"/>
      <c r="AH84" s="35"/>
    </row>
    <row r="85" spans="1:34" ht="12" customHeight="1">
      <c r="A85" s="35"/>
      <c r="B85" s="201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>
      <c r="A86" s="36" t="s">
        <v>892</v>
      </c>
      <c r="B86" s="199" t="s">
        <v>195</v>
      </c>
      <c r="C86" s="212">
        <v>4.1399999999999998E-4</v>
      </c>
      <c r="D86" s="212">
        <v>4.1399999999999998E-4</v>
      </c>
      <c r="E86" s="212">
        <v>4.1399999999999998E-4</v>
      </c>
      <c r="F86" s="212">
        <v>4.1399999999999998E-4</v>
      </c>
      <c r="G86" s="212">
        <v>4.1399999999999998E-4</v>
      </c>
      <c r="H86" s="212">
        <v>4.1399999999999998E-4</v>
      </c>
      <c r="I86" s="212">
        <v>4.1399999999999998E-4</v>
      </c>
      <c r="J86" s="212">
        <v>4.1399999999999998E-4</v>
      </c>
      <c r="K86" s="212">
        <v>4.1399999999999998E-4</v>
      </c>
      <c r="L86" s="212">
        <v>4.1399999999999998E-4</v>
      </c>
      <c r="M86" s="212">
        <v>4.1399999999999998E-4</v>
      </c>
      <c r="N86" s="212">
        <v>4.1399999999999998E-4</v>
      </c>
      <c r="O86" s="212">
        <v>4.1399999999999998E-4</v>
      </c>
      <c r="P86" s="212">
        <v>4.1399999999999998E-4</v>
      </c>
      <c r="Q86" s="212">
        <v>4.1399999999999998E-4</v>
      </c>
      <c r="R86" s="212">
        <v>4.1399999999999998E-4</v>
      </c>
      <c r="S86" s="212">
        <v>4.1399999999999998E-4</v>
      </c>
      <c r="T86" s="212">
        <v>4.1399999999999998E-4</v>
      </c>
      <c r="U86" s="212">
        <v>4.1399999999999998E-4</v>
      </c>
      <c r="V86" s="212">
        <v>4.1399999999999998E-4</v>
      </c>
      <c r="W86" s="212">
        <v>4.1399999999999998E-4</v>
      </c>
      <c r="X86" s="212">
        <v>4.1399999999999998E-4</v>
      </c>
      <c r="Y86" s="212">
        <v>4.1399999999999998E-4</v>
      </c>
      <c r="Z86" s="212">
        <v>4.1399999999999998E-4</v>
      </c>
      <c r="AA86" s="212">
        <v>4.1399999999999998E-4</v>
      </c>
      <c r="AB86" s="212">
        <v>4.1399999999999998E-4</v>
      </c>
      <c r="AC86" s="212">
        <v>4.1399999999999998E-4</v>
      </c>
      <c r="AD86" s="212">
        <v>4.1399999999999998E-4</v>
      </c>
      <c r="AE86" s="212">
        <v>4.1399999999999998E-4</v>
      </c>
      <c r="AF86" s="198">
        <v>0</v>
      </c>
      <c r="AG86" s="37"/>
      <c r="AH86" s="35"/>
    </row>
    <row r="87" spans="1:34" ht="15" customHeight="1">
      <c r="A87" s="36" t="s">
        <v>891</v>
      </c>
      <c r="B87" s="199" t="s">
        <v>21</v>
      </c>
      <c r="C87" s="212">
        <v>0.76949000000000001</v>
      </c>
      <c r="D87" s="212">
        <v>0.77106699999999995</v>
      </c>
      <c r="E87" s="212">
        <v>0.77240600000000004</v>
      </c>
      <c r="F87" s="212">
        <v>0.773397</v>
      </c>
      <c r="G87" s="212">
        <v>0.77445900000000001</v>
      </c>
      <c r="H87" s="212">
        <v>0.77560399999999996</v>
      </c>
      <c r="I87" s="212">
        <v>0.776814</v>
      </c>
      <c r="J87" s="212">
        <v>0.77810299999999999</v>
      </c>
      <c r="K87" s="212">
        <v>0.77945200000000003</v>
      </c>
      <c r="L87" s="212">
        <v>0.78084900000000002</v>
      </c>
      <c r="M87" s="212">
        <v>0.782273</v>
      </c>
      <c r="N87" s="212">
        <v>0.78375700000000004</v>
      </c>
      <c r="O87" s="212">
        <v>0.78530800000000001</v>
      </c>
      <c r="P87" s="212">
        <v>0.78693599999999997</v>
      </c>
      <c r="Q87" s="212">
        <v>0.78866400000000003</v>
      </c>
      <c r="R87" s="212">
        <v>0.79046499999999997</v>
      </c>
      <c r="S87" s="212">
        <v>0.792327</v>
      </c>
      <c r="T87" s="212">
        <v>0.79425999999999997</v>
      </c>
      <c r="U87" s="212">
        <v>0.79628200000000005</v>
      </c>
      <c r="V87" s="212">
        <v>0.79841200000000001</v>
      </c>
      <c r="W87" s="212">
        <v>0.80063700000000004</v>
      </c>
      <c r="X87" s="212">
        <v>0.802956</v>
      </c>
      <c r="Y87" s="212">
        <v>0.80535999999999996</v>
      </c>
      <c r="Z87" s="212">
        <v>0.80783400000000005</v>
      </c>
      <c r="AA87" s="212">
        <v>0.81037000000000003</v>
      </c>
      <c r="AB87" s="212">
        <v>0.81295799999999996</v>
      </c>
      <c r="AC87" s="212">
        <v>0.81560500000000002</v>
      </c>
      <c r="AD87" s="212">
        <v>0.81834700000000005</v>
      </c>
      <c r="AE87" s="212">
        <v>0.82130199999999998</v>
      </c>
      <c r="AF87" s="198">
        <v>2.33E-3</v>
      </c>
      <c r="AG87" s="37"/>
      <c r="AH87" s="35"/>
    </row>
    <row r="88" spans="1:34" ht="15" customHeight="1">
      <c r="A88" s="36" t="s">
        <v>890</v>
      </c>
      <c r="B88" s="199" t="s">
        <v>434</v>
      </c>
      <c r="C88" s="212">
        <v>0.21027899999999999</v>
      </c>
      <c r="D88" s="212">
        <v>0.21027899999999999</v>
      </c>
      <c r="E88" s="212">
        <v>0.21027899999999999</v>
      </c>
      <c r="F88" s="212">
        <v>0.21027899999999999</v>
      </c>
      <c r="G88" s="212">
        <v>0.21027899999999999</v>
      </c>
      <c r="H88" s="212">
        <v>0.21027899999999999</v>
      </c>
      <c r="I88" s="212">
        <v>0.21027899999999999</v>
      </c>
      <c r="J88" s="212">
        <v>0.21027899999999999</v>
      </c>
      <c r="K88" s="212">
        <v>0.21027899999999999</v>
      </c>
      <c r="L88" s="212">
        <v>0.21027899999999999</v>
      </c>
      <c r="M88" s="212">
        <v>0.21027899999999999</v>
      </c>
      <c r="N88" s="212">
        <v>0.21027899999999999</v>
      </c>
      <c r="O88" s="212">
        <v>0.21027899999999999</v>
      </c>
      <c r="P88" s="212">
        <v>0.21027899999999999</v>
      </c>
      <c r="Q88" s="212">
        <v>0.21027899999999999</v>
      </c>
      <c r="R88" s="212">
        <v>0.21027899999999999</v>
      </c>
      <c r="S88" s="212">
        <v>0.21027899999999999</v>
      </c>
      <c r="T88" s="212">
        <v>0.21027899999999999</v>
      </c>
      <c r="U88" s="212">
        <v>0.21027899999999999</v>
      </c>
      <c r="V88" s="212">
        <v>0.21027899999999999</v>
      </c>
      <c r="W88" s="212">
        <v>0.21027899999999999</v>
      </c>
      <c r="X88" s="212">
        <v>0.21027899999999999</v>
      </c>
      <c r="Y88" s="212">
        <v>0.21027899999999999</v>
      </c>
      <c r="Z88" s="212">
        <v>0.21027899999999999</v>
      </c>
      <c r="AA88" s="212">
        <v>0.21027899999999999</v>
      </c>
      <c r="AB88" s="212">
        <v>0.21027899999999999</v>
      </c>
      <c r="AC88" s="212">
        <v>0.21027899999999999</v>
      </c>
      <c r="AD88" s="212">
        <v>0.21027899999999999</v>
      </c>
      <c r="AE88" s="212">
        <v>0.21027899999999999</v>
      </c>
      <c r="AF88" s="198">
        <v>0</v>
      </c>
      <c r="AG88" s="37"/>
      <c r="AH88" s="35"/>
    </row>
    <row r="89" spans="1:34" ht="12" customHeight="1">
      <c r="A89" s="36" t="s">
        <v>889</v>
      </c>
      <c r="B89" s="199" t="s">
        <v>514</v>
      </c>
      <c r="C89" s="212">
        <v>0.477406</v>
      </c>
      <c r="D89" s="212">
        <v>0.477406</v>
      </c>
      <c r="E89" s="212">
        <v>0.477406</v>
      </c>
      <c r="F89" s="212">
        <v>0.477406</v>
      </c>
      <c r="G89" s="212">
        <v>0.477406</v>
      </c>
      <c r="H89" s="212">
        <v>0.477406</v>
      </c>
      <c r="I89" s="212">
        <v>0.477406</v>
      </c>
      <c r="J89" s="212">
        <v>0.477406</v>
      </c>
      <c r="K89" s="212">
        <v>0.477406</v>
      </c>
      <c r="L89" s="212">
        <v>0.477406</v>
      </c>
      <c r="M89" s="212">
        <v>0.477406</v>
      </c>
      <c r="N89" s="212">
        <v>0.477406</v>
      </c>
      <c r="O89" s="212">
        <v>0.477406</v>
      </c>
      <c r="P89" s="212">
        <v>0.477406</v>
      </c>
      <c r="Q89" s="212">
        <v>0.477406</v>
      </c>
      <c r="R89" s="212">
        <v>0.477406</v>
      </c>
      <c r="S89" s="212">
        <v>0.477406</v>
      </c>
      <c r="T89" s="212">
        <v>0.477406</v>
      </c>
      <c r="U89" s="212">
        <v>0.477406</v>
      </c>
      <c r="V89" s="212">
        <v>0.477406</v>
      </c>
      <c r="W89" s="212">
        <v>0.477406</v>
      </c>
      <c r="X89" s="212">
        <v>0.477406</v>
      </c>
      <c r="Y89" s="212">
        <v>0.477406</v>
      </c>
      <c r="Z89" s="212">
        <v>0.477406</v>
      </c>
      <c r="AA89" s="212">
        <v>0.477406</v>
      </c>
      <c r="AB89" s="212">
        <v>0.477406</v>
      </c>
      <c r="AC89" s="212">
        <v>0.477406</v>
      </c>
      <c r="AD89" s="212">
        <v>0.477406</v>
      </c>
      <c r="AE89" s="212">
        <v>0.477406</v>
      </c>
      <c r="AF89" s="198">
        <v>0</v>
      </c>
      <c r="AG89" s="37"/>
      <c r="AH89" s="35"/>
    </row>
    <row r="90" spans="1:34" ht="15" customHeight="1">
      <c r="A90" s="36" t="s">
        <v>888</v>
      </c>
      <c r="B90" s="201" t="s">
        <v>189</v>
      </c>
      <c r="C90" s="213">
        <v>1.4575880000000001</v>
      </c>
      <c r="D90" s="213">
        <v>1.459166</v>
      </c>
      <c r="E90" s="213">
        <v>1.460504</v>
      </c>
      <c r="F90" s="213">
        <v>1.4614959999999999</v>
      </c>
      <c r="G90" s="213">
        <v>1.462558</v>
      </c>
      <c r="H90" s="213">
        <v>1.4637020000000001</v>
      </c>
      <c r="I90" s="213">
        <v>1.464912</v>
      </c>
      <c r="J90" s="213">
        <v>1.4662010000000001</v>
      </c>
      <c r="K90" s="213">
        <v>1.4675499999999999</v>
      </c>
      <c r="L90" s="213">
        <v>1.468947</v>
      </c>
      <c r="M90" s="213">
        <v>1.4703710000000001</v>
      </c>
      <c r="N90" s="213">
        <v>1.4718549999999999</v>
      </c>
      <c r="O90" s="213">
        <v>1.4734069999999999</v>
      </c>
      <c r="P90" s="213">
        <v>1.4750350000000001</v>
      </c>
      <c r="Q90" s="213">
        <v>1.476763</v>
      </c>
      <c r="R90" s="213">
        <v>1.4785630000000001</v>
      </c>
      <c r="S90" s="213">
        <v>1.4804250000000001</v>
      </c>
      <c r="T90" s="213">
        <v>1.4823580000000001</v>
      </c>
      <c r="U90" s="213">
        <v>1.484381</v>
      </c>
      <c r="V90" s="213">
        <v>1.4865109999999999</v>
      </c>
      <c r="W90" s="213">
        <v>1.4887349999999999</v>
      </c>
      <c r="X90" s="213">
        <v>1.4910540000000001</v>
      </c>
      <c r="Y90" s="213">
        <v>1.493458</v>
      </c>
      <c r="Z90" s="213">
        <v>1.495932</v>
      </c>
      <c r="AA90" s="213">
        <v>1.4984690000000001</v>
      </c>
      <c r="AB90" s="213">
        <v>1.5010559999999999</v>
      </c>
      <c r="AC90" s="213">
        <v>1.5037039999999999</v>
      </c>
      <c r="AD90" s="213">
        <v>1.506445</v>
      </c>
      <c r="AE90" s="213">
        <v>1.5094000000000001</v>
      </c>
      <c r="AF90" s="195">
        <v>1.248E-3</v>
      </c>
      <c r="AG90" s="37"/>
      <c r="AH90" s="35"/>
    </row>
    <row r="91" spans="1:34" ht="15" customHeight="1">
      <c r="A91" s="35"/>
      <c r="B91" s="201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>
      <c r="A92" s="36" t="s">
        <v>887</v>
      </c>
      <c r="B92" s="199" t="s">
        <v>199</v>
      </c>
      <c r="C92" s="212">
        <v>0.63217500000000004</v>
      </c>
      <c r="D92" s="212">
        <v>0.63321099999999997</v>
      </c>
      <c r="E92" s="212">
        <v>0.63408299999999995</v>
      </c>
      <c r="F92" s="212">
        <v>0.63471299999999997</v>
      </c>
      <c r="G92" s="212">
        <v>0.63536499999999996</v>
      </c>
      <c r="H92" s="212">
        <v>0.63604400000000005</v>
      </c>
      <c r="I92" s="212">
        <v>0.63674500000000001</v>
      </c>
      <c r="J92" s="212">
        <v>0.63747299999999996</v>
      </c>
      <c r="K92" s="212">
        <v>0.63821700000000003</v>
      </c>
      <c r="L92" s="212">
        <v>0.63897599999999999</v>
      </c>
      <c r="M92" s="212">
        <v>0.63973400000000002</v>
      </c>
      <c r="N92" s="212">
        <v>0.64051199999999997</v>
      </c>
      <c r="O92" s="212">
        <v>0.64131199999999999</v>
      </c>
      <c r="P92" s="212">
        <v>0.64213900000000002</v>
      </c>
      <c r="Q92" s="212">
        <v>0.64300100000000004</v>
      </c>
      <c r="R92" s="212">
        <v>0.64388299999999998</v>
      </c>
      <c r="S92" s="212">
        <v>0.64480000000000004</v>
      </c>
      <c r="T92" s="212">
        <v>0.64575199999999999</v>
      </c>
      <c r="U92" s="212">
        <v>0.64674100000000001</v>
      </c>
      <c r="V92" s="212">
        <v>0.64777600000000002</v>
      </c>
      <c r="W92" s="212">
        <v>0.64884900000000001</v>
      </c>
      <c r="X92" s="212">
        <v>0.64996200000000004</v>
      </c>
      <c r="Y92" s="212">
        <v>0.651111</v>
      </c>
      <c r="Z92" s="212">
        <v>0.65228799999999998</v>
      </c>
      <c r="AA92" s="212">
        <v>0.65348700000000004</v>
      </c>
      <c r="AB92" s="212">
        <v>0.65470200000000001</v>
      </c>
      <c r="AC92" s="212">
        <v>0.65593500000000005</v>
      </c>
      <c r="AD92" s="212">
        <v>0.65720400000000001</v>
      </c>
      <c r="AE92" s="212">
        <v>0.65857100000000002</v>
      </c>
      <c r="AF92" s="198">
        <v>1.462E-3</v>
      </c>
      <c r="AG92" s="37"/>
      <c r="AH92" s="35"/>
    </row>
    <row r="93" spans="1:34" ht="15" customHeight="1">
      <c r="A93" s="36" t="s">
        <v>886</v>
      </c>
      <c r="B93" s="199" t="s">
        <v>200</v>
      </c>
      <c r="C93" s="212">
        <v>0.82541299999999995</v>
      </c>
      <c r="D93" s="212">
        <v>0.82595499999999999</v>
      </c>
      <c r="E93" s="212">
        <v>0.82642099999999996</v>
      </c>
      <c r="F93" s="212">
        <v>0.82678200000000002</v>
      </c>
      <c r="G93" s="212">
        <v>0.82719299999999996</v>
      </c>
      <c r="H93" s="212">
        <v>0.827658</v>
      </c>
      <c r="I93" s="212">
        <v>0.82816699999999999</v>
      </c>
      <c r="J93" s="212">
        <v>0.82872800000000002</v>
      </c>
      <c r="K93" s="212">
        <v>0.82933299999999999</v>
      </c>
      <c r="L93" s="212">
        <v>0.82997200000000004</v>
      </c>
      <c r="M93" s="212">
        <v>0.83063699999999996</v>
      </c>
      <c r="N93" s="212">
        <v>0.83134300000000005</v>
      </c>
      <c r="O93" s="212">
        <v>0.832094</v>
      </c>
      <c r="P93" s="212">
        <v>0.83289599999999997</v>
      </c>
      <c r="Q93" s="212">
        <v>0.833762</v>
      </c>
      <c r="R93" s="212">
        <v>0.83467999999999998</v>
      </c>
      <c r="S93" s="212">
        <v>0.83562499999999995</v>
      </c>
      <c r="T93" s="212">
        <v>0.83660599999999996</v>
      </c>
      <c r="U93" s="212">
        <v>0.83764000000000005</v>
      </c>
      <c r="V93" s="212">
        <v>0.83873500000000001</v>
      </c>
      <c r="W93" s="212">
        <v>0.83988600000000002</v>
      </c>
      <c r="X93" s="212">
        <v>0.84109199999999995</v>
      </c>
      <c r="Y93" s="212">
        <v>0.84234699999999996</v>
      </c>
      <c r="Z93" s="212">
        <v>0.84364399999999995</v>
      </c>
      <c r="AA93" s="212">
        <v>0.84498099999999998</v>
      </c>
      <c r="AB93" s="212">
        <v>0.84635499999999997</v>
      </c>
      <c r="AC93" s="212">
        <v>0.84776799999999997</v>
      </c>
      <c r="AD93" s="212">
        <v>0.84924100000000002</v>
      </c>
      <c r="AE93" s="212">
        <v>0.85082899999999995</v>
      </c>
      <c r="AF93" s="198">
        <v>1.0839999999999999E-3</v>
      </c>
      <c r="AG93" s="37"/>
      <c r="AH93" s="35"/>
    </row>
    <row r="94" spans="1:34" ht="15" customHeight="1" thickBot="1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>
      <c r="A95" s="35"/>
      <c r="B95" s="223" t="s">
        <v>2041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183"/>
    </row>
    <row r="96" spans="1:34" ht="15" customHeight="1">
      <c r="A96" s="35"/>
      <c r="B96" s="37" t="s">
        <v>2183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>
      <c r="B99" s="37" t="s">
        <v>2184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>
      <c r="B100" s="37" t="s">
        <v>2127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>
      <c r="B105" s="37" t="s">
        <v>2123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>
      <c r="B106" s="37" t="s">
        <v>2128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>
      <c r="B107" s="37" t="s">
        <v>2564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>
      <c r="A135" s="36" t="s">
        <v>2185</v>
      </c>
      <c r="B135" s="205" t="s">
        <v>2186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7" t="s">
        <v>1999</v>
      </c>
      <c r="AG135" s="37"/>
    </row>
    <row r="136" spans="1:33" ht="15" customHeight="1">
      <c r="A136" s="35"/>
      <c r="B136" s="206" t="s">
        <v>2187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7" t="s">
        <v>2000</v>
      </c>
      <c r="AG136" s="37"/>
    </row>
    <row r="137" spans="1:33" ht="15" customHeight="1">
      <c r="A137" s="35"/>
      <c r="B137" s="206"/>
      <c r="C137" s="189"/>
      <c r="D137" s="189"/>
      <c r="E137" s="189"/>
      <c r="F137" s="189"/>
      <c r="G137" s="189"/>
      <c r="H137" s="189"/>
      <c r="I137" s="189"/>
      <c r="J137" s="189"/>
      <c r="K137" s="189"/>
      <c r="L137" s="189"/>
      <c r="M137" s="189"/>
      <c r="N137" s="189"/>
      <c r="O137" s="189"/>
      <c r="P137" s="189"/>
      <c r="Q137" s="189"/>
      <c r="R137" s="189"/>
      <c r="S137" s="189"/>
      <c r="T137" s="189"/>
      <c r="U137" s="189"/>
      <c r="V137" s="189"/>
      <c r="W137" s="189"/>
      <c r="X137" s="189"/>
      <c r="Y137" s="189"/>
      <c r="Z137" s="189"/>
      <c r="AA137" s="189"/>
      <c r="AB137" s="189"/>
      <c r="AC137" s="189"/>
      <c r="AD137" s="189"/>
      <c r="AE137" s="189"/>
      <c r="AF137" s="187" t="s">
        <v>2099</v>
      </c>
      <c r="AG137" s="37"/>
    </row>
    <row r="138" spans="1:33" ht="15" customHeight="1" thickBot="1">
      <c r="A138" s="35"/>
      <c r="B138" s="207" t="s">
        <v>2132</v>
      </c>
      <c r="C138" s="207">
        <v>2022</v>
      </c>
      <c r="D138" s="207">
        <v>2023</v>
      </c>
      <c r="E138" s="207">
        <v>2024</v>
      </c>
      <c r="F138" s="207">
        <v>2025</v>
      </c>
      <c r="G138" s="207">
        <v>2026</v>
      </c>
      <c r="H138" s="207">
        <v>2027</v>
      </c>
      <c r="I138" s="207">
        <v>2028</v>
      </c>
      <c r="J138" s="207">
        <v>2029</v>
      </c>
      <c r="K138" s="207">
        <v>2030</v>
      </c>
      <c r="L138" s="207">
        <v>2031</v>
      </c>
      <c r="M138" s="207">
        <v>2032</v>
      </c>
      <c r="N138" s="207">
        <v>2033</v>
      </c>
      <c r="O138" s="207">
        <v>2034</v>
      </c>
      <c r="P138" s="207">
        <v>2035</v>
      </c>
      <c r="Q138" s="207">
        <v>2036</v>
      </c>
      <c r="R138" s="207">
        <v>2037</v>
      </c>
      <c r="S138" s="207">
        <v>2038</v>
      </c>
      <c r="T138" s="207">
        <v>2039</v>
      </c>
      <c r="U138" s="207">
        <v>2040</v>
      </c>
      <c r="V138" s="207">
        <v>2041</v>
      </c>
      <c r="W138" s="207">
        <v>2042</v>
      </c>
      <c r="X138" s="207">
        <v>2043</v>
      </c>
      <c r="Y138" s="207">
        <v>2044</v>
      </c>
      <c r="Z138" s="207">
        <v>2045</v>
      </c>
      <c r="AA138" s="207">
        <v>2046</v>
      </c>
      <c r="AB138" s="207">
        <v>2047</v>
      </c>
      <c r="AC138" s="207">
        <v>2048</v>
      </c>
      <c r="AD138" s="207">
        <v>2049</v>
      </c>
      <c r="AE138" s="207">
        <v>2050</v>
      </c>
      <c r="AF138" s="208">
        <v>2050</v>
      </c>
      <c r="AG138" s="37"/>
    </row>
    <row r="139" spans="1:33" ht="15" customHeight="1" thickTop="1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>
      <c r="A140" s="36" t="s">
        <v>2188</v>
      </c>
      <c r="B140" s="201" t="s">
        <v>2133</v>
      </c>
      <c r="C140" s="197">
        <v>19750.261718999998</v>
      </c>
      <c r="D140" s="197">
        <v>19905.609375</v>
      </c>
      <c r="E140" s="197">
        <v>20081.880859000001</v>
      </c>
      <c r="F140" s="197">
        <v>20386.224609000001</v>
      </c>
      <c r="G140" s="197">
        <v>20841.882812</v>
      </c>
      <c r="H140" s="197">
        <v>21287.755859000001</v>
      </c>
      <c r="I140" s="197">
        <v>21695.880859000001</v>
      </c>
      <c r="J140" s="197">
        <v>22060.623047000001</v>
      </c>
      <c r="K140" s="197">
        <v>22380.796875</v>
      </c>
      <c r="L140" s="197">
        <v>22721.648438</v>
      </c>
      <c r="M140" s="197">
        <v>23132.277343999998</v>
      </c>
      <c r="N140" s="197">
        <v>23585.296875</v>
      </c>
      <c r="O140" s="197">
        <v>24054.847656000002</v>
      </c>
      <c r="P140" s="197">
        <v>24533.841797000001</v>
      </c>
      <c r="Q140" s="197">
        <v>25026.417968999998</v>
      </c>
      <c r="R140" s="197">
        <v>25540.740234000001</v>
      </c>
      <c r="S140" s="197">
        <v>26075.976562</v>
      </c>
      <c r="T140" s="197">
        <v>26606.574218999998</v>
      </c>
      <c r="U140" s="197">
        <v>27195.669922000001</v>
      </c>
      <c r="V140" s="197">
        <v>27810.150390999999</v>
      </c>
      <c r="W140" s="197">
        <v>28404.6875</v>
      </c>
      <c r="X140" s="197">
        <v>28996.335938</v>
      </c>
      <c r="Y140" s="197">
        <v>29571.818359000001</v>
      </c>
      <c r="Z140" s="197">
        <v>30144.392577999999</v>
      </c>
      <c r="AA140" s="197">
        <v>30744.0625</v>
      </c>
      <c r="AB140" s="197">
        <v>31369.007812</v>
      </c>
      <c r="AC140" s="197">
        <v>32033.580077999999</v>
      </c>
      <c r="AD140" s="197">
        <v>32711.115234000001</v>
      </c>
      <c r="AE140" s="197">
        <v>33403.691405999998</v>
      </c>
      <c r="AF140" s="195">
        <v>1.8945E-2</v>
      </c>
      <c r="AG140" s="37"/>
    </row>
    <row r="141" spans="1:33" ht="15" customHeight="1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>
      <c r="A142" s="36" t="s">
        <v>2189</v>
      </c>
      <c r="B142" s="201" t="s">
        <v>2134</v>
      </c>
      <c r="C142" s="197">
        <v>7.7918890000000003</v>
      </c>
      <c r="D142" s="197">
        <v>7.8353000000000002</v>
      </c>
      <c r="E142" s="197">
        <v>7.750235</v>
      </c>
      <c r="F142" s="197">
        <v>7.6982109999999997</v>
      </c>
      <c r="G142" s="197">
        <v>7.6973700000000003</v>
      </c>
      <c r="H142" s="197">
        <v>7.7173920000000003</v>
      </c>
      <c r="I142" s="197">
        <v>7.7355130000000001</v>
      </c>
      <c r="J142" s="197">
        <v>7.7350979999999998</v>
      </c>
      <c r="K142" s="197">
        <v>7.7189730000000001</v>
      </c>
      <c r="L142" s="197">
        <v>7.6932229999999997</v>
      </c>
      <c r="M142" s="197">
        <v>7.6824719999999997</v>
      </c>
      <c r="N142" s="197">
        <v>7.6867479999999997</v>
      </c>
      <c r="O142" s="197">
        <v>7.7109100000000002</v>
      </c>
      <c r="P142" s="197">
        <v>7.7274409999999998</v>
      </c>
      <c r="Q142" s="197">
        <v>7.724164</v>
      </c>
      <c r="R142" s="197">
        <v>7.7239269999999998</v>
      </c>
      <c r="S142" s="197">
        <v>7.7235930000000002</v>
      </c>
      <c r="T142" s="197">
        <v>7.7167729999999999</v>
      </c>
      <c r="U142" s="197">
        <v>7.7178570000000004</v>
      </c>
      <c r="V142" s="197">
        <v>7.7163769999999996</v>
      </c>
      <c r="W142" s="197">
        <v>7.7137710000000004</v>
      </c>
      <c r="X142" s="197">
        <v>7.6999170000000001</v>
      </c>
      <c r="Y142" s="197">
        <v>7.6790079999999996</v>
      </c>
      <c r="Z142" s="197">
        <v>7.6587019999999999</v>
      </c>
      <c r="AA142" s="197">
        <v>7.643268</v>
      </c>
      <c r="AB142" s="197">
        <v>7.6346780000000001</v>
      </c>
      <c r="AC142" s="197">
        <v>7.628749</v>
      </c>
      <c r="AD142" s="197">
        <v>7.62364</v>
      </c>
      <c r="AE142" s="197">
        <v>7.620107</v>
      </c>
      <c r="AF142" s="195">
        <v>-7.9600000000000005E-4</v>
      </c>
      <c r="AG142" s="37"/>
    </row>
    <row r="143" spans="1:33" ht="15" customHeight="1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>
      <c r="A144" s="35"/>
      <c r="B144" s="201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>
      <c r="A146" s="35"/>
      <c r="B146" s="201" t="s">
        <v>2135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>
      <c r="A147" s="36" t="s">
        <v>2190</v>
      </c>
      <c r="B147" s="199" t="s">
        <v>2136</v>
      </c>
      <c r="C147" s="200">
        <v>13.497726</v>
      </c>
      <c r="D147" s="200">
        <v>13.404489</v>
      </c>
      <c r="E147" s="200">
        <v>13.513648</v>
      </c>
      <c r="F147" s="200">
        <v>13.674614</v>
      </c>
      <c r="G147" s="200">
        <v>13.896108</v>
      </c>
      <c r="H147" s="200">
        <v>14.062061</v>
      </c>
      <c r="I147" s="200">
        <v>14.205806000000001</v>
      </c>
      <c r="J147" s="200">
        <v>14.331925</v>
      </c>
      <c r="K147" s="200">
        <v>14.397031999999999</v>
      </c>
      <c r="L147" s="200">
        <v>14.466816</v>
      </c>
      <c r="M147" s="200">
        <v>14.535302</v>
      </c>
      <c r="N147" s="200">
        <v>14.59802</v>
      </c>
      <c r="O147" s="200">
        <v>14.643632999999999</v>
      </c>
      <c r="P147" s="200">
        <v>14.670285</v>
      </c>
      <c r="Q147" s="200">
        <v>14.659623</v>
      </c>
      <c r="R147" s="200">
        <v>14.690638</v>
      </c>
      <c r="S147" s="200">
        <v>14.711254</v>
      </c>
      <c r="T147" s="200">
        <v>14.734127000000001</v>
      </c>
      <c r="U147" s="200">
        <v>14.76249</v>
      </c>
      <c r="V147" s="200">
        <v>14.790858</v>
      </c>
      <c r="W147" s="200">
        <v>14.814863000000001</v>
      </c>
      <c r="X147" s="200">
        <v>14.833698</v>
      </c>
      <c r="Y147" s="200">
        <v>14.84168</v>
      </c>
      <c r="Z147" s="200">
        <v>14.849335999999999</v>
      </c>
      <c r="AA147" s="200">
        <v>14.855335999999999</v>
      </c>
      <c r="AB147" s="200">
        <v>14.858128000000001</v>
      </c>
      <c r="AC147" s="200">
        <v>14.862232000000001</v>
      </c>
      <c r="AD147" s="200">
        <v>14.866262000000001</v>
      </c>
      <c r="AE147" s="200">
        <v>14.867137</v>
      </c>
      <c r="AF147" s="198">
        <v>3.457E-3</v>
      </c>
      <c r="AG147" s="37"/>
    </row>
    <row r="148" spans="1:33" ht="15" customHeight="1">
      <c r="A148" s="36" t="s">
        <v>2191</v>
      </c>
      <c r="B148" s="199" t="s">
        <v>2137</v>
      </c>
      <c r="C148" s="200">
        <v>1.2730729999999999</v>
      </c>
      <c r="D148" s="200">
        <v>1.264891</v>
      </c>
      <c r="E148" s="200">
        <v>1.2707839999999999</v>
      </c>
      <c r="F148" s="200">
        <v>1.2884519999999999</v>
      </c>
      <c r="G148" s="200">
        <v>1.2907850000000001</v>
      </c>
      <c r="H148" s="200">
        <v>1.293363</v>
      </c>
      <c r="I148" s="200">
        <v>1.2964739999999999</v>
      </c>
      <c r="J148" s="200">
        <v>1.2975399999999999</v>
      </c>
      <c r="K148" s="200">
        <v>1.299769</v>
      </c>
      <c r="L148" s="200">
        <v>1.3000750000000001</v>
      </c>
      <c r="M148" s="200">
        <v>1.3028759999999999</v>
      </c>
      <c r="N148" s="200">
        <v>1.306772</v>
      </c>
      <c r="O148" s="200">
        <v>1.303515</v>
      </c>
      <c r="P148" s="200">
        <v>1.303023</v>
      </c>
      <c r="Q148" s="200">
        <v>1.3119479999999999</v>
      </c>
      <c r="R148" s="200">
        <v>1.314047</v>
      </c>
      <c r="S148" s="200">
        <v>1.327013</v>
      </c>
      <c r="T148" s="200">
        <v>1.334203</v>
      </c>
      <c r="U148" s="200">
        <v>1.3479239999999999</v>
      </c>
      <c r="V148" s="200">
        <v>1.360676</v>
      </c>
      <c r="W148" s="200">
        <v>1.3609819999999999</v>
      </c>
      <c r="X148" s="200">
        <v>1.3692279999999999</v>
      </c>
      <c r="Y148" s="200">
        <v>1.370268</v>
      </c>
      <c r="Z148" s="200">
        <v>1.3676889999999999</v>
      </c>
      <c r="AA148" s="200">
        <v>1.3563179999999999</v>
      </c>
      <c r="AB148" s="200">
        <v>1.3359239999999999</v>
      </c>
      <c r="AC148" s="200">
        <v>1.31612</v>
      </c>
      <c r="AD148" s="200">
        <v>1.295183</v>
      </c>
      <c r="AE148" s="200">
        <v>1.273334</v>
      </c>
      <c r="AF148" s="198">
        <v>6.9999999999999999E-6</v>
      </c>
      <c r="AG148" s="37"/>
    </row>
    <row r="149" spans="1:33" ht="15" customHeight="1">
      <c r="A149" s="36" t="s">
        <v>2192</v>
      </c>
      <c r="B149" s="199" t="s">
        <v>2138</v>
      </c>
      <c r="C149" s="200">
        <v>60.198039999999999</v>
      </c>
      <c r="D149" s="200">
        <v>58.714511999999999</v>
      </c>
      <c r="E149" s="200">
        <v>58.074973999999997</v>
      </c>
      <c r="F149" s="200">
        <v>58.777641000000003</v>
      </c>
      <c r="G149" s="200">
        <v>59.493201999999997</v>
      </c>
      <c r="H149" s="200">
        <v>59.719909999999999</v>
      </c>
      <c r="I149" s="200">
        <v>60.128535999999997</v>
      </c>
      <c r="J149" s="200">
        <v>61.303902000000001</v>
      </c>
      <c r="K149" s="200">
        <v>62.026237000000002</v>
      </c>
      <c r="L149" s="200">
        <v>61.994853999999997</v>
      </c>
      <c r="M149" s="200">
        <v>61.738140000000001</v>
      </c>
      <c r="N149" s="200">
        <v>61.660587</v>
      </c>
      <c r="O149" s="200">
        <v>61.769886</v>
      </c>
      <c r="P149" s="200">
        <v>62.188419000000003</v>
      </c>
      <c r="Q149" s="200">
        <v>62.770245000000003</v>
      </c>
      <c r="R149" s="200">
        <v>63.493523000000003</v>
      </c>
      <c r="S149" s="200">
        <v>64.284317000000001</v>
      </c>
      <c r="T149" s="200">
        <v>64.913261000000006</v>
      </c>
      <c r="U149" s="200">
        <v>65.626571999999996</v>
      </c>
      <c r="V149" s="200">
        <v>66.618369999999999</v>
      </c>
      <c r="W149" s="200">
        <v>67.411231999999998</v>
      </c>
      <c r="X149" s="200">
        <v>67.944053999999994</v>
      </c>
      <c r="Y149" s="200">
        <v>68.370277000000002</v>
      </c>
      <c r="Z149" s="200">
        <v>68.835678000000001</v>
      </c>
      <c r="AA149" s="200">
        <v>69.401131000000007</v>
      </c>
      <c r="AB149" s="200">
        <v>69.972793999999993</v>
      </c>
      <c r="AC149" s="200">
        <v>70.487633000000002</v>
      </c>
      <c r="AD149" s="200">
        <v>71.040786999999995</v>
      </c>
      <c r="AE149" s="200">
        <v>71.814453</v>
      </c>
      <c r="AF149" s="198">
        <v>6.3220000000000004E-3</v>
      </c>
      <c r="AG149" s="37"/>
    </row>
    <row r="150" spans="1:33" ht="15" customHeight="1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A151" s="35"/>
      <c r="B151" s="201" t="s">
        <v>2139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A152" s="36" t="s">
        <v>2193</v>
      </c>
      <c r="B152" s="199" t="s">
        <v>2140</v>
      </c>
      <c r="C152" s="200">
        <v>36.971260000000001</v>
      </c>
      <c r="D152" s="200">
        <v>37.518462999999997</v>
      </c>
      <c r="E152" s="200">
        <v>37.983390999999997</v>
      </c>
      <c r="F152" s="200">
        <v>38.368698000000002</v>
      </c>
      <c r="G152" s="200">
        <v>38.903660000000002</v>
      </c>
      <c r="H152" s="200">
        <v>39.499339999999997</v>
      </c>
      <c r="I152" s="200">
        <v>40.184593</v>
      </c>
      <c r="J152" s="200">
        <v>40.764392999999998</v>
      </c>
      <c r="K152" s="200">
        <v>41.368468999999997</v>
      </c>
      <c r="L152" s="200">
        <v>42.080063000000003</v>
      </c>
      <c r="M152" s="200">
        <v>42.710075000000003</v>
      </c>
      <c r="N152" s="200">
        <v>43.134833999999998</v>
      </c>
      <c r="O152" s="200">
        <v>43.602276000000003</v>
      </c>
      <c r="P152" s="200">
        <v>44.120178000000003</v>
      </c>
      <c r="Q152" s="200">
        <v>44.633555999999999</v>
      </c>
      <c r="R152" s="200">
        <v>45.200099999999999</v>
      </c>
      <c r="S152" s="200">
        <v>45.798889000000003</v>
      </c>
      <c r="T152" s="200">
        <v>46.358851999999999</v>
      </c>
      <c r="U152" s="200">
        <v>46.972991999999998</v>
      </c>
      <c r="V152" s="200">
        <v>47.566631000000001</v>
      </c>
      <c r="W152" s="200">
        <v>48.160336000000001</v>
      </c>
      <c r="X152" s="200">
        <v>48.761349000000003</v>
      </c>
      <c r="Y152" s="200">
        <v>49.361538000000003</v>
      </c>
      <c r="Z152" s="200">
        <v>49.950851</v>
      </c>
      <c r="AA152" s="200">
        <v>50.504337</v>
      </c>
      <c r="AB152" s="200">
        <v>51.075915999999999</v>
      </c>
      <c r="AC152" s="200">
        <v>51.658562000000003</v>
      </c>
      <c r="AD152" s="200">
        <v>52.229697999999999</v>
      </c>
      <c r="AE152" s="200">
        <v>52.806151999999997</v>
      </c>
      <c r="AF152" s="198">
        <v>1.2813E-2</v>
      </c>
      <c r="AG152" s="37"/>
    </row>
    <row r="153" spans="1:33" ht="15" customHeight="1">
      <c r="A153" s="36" t="s">
        <v>2194</v>
      </c>
      <c r="B153" s="199" t="s">
        <v>2141</v>
      </c>
      <c r="C153" s="200">
        <v>5.2023830000000002</v>
      </c>
      <c r="D153" s="200">
        <v>5.1625160000000001</v>
      </c>
      <c r="E153" s="200">
        <v>5.1340500000000002</v>
      </c>
      <c r="F153" s="200">
        <v>5.1200070000000002</v>
      </c>
      <c r="G153" s="200">
        <v>5.1651759999999998</v>
      </c>
      <c r="H153" s="200">
        <v>5.2103869999999999</v>
      </c>
      <c r="I153" s="200">
        <v>5.2870169999999996</v>
      </c>
      <c r="J153" s="200">
        <v>5.363524</v>
      </c>
      <c r="K153" s="200">
        <v>5.3817199999999996</v>
      </c>
      <c r="L153" s="200">
        <v>5.4325070000000002</v>
      </c>
      <c r="M153" s="200">
        <v>5.4697500000000003</v>
      </c>
      <c r="N153" s="200">
        <v>5.5160729999999996</v>
      </c>
      <c r="O153" s="200">
        <v>5.5390350000000002</v>
      </c>
      <c r="P153" s="200">
        <v>5.5418479999999999</v>
      </c>
      <c r="Q153" s="200">
        <v>5.5795000000000003</v>
      </c>
      <c r="R153" s="200">
        <v>5.6068569999999998</v>
      </c>
      <c r="S153" s="200">
        <v>5.6320370000000004</v>
      </c>
      <c r="T153" s="200">
        <v>5.6713880000000003</v>
      </c>
      <c r="U153" s="200">
        <v>5.7022380000000004</v>
      </c>
      <c r="V153" s="200">
        <v>5.7396799999999999</v>
      </c>
      <c r="W153" s="200">
        <v>5.7815190000000003</v>
      </c>
      <c r="X153" s="200">
        <v>5.8269719999999996</v>
      </c>
      <c r="Y153" s="200">
        <v>5.8692159999999998</v>
      </c>
      <c r="Z153" s="200">
        <v>5.9100039999999998</v>
      </c>
      <c r="AA153" s="200">
        <v>5.9541789999999999</v>
      </c>
      <c r="AB153" s="200">
        <v>6.0025760000000004</v>
      </c>
      <c r="AC153" s="200">
        <v>6.0770369999999998</v>
      </c>
      <c r="AD153" s="200">
        <v>6.1569269999999996</v>
      </c>
      <c r="AE153" s="200">
        <v>6.2351850000000004</v>
      </c>
      <c r="AF153" s="198">
        <v>6.489E-3</v>
      </c>
      <c r="AG153" s="37"/>
    </row>
    <row r="154" spans="1:33" ht="15" customHeight="1">
      <c r="A154" s="36" t="s">
        <v>2195</v>
      </c>
      <c r="B154" s="199" t="s">
        <v>2142</v>
      </c>
      <c r="C154" s="200">
        <v>4.7726870000000003</v>
      </c>
      <c r="D154" s="200">
        <v>4.7662570000000004</v>
      </c>
      <c r="E154" s="200">
        <v>4.7426079999999997</v>
      </c>
      <c r="F154" s="200">
        <v>4.6972050000000003</v>
      </c>
      <c r="G154" s="200">
        <v>4.7600309999999997</v>
      </c>
      <c r="H154" s="200">
        <v>4.8329009999999997</v>
      </c>
      <c r="I154" s="200">
        <v>4.8359009999999998</v>
      </c>
      <c r="J154" s="200">
        <v>4.7961099999999997</v>
      </c>
      <c r="K154" s="200">
        <v>4.7556159999999998</v>
      </c>
      <c r="L154" s="200">
        <v>4.739751</v>
      </c>
      <c r="M154" s="200">
        <v>4.7411050000000001</v>
      </c>
      <c r="N154" s="200">
        <v>4.7305809999999999</v>
      </c>
      <c r="O154" s="200">
        <v>4.7205440000000003</v>
      </c>
      <c r="P154" s="200">
        <v>4.6953389999999997</v>
      </c>
      <c r="Q154" s="200">
        <v>4.633858</v>
      </c>
      <c r="R154" s="200">
        <v>4.5590989999999998</v>
      </c>
      <c r="S154" s="200">
        <v>4.4730299999999996</v>
      </c>
      <c r="T154" s="200">
        <v>4.3891830000000001</v>
      </c>
      <c r="U154" s="200">
        <v>4.3121910000000003</v>
      </c>
      <c r="V154" s="200">
        <v>4.2481140000000002</v>
      </c>
      <c r="W154" s="200">
        <v>4.1711739999999997</v>
      </c>
      <c r="X154" s="200">
        <v>4.0841479999999999</v>
      </c>
      <c r="Y154" s="200">
        <v>3.9880110000000002</v>
      </c>
      <c r="Z154" s="200">
        <v>3.8892250000000002</v>
      </c>
      <c r="AA154" s="200">
        <v>3.8029500000000001</v>
      </c>
      <c r="AB154" s="200">
        <v>3.7223730000000002</v>
      </c>
      <c r="AC154" s="200">
        <v>3.647408</v>
      </c>
      <c r="AD154" s="200">
        <v>3.5735809999999999</v>
      </c>
      <c r="AE154" s="200">
        <v>3.4971730000000001</v>
      </c>
      <c r="AF154" s="198">
        <v>-1.1044E-2</v>
      </c>
      <c r="AG154" s="37"/>
    </row>
    <row r="155" spans="1:33" ht="15" customHeight="1">
      <c r="A155" s="36" t="s">
        <v>2196</v>
      </c>
      <c r="B155" s="199" t="s">
        <v>2143</v>
      </c>
      <c r="C155" s="200">
        <v>3.2051379999999998</v>
      </c>
      <c r="D155" s="200">
        <v>2.8943289999999999</v>
      </c>
      <c r="E155" s="200">
        <v>2.803547</v>
      </c>
      <c r="F155" s="200">
        <v>2.8398300000000001</v>
      </c>
      <c r="G155" s="200">
        <v>2.8169559999999998</v>
      </c>
      <c r="H155" s="200">
        <v>2.8009930000000001</v>
      </c>
      <c r="I155" s="200">
        <v>2.8304019999999999</v>
      </c>
      <c r="J155" s="200">
        <v>2.8676889999999999</v>
      </c>
      <c r="K155" s="200">
        <v>2.8578939999999999</v>
      </c>
      <c r="L155" s="200">
        <v>2.8386999999999998</v>
      </c>
      <c r="M155" s="200">
        <v>2.8575400000000002</v>
      </c>
      <c r="N155" s="200">
        <v>2.8984969999999999</v>
      </c>
      <c r="O155" s="200">
        <v>2.9429349999999999</v>
      </c>
      <c r="P155" s="200">
        <v>2.9610409999999998</v>
      </c>
      <c r="Q155" s="200">
        <v>2.9372099999999999</v>
      </c>
      <c r="R155" s="200">
        <v>2.9469240000000001</v>
      </c>
      <c r="S155" s="200">
        <v>2.9452229999999999</v>
      </c>
      <c r="T155" s="200">
        <v>2.951622</v>
      </c>
      <c r="U155" s="200">
        <v>2.9782920000000002</v>
      </c>
      <c r="V155" s="200">
        <v>3.0256910000000001</v>
      </c>
      <c r="W155" s="200">
        <v>3.0465990000000001</v>
      </c>
      <c r="X155" s="200">
        <v>3.0552320000000002</v>
      </c>
      <c r="Y155" s="200">
        <v>3.0414319999999999</v>
      </c>
      <c r="Z155" s="200">
        <v>3.004054</v>
      </c>
      <c r="AA155" s="200">
        <v>2.9748600000000001</v>
      </c>
      <c r="AB155" s="200">
        <v>2.96211</v>
      </c>
      <c r="AC155" s="200">
        <v>2.953023</v>
      </c>
      <c r="AD155" s="200">
        <v>2.9542540000000002</v>
      </c>
      <c r="AE155" s="200">
        <v>2.9695830000000001</v>
      </c>
      <c r="AF155" s="198">
        <v>-2.7230000000000002E-3</v>
      </c>
      <c r="AG155" s="37"/>
    </row>
    <row r="156" spans="1:33" ht="15" customHeight="1">
      <c r="A156" s="36" t="s">
        <v>2197</v>
      </c>
      <c r="B156" s="229" t="s">
        <v>2144</v>
      </c>
      <c r="C156" s="230">
        <v>2.3089230000000001</v>
      </c>
      <c r="D156" s="230">
        <v>2.2463160000000002</v>
      </c>
      <c r="E156" s="230">
        <v>2.2366990000000002</v>
      </c>
      <c r="F156" s="230">
        <v>2.225851</v>
      </c>
      <c r="G156" s="230">
        <v>2.2815750000000001</v>
      </c>
      <c r="H156" s="230">
        <v>2.3358159999999999</v>
      </c>
      <c r="I156" s="230">
        <v>2.3511920000000002</v>
      </c>
      <c r="J156" s="230">
        <v>2.374301</v>
      </c>
      <c r="K156" s="230">
        <v>2.3969209999999999</v>
      </c>
      <c r="L156" s="230">
        <v>2.425662</v>
      </c>
      <c r="M156" s="230">
        <v>2.4946130000000002</v>
      </c>
      <c r="N156" s="230">
        <v>2.5390239999999999</v>
      </c>
      <c r="O156" s="230">
        <v>2.5869979999999999</v>
      </c>
      <c r="P156" s="230">
        <v>2.6513429999999998</v>
      </c>
      <c r="Q156" s="230">
        <v>2.7143519999999999</v>
      </c>
      <c r="R156" s="230">
        <v>2.7778450000000001</v>
      </c>
      <c r="S156" s="230">
        <v>2.8524799999999999</v>
      </c>
      <c r="T156" s="230">
        <v>2.9158740000000001</v>
      </c>
      <c r="U156" s="230">
        <v>2.9748540000000001</v>
      </c>
      <c r="V156" s="230">
        <v>3.0772629999999999</v>
      </c>
      <c r="W156" s="230">
        <v>3.1514769999999999</v>
      </c>
      <c r="X156" s="230">
        <v>3.2027239999999999</v>
      </c>
      <c r="Y156" s="230">
        <v>3.246677</v>
      </c>
      <c r="Z156" s="230">
        <v>3.265584</v>
      </c>
      <c r="AA156" s="230">
        <v>3.3204419999999999</v>
      </c>
      <c r="AB156" s="230">
        <v>3.3779119999999998</v>
      </c>
      <c r="AC156" s="230">
        <v>3.4408919999999998</v>
      </c>
      <c r="AD156" s="230">
        <v>3.4932910000000001</v>
      </c>
      <c r="AE156" s="230">
        <v>3.5937760000000001</v>
      </c>
      <c r="AF156" s="231">
        <v>1.5925999999999999E-2</v>
      </c>
      <c r="AG156" s="37"/>
    </row>
    <row r="157" spans="1:33" ht="15" customHeight="1">
      <c r="A157" s="36" t="s">
        <v>2198</v>
      </c>
      <c r="B157" s="199" t="s">
        <v>2145</v>
      </c>
      <c r="C157" s="200">
        <v>11.561839000000001</v>
      </c>
      <c r="D157" s="200">
        <v>11.326366999999999</v>
      </c>
      <c r="E157" s="200">
        <v>11.091633</v>
      </c>
      <c r="F157" s="200">
        <v>11.099411</v>
      </c>
      <c r="G157" s="200">
        <v>11.174267</v>
      </c>
      <c r="H157" s="200">
        <v>11.212344999999999</v>
      </c>
      <c r="I157" s="200">
        <v>11.250192999999999</v>
      </c>
      <c r="J157" s="200">
        <v>11.265302999999999</v>
      </c>
      <c r="K157" s="200">
        <v>11.275523</v>
      </c>
      <c r="L157" s="200">
        <v>11.338506000000001</v>
      </c>
      <c r="M157" s="200">
        <v>11.390945</v>
      </c>
      <c r="N157" s="200">
        <v>11.439743999999999</v>
      </c>
      <c r="O157" s="200">
        <v>11.507089000000001</v>
      </c>
      <c r="P157" s="200">
        <v>11.568913</v>
      </c>
      <c r="Q157" s="200">
        <v>11.585029</v>
      </c>
      <c r="R157" s="200">
        <v>11.616714</v>
      </c>
      <c r="S157" s="200">
        <v>11.621428</v>
      </c>
      <c r="T157" s="200">
        <v>11.630176000000001</v>
      </c>
      <c r="U157" s="200">
        <v>11.678093000000001</v>
      </c>
      <c r="V157" s="200">
        <v>11.737405000000001</v>
      </c>
      <c r="W157" s="200">
        <v>11.770865000000001</v>
      </c>
      <c r="X157" s="200">
        <v>11.798968</v>
      </c>
      <c r="Y157" s="200">
        <v>11.770963</v>
      </c>
      <c r="Z157" s="200">
        <v>11.729946999999999</v>
      </c>
      <c r="AA157" s="200">
        <v>11.694528</v>
      </c>
      <c r="AB157" s="200">
        <v>11.681905</v>
      </c>
      <c r="AC157" s="200">
        <v>11.676415</v>
      </c>
      <c r="AD157" s="200">
        <v>11.663465</v>
      </c>
      <c r="AE157" s="200">
        <v>11.650096</v>
      </c>
      <c r="AF157" s="198">
        <v>2.72E-4</v>
      </c>
      <c r="AG157" s="37"/>
    </row>
    <row r="158" spans="1:33" ht="15" customHeight="1">
      <c r="A158" s="36" t="s">
        <v>2199</v>
      </c>
      <c r="B158" s="199" t="s">
        <v>2146</v>
      </c>
      <c r="C158" s="200">
        <v>3.670048</v>
      </c>
      <c r="D158" s="200">
        <v>3.5731820000000001</v>
      </c>
      <c r="E158" s="200">
        <v>3.4942280000000001</v>
      </c>
      <c r="F158" s="200">
        <v>3.4478140000000002</v>
      </c>
      <c r="G158" s="200">
        <v>3.4090050000000001</v>
      </c>
      <c r="H158" s="200">
        <v>3.3638720000000002</v>
      </c>
      <c r="I158" s="200">
        <v>3.341815</v>
      </c>
      <c r="J158" s="200">
        <v>3.3232370000000002</v>
      </c>
      <c r="K158" s="200">
        <v>3.3163040000000001</v>
      </c>
      <c r="L158" s="200">
        <v>3.3173270000000001</v>
      </c>
      <c r="M158" s="200">
        <v>3.2821709999999999</v>
      </c>
      <c r="N158" s="200">
        <v>3.2249289999999999</v>
      </c>
      <c r="O158" s="200">
        <v>3.1725460000000001</v>
      </c>
      <c r="P158" s="200">
        <v>3.1215890000000002</v>
      </c>
      <c r="Q158" s="200">
        <v>3.074792</v>
      </c>
      <c r="R158" s="200">
        <v>3.0349170000000001</v>
      </c>
      <c r="S158" s="200">
        <v>2.9975860000000001</v>
      </c>
      <c r="T158" s="200">
        <v>2.9577100000000001</v>
      </c>
      <c r="U158" s="200">
        <v>2.9413100000000001</v>
      </c>
      <c r="V158" s="200">
        <v>2.9061080000000001</v>
      </c>
      <c r="W158" s="200">
        <v>2.8536350000000001</v>
      </c>
      <c r="X158" s="200">
        <v>2.8207499999999999</v>
      </c>
      <c r="Y158" s="200">
        <v>2.796557</v>
      </c>
      <c r="Z158" s="200">
        <v>2.8041489999999998</v>
      </c>
      <c r="AA158" s="200">
        <v>2.8038699999999999</v>
      </c>
      <c r="AB158" s="200">
        <v>2.7942779999999998</v>
      </c>
      <c r="AC158" s="200">
        <v>2.7783950000000002</v>
      </c>
      <c r="AD158" s="200">
        <v>2.7771940000000002</v>
      </c>
      <c r="AE158" s="200">
        <v>2.7728630000000001</v>
      </c>
      <c r="AF158" s="198">
        <v>-9.9620000000000004E-3</v>
      </c>
      <c r="AG158" s="37"/>
    </row>
    <row r="159" spans="1:33" ht="15" customHeight="1">
      <c r="A159" s="36" t="s">
        <v>2200</v>
      </c>
      <c r="B159" s="199" t="s">
        <v>2147</v>
      </c>
      <c r="C159" s="200">
        <v>49.431980000000003</v>
      </c>
      <c r="D159" s="200">
        <v>45.509529000000001</v>
      </c>
      <c r="E159" s="200">
        <v>45.227764000000001</v>
      </c>
      <c r="F159" s="200">
        <v>45.722706000000002</v>
      </c>
      <c r="G159" s="200">
        <v>46.619267000000001</v>
      </c>
      <c r="H159" s="200">
        <v>47.548015999999997</v>
      </c>
      <c r="I159" s="200">
        <v>48.380218999999997</v>
      </c>
      <c r="J159" s="200">
        <v>48.967452999999999</v>
      </c>
      <c r="K159" s="200">
        <v>49.400944000000003</v>
      </c>
      <c r="L159" s="200">
        <v>49.920414000000001</v>
      </c>
      <c r="M159" s="200">
        <v>50.720024000000002</v>
      </c>
      <c r="N159" s="200">
        <v>51.502789</v>
      </c>
      <c r="O159" s="200">
        <v>52.528430999999998</v>
      </c>
      <c r="P159" s="200">
        <v>53.66563</v>
      </c>
      <c r="Q159" s="200">
        <v>54.752960000000002</v>
      </c>
      <c r="R159" s="200">
        <v>55.756630000000001</v>
      </c>
      <c r="S159" s="200">
        <v>56.847839</v>
      </c>
      <c r="T159" s="200">
        <v>57.865814</v>
      </c>
      <c r="U159" s="200">
        <v>59.069344000000001</v>
      </c>
      <c r="V159" s="200">
        <v>60.454273000000001</v>
      </c>
      <c r="W159" s="200">
        <v>61.861632999999998</v>
      </c>
      <c r="X159" s="200">
        <v>63.238608999999997</v>
      </c>
      <c r="Y159" s="200">
        <v>64.364777000000004</v>
      </c>
      <c r="Z159" s="200">
        <v>65.325255999999996</v>
      </c>
      <c r="AA159" s="200">
        <v>66.271652000000003</v>
      </c>
      <c r="AB159" s="200">
        <v>67.384604999999993</v>
      </c>
      <c r="AC159" s="200">
        <v>68.614806999999999</v>
      </c>
      <c r="AD159" s="200">
        <v>69.748977999999994</v>
      </c>
      <c r="AE159" s="200">
        <v>70.823700000000002</v>
      </c>
      <c r="AF159" s="198">
        <v>1.2926E-2</v>
      </c>
      <c r="AG159" s="37"/>
    </row>
    <row r="160" spans="1:33" ht="15" customHeight="1">
      <c r="A160" s="36" t="s">
        <v>2201</v>
      </c>
      <c r="B160" s="199" t="s">
        <v>2148</v>
      </c>
      <c r="C160" s="200">
        <v>19.264809</v>
      </c>
      <c r="D160" s="200">
        <v>18.706520000000001</v>
      </c>
      <c r="E160" s="200">
        <v>18.545926999999999</v>
      </c>
      <c r="F160" s="200">
        <v>19.102226000000002</v>
      </c>
      <c r="G160" s="200">
        <v>19.843261999999999</v>
      </c>
      <c r="H160" s="200">
        <v>20.470244999999998</v>
      </c>
      <c r="I160" s="200">
        <v>20.974381999999999</v>
      </c>
      <c r="J160" s="200">
        <v>21.303215000000002</v>
      </c>
      <c r="K160" s="200">
        <v>21.638138000000001</v>
      </c>
      <c r="L160" s="200">
        <v>22.049825999999999</v>
      </c>
      <c r="M160" s="200">
        <v>22.554798000000002</v>
      </c>
      <c r="N160" s="200">
        <v>22.978943000000001</v>
      </c>
      <c r="O160" s="200">
        <v>23.512191999999999</v>
      </c>
      <c r="P160" s="200">
        <v>24.043998999999999</v>
      </c>
      <c r="Q160" s="200">
        <v>24.444946000000002</v>
      </c>
      <c r="R160" s="200">
        <v>24.820374999999999</v>
      </c>
      <c r="S160" s="200">
        <v>25.276475999999999</v>
      </c>
      <c r="T160" s="200">
        <v>25.540668</v>
      </c>
      <c r="U160" s="200">
        <v>26.106318000000002</v>
      </c>
      <c r="V160" s="200">
        <v>26.674492000000001</v>
      </c>
      <c r="W160" s="200">
        <v>27.100836000000001</v>
      </c>
      <c r="X160" s="200">
        <v>27.553633000000001</v>
      </c>
      <c r="Y160" s="200">
        <v>27.830241999999998</v>
      </c>
      <c r="Z160" s="200">
        <v>28.093578000000001</v>
      </c>
      <c r="AA160" s="200">
        <v>28.349836</v>
      </c>
      <c r="AB160" s="200">
        <v>28.705366000000001</v>
      </c>
      <c r="AC160" s="200">
        <v>29.118577999999999</v>
      </c>
      <c r="AD160" s="200">
        <v>29.472833999999999</v>
      </c>
      <c r="AE160" s="200">
        <v>29.809505000000001</v>
      </c>
      <c r="AF160" s="198">
        <v>1.5713000000000001E-2</v>
      </c>
      <c r="AG160" s="37"/>
    </row>
    <row r="161" spans="1:33" ht="15" customHeight="1">
      <c r="A161" s="36" t="s">
        <v>2202</v>
      </c>
      <c r="B161" s="199" t="s">
        <v>2149</v>
      </c>
      <c r="C161" s="200">
        <v>2.2993489999999999</v>
      </c>
      <c r="D161" s="200">
        <v>2.3150360000000001</v>
      </c>
      <c r="E161" s="200">
        <v>2.3240569999999998</v>
      </c>
      <c r="F161" s="200">
        <v>2.3794430000000002</v>
      </c>
      <c r="G161" s="200">
        <v>2.4399950000000001</v>
      </c>
      <c r="H161" s="200">
        <v>2.4770880000000002</v>
      </c>
      <c r="I161" s="200">
        <v>2.5180030000000002</v>
      </c>
      <c r="J161" s="200">
        <v>2.5071880000000002</v>
      </c>
      <c r="K161" s="200">
        <v>2.5243180000000001</v>
      </c>
      <c r="L161" s="200">
        <v>2.5201229999999999</v>
      </c>
      <c r="M161" s="200">
        <v>2.5455749999999999</v>
      </c>
      <c r="N161" s="200">
        <v>2.5614659999999998</v>
      </c>
      <c r="O161" s="200">
        <v>2.586579</v>
      </c>
      <c r="P161" s="200">
        <v>2.6153599999999999</v>
      </c>
      <c r="Q161" s="200">
        <v>2.6135709999999999</v>
      </c>
      <c r="R161" s="200">
        <v>2.6320749999999999</v>
      </c>
      <c r="S161" s="200">
        <v>2.6700050000000002</v>
      </c>
      <c r="T161" s="200">
        <v>2.6567720000000001</v>
      </c>
      <c r="U161" s="200">
        <v>2.6926320000000001</v>
      </c>
      <c r="V161" s="200">
        <v>2.7325620000000002</v>
      </c>
      <c r="W161" s="200">
        <v>2.755773</v>
      </c>
      <c r="X161" s="200">
        <v>2.7760419999999999</v>
      </c>
      <c r="Y161" s="200">
        <v>2.7786010000000001</v>
      </c>
      <c r="Z161" s="200">
        <v>2.7702170000000002</v>
      </c>
      <c r="AA161" s="200">
        <v>2.7540960000000001</v>
      </c>
      <c r="AB161" s="200">
        <v>2.749622</v>
      </c>
      <c r="AC161" s="200">
        <v>2.756275</v>
      </c>
      <c r="AD161" s="200">
        <v>2.760011</v>
      </c>
      <c r="AE161" s="200">
        <v>2.7595830000000001</v>
      </c>
      <c r="AF161" s="198">
        <v>6.5370000000000003E-3</v>
      </c>
      <c r="AG161" s="37"/>
    </row>
    <row r="162" spans="1:33" ht="15" customHeight="1">
      <c r="A162" s="36" t="s">
        <v>2203</v>
      </c>
      <c r="B162" s="199" t="s">
        <v>2150</v>
      </c>
      <c r="C162" s="200">
        <v>6.1126199999999997</v>
      </c>
      <c r="D162" s="200">
        <v>5.6658390000000001</v>
      </c>
      <c r="E162" s="200">
        <v>5.4129750000000003</v>
      </c>
      <c r="F162" s="200">
        <v>5.6520789999999996</v>
      </c>
      <c r="G162" s="200">
        <v>5.8444089999999997</v>
      </c>
      <c r="H162" s="200">
        <v>5.9931729999999996</v>
      </c>
      <c r="I162" s="200">
        <v>6.1211760000000002</v>
      </c>
      <c r="J162" s="200">
        <v>6.166512</v>
      </c>
      <c r="K162" s="200">
        <v>6.2522719999999996</v>
      </c>
      <c r="L162" s="200">
        <v>6.3872220000000004</v>
      </c>
      <c r="M162" s="200">
        <v>6.5112909999999999</v>
      </c>
      <c r="N162" s="200">
        <v>6.5971250000000001</v>
      </c>
      <c r="O162" s="200">
        <v>6.7663219999999997</v>
      </c>
      <c r="P162" s="200">
        <v>6.8976569999999997</v>
      </c>
      <c r="Q162" s="200">
        <v>6.9753069999999999</v>
      </c>
      <c r="R162" s="200">
        <v>7.0928570000000004</v>
      </c>
      <c r="S162" s="200">
        <v>7.1794450000000003</v>
      </c>
      <c r="T162" s="200">
        <v>7.235252</v>
      </c>
      <c r="U162" s="200">
        <v>7.3918059999999999</v>
      </c>
      <c r="V162" s="200">
        <v>7.5345680000000002</v>
      </c>
      <c r="W162" s="200">
        <v>7.6308699999999998</v>
      </c>
      <c r="X162" s="200">
        <v>7.7397989999999997</v>
      </c>
      <c r="Y162" s="200">
        <v>7.7790949999999999</v>
      </c>
      <c r="Z162" s="200">
        <v>7.8142420000000001</v>
      </c>
      <c r="AA162" s="200">
        <v>7.8435579999999998</v>
      </c>
      <c r="AB162" s="200">
        <v>7.9187640000000004</v>
      </c>
      <c r="AC162" s="200">
        <v>8.0060739999999999</v>
      </c>
      <c r="AD162" s="200">
        <v>8.060962</v>
      </c>
      <c r="AE162" s="200">
        <v>8.1161689999999993</v>
      </c>
      <c r="AF162" s="198">
        <v>1.0177E-2</v>
      </c>
      <c r="AG162" s="37"/>
    </row>
    <row r="163" spans="1:33" ht="15" customHeight="1">
      <c r="A163" s="36" t="s">
        <v>2204</v>
      </c>
      <c r="B163" s="199" t="s">
        <v>2151</v>
      </c>
      <c r="C163" s="200">
        <v>9.7057739999999999</v>
      </c>
      <c r="D163" s="200">
        <v>9.5834250000000001</v>
      </c>
      <c r="E163" s="200">
        <v>9.6243400000000001</v>
      </c>
      <c r="F163" s="200">
        <v>9.8460570000000001</v>
      </c>
      <c r="G163" s="200">
        <v>10.304938999999999</v>
      </c>
      <c r="H163" s="200">
        <v>10.708869999999999</v>
      </c>
      <c r="I163" s="200">
        <v>11.017071</v>
      </c>
      <c r="J163" s="200">
        <v>11.277828</v>
      </c>
      <c r="K163" s="200">
        <v>11.473933000000001</v>
      </c>
      <c r="L163" s="200">
        <v>11.731928</v>
      </c>
      <c r="M163" s="200">
        <v>12.045055</v>
      </c>
      <c r="N163" s="200">
        <v>12.335177</v>
      </c>
      <c r="O163" s="200">
        <v>12.673382999999999</v>
      </c>
      <c r="P163" s="200">
        <v>13.003925000000001</v>
      </c>
      <c r="Q163" s="200">
        <v>13.259409</v>
      </c>
      <c r="R163" s="200">
        <v>13.514785</v>
      </c>
      <c r="S163" s="200">
        <v>13.815753000000001</v>
      </c>
      <c r="T163" s="200">
        <v>14.042584</v>
      </c>
      <c r="U163" s="200">
        <v>14.35258</v>
      </c>
      <c r="V163" s="200">
        <v>14.663347999999999</v>
      </c>
      <c r="W163" s="200">
        <v>14.949451</v>
      </c>
      <c r="X163" s="200">
        <v>15.261479</v>
      </c>
      <c r="Y163" s="200">
        <v>15.501543</v>
      </c>
      <c r="Z163" s="200">
        <v>15.737575</v>
      </c>
      <c r="AA163" s="200">
        <v>15.972992</v>
      </c>
      <c r="AB163" s="200">
        <v>16.237057</v>
      </c>
      <c r="AC163" s="200">
        <v>16.542038000000002</v>
      </c>
      <c r="AD163" s="200">
        <v>16.824304999999999</v>
      </c>
      <c r="AE163" s="200">
        <v>17.090703999999999</v>
      </c>
      <c r="AF163" s="198">
        <v>2.0413000000000001E-2</v>
      </c>
      <c r="AG163" s="37"/>
    </row>
    <row r="164" spans="1:33" ht="15" customHeight="1">
      <c r="A164" s="36" t="s">
        <v>2205</v>
      </c>
      <c r="B164" s="199" t="s">
        <v>2152</v>
      </c>
      <c r="C164" s="200">
        <v>1.147065</v>
      </c>
      <c r="D164" s="200">
        <v>1.1422190000000001</v>
      </c>
      <c r="E164" s="200">
        <v>1.1845559999999999</v>
      </c>
      <c r="F164" s="200">
        <v>1.224648</v>
      </c>
      <c r="G164" s="200">
        <v>1.2539169999999999</v>
      </c>
      <c r="H164" s="200">
        <v>1.291115</v>
      </c>
      <c r="I164" s="200">
        <v>1.3181320000000001</v>
      </c>
      <c r="J164" s="200">
        <v>1.351688</v>
      </c>
      <c r="K164" s="200">
        <v>1.387615</v>
      </c>
      <c r="L164" s="200">
        <v>1.4105529999999999</v>
      </c>
      <c r="M164" s="200">
        <v>1.452877</v>
      </c>
      <c r="N164" s="200">
        <v>1.485174</v>
      </c>
      <c r="O164" s="200">
        <v>1.4859089999999999</v>
      </c>
      <c r="P164" s="200">
        <v>1.5270570000000001</v>
      </c>
      <c r="Q164" s="200">
        <v>1.5966610000000001</v>
      </c>
      <c r="R164" s="200">
        <v>1.580659</v>
      </c>
      <c r="S164" s="200">
        <v>1.611273</v>
      </c>
      <c r="T164" s="200">
        <v>1.606061</v>
      </c>
      <c r="U164" s="200">
        <v>1.6692990000000001</v>
      </c>
      <c r="V164" s="200">
        <v>1.7440150000000001</v>
      </c>
      <c r="W164" s="200">
        <v>1.764742</v>
      </c>
      <c r="X164" s="200">
        <v>1.7763119999999999</v>
      </c>
      <c r="Y164" s="200">
        <v>1.771004</v>
      </c>
      <c r="Z164" s="200">
        <v>1.7715449999999999</v>
      </c>
      <c r="AA164" s="200">
        <v>1.77919</v>
      </c>
      <c r="AB164" s="200">
        <v>1.7999229999999999</v>
      </c>
      <c r="AC164" s="200">
        <v>1.8141910000000001</v>
      </c>
      <c r="AD164" s="200">
        <v>1.827556</v>
      </c>
      <c r="AE164" s="200">
        <v>1.8430489999999999</v>
      </c>
      <c r="AF164" s="198">
        <v>1.7080000000000001E-2</v>
      </c>
      <c r="AG164" s="37"/>
    </row>
    <row r="165" spans="1:33" ht="15" customHeight="1">
      <c r="A165" s="36" t="s">
        <v>2206</v>
      </c>
      <c r="B165" s="199" t="s">
        <v>2153</v>
      </c>
      <c r="C165" s="200">
        <v>30.167171</v>
      </c>
      <c r="D165" s="200">
        <v>26.803008999999999</v>
      </c>
      <c r="E165" s="200">
        <v>26.681837000000002</v>
      </c>
      <c r="F165" s="200">
        <v>26.620480000000001</v>
      </c>
      <c r="G165" s="200">
        <v>26.776005000000001</v>
      </c>
      <c r="H165" s="200">
        <v>27.077770000000001</v>
      </c>
      <c r="I165" s="200">
        <v>27.405836000000001</v>
      </c>
      <c r="J165" s="200">
        <v>27.664238000000001</v>
      </c>
      <c r="K165" s="200">
        <v>27.762806000000001</v>
      </c>
      <c r="L165" s="200">
        <v>27.870588000000001</v>
      </c>
      <c r="M165" s="200">
        <v>28.165227999999999</v>
      </c>
      <c r="N165" s="200">
        <v>28.523845999999999</v>
      </c>
      <c r="O165" s="200">
        <v>29.016238999999999</v>
      </c>
      <c r="P165" s="200">
        <v>29.621632000000002</v>
      </c>
      <c r="Q165" s="200">
        <v>30.308014</v>
      </c>
      <c r="R165" s="200">
        <v>30.936253000000001</v>
      </c>
      <c r="S165" s="200">
        <v>31.571365</v>
      </c>
      <c r="T165" s="200">
        <v>32.325145999999997</v>
      </c>
      <c r="U165" s="200">
        <v>32.963023999999997</v>
      </c>
      <c r="V165" s="200">
        <v>33.779781</v>
      </c>
      <c r="W165" s="200">
        <v>34.760795999999999</v>
      </c>
      <c r="X165" s="200">
        <v>35.684978000000001</v>
      </c>
      <c r="Y165" s="200">
        <v>36.534534000000001</v>
      </c>
      <c r="Z165" s="200">
        <v>37.231681999999999</v>
      </c>
      <c r="AA165" s="200">
        <v>37.921818000000002</v>
      </c>
      <c r="AB165" s="200">
        <v>38.679237000000001</v>
      </c>
      <c r="AC165" s="200">
        <v>39.496226999999998</v>
      </c>
      <c r="AD165" s="200">
        <v>40.276145999999997</v>
      </c>
      <c r="AE165" s="200">
        <v>41.014190999999997</v>
      </c>
      <c r="AF165" s="198">
        <v>1.1030999999999999E-2</v>
      </c>
      <c r="AG165" s="37"/>
    </row>
    <row r="166" spans="1:33" ht="15" customHeight="1">
      <c r="A166" s="36" t="s">
        <v>2207</v>
      </c>
      <c r="B166" s="199" t="s">
        <v>2154</v>
      </c>
      <c r="C166" s="200">
        <v>1.682849</v>
      </c>
      <c r="D166" s="200">
        <v>1.788931</v>
      </c>
      <c r="E166" s="200">
        <v>1.825359</v>
      </c>
      <c r="F166" s="200">
        <v>1.8086</v>
      </c>
      <c r="G166" s="200">
        <v>1.768249</v>
      </c>
      <c r="H166" s="200">
        <v>1.759179</v>
      </c>
      <c r="I166" s="200">
        <v>1.7530330000000001</v>
      </c>
      <c r="J166" s="200">
        <v>1.7371300000000001</v>
      </c>
      <c r="K166" s="200">
        <v>1.7117100000000001</v>
      </c>
      <c r="L166" s="200">
        <v>1.6599740000000001</v>
      </c>
      <c r="M166" s="200">
        <v>1.663654</v>
      </c>
      <c r="N166" s="200">
        <v>1.625686</v>
      </c>
      <c r="O166" s="200">
        <v>1.617337</v>
      </c>
      <c r="P166" s="200">
        <v>1.615094</v>
      </c>
      <c r="Q166" s="200">
        <v>1.5831109999999999</v>
      </c>
      <c r="R166" s="200">
        <v>1.549242</v>
      </c>
      <c r="S166" s="200">
        <v>1.5500259999999999</v>
      </c>
      <c r="T166" s="200">
        <v>1.523477</v>
      </c>
      <c r="U166" s="200">
        <v>1.5062960000000001</v>
      </c>
      <c r="V166" s="200">
        <v>1.483973</v>
      </c>
      <c r="W166" s="200">
        <v>1.462871</v>
      </c>
      <c r="X166" s="200">
        <v>1.438531</v>
      </c>
      <c r="Y166" s="200">
        <v>1.4142539999999999</v>
      </c>
      <c r="Z166" s="200">
        <v>1.3924939999999999</v>
      </c>
      <c r="AA166" s="200">
        <v>1.367343</v>
      </c>
      <c r="AB166" s="200">
        <v>1.34067</v>
      </c>
      <c r="AC166" s="200">
        <v>1.311215</v>
      </c>
      <c r="AD166" s="200">
        <v>1.286365</v>
      </c>
      <c r="AE166" s="200">
        <v>1.263684</v>
      </c>
      <c r="AF166" s="198">
        <v>-1.0178E-2</v>
      </c>
      <c r="AG166" s="37"/>
    </row>
    <row r="167" spans="1:33" ht="15" customHeight="1">
      <c r="A167" s="36" t="s">
        <v>2208</v>
      </c>
      <c r="B167" s="199" t="s">
        <v>2155</v>
      </c>
      <c r="C167" s="200">
        <v>6.1282000000000003E-2</v>
      </c>
      <c r="D167" s="200">
        <v>8.3483000000000002E-2</v>
      </c>
      <c r="E167" s="200">
        <v>8.4640000000000007E-2</v>
      </c>
      <c r="F167" s="200">
        <v>8.5670999999999997E-2</v>
      </c>
      <c r="G167" s="200">
        <v>8.6794999999999997E-2</v>
      </c>
      <c r="H167" s="200">
        <v>0.104785</v>
      </c>
      <c r="I167" s="200">
        <v>0.11741500000000001</v>
      </c>
      <c r="J167" s="200">
        <v>0.136184</v>
      </c>
      <c r="K167" s="200">
        <v>0.137549</v>
      </c>
      <c r="L167" s="200">
        <v>0.12181500000000001</v>
      </c>
      <c r="M167" s="200">
        <v>0.141481</v>
      </c>
      <c r="N167" s="200">
        <v>0.15534800000000001</v>
      </c>
      <c r="O167" s="200">
        <v>0.15800500000000001</v>
      </c>
      <c r="P167" s="200">
        <v>0.184975</v>
      </c>
      <c r="Q167" s="200">
        <v>0.18842700000000001</v>
      </c>
      <c r="R167" s="200">
        <v>0.19192200000000001</v>
      </c>
      <c r="S167" s="200">
        <v>0.215558</v>
      </c>
      <c r="T167" s="200">
        <v>0.21949199999999999</v>
      </c>
      <c r="U167" s="200">
        <v>0.224246</v>
      </c>
      <c r="V167" s="200">
        <v>0.22666600000000001</v>
      </c>
      <c r="W167" s="200">
        <v>0.233323</v>
      </c>
      <c r="X167" s="200">
        <v>0.234843</v>
      </c>
      <c r="Y167" s="200">
        <v>0.236294</v>
      </c>
      <c r="Z167" s="200">
        <v>0.237622</v>
      </c>
      <c r="AA167" s="200">
        <v>0.235314</v>
      </c>
      <c r="AB167" s="200">
        <v>0.23244500000000001</v>
      </c>
      <c r="AC167" s="200">
        <v>0.22930300000000001</v>
      </c>
      <c r="AD167" s="200">
        <v>0.22467500000000001</v>
      </c>
      <c r="AE167" s="200">
        <v>0.21926100000000001</v>
      </c>
      <c r="AF167" s="198">
        <v>4.6580000000000003E-2</v>
      </c>
      <c r="AG167" s="37"/>
    </row>
    <row r="168" spans="1:33" ht="15" customHeight="1">
      <c r="A168" s="36" t="s">
        <v>2209</v>
      </c>
      <c r="B168" s="199" t="s">
        <v>2156</v>
      </c>
      <c r="C168" s="200">
        <v>1.621567</v>
      </c>
      <c r="D168" s="200">
        <v>1.7054480000000001</v>
      </c>
      <c r="E168" s="200">
        <v>1.7407189999999999</v>
      </c>
      <c r="F168" s="200">
        <v>1.7229289999999999</v>
      </c>
      <c r="G168" s="200">
        <v>1.6814530000000001</v>
      </c>
      <c r="H168" s="200">
        <v>1.654393</v>
      </c>
      <c r="I168" s="200">
        <v>1.6356170000000001</v>
      </c>
      <c r="J168" s="200">
        <v>1.6009469999999999</v>
      </c>
      <c r="K168" s="200">
        <v>1.5741620000000001</v>
      </c>
      <c r="L168" s="200">
        <v>1.5381590000000001</v>
      </c>
      <c r="M168" s="200">
        <v>1.5221720000000001</v>
      </c>
      <c r="N168" s="200">
        <v>1.4703379999999999</v>
      </c>
      <c r="O168" s="200">
        <v>1.4593309999999999</v>
      </c>
      <c r="P168" s="200">
        <v>1.430118</v>
      </c>
      <c r="Q168" s="200">
        <v>1.394684</v>
      </c>
      <c r="R168" s="200">
        <v>1.3573200000000001</v>
      </c>
      <c r="S168" s="200">
        <v>1.334468</v>
      </c>
      <c r="T168" s="200">
        <v>1.303984</v>
      </c>
      <c r="U168" s="200">
        <v>1.2820499999999999</v>
      </c>
      <c r="V168" s="200">
        <v>1.257307</v>
      </c>
      <c r="W168" s="200">
        <v>1.2295480000000001</v>
      </c>
      <c r="X168" s="200">
        <v>1.203687</v>
      </c>
      <c r="Y168" s="200">
        <v>1.177961</v>
      </c>
      <c r="Z168" s="200">
        <v>1.1548719999999999</v>
      </c>
      <c r="AA168" s="200">
        <v>1.132029</v>
      </c>
      <c r="AB168" s="200">
        <v>1.108225</v>
      </c>
      <c r="AC168" s="200">
        <v>1.081912</v>
      </c>
      <c r="AD168" s="200">
        <v>1.06169</v>
      </c>
      <c r="AE168" s="200">
        <v>1.0444230000000001</v>
      </c>
      <c r="AF168" s="198">
        <v>-1.5589E-2</v>
      </c>
      <c r="AG168" s="37"/>
    </row>
    <row r="169" spans="1:33" ht="15" customHeight="1">
      <c r="A169" s="36" t="s">
        <v>2210</v>
      </c>
      <c r="B169" s="199" t="s">
        <v>2157</v>
      </c>
      <c r="C169" s="200">
        <v>12.832386</v>
      </c>
      <c r="D169" s="200">
        <v>12.544283999999999</v>
      </c>
      <c r="E169" s="200">
        <v>12.404158000000001</v>
      </c>
      <c r="F169" s="200">
        <v>12.5482</v>
      </c>
      <c r="G169" s="200">
        <v>12.882597000000001</v>
      </c>
      <c r="H169" s="200">
        <v>13.153841</v>
      </c>
      <c r="I169" s="200">
        <v>13.367741000000001</v>
      </c>
      <c r="J169" s="200">
        <v>13.561778</v>
      </c>
      <c r="K169" s="200">
        <v>13.723181</v>
      </c>
      <c r="L169" s="200">
        <v>13.942131</v>
      </c>
      <c r="M169" s="200">
        <v>14.24419</v>
      </c>
      <c r="N169" s="200">
        <v>14.49526</v>
      </c>
      <c r="O169" s="200">
        <v>14.750093</v>
      </c>
      <c r="P169" s="200">
        <v>15.042277</v>
      </c>
      <c r="Q169" s="200">
        <v>15.276949999999999</v>
      </c>
      <c r="R169" s="200">
        <v>15.515063</v>
      </c>
      <c r="S169" s="200">
        <v>15.761058</v>
      </c>
      <c r="T169" s="200">
        <v>15.950478</v>
      </c>
      <c r="U169" s="200">
        <v>16.165237000000001</v>
      </c>
      <c r="V169" s="200">
        <v>16.448591</v>
      </c>
      <c r="W169" s="200">
        <v>16.698252</v>
      </c>
      <c r="X169" s="200">
        <v>16.960566</v>
      </c>
      <c r="Y169" s="200">
        <v>17.163841000000001</v>
      </c>
      <c r="Z169" s="200">
        <v>17.336834</v>
      </c>
      <c r="AA169" s="200">
        <v>17.539431</v>
      </c>
      <c r="AB169" s="200">
        <v>17.757511000000001</v>
      </c>
      <c r="AC169" s="200">
        <v>17.985403000000002</v>
      </c>
      <c r="AD169" s="200">
        <v>18.215869999999999</v>
      </c>
      <c r="AE169" s="200">
        <v>18.511875</v>
      </c>
      <c r="AF169" s="198">
        <v>1.3173000000000001E-2</v>
      </c>
      <c r="AG169" s="37"/>
    </row>
    <row r="170" spans="1:33" ht="15" customHeight="1">
      <c r="A170" s="36" t="s">
        <v>2211</v>
      </c>
      <c r="B170" s="199" t="s">
        <v>2158</v>
      </c>
      <c r="C170" s="200">
        <v>4.4471160000000003</v>
      </c>
      <c r="D170" s="200">
        <v>4.2043109999999997</v>
      </c>
      <c r="E170" s="200">
        <v>4.1127380000000002</v>
      </c>
      <c r="F170" s="200">
        <v>4.1456410000000004</v>
      </c>
      <c r="G170" s="200">
        <v>4.2121729999999999</v>
      </c>
      <c r="H170" s="200">
        <v>4.2302660000000003</v>
      </c>
      <c r="I170" s="200">
        <v>4.2428929999999996</v>
      </c>
      <c r="J170" s="200">
        <v>4.2552070000000004</v>
      </c>
      <c r="K170" s="200">
        <v>4.2214520000000002</v>
      </c>
      <c r="L170" s="200">
        <v>4.198836</v>
      </c>
      <c r="M170" s="200">
        <v>4.2033069999999997</v>
      </c>
      <c r="N170" s="200">
        <v>4.1871739999999997</v>
      </c>
      <c r="O170" s="200">
        <v>4.1598810000000004</v>
      </c>
      <c r="P170" s="200">
        <v>4.156682</v>
      </c>
      <c r="Q170" s="200">
        <v>4.141737</v>
      </c>
      <c r="R170" s="200">
        <v>4.1337529999999996</v>
      </c>
      <c r="S170" s="200">
        <v>4.1451419999999999</v>
      </c>
      <c r="T170" s="200">
        <v>4.1381959999999998</v>
      </c>
      <c r="U170" s="200">
        <v>4.1433669999999996</v>
      </c>
      <c r="V170" s="200">
        <v>4.15768</v>
      </c>
      <c r="W170" s="200">
        <v>4.1456580000000001</v>
      </c>
      <c r="X170" s="200">
        <v>4.104768</v>
      </c>
      <c r="Y170" s="200">
        <v>4.0829639999999996</v>
      </c>
      <c r="Z170" s="200">
        <v>4.0687499999999996</v>
      </c>
      <c r="AA170" s="200">
        <v>4.0488679999999997</v>
      </c>
      <c r="AB170" s="200">
        <v>4.0280620000000003</v>
      </c>
      <c r="AC170" s="200">
        <v>4.0027809999999997</v>
      </c>
      <c r="AD170" s="200">
        <v>3.9788510000000001</v>
      </c>
      <c r="AE170" s="200">
        <v>3.951247</v>
      </c>
      <c r="AF170" s="198">
        <v>-4.2129999999999997E-3</v>
      </c>
      <c r="AG170" s="37"/>
    </row>
    <row r="171" spans="1:33" ht="15" customHeight="1">
      <c r="A171" s="36" t="s">
        <v>2212</v>
      </c>
      <c r="B171" s="199" t="s">
        <v>2159</v>
      </c>
      <c r="C171" s="200">
        <v>0.782748</v>
      </c>
      <c r="D171" s="200">
        <v>0.73037200000000002</v>
      </c>
      <c r="E171" s="200">
        <v>0.71083099999999999</v>
      </c>
      <c r="F171" s="200">
        <v>0.70680699999999996</v>
      </c>
      <c r="G171" s="200">
        <v>0.72575800000000001</v>
      </c>
      <c r="H171" s="200">
        <v>0.72673699999999997</v>
      </c>
      <c r="I171" s="200">
        <v>0.73016199999999998</v>
      </c>
      <c r="J171" s="200">
        <v>0.73330499999999998</v>
      </c>
      <c r="K171" s="200">
        <v>0.72592900000000005</v>
      </c>
      <c r="L171" s="200">
        <v>0.72317100000000001</v>
      </c>
      <c r="M171" s="200">
        <v>0.724522</v>
      </c>
      <c r="N171" s="200">
        <v>0.73178699999999997</v>
      </c>
      <c r="O171" s="200">
        <v>0.73779499999999998</v>
      </c>
      <c r="P171" s="200">
        <v>0.74645799999999995</v>
      </c>
      <c r="Q171" s="200">
        <v>0.74424999999999997</v>
      </c>
      <c r="R171" s="200">
        <v>0.74515100000000001</v>
      </c>
      <c r="S171" s="200">
        <v>0.75062300000000004</v>
      </c>
      <c r="T171" s="200">
        <v>0.75608500000000001</v>
      </c>
      <c r="U171" s="200">
        <v>0.76408299999999996</v>
      </c>
      <c r="V171" s="200">
        <v>0.77130100000000001</v>
      </c>
      <c r="W171" s="200">
        <v>0.776837</v>
      </c>
      <c r="X171" s="200">
        <v>0.77469100000000002</v>
      </c>
      <c r="Y171" s="200">
        <v>0.77363000000000004</v>
      </c>
      <c r="Z171" s="200">
        <v>0.77370499999999998</v>
      </c>
      <c r="AA171" s="200">
        <v>0.77667699999999995</v>
      </c>
      <c r="AB171" s="200">
        <v>0.77522800000000003</v>
      </c>
      <c r="AC171" s="200">
        <v>0.77305500000000005</v>
      </c>
      <c r="AD171" s="200">
        <v>0.77341499999999996</v>
      </c>
      <c r="AE171" s="200">
        <v>0.771536</v>
      </c>
      <c r="AF171" s="198">
        <v>-5.1500000000000005E-4</v>
      </c>
      <c r="AG171" s="37"/>
    </row>
    <row r="172" spans="1:33" ht="15" customHeight="1">
      <c r="A172" s="36" t="s">
        <v>2213</v>
      </c>
      <c r="B172" s="199" t="s">
        <v>2160</v>
      </c>
      <c r="C172" s="200">
        <v>0.27267999999999998</v>
      </c>
      <c r="D172" s="200">
        <v>0.26634799999999997</v>
      </c>
      <c r="E172" s="200">
        <v>0.26358700000000002</v>
      </c>
      <c r="F172" s="200">
        <v>0.27119799999999999</v>
      </c>
      <c r="G172" s="200">
        <v>0.27691300000000002</v>
      </c>
      <c r="H172" s="200">
        <v>0.27743899999999999</v>
      </c>
      <c r="I172" s="200">
        <v>0.27857199999999999</v>
      </c>
      <c r="J172" s="200">
        <v>0.27967999999999998</v>
      </c>
      <c r="K172" s="200">
        <v>0.28014699999999998</v>
      </c>
      <c r="L172" s="200">
        <v>0.28176499999999999</v>
      </c>
      <c r="M172" s="200">
        <v>0.28167799999999998</v>
      </c>
      <c r="N172" s="200">
        <v>0.278422</v>
      </c>
      <c r="O172" s="200">
        <v>0.27731699999999998</v>
      </c>
      <c r="P172" s="200">
        <v>0.27958699999999997</v>
      </c>
      <c r="Q172" s="200">
        <v>0.27793299999999999</v>
      </c>
      <c r="R172" s="200">
        <v>0.27771899999999999</v>
      </c>
      <c r="S172" s="200">
        <v>0.27856700000000001</v>
      </c>
      <c r="T172" s="200">
        <v>0.27832299999999999</v>
      </c>
      <c r="U172" s="200">
        <v>0.27772799999999997</v>
      </c>
      <c r="V172" s="200">
        <v>0.27726299999999998</v>
      </c>
      <c r="W172" s="200">
        <v>0.27582800000000002</v>
      </c>
      <c r="X172" s="200">
        <v>0.27220899999999998</v>
      </c>
      <c r="Y172" s="200">
        <v>0.27022400000000002</v>
      </c>
      <c r="Z172" s="200">
        <v>0.26872200000000002</v>
      </c>
      <c r="AA172" s="200">
        <v>0.26627600000000001</v>
      </c>
      <c r="AB172" s="200">
        <v>0.26348300000000002</v>
      </c>
      <c r="AC172" s="200">
        <v>0.25998199999999999</v>
      </c>
      <c r="AD172" s="200">
        <v>0.25641599999999998</v>
      </c>
      <c r="AE172" s="200">
        <v>0.25279099999999999</v>
      </c>
      <c r="AF172" s="198">
        <v>-2.7009999999999998E-3</v>
      </c>
      <c r="AG172" s="37"/>
    </row>
    <row r="173" spans="1:33" ht="15" customHeight="1">
      <c r="A173" s="36" t="s">
        <v>2214</v>
      </c>
      <c r="B173" s="199" t="s">
        <v>2161</v>
      </c>
      <c r="C173" s="200">
        <v>3.3916879999999998</v>
      </c>
      <c r="D173" s="200">
        <v>3.2075909999999999</v>
      </c>
      <c r="E173" s="200">
        <v>3.1383209999999999</v>
      </c>
      <c r="F173" s="200">
        <v>3.1676359999999999</v>
      </c>
      <c r="G173" s="200">
        <v>3.2095030000000002</v>
      </c>
      <c r="H173" s="200">
        <v>3.2260900000000001</v>
      </c>
      <c r="I173" s="200">
        <v>3.2341579999999999</v>
      </c>
      <c r="J173" s="200">
        <v>3.2422219999999999</v>
      </c>
      <c r="K173" s="200">
        <v>3.2153749999999999</v>
      </c>
      <c r="L173" s="200">
        <v>3.1939000000000002</v>
      </c>
      <c r="M173" s="200">
        <v>3.1971069999999999</v>
      </c>
      <c r="N173" s="200">
        <v>3.176965</v>
      </c>
      <c r="O173" s="200">
        <v>3.144768</v>
      </c>
      <c r="P173" s="200">
        <v>3.1306370000000001</v>
      </c>
      <c r="Q173" s="200">
        <v>3.1195539999999999</v>
      </c>
      <c r="R173" s="200">
        <v>3.1108829999999998</v>
      </c>
      <c r="S173" s="200">
        <v>3.1159520000000001</v>
      </c>
      <c r="T173" s="200">
        <v>3.1037889999999999</v>
      </c>
      <c r="U173" s="200">
        <v>3.1015549999999998</v>
      </c>
      <c r="V173" s="200">
        <v>3.1091160000000002</v>
      </c>
      <c r="W173" s="200">
        <v>3.0929920000000002</v>
      </c>
      <c r="X173" s="200">
        <v>3.057868</v>
      </c>
      <c r="Y173" s="200">
        <v>3.0391089999999998</v>
      </c>
      <c r="Z173" s="200">
        <v>3.0263230000000001</v>
      </c>
      <c r="AA173" s="200">
        <v>3.0059149999999999</v>
      </c>
      <c r="AB173" s="200">
        <v>2.9893510000000001</v>
      </c>
      <c r="AC173" s="200">
        <v>2.9697439999999999</v>
      </c>
      <c r="AD173" s="200">
        <v>2.9490210000000001</v>
      </c>
      <c r="AE173" s="200">
        <v>2.92692</v>
      </c>
      <c r="AF173" s="198">
        <v>-5.2500000000000003E-3</v>
      </c>
      <c r="AG173" s="37"/>
    </row>
    <row r="174" spans="1:33" ht="15" customHeight="1">
      <c r="A174" s="36" t="s">
        <v>2215</v>
      </c>
      <c r="B174" s="199" t="s">
        <v>2162</v>
      </c>
      <c r="C174" s="200">
        <v>8.2903900000000004</v>
      </c>
      <c r="D174" s="200">
        <v>8.3072920000000003</v>
      </c>
      <c r="E174" s="200">
        <v>8.4551820000000006</v>
      </c>
      <c r="F174" s="200">
        <v>8.7994699999999995</v>
      </c>
      <c r="G174" s="200">
        <v>9.2989499999999996</v>
      </c>
      <c r="H174" s="200">
        <v>9.6688539999999996</v>
      </c>
      <c r="I174" s="200">
        <v>9.9799830000000007</v>
      </c>
      <c r="J174" s="200">
        <v>10.246262</v>
      </c>
      <c r="K174" s="200">
        <v>10.439515999999999</v>
      </c>
      <c r="L174" s="200">
        <v>10.645336</v>
      </c>
      <c r="M174" s="200">
        <v>10.899628</v>
      </c>
      <c r="N174" s="200">
        <v>11.168089</v>
      </c>
      <c r="O174" s="200">
        <v>11.487653999999999</v>
      </c>
      <c r="P174" s="200">
        <v>11.843624</v>
      </c>
      <c r="Q174" s="200">
        <v>12.182174</v>
      </c>
      <c r="R174" s="200">
        <v>12.517332</v>
      </c>
      <c r="S174" s="200">
        <v>12.860208999999999</v>
      </c>
      <c r="T174" s="200">
        <v>13.187004</v>
      </c>
      <c r="U174" s="200">
        <v>13.586176999999999</v>
      </c>
      <c r="V174" s="200">
        <v>14.031414</v>
      </c>
      <c r="W174" s="200">
        <v>14.433979000000001</v>
      </c>
      <c r="X174" s="200">
        <v>14.80946</v>
      </c>
      <c r="Y174" s="200">
        <v>15.162302</v>
      </c>
      <c r="Z174" s="200">
        <v>15.539441</v>
      </c>
      <c r="AA174" s="200">
        <v>15.933395000000001</v>
      </c>
      <c r="AB174" s="200">
        <v>16.323046000000001</v>
      </c>
      <c r="AC174" s="200">
        <v>16.735849000000002</v>
      </c>
      <c r="AD174" s="200">
        <v>17.141850999999999</v>
      </c>
      <c r="AE174" s="200">
        <v>17.543381</v>
      </c>
      <c r="AF174" s="198">
        <v>2.7132E-2</v>
      </c>
      <c r="AG174" s="37"/>
    </row>
    <row r="175" spans="1:33" ht="12" customHeight="1">
      <c r="A175" s="36" t="s">
        <v>2216</v>
      </c>
      <c r="B175" s="199" t="s">
        <v>2163</v>
      </c>
      <c r="C175" s="200">
        <v>2.187351</v>
      </c>
      <c r="D175" s="200">
        <v>2.1726260000000002</v>
      </c>
      <c r="E175" s="200">
        <v>2.1509149999999999</v>
      </c>
      <c r="F175" s="200">
        <v>2.2278560000000001</v>
      </c>
      <c r="G175" s="200">
        <v>2.3917120000000001</v>
      </c>
      <c r="H175" s="200">
        <v>2.4927000000000001</v>
      </c>
      <c r="I175" s="200">
        <v>2.570281</v>
      </c>
      <c r="J175" s="200">
        <v>2.6304500000000002</v>
      </c>
      <c r="K175" s="200">
        <v>2.6617929999999999</v>
      </c>
      <c r="L175" s="200">
        <v>2.7180439999999999</v>
      </c>
      <c r="M175" s="200">
        <v>2.8193830000000002</v>
      </c>
      <c r="N175" s="200">
        <v>2.8812329999999999</v>
      </c>
      <c r="O175" s="200">
        <v>2.9708009999999998</v>
      </c>
      <c r="P175" s="200">
        <v>3.0559340000000002</v>
      </c>
      <c r="Q175" s="200">
        <v>3.1319149999999998</v>
      </c>
      <c r="R175" s="200">
        <v>3.2270859999999999</v>
      </c>
      <c r="S175" s="200">
        <v>3.3306939999999998</v>
      </c>
      <c r="T175" s="200">
        <v>3.3884069999999999</v>
      </c>
      <c r="U175" s="200">
        <v>3.5028419999999998</v>
      </c>
      <c r="V175" s="200">
        <v>3.6507580000000002</v>
      </c>
      <c r="W175" s="200">
        <v>3.7568459999999999</v>
      </c>
      <c r="X175" s="200">
        <v>3.84178</v>
      </c>
      <c r="Y175" s="200">
        <v>3.9021940000000002</v>
      </c>
      <c r="Z175" s="200">
        <v>3.956731</v>
      </c>
      <c r="AA175" s="200">
        <v>4.0273070000000004</v>
      </c>
      <c r="AB175" s="200">
        <v>4.1164750000000003</v>
      </c>
      <c r="AC175" s="200">
        <v>4.2285760000000003</v>
      </c>
      <c r="AD175" s="200">
        <v>4.3294879999999996</v>
      </c>
      <c r="AE175" s="200">
        <v>4.4240089999999999</v>
      </c>
      <c r="AF175" s="198">
        <v>2.5475000000000001E-2</v>
      </c>
      <c r="AG175" s="37"/>
    </row>
    <row r="176" spans="1:33" ht="12" customHeight="1">
      <c r="A176" s="36" t="s">
        <v>2217</v>
      </c>
      <c r="B176" s="199" t="s">
        <v>2164</v>
      </c>
      <c r="C176" s="200">
        <v>0.97065900000000005</v>
      </c>
      <c r="D176" s="200">
        <v>0.97228999999999999</v>
      </c>
      <c r="E176" s="200">
        <v>0.99067899999999998</v>
      </c>
      <c r="F176" s="200">
        <v>1.035074</v>
      </c>
      <c r="G176" s="200">
        <v>1.0915520000000001</v>
      </c>
      <c r="H176" s="200">
        <v>1.132714</v>
      </c>
      <c r="I176" s="200">
        <v>1.1718649999999999</v>
      </c>
      <c r="J176" s="200">
        <v>1.2090620000000001</v>
      </c>
      <c r="K176" s="200">
        <v>1.231716</v>
      </c>
      <c r="L176" s="200">
        <v>1.2582059999999999</v>
      </c>
      <c r="M176" s="200">
        <v>1.2819879999999999</v>
      </c>
      <c r="N176" s="200">
        <v>1.3134209999999999</v>
      </c>
      <c r="O176" s="200">
        <v>1.353944</v>
      </c>
      <c r="P176" s="200">
        <v>1.4013530000000001</v>
      </c>
      <c r="Q176" s="200">
        <v>1.4283159999999999</v>
      </c>
      <c r="R176" s="200">
        <v>1.4648950000000001</v>
      </c>
      <c r="S176" s="200">
        <v>1.4916</v>
      </c>
      <c r="T176" s="200">
        <v>1.533606</v>
      </c>
      <c r="U176" s="200">
        <v>1.5569759999999999</v>
      </c>
      <c r="V176" s="200">
        <v>1.590638</v>
      </c>
      <c r="W176" s="200">
        <v>1.6366890000000001</v>
      </c>
      <c r="X176" s="200">
        <v>1.673805</v>
      </c>
      <c r="Y176" s="200">
        <v>1.701646</v>
      </c>
      <c r="Z176" s="200">
        <v>1.7389380000000001</v>
      </c>
      <c r="AA176" s="200">
        <v>1.7805850000000001</v>
      </c>
      <c r="AB176" s="200">
        <v>1.817985</v>
      </c>
      <c r="AC176" s="200">
        <v>1.847407</v>
      </c>
      <c r="AD176" s="200">
        <v>1.8811119999999999</v>
      </c>
      <c r="AE176" s="200">
        <v>1.924288</v>
      </c>
      <c r="AF176" s="198">
        <v>2.4742E-2</v>
      </c>
      <c r="AG176" s="37"/>
    </row>
    <row r="177" spans="1:33" ht="12" customHeight="1">
      <c r="A177" s="36" t="s">
        <v>2218</v>
      </c>
      <c r="B177" s="199" t="s">
        <v>2165</v>
      </c>
      <c r="C177" s="200">
        <v>5.1323800000000004</v>
      </c>
      <c r="D177" s="200">
        <v>5.1623760000000001</v>
      </c>
      <c r="E177" s="200">
        <v>5.3135880000000002</v>
      </c>
      <c r="F177" s="200">
        <v>5.5365399999999996</v>
      </c>
      <c r="G177" s="200">
        <v>5.8156860000000004</v>
      </c>
      <c r="H177" s="200">
        <v>6.0434400000000004</v>
      </c>
      <c r="I177" s="200">
        <v>6.2378369999999999</v>
      </c>
      <c r="J177" s="200">
        <v>6.4067499999999997</v>
      </c>
      <c r="K177" s="200">
        <v>6.5460060000000002</v>
      </c>
      <c r="L177" s="200">
        <v>6.6690870000000002</v>
      </c>
      <c r="M177" s="200">
        <v>6.7982560000000003</v>
      </c>
      <c r="N177" s="200">
        <v>6.9734340000000001</v>
      </c>
      <c r="O177" s="200">
        <v>7.162909</v>
      </c>
      <c r="P177" s="200">
        <v>7.386336</v>
      </c>
      <c r="Q177" s="200">
        <v>7.6219429999999999</v>
      </c>
      <c r="R177" s="200">
        <v>7.8253500000000003</v>
      </c>
      <c r="S177" s="200">
        <v>8.0379140000000007</v>
      </c>
      <c r="T177" s="200">
        <v>8.2649910000000002</v>
      </c>
      <c r="U177" s="200">
        <v>8.5263589999999994</v>
      </c>
      <c r="V177" s="200">
        <v>8.7900179999999999</v>
      </c>
      <c r="W177" s="200">
        <v>9.0404429999999998</v>
      </c>
      <c r="X177" s="200">
        <v>9.2938749999999999</v>
      </c>
      <c r="Y177" s="200">
        <v>9.5584609999999994</v>
      </c>
      <c r="Z177" s="200">
        <v>9.8437719999999995</v>
      </c>
      <c r="AA177" s="200">
        <v>10.125503999999999</v>
      </c>
      <c r="AB177" s="200">
        <v>10.388586</v>
      </c>
      <c r="AC177" s="200">
        <v>10.659867</v>
      </c>
      <c r="AD177" s="200">
        <v>10.931252000000001</v>
      </c>
      <c r="AE177" s="200">
        <v>11.195083</v>
      </c>
      <c r="AF177" s="198">
        <v>2.8244999999999999E-2</v>
      </c>
      <c r="AG177" s="37"/>
    </row>
    <row r="178" spans="1:33" ht="12" customHeight="1">
      <c r="A178" s="36" t="s">
        <v>2219</v>
      </c>
      <c r="B178" s="199" t="s">
        <v>2166</v>
      </c>
      <c r="C178" s="200">
        <v>21.825529</v>
      </c>
      <c r="D178" s="200">
        <v>21.391940999999999</v>
      </c>
      <c r="E178" s="200">
        <v>21.216545</v>
      </c>
      <c r="F178" s="200">
        <v>21.562147</v>
      </c>
      <c r="G178" s="200">
        <v>22.375893000000001</v>
      </c>
      <c r="H178" s="200">
        <v>23.024504</v>
      </c>
      <c r="I178" s="200">
        <v>23.346626000000001</v>
      </c>
      <c r="J178" s="200">
        <v>23.587259</v>
      </c>
      <c r="K178" s="200">
        <v>23.669699000000001</v>
      </c>
      <c r="L178" s="200">
        <v>23.881710000000002</v>
      </c>
      <c r="M178" s="200">
        <v>24.405100000000001</v>
      </c>
      <c r="N178" s="200">
        <v>24.856752</v>
      </c>
      <c r="O178" s="200">
        <v>25.289268</v>
      </c>
      <c r="P178" s="200">
        <v>25.864933000000001</v>
      </c>
      <c r="Q178" s="200">
        <v>26.409265999999999</v>
      </c>
      <c r="R178" s="200">
        <v>26.974867</v>
      </c>
      <c r="S178" s="200">
        <v>27.596066</v>
      </c>
      <c r="T178" s="200">
        <v>28.015613999999999</v>
      </c>
      <c r="U178" s="200">
        <v>28.446795999999999</v>
      </c>
      <c r="V178" s="200">
        <v>29.138104999999999</v>
      </c>
      <c r="W178" s="200">
        <v>29.636134999999999</v>
      </c>
      <c r="X178" s="200">
        <v>29.981166999999999</v>
      </c>
      <c r="Y178" s="200">
        <v>30.130056</v>
      </c>
      <c r="Z178" s="200">
        <v>30.124426</v>
      </c>
      <c r="AA178" s="200">
        <v>30.188583000000001</v>
      </c>
      <c r="AB178" s="200">
        <v>30.36524</v>
      </c>
      <c r="AC178" s="200">
        <v>30.562104999999999</v>
      </c>
      <c r="AD178" s="200">
        <v>30.681538</v>
      </c>
      <c r="AE178" s="200">
        <v>31.012402000000002</v>
      </c>
      <c r="AF178" s="198">
        <v>1.2626E-2</v>
      </c>
      <c r="AG178" s="37"/>
    </row>
    <row r="179" spans="1:33" ht="12" customHeight="1">
      <c r="A179" s="36" t="s">
        <v>2220</v>
      </c>
      <c r="B179" s="199" t="s">
        <v>2167</v>
      </c>
      <c r="C179" s="200">
        <v>15.857888000000001</v>
      </c>
      <c r="D179" s="200">
        <v>15.401626</v>
      </c>
      <c r="E179" s="200">
        <v>15.228407000000001</v>
      </c>
      <c r="F179" s="200">
        <v>15.236632</v>
      </c>
      <c r="G179" s="200">
        <v>15.775064</v>
      </c>
      <c r="H179" s="200">
        <v>16.173825999999998</v>
      </c>
      <c r="I179" s="200">
        <v>16.194852999999998</v>
      </c>
      <c r="J179" s="200">
        <v>16.205566000000001</v>
      </c>
      <c r="K179" s="200">
        <v>16.204612999999998</v>
      </c>
      <c r="L179" s="200">
        <v>16.309954000000001</v>
      </c>
      <c r="M179" s="200">
        <v>16.635448</v>
      </c>
      <c r="N179" s="200">
        <v>16.814079</v>
      </c>
      <c r="O179" s="200">
        <v>16.982765000000001</v>
      </c>
      <c r="P179" s="200">
        <v>17.207015999999999</v>
      </c>
      <c r="Q179" s="200">
        <v>17.336548000000001</v>
      </c>
      <c r="R179" s="200">
        <v>17.452577999999999</v>
      </c>
      <c r="S179" s="200">
        <v>17.605917000000002</v>
      </c>
      <c r="T179" s="200">
        <v>17.675125000000001</v>
      </c>
      <c r="U179" s="200">
        <v>17.755742999999999</v>
      </c>
      <c r="V179" s="200">
        <v>17.930813000000001</v>
      </c>
      <c r="W179" s="200">
        <v>18.000610000000002</v>
      </c>
      <c r="X179" s="200">
        <v>17.973303000000001</v>
      </c>
      <c r="Y179" s="200">
        <v>17.913675000000001</v>
      </c>
      <c r="Z179" s="200">
        <v>17.824691999999999</v>
      </c>
      <c r="AA179" s="200">
        <v>17.842842000000001</v>
      </c>
      <c r="AB179" s="200">
        <v>17.875292000000002</v>
      </c>
      <c r="AC179" s="200">
        <v>17.909613</v>
      </c>
      <c r="AD179" s="200">
        <v>17.884530999999999</v>
      </c>
      <c r="AE179" s="200">
        <v>17.906179000000002</v>
      </c>
      <c r="AF179" s="198">
        <v>4.3480000000000003E-3</v>
      </c>
      <c r="AG179" s="37"/>
    </row>
    <row r="180" spans="1:33" ht="12" customHeight="1">
      <c r="A180" s="36" t="s">
        <v>2221</v>
      </c>
      <c r="B180" s="199" t="s">
        <v>2168</v>
      </c>
      <c r="C180" s="200">
        <v>54.002594000000002</v>
      </c>
      <c r="D180" s="200">
        <v>55.419257999999999</v>
      </c>
      <c r="E180" s="200">
        <v>57.471412999999998</v>
      </c>
      <c r="F180" s="200">
        <v>60.035254999999999</v>
      </c>
      <c r="G180" s="200">
        <v>63.013942999999998</v>
      </c>
      <c r="H180" s="200">
        <v>65.642021</v>
      </c>
      <c r="I180" s="200">
        <v>67.893889999999999</v>
      </c>
      <c r="J180" s="200">
        <v>69.591873000000007</v>
      </c>
      <c r="K180" s="200">
        <v>70.936706999999998</v>
      </c>
      <c r="L180" s="200">
        <v>72.503997999999996</v>
      </c>
      <c r="M180" s="200">
        <v>74.470519999999993</v>
      </c>
      <c r="N180" s="200">
        <v>76.527275000000003</v>
      </c>
      <c r="O180" s="200">
        <v>78.809448000000003</v>
      </c>
      <c r="P180" s="200">
        <v>81.138251999999994</v>
      </c>
      <c r="Q180" s="200">
        <v>83.467667000000006</v>
      </c>
      <c r="R180" s="200">
        <v>86.016250999999997</v>
      </c>
      <c r="S180" s="200">
        <v>88.687714</v>
      </c>
      <c r="T180" s="200">
        <v>91.432738999999998</v>
      </c>
      <c r="U180" s="200">
        <v>94.461524999999995</v>
      </c>
      <c r="V180" s="200">
        <v>97.593558999999999</v>
      </c>
      <c r="W180" s="200">
        <v>100.437691</v>
      </c>
      <c r="X180" s="200">
        <v>103.27845000000001</v>
      </c>
      <c r="Y180" s="200">
        <v>105.99138600000001</v>
      </c>
      <c r="Z180" s="200">
        <v>108.57620199999999</v>
      </c>
      <c r="AA180" s="200">
        <v>111.35775</v>
      </c>
      <c r="AB180" s="200">
        <v>114.284569</v>
      </c>
      <c r="AC180" s="200">
        <v>117.296761</v>
      </c>
      <c r="AD180" s="200">
        <v>120.64579000000001</v>
      </c>
      <c r="AE180" s="200">
        <v>124.173164</v>
      </c>
      <c r="AF180" s="198">
        <v>3.0183999999999999E-2</v>
      </c>
      <c r="AG180" s="37"/>
    </row>
    <row r="181" spans="1:33" ht="12" customHeight="1">
      <c r="A181" s="36" t="s">
        <v>2222</v>
      </c>
      <c r="B181" s="199" t="s">
        <v>2169</v>
      </c>
      <c r="C181" s="200">
        <v>39.692855999999999</v>
      </c>
      <c r="D181" s="200">
        <v>41.474418999999997</v>
      </c>
      <c r="E181" s="200">
        <v>42.113937</v>
      </c>
      <c r="F181" s="200">
        <v>41.968082000000003</v>
      </c>
      <c r="G181" s="200">
        <v>42.462775999999998</v>
      </c>
      <c r="H181" s="200">
        <v>43.706626999999997</v>
      </c>
      <c r="I181" s="200">
        <v>44.703986999999998</v>
      </c>
      <c r="J181" s="200">
        <v>45.390171000000002</v>
      </c>
      <c r="K181" s="200">
        <v>46.222599000000002</v>
      </c>
      <c r="L181" s="200">
        <v>47.379531999999998</v>
      </c>
      <c r="M181" s="200">
        <v>48.926417999999998</v>
      </c>
      <c r="N181" s="200">
        <v>50.359921</v>
      </c>
      <c r="O181" s="200">
        <v>51.541415999999998</v>
      </c>
      <c r="P181" s="200">
        <v>52.788670000000003</v>
      </c>
      <c r="Q181" s="200">
        <v>53.934071000000003</v>
      </c>
      <c r="R181" s="200">
        <v>54.872658000000001</v>
      </c>
      <c r="S181" s="200">
        <v>55.852226000000002</v>
      </c>
      <c r="T181" s="200">
        <v>56.861438999999997</v>
      </c>
      <c r="U181" s="200">
        <v>58.107940999999997</v>
      </c>
      <c r="V181" s="200">
        <v>59.598590999999999</v>
      </c>
      <c r="W181" s="200">
        <v>61.004531999999998</v>
      </c>
      <c r="X181" s="200">
        <v>62.243248000000001</v>
      </c>
      <c r="Y181" s="200">
        <v>63.299522000000003</v>
      </c>
      <c r="Z181" s="200">
        <v>64.399558999999996</v>
      </c>
      <c r="AA181" s="200">
        <v>65.766045000000005</v>
      </c>
      <c r="AB181" s="200">
        <v>67.223099000000005</v>
      </c>
      <c r="AC181" s="200">
        <v>68.632103000000001</v>
      </c>
      <c r="AD181" s="200">
        <v>70.016762</v>
      </c>
      <c r="AE181" s="200">
        <v>71.612419000000003</v>
      </c>
      <c r="AF181" s="198">
        <v>2.1298999999999998E-2</v>
      </c>
      <c r="AG181" s="37"/>
    </row>
    <row r="182" spans="1:33" ht="12" customHeight="1">
      <c r="A182" s="36" t="s">
        <v>2223</v>
      </c>
      <c r="B182" s="199" t="s">
        <v>2170</v>
      </c>
      <c r="C182" s="200">
        <v>8.6366680000000002</v>
      </c>
      <c r="D182" s="200">
        <v>8.5612960000000005</v>
      </c>
      <c r="E182" s="200">
        <v>8.5798930000000002</v>
      </c>
      <c r="F182" s="200">
        <v>8.7002079999999999</v>
      </c>
      <c r="G182" s="200">
        <v>8.8601349999999996</v>
      </c>
      <c r="H182" s="200">
        <v>8.9872820000000004</v>
      </c>
      <c r="I182" s="200">
        <v>9.0597809999999992</v>
      </c>
      <c r="J182" s="200">
        <v>9.1030859999999993</v>
      </c>
      <c r="K182" s="200">
        <v>9.1108580000000003</v>
      </c>
      <c r="L182" s="200">
        <v>9.0809350000000002</v>
      </c>
      <c r="M182" s="200">
        <v>9.1918059999999997</v>
      </c>
      <c r="N182" s="200">
        <v>9.3745539999999998</v>
      </c>
      <c r="O182" s="200">
        <v>9.5592159999999993</v>
      </c>
      <c r="P182" s="200">
        <v>9.7624379999999995</v>
      </c>
      <c r="Q182" s="200">
        <v>9.9495290000000001</v>
      </c>
      <c r="R182" s="200">
        <v>10.141669</v>
      </c>
      <c r="S182" s="200">
        <v>10.362083</v>
      </c>
      <c r="T182" s="200">
        <v>10.567690000000001</v>
      </c>
      <c r="U182" s="200">
        <v>10.784307</v>
      </c>
      <c r="V182" s="200">
        <v>11.028134</v>
      </c>
      <c r="W182" s="200">
        <v>11.222939</v>
      </c>
      <c r="X182" s="200">
        <v>11.40926</v>
      </c>
      <c r="Y182" s="200">
        <v>11.583625</v>
      </c>
      <c r="Z182" s="200">
        <v>11.740895</v>
      </c>
      <c r="AA182" s="200">
        <v>11.920680000000001</v>
      </c>
      <c r="AB182" s="200">
        <v>12.115411999999999</v>
      </c>
      <c r="AC182" s="200">
        <v>12.323759000000001</v>
      </c>
      <c r="AD182" s="200">
        <v>12.532273</v>
      </c>
      <c r="AE182" s="200">
        <v>12.768519</v>
      </c>
      <c r="AF182" s="198">
        <v>1.4061000000000001E-2</v>
      </c>
      <c r="AG182" s="37"/>
    </row>
    <row r="183" spans="1:33" ht="12" customHeight="1">
      <c r="A183" s="36" t="s">
        <v>2224</v>
      </c>
      <c r="B183" s="199" t="s">
        <v>2171</v>
      </c>
      <c r="C183" s="200">
        <v>12.989666</v>
      </c>
      <c r="D183" s="200">
        <v>12.752186999999999</v>
      </c>
      <c r="E183" s="200">
        <v>12.596094000000001</v>
      </c>
      <c r="F183" s="200">
        <v>12.123950000000001</v>
      </c>
      <c r="G183" s="200">
        <v>11.938869</v>
      </c>
      <c r="H183" s="200">
        <v>11.836513</v>
      </c>
      <c r="I183" s="200">
        <v>11.777143000000001</v>
      </c>
      <c r="J183" s="200">
        <v>11.767227999999999</v>
      </c>
      <c r="K183" s="200">
        <v>11.768855</v>
      </c>
      <c r="L183" s="200">
        <v>11.755514</v>
      </c>
      <c r="M183" s="200">
        <v>11.851469</v>
      </c>
      <c r="N183" s="200">
        <v>11.963196999999999</v>
      </c>
      <c r="O183" s="200">
        <v>12.079198</v>
      </c>
      <c r="P183" s="200">
        <v>12.177087</v>
      </c>
      <c r="Q183" s="200">
        <v>12.210934999999999</v>
      </c>
      <c r="R183" s="200">
        <v>12.271750000000001</v>
      </c>
      <c r="S183" s="200">
        <v>12.352176999999999</v>
      </c>
      <c r="T183" s="200">
        <v>12.423463999999999</v>
      </c>
      <c r="U183" s="200">
        <v>12.501360999999999</v>
      </c>
      <c r="V183" s="200">
        <v>12.601846</v>
      </c>
      <c r="W183" s="200">
        <v>12.671963</v>
      </c>
      <c r="X183" s="200">
        <v>12.709960000000001</v>
      </c>
      <c r="Y183" s="200">
        <v>12.727895999999999</v>
      </c>
      <c r="Z183" s="200">
        <v>12.743206000000001</v>
      </c>
      <c r="AA183" s="200">
        <v>12.793431999999999</v>
      </c>
      <c r="AB183" s="200">
        <v>12.848989</v>
      </c>
      <c r="AC183" s="200">
        <v>12.904783</v>
      </c>
      <c r="AD183" s="200">
        <v>12.952688999999999</v>
      </c>
      <c r="AE183" s="200">
        <v>13.019473</v>
      </c>
      <c r="AF183" s="198">
        <v>8.2000000000000001E-5</v>
      </c>
      <c r="AG183" s="37"/>
    </row>
    <row r="184" spans="1:33" ht="12" customHeight="1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>
      <c r="A185" s="36" t="s">
        <v>2225</v>
      </c>
      <c r="B185" s="201" t="s">
        <v>2172</v>
      </c>
      <c r="C185" s="197">
        <v>372.35098299999999</v>
      </c>
      <c r="D185" s="197">
        <v>368.22640999999999</v>
      </c>
      <c r="E185" s="197">
        <v>369.57705700000002</v>
      </c>
      <c r="F185" s="197">
        <v>374.19039900000001</v>
      </c>
      <c r="G185" s="197">
        <v>382.39868200000001</v>
      </c>
      <c r="H185" s="197">
        <v>390.06195100000002</v>
      </c>
      <c r="I185" s="197">
        <v>396.41204800000003</v>
      </c>
      <c r="J185" s="197">
        <v>402.10095200000001</v>
      </c>
      <c r="K185" s="197">
        <v>406.48562600000002</v>
      </c>
      <c r="L185" s="197">
        <v>411.21261600000003</v>
      </c>
      <c r="M185" s="197">
        <v>417.73406999999997</v>
      </c>
      <c r="N185" s="197">
        <v>423.92385899999999</v>
      </c>
      <c r="O185" s="197">
        <v>430.59314000000001</v>
      </c>
      <c r="P185" s="197">
        <v>438.08367900000002</v>
      </c>
      <c r="Q185" s="197">
        <v>445.145081</v>
      </c>
      <c r="R185" s="197">
        <v>452.44244400000002</v>
      </c>
      <c r="S185" s="197">
        <v>460.263733</v>
      </c>
      <c r="T185" s="197">
        <v>467.49743699999999</v>
      </c>
      <c r="U185" s="197">
        <v>475.82507299999997</v>
      </c>
      <c r="V185" s="197">
        <v>485.537781</v>
      </c>
      <c r="W185" s="197">
        <v>494.09893799999998</v>
      </c>
      <c r="X185" s="197">
        <v>501.84445199999999</v>
      </c>
      <c r="Y185" s="197">
        <v>508.49093599999998</v>
      </c>
      <c r="Z185" s="197">
        <v>514.67828399999996</v>
      </c>
      <c r="AA185" s="197">
        <v>521.69799799999998</v>
      </c>
      <c r="AB185" s="197">
        <v>529.33044400000006</v>
      </c>
      <c r="AC185" s="197">
        <v>537.17687999999998</v>
      </c>
      <c r="AD185" s="197">
        <v>545.136169</v>
      </c>
      <c r="AE185" s="197">
        <v>554.06579599999998</v>
      </c>
      <c r="AF185" s="195">
        <v>1.4296E-2</v>
      </c>
      <c r="AG185" s="37"/>
    </row>
    <row r="186" spans="1:33" ht="12" customHeight="1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>
      <c r="A188" s="35"/>
      <c r="B188" s="216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>
      <c r="A189" s="35"/>
      <c r="B189" s="37" t="s">
        <v>2173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>
      <c r="A190" s="35"/>
      <c r="B190" s="37" t="s">
        <v>2567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>
      <c r="A285" s="36" t="s">
        <v>2226</v>
      </c>
      <c r="B285" s="205" t="s">
        <v>2227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7" t="s">
        <v>1999</v>
      </c>
      <c r="AG285" s="37"/>
    </row>
    <row r="286" spans="1:33" ht="15" customHeight="1">
      <c r="A286" s="35"/>
      <c r="B286" s="206" t="s">
        <v>2228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7" t="s">
        <v>2000</v>
      </c>
      <c r="AG286" s="37"/>
    </row>
    <row r="287" spans="1:33" ht="15" customHeight="1">
      <c r="A287" s="35"/>
      <c r="B287" s="206"/>
      <c r="C287" s="189"/>
      <c r="D287" s="189"/>
      <c r="E287" s="189"/>
      <c r="F287" s="189"/>
      <c r="G287" s="189"/>
      <c r="H287" s="189"/>
      <c r="I287" s="189"/>
      <c r="J287" s="189"/>
      <c r="K287" s="189"/>
      <c r="L287" s="189"/>
      <c r="M287" s="189"/>
      <c r="N287" s="189"/>
      <c r="O287" s="189"/>
      <c r="P287" s="189"/>
      <c r="Q287" s="189"/>
      <c r="R287" s="189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9"/>
      <c r="AF287" s="187" t="s">
        <v>2099</v>
      </c>
      <c r="AG287" s="37"/>
    </row>
    <row r="288" spans="1:33" ht="15" customHeight="1" thickBot="1">
      <c r="A288" s="35"/>
      <c r="B288" s="207" t="s">
        <v>2132</v>
      </c>
      <c r="C288" s="207">
        <v>2022</v>
      </c>
      <c r="D288" s="207">
        <v>2023</v>
      </c>
      <c r="E288" s="207">
        <v>2024</v>
      </c>
      <c r="F288" s="207">
        <v>2025</v>
      </c>
      <c r="G288" s="207">
        <v>2026</v>
      </c>
      <c r="H288" s="207">
        <v>2027</v>
      </c>
      <c r="I288" s="207">
        <v>2028</v>
      </c>
      <c r="J288" s="207">
        <v>2029</v>
      </c>
      <c r="K288" s="207">
        <v>2030</v>
      </c>
      <c r="L288" s="207">
        <v>2031</v>
      </c>
      <c r="M288" s="207">
        <v>2032</v>
      </c>
      <c r="N288" s="207">
        <v>2033</v>
      </c>
      <c r="O288" s="207">
        <v>2034</v>
      </c>
      <c r="P288" s="207">
        <v>2035</v>
      </c>
      <c r="Q288" s="207">
        <v>2036</v>
      </c>
      <c r="R288" s="207">
        <v>2037</v>
      </c>
      <c r="S288" s="207">
        <v>2038</v>
      </c>
      <c r="T288" s="207">
        <v>2039</v>
      </c>
      <c r="U288" s="207">
        <v>2040</v>
      </c>
      <c r="V288" s="207">
        <v>2041</v>
      </c>
      <c r="W288" s="207">
        <v>2042</v>
      </c>
      <c r="X288" s="207">
        <v>2043</v>
      </c>
      <c r="Y288" s="207">
        <v>2044</v>
      </c>
      <c r="Z288" s="207">
        <v>2045</v>
      </c>
      <c r="AA288" s="207">
        <v>2046</v>
      </c>
      <c r="AB288" s="207">
        <v>2047</v>
      </c>
      <c r="AC288" s="207">
        <v>2048</v>
      </c>
      <c r="AD288" s="207">
        <v>2049</v>
      </c>
      <c r="AE288" s="207">
        <v>2050</v>
      </c>
      <c r="AF288" s="208">
        <v>2050</v>
      </c>
      <c r="AG288" s="37"/>
    </row>
    <row r="289" spans="1:33" ht="15" customHeight="1" thickTop="1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>
      <c r="A290" s="36" t="s">
        <v>2229</v>
      </c>
      <c r="B290" s="201" t="s">
        <v>2133</v>
      </c>
      <c r="C290" s="197">
        <v>19750.261718999998</v>
      </c>
      <c r="D290" s="197">
        <v>19905.609375</v>
      </c>
      <c r="E290" s="197">
        <v>20081.880859000001</v>
      </c>
      <c r="F290" s="197">
        <v>20386.224609000001</v>
      </c>
      <c r="G290" s="197">
        <v>20841.882812</v>
      </c>
      <c r="H290" s="197">
        <v>21287.755859000001</v>
      </c>
      <c r="I290" s="197">
        <v>21695.880859000001</v>
      </c>
      <c r="J290" s="197">
        <v>22060.623047000001</v>
      </c>
      <c r="K290" s="197">
        <v>22380.796875</v>
      </c>
      <c r="L290" s="197">
        <v>22721.648438</v>
      </c>
      <c r="M290" s="197">
        <v>23132.277343999998</v>
      </c>
      <c r="N290" s="197">
        <v>23585.296875</v>
      </c>
      <c r="O290" s="197">
        <v>24054.847656000002</v>
      </c>
      <c r="P290" s="197">
        <v>24533.841797000001</v>
      </c>
      <c r="Q290" s="197">
        <v>25026.417968999998</v>
      </c>
      <c r="R290" s="197">
        <v>25540.740234000001</v>
      </c>
      <c r="S290" s="197">
        <v>26075.976562</v>
      </c>
      <c r="T290" s="197">
        <v>26606.574218999998</v>
      </c>
      <c r="U290" s="197">
        <v>27195.669922000001</v>
      </c>
      <c r="V290" s="197">
        <v>27810.150390999999</v>
      </c>
      <c r="W290" s="197">
        <v>28404.6875</v>
      </c>
      <c r="X290" s="197">
        <v>28996.335938</v>
      </c>
      <c r="Y290" s="197">
        <v>29571.818359000001</v>
      </c>
      <c r="Z290" s="197">
        <v>30144.392577999999</v>
      </c>
      <c r="AA290" s="197">
        <v>30744.0625</v>
      </c>
      <c r="AB290" s="197">
        <v>31369.007812</v>
      </c>
      <c r="AC290" s="197">
        <v>32033.580077999999</v>
      </c>
      <c r="AD290" s="197">
        <v>32711.115234000001</v>
      </c>
      <c r="AE290" s="197">
        <v>33403.691405999998</v>
      </c>
      <c r="AF290" s="195">
        <v>1.8945E-2</v>
      </c>
      <c r="AG290" s="37"/>
    </row>
    <row r="291" spans="1:33" ht="15" customHeight="1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>
      <c r="A292" s="36" t="s">
        <v>2230</v>
      </c>
      <c r="B292" s="232" t="s">
        <v>2134</v>
      </c>
      <c r="C292" s="233">
        <v>20.233689999999999</v>
      </c>
      <c r="D292" s="233">
        <v>20.314335</v>
      </c>
      <c r="E292" s="233">
        <v>20.069426</v>
      </c>
      <c r="F292" s="233">
        <v>19.923836000000001</v>
      </c>
      <c r="G292" s="233">
        <v>19.910709000000001</v>
      </c>
      <c r="H292" s="233">
        <v>19.939112000000002</v>
      </c>
      <c r="I292" s="233">
        <v>19.959340999999998</v>
      </c>
      <c r="J292" s="233">
        <v>19.929779</v>
      </c>
      <c r="K292" s="233">
        <v>19.853719999999999</v>
      </c>
      <c r="L292" s="233">
        <v>19.755171000000001</v>
      </c>
      <c r="M292" s="233">
        <v>19.70579</v>
      </c>
      <c r="N292" s="233">
        <v>19.698208000000001</v>
      </c>
      <c r="O292" s="233">
        <v>19.736965000000001</v>
      </c>
      <c r="P292" s="233">
        <v>19.744007</v>
      </c>
      <c r="Q292" s="233">
        <v>19.69828</v>
      </c>
      <c r="R292" s="233">
        <v>19.666046000000001</v>
      </c>
      <c r="S292" s="233">
        <v>19.638071</v>
      </c>
      <c r="T292" s="233">
        <v>19.589117000000002</v>
      </c>
      <c r="U292" s="233">
        <v>19.562611</v>
      </c>
      <c r="V292" s="233">
        <v>19.536422999999999</v>
      </c>
      <c r="W292" s="233">
        <v>19.501304999999999</v>
      </c>
      <c r="X292" s="233">
        <v>19.439453</v>
      </c>
      <c r="Y292" s="233">
        <v>19.362293000000001</v>
      </c>
      <c r="Z292" s="233">
        <v>19.286860999999998</v>
      </c>
      <c r="AA292" s="233">
        <v>19.225061</v>
      </c>
      <c r="AB292" s="233">
        <v>19.180983999999999</v>
      </c>
      <c r="AC292" s="233">
        <v>19.142855000000001</v>
      </c>
      <c r="AD292" s="233">
        <v>19.107695</v>
      </c>
      <c r="AE292" s="233">
        <v>19.07761</v>
      </c>
      <c r="AF292" s="234">
        <v>-2.0990000000000002E-3</v>
      </c>
      <c r="AG292" s="37"/>
    </row>
    <row r="293" spans="1:33" ht="15" customHeight="1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>
      <c r="A294" s="35"/>
      <c r="B294" s="201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>
      <c r="A296" s="35"/>
      <c r="B296" s="201" t="s">
        <v>2135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>
      <c r="A297" s="36" t="s">
        <v>2231</v>
      </c>
      <c r="B297" s="199" t="s">
        <v>2136</v>
      </c>
      <c r="C297" s="200">
        <v>26.536522000000001</v>
      </c>
      <c r="D297" s="200">
        <v>26.533237</v>
      </c>
      <c r="E297" s="200">
        <v>26.681273000000001</v>
      </c>
      <c r="F297" s="200">
        <v>26.95026</v>
      </c>
      <c r="G297" s="200">
        <v>27.311679999999999</v>
      </c>
      <c r="H297" s="200">
        <v>27.621189000000001</v>
      </c>
      <c r="I297" s="200">
        <v>27.772632999999999</v>
      </c>
      <c r="J297" s="200">
        <v>28.044948999999999</v>
      </c>
      <c r="K297" s="200">
        <v>28.203278999999998</v>
      </c>
      <c r="L297" s="200">
        <v>28.426689</v>
      </c>
      <c r="M297" s="200">
        <v>28.655463999999998</v>
      </c>
      <c r="N297" s="200">
        <v>28.848268999999998</v>
      </c>
      <c r="O297" s="200">
        <v>29.055803000000001</v>
      </c>
      <c r="P297" s="200">
        <v>29.224965999999998</v>
      </c>
      <c r="Q297" s="200">
        <v>29.358709000000001</v>
      </c>
      <c r="R297" s="200">
        <v>29.545819999999999</v>
      </c>
      <c r="S297" s="200">
        <v>29.719624</v>
      </c>
      <c r="T297" s="200">
        <v>29.866119000000001</v>
      </c>
      <c r="U297" s="200">
        <v>30.021578000000002</v>
      </c>
      <c r="V297" s="200">
        <v>30.176162999999999</v>
      </c>
      <c r="W297" s="200">
        <v>30.340430999999999</v>
      </c>
      <c r="X297" s="200">
        <v>30.494738000000002</v>
      </c>
      <c r="Y297" s="200">
        <v>30.628992</v>
      </c>
      <c r="Z297" s="200">
        <v>30.764391</v>
      </c>
      <c r="AA297" s="200">
        <v>30.895420000000001</v>
      </c>
      <c r="AB297" s="200">
        <v>31.020935000000001</v>
      </c>
      <c r="AC297" s="200">
        <v>31.151751000000001</v>
      </c>
      <c r="AD297" s="200">
        <v>31.281442999999999</v>
      </c>
      <c r="AE297" s="200">
        <v>31.405396</v>
      </c>
      <c r="AF297" s="198">
        <v>6.0340000000000003E-3</v>
      </c>
      <c r="AG297" s="37"/>
    </row>
    <row r="298" spans="1:33" ht="12" customHeight="1">
      <c r="A298" s="36" t="s">
        <v>2232</v>
      </c>
      <c r="B298" s="199" t="s">
        <v>2137</v>
      </c>
      <c r="C298" s="200">
        <v>37.266700999999998</v>
      </c>
      <c r="D298" s="200">
        <v>36.994503000000002</v>
      </c>
      <c r="E298" s="200">
        <v>37.656695999999997</v>
      </c>
      <c r="F298" s="200">
        <v>38.545513</v>
      </c>
      <c r="G298" s="200">
        <v>39.837615999999997</v>
      </c>
      <c r="H298" s="200">
        <v>41.051540000000003</v>
      </c>
      <c r="I298" s="200">
        <v>42.761868</v>
      </c>
      <c r="J298" s="200">
        <v>44.153111000000003</v>
      </c>
      <c r="K298" s="200">
        <v>45.822783999999999</v>
      </c>
      <c r="L298" s="200">
        <v>47.264797000000002</v>
      </c>
      <c r="M298" s="200">
        <v>48.482391</v>
      </c>
      <c r="N298" s="200">
        <v>49.722824000000003</v>
      </c>
      <c r="O298" s="200">
        <v>50.837418</v>
      </c>
      <c r="P298" s="200">
        <v>51.990059000000002</v>
      </c>
      <c r="Q298" s="200">
        <v>52.867232999999999</v>
      </c>
      <c r="R298" s="200">
        <v>53.730857999999998</v>
      </c>
      <c r="S298" s="200">
        <v>54.586376000000001</v>
      </c>
      <c r="T298" s="200">
        <v>55.282192000000002</v>
      </c>
      <c r="U298" s="200">
        <v>56.349303999999997</v>
      </c>
      <c r="V298" s="200">
        <v>57.417445999999998</v>
      </c>
      <c r="W298" s="200">
        <v>58.522056999999997</v>
      </c>
      <c r="X298" s="200">
        <v>59.770977000000002</v>
      </c>
      <c r="Y298" s="200">
        <v>60.859904999999998</v>
      </c>
      <c r="Z298" s="200">
        <v>61.837681000000003</v>
      </c>
      <c r="AA298" s="200">
        <v>62.570511000000003</v>
      </c>
      <c r="AB298" s="200">
        <v>63.242331999999998</v>
      </c>
      <c r="AC298" s="200">
        <v>64.614624000000006</v>
      </c>
      <c r="AD298" s="200">
        <v>65.835464000000002</v>
      </c>
      <c r="AE298" s="200">
        <v>66.715584000000007</v>
      </c>
      <c r="AF298" s="198">
        <v>2.1016E-2</v>
      </c>
      <c r="AG298" s="37"/>
    </row>
    <row r="299" spans="1:33" ht="12" customHeight="1">
      <c r="A299" s="36" t="s">
        <v>2233</v>
      </c>
      <c r="B299" s="199" t="s">
        <v>2138</v>
      </c>
      <c r="C299" s="200">
        <v>155.847656</v>
      </c>
      <c r="D299" s="200">
        <v>150.36695900000001</v>
      </c>
      <c r="E299" s="200">
        <v>147.14231899999999</v>
      </c>
      <c r="F299" s="200">
        <v>147.270599</v>
      </c>
      <c r="G299" s="200">
        <v>147.26005599999999</v>
      </c>
      <c r="H299" s="200">
        <v>145.666977</v>
      </c>
      <c r="I299" s="200">
        <v>144.91593900000001</v>
      </c>
      <c r="J299" s="200">
        <v>146.13673399999999</v>
      </c>
      <c r="K299" s="200">
        <v>145.60730000000001</v>
      </c>
      <c r="L299" s="200">
        <v>142.71658300000001</v>
      </c>
      <c r="M299" s="200">
        <v>139.815369</v>
      </c>
      <c r="N299" s="200">
        <v>137.58165</v>
      </c>
      <c r="O299" s="200">
        <v>135.63661200000001</v>
      </c>
      <c r="P299" s="200">
        <v>134.21186800000001</v>
      </c>
      <c r="Q299" s="200">
        <v>133.15855400000001</v>
      </c>
      <c r="R299" s="200">
        <v>132.52024800000001</v>
      </c>
      <c r="S299" s="200">
        <v>132.09139999999999</v>
      </c>
      <c r="T299" s="200">
        <v>131.44537399999999</v>
      </c>
      <c r="U299" s="200">
        <v>130.95474200000001</v>
      </c>
      <c r="V299" s="200">
        <v>131.005966</v>
      </c>
      <c r="W299" s="200">
        <v>130.499863</v>
      </c>
      <c r="X299" s="200">
        <v>129.51454200000001</v>
      </c>
      <c r="Y299" s="200">
        <v>128.36348000000001</v>
      </c>
      <c r="Z299" s="200">
        <v>127.31055499999999</v>
      </c>
      <c r="AA299" s="200">
        <v>126.452927</v>
      </c>
      <c r="AB299" s="200">
        <v>125.59517700000001</v>
      </c>
      <c r="AC299" s="200">
        <v>124.62439000000001</v>
      </c>
      <c r="AD299" s="200">
        <v>123.732597</v>
      </c>
      <c r="AE299" s="200">
        <v>123.226097</v>
      </c>
      <c r="AF299" s="198">
        <v>-8.3529999999999993E-3</v>
      </c>
      <c r="AG299" s="37"/>
    </row>
    <row r="300" spans="1:33" ht="12" customHeight="1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>
      <c r="A301" s="35"/>
      <c r="B301" s="201" t="s">
        <v>2139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>
      <c r="A302" s="36" t="s">
        <v>2234</v>
      </c>
      <c r="B302" s="199" t="s">
        <v>2140</v>
      </c>
      <c r="C302" s="200">
        <v>95.941017000000002</v>
      </c>
      <c r="D302" s="200">
        <v>96.919372999999993</v>
      </c>
      <c r="E302" s="200">
        <v>97.423614999999998</v>
      </c>
      <c r="F302" s="200">
        <v>97.811501000000007</v>
      </c>
      <c r="G302" s="200">
        <v>98.718445000000003</v>
      </c>
      <c r="H302" s="200">
        <v>99.781447999999997</v>
      </c>
      <c r="I302" s="200">
        <v>100.872055</v>
      </c>
      <c r="J302" s="200">
        <v>101.694901</v>
      </c>
      <c r="K302" s="200">
        <v>102.512794</v>
      </c>
      <c r="L302" s="200">
        <v>103.529785</v>
      </c>
      <c r="M302" s="200">
        <v>104.331703</v>
      </c>
      <c r="N302" s="200">
        <v>104.811531</v>
      </c>
      <c r="O302" s="200">
        <v>105.37788399999999</v>
      </c>
      <c r="P302" s="200">
        <v>106.07710299999999</v>
      </c>
      <c r="Q302" s="200">
        <v>106.812538</v>
      </c>
      <c r="R302" s="200">
        <v>107.59942599999999</v>
      </c>
      <c r="S302" s="200">
        <v>108.335953</v>
      </c>
      <c r="T302" s="200">
        <v>109.03021200000001</v>
      </c>
      <c r="U302" s="200">
        <v>109.718987</v>
      </c>
      <c r="V302" s="200">
        <v>110.35157</v>
      </c>
      <c r="W302" s="200">
        <v>111.103951</v>
      </c>
      <c r="X302" s="200">
        <v>111.851067</v>
      </c>
      <c r="Y302" s="200">
        <v>112.56321699999999</v>
      </c>
      <c r="Z302" s="200">
        <v>113.232018</v>
      </c>
      <c r="AA302" s="200">
        <v>113.82109800000001</v>
      </c>
      <c r="AB302" s="200">
        <v>114.432175</v>
      </c>
      <c r="AC302" s="200">
        <v>115.07605700000001</v>
      </c>
      <c r="AD302" s="200">
        <v>115.687477</v>
      </c>
      <c r="AE302" s="200">
        <v>116.297859</v>
      </c>
      <c r="AF302" s="198">
        <v>6.8960000000000002E-3</v>
      </c>
      <c r="AG302" s="37"/>
    </row>
    <row r="303" spans="1:33" ht="12" customHeight="1">
      <c r="A303" s="36" t="s">
        <v>2235</v>
      </c>
      <c r="B303" s="199" t="s">
        <v>2141</v>
      </c>
      <c r="C303" s="200">
        <v>15.111667000000001</v>
      </c>
      <c r="D303" s="200">
        <v>14.794259</v>
      </c>
      <c r="E303" s="200">
        <v>14.503621000000001</v>
      </c>
      <c r="F303" s="200">
        <v>14.348589</v>
      </c>
      <c r="G303" s="200">
        <v>14.321873999999999</v>
      </c>
      <c r="H303" s="200">
        <v>14.361321</v>
      </c>
      <c r="I303" s="200">
        <v>14.446581</v>
      </c>
      <c r="J303" s="200">
        <v>14.535361999999999</v>
      </c>
      <c r="K303" s="200">
        <v>14.519333</v>
      </c>
      <c r="L303" s="200">
        <v>14.491127000000001</v>
      </c>
      <c r="M303" s="200">
        <v>14.47927</v>
      </c>
      <c r="N303" s="200">
        <v>14.479932</v>
      </c>
      <c r="O303" s="200">
        <v>14.468085</v>
      </c>
      <c r="P303" s="200">
        <v>14.424981000000001</v>
      </c>
      <c r="Q303" s="200">
        <v>14.414064</v>
      </c>
      <c r="R303" s="200">
        <v>14.422993</v>
      </c>
      <c r="S303" s="200">
        <v>14.460248999999999</v>
      </c>
      <c r="T303" s="200">
        <v>14.503931</v>
      </c>
      <c r="U303" s="200">
        <v>14.547299000000001</v>
      </c>
      <c r="V303" s="200">
        <v>14.609054</v>
      </c>
      <c r="W303" s="200">
        <v>14.667441</v>
      </c>
      <c r="X303" s="200">
        <v>14.734298000000001</v>
      </c>
      <c r="Y303" s="200">
        <v>14.802180999999999</v>
      </c>
      <c r="Z303" s="200">
        <v>14.869262000000001</v>
      </c>
      <c r="AA303" s="200">
        <v>14.942629999999999</v>
      </c>
      <c r="AB303" s="200">
        <v>15.029114999999999</v>
      </c>
      <c r="AC303" s="200">
        <v>15.180025000000001</v>
      </c>
      <c r="AD303" s="200">
        <v>15.345855</v>
      </c>
      <c r="AE303" s="200">
        <v>15.509432</v>
      </c>
      <c r="AF303" s="198">
        <v>9.2800000000000001E-4</v>
      </c>
      <c r="AG303" s="37"/>
    </row>
    <row r="304" spans="1:33" ht="12" customHeight="1">
      <c r="A304" s="36" t="s">
        <v>2236</v>
      </c>
      <c r="B304" s="199" t="s">
        <v>2142</v>
      </c>
      <c r="C304" s="200">
        <v>6.3520190000000003</v>
      </c>
      <c r="D304" s="200">
        <v>6.1932910000000003</v>
      </c>
      <c r="E304" s="200">
        <v>6.065423</v>
      </c>
      <c r="F304" s="200">
        <v>5.9933690000000004</v>
      </c>
      <c r="G304" s="200">
        <v>6.0715529999999998</v>
      </c>
      <c r="H304" s="200">
        <v>6.1735439999999997</v>
      </c>
      <c r="I304" s="200">
        <v>6.2041950000000003</v>
      </c>
      <c r="J304" s="200">
        <v>6.1757819999999999</v>
      </c>
      <c r="K304" s="200">
        <v>6.1091579999999999</v>
      </c>
      <c r="L304" s="200">
        <v>6.0690980000000003</v>
      </c>
      <c r="M304" s="200">
        <v>6.0701369999999999</v>
      </c>
      <c r="N304" s="200">
        <v>6.0626530000000001</v>
      </c>
      <c r="O304" s="200">
        <v>6.0449760000000001</v>
      </c>
      <c r="P304" s="200">
        <v>6.0140089999999997</v>
      </c>
      <c r="Q304" s="200">
        <v>5.9560310000000003</v>
      </c>
      <c r="R304" s="200">
        <v>5.8757099999999998</v>
      </c>
      <c r="S304" s="200">
        <v>5.7891079999999997</v>
      </c>
      <c r="T304" s="200">
        <v>5.6879710000000001</v>
      </c>
      <c r="U304" s="200">
        <v>5.6038100000000002</v>
      </c>
      <c r="V304" s="200">
        <v>5.5361339999999997</v>
      </c>
      <c r="W304" s="200">
        <v>5.4497530000000003</v>
      </c>
      <c r="X304" s="200">
        <v>5.3517869999999998</v>
      </c>
      <c r="Y304" s="200">
        <v>5.2407430000000002</v>
      </c>
      <c r="Z304" s="200">
        <v>5.1256959999999996</v>
      </c>
      <c r="AA304" s="200">
        <v>5.0253829999999997</v>
      </c>
      <c r="AB304" s="200">
        <v>4.9331870000000002</v>
      </c>
      <c r="AC304" s="200">
        <v>4.8479539999999997</v>
      </c>
      <c r="AD304" s="200">
        <v>4.7640219999999998</v>
      </c>
      <c r="AE304" s="200">
        <v>4.6761590000000002</v>
      </c>
      <c r="AF304" s="198">
        <v>-1.0880000000000001E-2</v>
      </c>
      <c r="AG304" s="37"/>
    </row>
    <row r="305" spans="1:33" ht="12" customHeight="1">
      <c r="A305" s="36" t="s">
        <v>2237</v>
      </c>
      <c r="B305" s="199" t="s">
        <v>2143</v>
      </c>
      <c r="C305" s="200">
        <v>8.4906260000000007</v>
      </c>
      <c r="D305" s="200">
        <v>7.7084549999999998</v>
      </c>
      <c r="E305" s="200">
        <v>7.4584820000000001</v>
      </c>
      <c r="F305" s="200">
        <v>7.5508980000000001</v>
      </c>
      <c r="G305" s="200">
        <v>7.4492919999999998</v>
      </c>
      <c r="H305" s="200">
        <v>7.4059200000000001</v>
      </c>
      <c r="I305" s="200">
        <v>7.4903810000000002</v>
      </c>
      <c r="J305" s="200">
        <v>7.6106170000000004</v>
      </c>
      <c r="K305" s="200">
        <v>7.6814609999999997</v>
      </c>
      <c r="L305" s="200">
        <v>7.7211420000000004</v>
      </c>
      <c r="M305" s="200">
        <v>7.7956690000000002</v>
      </c>
      <c r="N305" s="200">
        <v>7.896636</v>
      </c>
      <c r="O305" s="200">
        <v>8.0765220000000006</v>
      </c>
      <c r="P305" s="200">
        <v>8.2014250000000004</v>
      </c>
      <c r="Q305" s="200">
        <v>8.1998390000000008</v>
      </c>
      <c r="R305" s="200">
        <v>8.2581120000000006</v>
      </c>
      <c r="S305" s="200">
        <v>8.3076570000000007</v>
      </c>
      <c r="T305" s="200">
        <v>8.3440689999999993</v>
      </c>
      <c r="U305" s="200">
        <v>8.4286499999999993</v>
      </c>
      <c r="V305" s="200">
        <v>8.5723920000000007</v>
      </c>
      <c r="W305" s="200">
        <v>8.6770119999999995</v>
      </c>
      <c r="X305" s="200">
        <v>8.7415050000000001</v>
      </c>
      <c r="Y305" s="200">
        <v>8.7370649999999994</v>
      </c>
      <c r="Z305" s="200">
        <v>8.6648390000000006</v>
      </c>
      <c r="AA305" s="200">
        <v>8.6119409999999998</v>
      </c>
      <c r="AB305" s="200">
        <v>8.6083440000000007</v>
      </c>
      <c r="AC305" s="200">
        <v>8.6192620000000009</v>
      </c>
      <c r="AD305" s="200">
        <v>8.6590609999999995</v>
      </c>
      <c r="AE305" s="200">
        <v>8.7399889999999996</v>
      </c>
      <c r="AF305" s="198">
        <v>1.034E-3</v>
      </c>
      <c r="AG305" s="37"/>
    </row>
    <row r="306" spans="1:33" ht="12" customHeight="1">
      <c r="A306" s="36" t="s">
        <v>2238</v>
      </c>
      <c r="B306" s="199" t="s">
        <v>2144</v>
      </c>
      <c r="C306" s="200">
        <v>6.6834119999999997</v>
      </c>
      <c r="D306" s="200">
        <v>6.6039310000000002</v>
      </c>
      <c r="E306" s="200">
        <v>6.6266429999999996</v>
      </c>
      <c r="F306" s="200">
        <v>6.6382589999999997</v>
      </c>
      <c r="G306" s="200">
        <v>6.8551880000000001</v>
      </c>
      <c r="H306" s="200">
        <v>7.0619699999999996</v>
      </c>
      <c r="I306" s="200">
        <v>7.1250679999999997</v>
      </c>
      <c r="J306" s="200">
        <v>7.2215930000000004</v>
      </c>
      <c r="K306" s="200">
        <v>7.2739010000000004</v>
      </c>
      <c r="L306" s="200">
        <v>7.3320129999999999</v>
      </c>
      <c r="M306" s="200">
        <v>7.5129149999999996</v>
      </c>
      <c r="N306" s="200">
        <v>7.5986909999999996</v>
      </c>
      <c r="O306" s="200">
        <v>7.6975499999999997</v>
      </c>
      <c r="P306" s="200">
        <v>7.8673469999999996</v>
      </c>
      <c r="Q306" s="200">
        <v>8.0090050000000002</v>
      </c>
      <c r="R306" s="200">
        <v>8.1489119999999993</v>
      </c>
      <c r="S306" s="200">
        <v>8.3253330000000005</v>
      </c>
      <c r="T306" s="200">
        <v>8.4550070000000002</v>
      </c>
      <c r="U306" s="200">
        <v>8.5658429999999992</v>
      </c>
      <c r="V306" s="200">
        <v>8.7992519999999992</v>
      </c>
      <c r="W306" s="200">
        <v>8.9637720000000005</v>
      </c>
      <c r="X306" s="200">
        <v>9.0573519999999998</v>
      </c>
      <c r="Y306" s="200">
        <v>9.128819</v>
      </c>
      <c r="Z306" s="200">
        <v>9.1291069999999994</v>
      </c>
      <c r="AA306" s="200">
        <v>9.227881</v>
      </c>
      <c r="AB306" s="200">
        <v>9.3333119999999994</v>
      </c>
      <c r="AC306" s="200">
        <v>9.4541330000000006</v>
      </c>
      <c r="AD306" s="200">
        <v>9.5438890000000001</v>
      </c>
      <c r="AE306" s="200">
        <v>9.763064</v>
      </c>
      <c r="AF306" s="198">
        <v>1.3627E-2</v>
      </c>
      <c r="AG306" s="37"/>
    </row>
    <row r="307" spans="1:33" ht="12" customHeight="1">
      <c r="A307" s="36" t="s">
        <v>2239</v>
      </c>
      <c r="B307" s="199" t="s">
        <v>2145</v>
      </c>
      <c r="C307" s="200">
        <v>21.507207999999999</v>
      </c>
      <c r="D307" s="200">
        <v>20.836058000000001</v>
      </c>
      <c r="E307" s="200">
        <v>20.260994</v>
      </c>
      <c r="F307" s="200">
        <v>20.095247000000001</v>
      </c>
      <c r="G307" s="200">
        <v>20.095490999999999</v>
      </c>
      <c r="H307" s="200">
        <v>20.085369</v>
      </c>
      <c r="I307" s="200">
        <v>20.063488</v>
      </c>
      <c r="J307" s="200">
        <v>20.059349000000001</v>
      </c>
      <c r="K307" s="200">
        <v>19.986649</v>
      </c>
      <c r="L307" s="200">
        <v>19.974132999999998</v>
      </c>
      <c r="M307" s="200">
        <v>20.003907999999999</v>
      </c>
      <c r="N307" s="200">
        <v>20.026031</v>
      </c>
      <c r="O307" s="200">
        <v>20.066040000000001</v>
      </c>
      <c r="P307" s="200">
        <v>20.117999999999999</v>
      </c>
      <c r="Q307" s="200">
        <v>20.11401</v>
      </c>
      <c r="R307" s="200">
        <v>20.158031000000001</v>
      </c>
      <c r="S307" s="200">
        <v>20.204129999999999</v>
      </c>
      <c r="T307" s="200">
        <v>20.212605</v>
      </c>
      <c r="U307" s="200">
        <v>20.258306999999999</v>
      </c>
      <c r="V307" s="200">
        <v>20.329155</v>
      </c>
      <c r="W307" s="200">
        <v>20.382261</v>
      </c>
      <c r="X307" s="200">
        <v>20.426565</v>
      </c>
      <c r="Y307" s="200">
        <v>20.404548999999999</v>
      </c>
      <c r="Z307" s="200">
        <v>20.354991999999999</v>
      </c>
      <c r="AA307" s="200">
        <v>20.307713</v>
      </c>
      <c r="AB307" s="200">
        <v>20.287966000000001</v>
      </c>
      <c r="AC307" s="200">
        <v>20.271104999999999</v>
      </c>
      <c r="AD307" s="200">
        <v>20.246565</v>
      </c>
      <c r="AE307" s="200">
        <v>20.235104</v>
      </c>
      <c r="AF307" s="198">
        <v>-2.1749999999999999E-3</v>
      </c>
      <c r="AG307" s="37"/>
    </row>
    <row r="308" spans="1:33" ht="12" customHeight="1">
      <c r="A308" s="36" t="s">
        <v>2240</v>
      </c>
      <c r="B308" s="199" t="s">
        <v>2146</v>
      </c>
      <c r="C308" s="200">
        <v>11.754329</v>
      </c>
      <c r="D308" s="200">
        <v>11.497985999999999</v>
      </c>
      <c r="E308" s="200">
        <v>11.296875</v>
      </c>
      <c r="F308" s="200">
        <v>11.199315</v>
      </c>
      <c r="G308" s="200">
        <v>11.125401</v>
      </c>
      <c r="H308" s="200">
        <v>11.029807999999999</v>
      </c>
      <c r="I308" s="200">
        <v>11.00909</v>
      </c>
      <c r="J308" s="200">
        <v>10.999446000000001</v>
      </c>
      <c r="K308" s="200">
        <v>11.028193</v>
      </c>
      <c r="L308" s="200">
        <v>11.083546999999999</v>
      </c>
      <c r="M308" s="200">
        <v>11.017732000000001</v>
      </c>
      <c r="N308" s="200">
        <v>10.87656</v>
      </c>
      <c r="O308" s="200">
        <v>10.75028</v>
      </c>
      <c r="P308" s="200">
        <v>10.627428</v>
      </c>
      <c r="Q308" s="200">
        <v>10.517405</v>
      </c>
      <c r="R308" s="200">
        <v>10.429900999999999</v>
      </c>
      <c r="S308" s="200">
        <v>10.350123</v>
      </c>
      <c r="T308" s="200">
        <v>10.260529999999999</v>
      </c>
      <c r="U308" s="200">
        <v>10.251690999999999</v>
      </c>
      <c r="V308" s="200">
        <v>10.177161</v>
      </c>
      <c r="W308" s="200">
        <v>10.042115000000001</v>
      </c>
      <c r="X308" s="200">
        <v>9.9750739999999993</v>
      </c>
      <c r="Y308" s="200">
        <v>9.9383160000000004</v>
      </c>
      <c r="Z308" s="200">
        <v>10.014887999999999</v>
      </c>
      <c r="AA308" s="200">
        <v>10.064142</v>
      </c>
      <c r="AB308" s="200">
        <v>10.080551</v>
      </c>
      <c r="AC308" s="200">
        <v>10.074604000000001</v>
      </c>
      <c r="AD308" s="200">
        <v>10.122323</v>
      </c>
      <c r="AE308" s="200">
        <v>10.159305</v>
      </c>
      <c r="AF308" s="198">
        <v>-5.195E-3</v>
      </c>
      <c r="AG308" s="37"/>
    </row>
    <row r="309" spans="1:33" ht="12" customHeight="1">
      <c r="A309" s="36" t="s">
        <v>2241</v>
      </c>
      <c r="B309" s="199" t="s">
        <v>2147</v>
      </c>
      <c r="C309" s="200">
        <v>111.88726800000001</v>
      </c>
      <c r="D309" s="200">
        <v>103.008583</v>
      </c>
      <c r="E309" s="200">
        <v>100.65860000000001</v>
      </c>
      <c r="F309" s="200">
        <v>101.238068</v>
      </c>
      <c r="G309" s="200">
        <v>102.848862</v>
      </c>
      <c r="H309" s="200">
        <v>104.747467</v>
      </c>
      <c r="I309" s="200">
        <v>106.110748</v>
      </c>
      <c r="J309" s="200">
        <v>107.133987</v>
      </c>
      <c r="K309" s="200">
        <v>107.602859</v>
      </c>
      <c r="L309" s="200">
        <v>108.273445</v>
      </c>
      <c r="M309" s="200">
        <v>109.07692</v>
      </c>
      <c r="N309" s="200">
        <v>109.965118</v>
      </c>
      <c r="O309" s="200">
        <v>111.268867</v>
      </c>
      <c r="P309" s="200">
        <v>112.65863</v>
      </c>
      <c r="Q309" s="200">
        <v>113.875473</v>
      </c>
      <c r="R309" s="200">
        <v>115.236679</v>
      </c>
      <c r="S309" s="200">
        <v>116.705856</v>
      </c>
      <c r="T309" s="200">
        <v>118.050316</v>
      </c>
      <c r="U309" s="200">
        <v>119.75505099999999</v>
      </c>
      <c r="V309" s="200">
        <v>121.924606</v>
      </c>
      <c r="W309" s="200">
        <v>124.098389</v>
      </c>
      <c r="X309" s="200">
        <v>126.15361</v>
      </c>
      <c r="Y309" s="200">
        <v>127.64827699999999</v>
      </c>
      <c r="Z309" s="200">
        <v>128.70730599999999</v>
      </c>
      <c r="AA309" s="200">
        <v>129.808899</v>
      </c>
      <c r="AB309" s="200">
        <v>131.279877</v>
      </c>
      <c r="AC309" s="200">
        <v>132.975281</v>
      </c>
      <c r="AD309" s="200">
        <v>134.49955700000001</v>
      </c>
      <c r="AE309" s="200">
        <v>135.862808</v>
      </c>
      <c r="AF309" s="198">
        <v>6.9579999999999998E-3</v>
      </c>
      <c r="AG309" s="37"/>
    </row>
    <row r="310" spans="1:33" ht="12" customHeight="1">
      <c r="A310" s="36" t="s">
        <v>2242</v>
      </c>
      <c r="B310" s="199" t="s">
        <v>2148</v>
      </c>
      <c r="C310" s="200">
        <v>42.452083999999999</v>
      </c>
      <c r="D310" s="200">
        <v>39.996284000000003</v>
      </c>
      <c r="E310" s="200">
        <v>38.451962000000002</v>
      </c>
      <c r="F310" s="200">
        <v>39.176929000000001</v>
      </c>
      <c r="G310" s="200">
        <v>40.120159000000001</v>
      </c>
      <c r="H310" s="200">
        <v>40.733336999999999</v>
      </c>
      <c r="I310" s="200">
        <v>41.041656000000003</v>
      </c>
      <c r="J310" s="200">
        <v>41.162880000000001</v>
      </c>
      <c r="K310" s="200">
        <v>41.117396999999997</v>
      </c>
      <c r="L310" s="200">
        <v>41.384666000000003</v>
      </c>
      <c r="M310" s="200">
        <v>41.638030999999998</v>
      </c>
      <c r="N310" s="200">
        <v>41.779957000000003</v>
      </c>
      <c r="O310" s="200">
        <v>42.024628</v>
      </c>
      <c r="P310" s="200">
        <v>42.056671000000001</v>
      </c>
      <c r="Q310" s="200">
        <v>42.048748000000003</v>
      </c>
      <c r="R310" s="200">
        <v>42.029491</v>
      </c>
      <c r="S310" s="200">
        <v>42.106247000000003</v>
      </c>
      <c r="T310" s="200">
        <v>41.992828000000003</v>
      </c>
      <c r="U310" s="200">
        <v>42.225631999999997</v>
      </c>
      <c r="V310" s="200">
        <v>42.442619000000001</v>
      </c>
      <c r="W310" s="200">
        <v>42.440899000000002</v>
      </c>
      <c r="X310" s="200">
        <v>42.508887999999999</v>
      </c>
      <c r="Y310" s="200">
        <v>42.252707999999998</v>
      </c>
      <c r="Z310" s="200">
        <v>41.97636</v>
      </c>
      <c r="AA310" s="200">
        <v>41.677959000000001</v>
      </c>
      <c r="AB310" s="200">
        <v>41.563060999999998</v>
      </c>
      <c r="AC310" s="200">
        <v>41.535885</v>
      </c>
      <c r="AD310" s="200">
        <v>41.397666999999998</v>
      </c>
      <c r="AE310" s="200">
        <v>41.251300999999998</v>
      </c>
      <c r="AF310" s="198">
        <v>-1.024E-3</v>
      </c>
      <c r="AG310" s="37"/>
    </row>
    <row r="311" spans="1:33" ht="12" customHeight="1">
      <c r="A311" s="36" t="s">
        <v>2243</v>
      </c>
      <c r="B311" s="199" t="s">
        <v>2149</v>
      </c>
      <c r="C311" s="200">
        <v>6.7932649999999999</v>
      </c>
      <c r="D311" s="200">
        <v>6.7475389999999997</v>
      </c>
      <c r="E311" s="200">
        <v>6.611237</v>
      </c>
      <c r="F311" s="200">
        <v>6.7203660000000003</v>
      </c>
      <c r="G311" s="200">
        <v>6.8263340000000001</v>
      </c>
      <c r="H311" s="200">
        <v>6.8535490000000001</v>
      </c>
      <c r="I311" s="200">
        <v>6.8965639999999997</v>
      </c>
      <c r="J311" s="200">
        <v>6.8601409999999996</v>
      </c>
      <c r="K311" s="200">
        <v>6.826829</v>
      </c>
      <c r="L311" s="200">
        <v>6.7730610000000002</v>
      </c>
      <c r="M311" s="200">
        <v>6.7712380000000003</v>
      </c>
      <c r="N311" s="200">
        <v>6.7110760000000003</v>
      </c>
      <c r="O311" s="200">
        <v>6.6996209999999996</v>
      </c>
      <c r="P311" s="200">
        <v>6.688612</v>
      </c>
      <c r="Q311" s="200">
        <v>6.6683089999999998</v>
      </c>
      <c r="R311" s="200">
        <v>6.6453800000000003</v>
      </c>
      <c r="S311" s="200">
        <v>6.6603149999999998</v>
      </c>
      <c r="T311" s="200">
        <v>6.6083930000000004</v>
      </c>
      <c r="U311" s="200">
        <v>6.6216679999999997</v>
      </c>
      <c r="V311" s="200">
        <v>6.644228</v>
      </c>
      <c r="W311" s="200">
        <v>6.644317</v>
      </c>
      <c r="X311" s="200">
        <v>6.6415309999999996</v>
      </c>
      <c r="Y311" s="200">
        <v>6.5902900000000004</v>
      </c>
      <c r="Z311" s="200">
        <v>6.5157290000000003</v>
      </c>
      <c r="AA311" s="200">
        <v>6.4277280000000001</v>
      </c>
      <c r="AB311" s="200">
        <v>6.362546</v>
      </c>
      <c r="AC311" s="200">
        <v>6.3263160000000003</v>
      </c>
      <c r="AD311" s="200">
        <v>6.2839349999999996</v>
      </c>
      <c r="AE311" s="200">
        <v>6.2320650000000004</v>
      </c>
      <c r="AF311" s="198">
        <v>-3.075E-3</v>
      </c>
      <c r="AG311" s="37"/>
    </row>
    <row r="312" spans="1:33" ht="12" customHeight="1">
      <c r="A312" s="36" t="s">
        <v>2244</v>
      </c>
      <c r="B312" s="199" t="s">
        <v>2150</v>
      </c>
      <c r="C312" s="200">
        <v>25.236613999999999</v>
      </c>
      <c r="D312" s="200">
        <v>23.144835</v>
      </c>
      <c r="E312" s="200">
        <v>21.895727000000001</v>
      </c>
      <c r="F312" s="200">
        <v>22.418994999999999</v>
      </c>
      <c r="G312" s="200">
        <v>22.941566000000002</v>
      </c>
      <c r="H312" s="200">
        <v>23.254992999999999</v>
      </c>
      <c r="I312" s="200">
        <v>23.344398000000002</v>
      </c>
      <c r="J312" s="200">
        <v>23.396070000000002</v>
      </c>
      <c r="K312" s="200">
        <v>23.362494000000002</v>
      </c>
      <c r="L312" s="200">
        <v>23.54007</v>
      </c>
      <c r="M312" s="200">
        <v>23.645541999999999</v>
      </c>
      <c r="N312" s="200">
        <v>23.701563</v>
      </c>
      <c r="O312" s="200">
        <v>23.778414000000001</v>
      </c>
      <c r="P312" s="200">
        <v>23.623241</v>
      </c>
      <c r="Q312" s="200">
        <v>23.535402000000001</v>
      </c>
      <c r="R312" s="200">
        <v>23.432886</v>
      </c>
      <c r="S312" s="200">
        <v>23.332272</v>
      </c>
      <c r="T312" s="200">
        <v>23.146682999999999</v>
      </c>
      <c r="U312" s="200">
        <v>23.170195</v>
      </c>
      <c r="V312" s="200">
        <v>23.154909</v>
      </c>
      <c r="W312" s="200">
        <v>23.031669999999998</v>
      </c>
      <c r="X312" s="200">
        <v>22.978235000000002</v>
      </c>
      <c r="Y312" s="200">
        <v>22.706779000000001</v>
      </c>
      <c r="Z312" s="200">
        <v>22.438569999999999</v>
      </c>
      <c r="AA312" s="200">
        <v>22.150836999999999</v>
      </c>
      <c r="AB312" s="200">
        <v>21.998148</v>
      </c>
      <c r="AC312" s="200">
        <v>21.885977</v>
      </c>
      <c r="AD312" s="200">
        <v>21.685537</v>
      </c>
      <c r="AE312" s="200">
        <v>21.494253</v>
      </c>
      <c r="AF312" s="198">
        <v>-5.7159999999999997E-3</v>
      </c>
      <c r="AG312" s="37"/>
    </row>
    <row r="313" spans="1:33" ht="12" customHeight="1">
      <c r="A313" s="36" t="s">
        <v>2245</v>
      </c>
      <c r="B313" s="199" t="s">
        <v>2151</v>
      </c>
      <c r="C313" s="200">
        <v>8.2500509999999991</v>
      </c>
      <c r="D313" s="200">
        <v>7.9532749999999997</v>
      </c>
      <c r="E313" s="200">
        <v>7.7680550000000004</v>
      </c>
      <c r="F313" s="200">
        <v>7.7982849999999999</v>
      </c>
      <c r="G313" s="200">
        <v>8.0288280000000007</v>
      </c>
      <c r="H313" s="200">
        <v>8.2416800000000006</v>
      </c>
      <c r="I313" s="200">
        <v>8.3797859999999993</v>
      </c>
      <c r="J313" s="200">
        <v>8.4582259999999998</v>
      </c>
      <c r="K313" s="200">
        <v>8.4609349999999992</v>
      </c>
      <c r="L313" s="200">
        <v>8.5714199999999998</v>
      </c>
      <c r="M313" s="200">
        <v>8.6761470000000003</v>
      </c>
      <c r="N313" s="200">
        <v>8.7875870000000003</v>
      </c>
      <c r="O313" s="200">
        <v>8.9234489999999997</v>
      </c>
      <c r="P313" s="200">
        <v>9.0821699999999996</v>
      </c>
      <c r="Q313" s="200">
        <v>9.1644640000000006</v>
      </c>
      <c r="R313" s="200">
        <v>9.2548720000000007</v>
      </c>
      <c r="S313" s="200">
        <v>9.3991170000000004</v>
      </c>
      <c r="T313" s="200">
        <v>9.5326050000000002</v>
      </c>
      <c r="U313" s="200">
        <v>9.7228770000000004</v>
      </c>
      <c r="V313" s="200">
        <v>9.9124560000000006</v>
      </c>
      <c r="W313" s="200">
        <v>10.039553</v>
      </c>
      <c r="X313" s="200">
        <v>10.184469</v>
      </c>
      <c r="Y313" s="200">
        <v>10.286441</v>
      </c>
      <c r="Z313" s="200">
        <v>10.390511</v>
      </c>
      <c r="AA313" s="200">
        <v>10.495505</v>
      </c>
      <c r="AB313" s="200">
        <v>10.613355</v>
      </c>
      <c r="AC313" s="200">
        <v>10.750648999999999</v>
      </c>
      <c r="AD313" s="200">
        <v>10.872769</v>
      </c>
      <c r="AE313" s="200">
        <v>10.98419</v>
      </c>
      <c r="AF313" s="198">
        <v>1.0274999999999999E-2</v>
      </c>
      <c r="AG313" s="37"/>
    </row>
    <row r="314" spans="1:33" ht="12" customHeight="1">
      <c r="A314" s="36" t="s">
        <v>2246</v>
      </c>
      <c r="B314" s="199" t="s">
        <v>2152</v>
      </c>
      <c r="C314" s="200">
        <v>2.1721550000000001</v>
      </c>
      <c r="D314" s="200">
        <v>2.1506400000000001</v>
      </c>
      <c r="E314" s="200">
        <v>2.1769440000000002</v>
      </c>
      <c r="F314" s="200">
        <v>2.2392859999999999</v>
      </c>
      <c r="G314" s="200">
        <v>2.3234300000000001</v>
      </c>
      <c r="H314" s="200">
        <v>2.383114</v>
      </c>
      <c r="I314" s="200">
        <v>2.4209079999999998</v>
      </c>
      <c r="J314" s="200">
        <v>2.448445</v>
      </c>
      <c r="K314" s="200">
        <v>2.4671419999999999</v>
      </c>
      <c r="L314" s="200">
        <v>2.5001180000000001</v>
      </c>
      <c r="M314" s="200">
        <v>2.5451069999999998</v>
      </c>
      <c r="N314" s="200">
        <v>2.5797310000000002</v>
      </c>
      <c r="O314" s="200">
        <v>2.6231460000000002</v>
      </c>
      <c r="P314" s="200">
        <v>2.6626470000000002</v>
      </c>
      <c r="Q314" s="200">
        <v>2.680574</v>
      </c>
      <c r="R314" s="200">
        <v>2.6963550000000001</v>
      </c>
      <c r="S314" s="200">
        <v>2.7145419999999998</v>
      </c>
      <c r="T314" s="200">
        <v>2.7051479999999999</v>
      </c>
      <c r="U314" s="200">
        <v>2.71089</v>
      </c>
      <c r="V314" s="200">
        <v>2.7310249999999998</v>
      </c>
      <c r="W314" s="200">
        <v>2.7253599999999998</v>
      </c>
      <c r="X314" s="200">
        <v>2.704653</v>
      </c>
      <c r="Y314" s="200">
        <v>2.6691980000000002</v>
      </c>
      <c r="Z314" s="200">
        <v>2.631551</v>
      </c>
      <c r="AA314" s="200">
        <v>2.6038890000000001</v>
      </c>
      <c r="AB314" s="200">
        <v>2.5890110000000002</v>
      </c>
      <c r="AC314" s="200">
        <v>2.5729440000000001</v>
      </c>
      <c r="AD314" s="200">
        <v>2.5554260000000002</v>
      </c>
      <c r="AE314" s="200">
        <v>2.540791</v>
      </c>
      <c r="AF314" s="198">
        <v>5.6140000000000001E-3</v>
      </c>
      <c r="AG314" s="37"/>
    </row>
    <row r="315" spans="1:33" ht="12" customHeight="1">
      <c r="A315" s="36" t="s">
        <v>2247</v>
      </c>
      <c r="B315" s="199" t="s">
        <v>2153</v>
      </c>
      <c r="C315" s="200">
        <v>69.435181</v>
      </c>
      <c r="D315" s="200">
        <v>63.012298999999999</v>
      </c>
      <c r="E315" s="200">
        <v>62.206642000000002</v>
      </c>
      <c r="F315" s="200">
        <v>62.061138</v>
      </c>
      <c r="G315" s="200">
        <v>62.728706000000003</v>
      </c>
      <c r="H315" s="200">
        <v>64.014129999999994</v>
      </c>
      <c r="I315" s="200">
        <v>65.069091999999998</v>
      </c>
      <c r="J315" s="200">
        <v>65.971107000000003</v>
      </c>
      <c r="K315" s="200">
        <v>66.485457999999994</v>
      </c>
      <c r="L315" s="200">
        <v>66.888779</v>
      </c>
      <c r="M315" s="200">
        <v>67.438889000000003</v>
      </c>
      <c r="N315" s="200">
        <v>68.185164999999998</v>
      </c>
      <c r="O315" s="200">
        <v>69.244240000000005</v>
      </c>
      <c r="P315" s="200">
        <v>70.601958999999994</v>
      </c>
      <c r="Q315" s="200">
        <v>71.826729</v>
      </c>
      <c r="R315" s="200">
        <v>73.207183999999998</v>
      </c>
      <c r="S315" s="200">
        <v>74.599609000000001</v>
      </c>
      <c r="T315" s="200">
        <v>76.057486999999995</v>
      </c>
      <c r="U315" s="200">
        <v>77.529419000000004</v>
      </c>
      <c r="V315" s="200">
        <v>79.481987000000004</v>
      </c>
      <c r="W315" s="200">
        <v>81.657486000000006</v>
      </c>
      <c r="X315" s="200">
        <v>83.644722000000002</v>
      </c>
      <c r="Y315" s="200">
        <v>85.395568999999995</v>
      </c>
      <c r="Z315" s="200">
        <v>86.730948999999995</v>
      </c>
      <c r="AA315" s="200">
        <v>88.130943000000002</v>
      </c>
      <c r="AB315" s="200">
        <v>89.716812000000004</v>
      </c>
      <c r="AC315" s="200">
        <v>91.439400000000006</v>
      </c>
      <c r="AD315" s="200">
        <v>93.101890999999995</v>
      </c>
      <c r="AE315" s="200">
        <v>94.611503999999996</v>
      </c>
      <c r="AF315" s="198">
        <v>1.1110999999999999E-2</v>
      </c>
      <c r="AG315" s="37"/>
    </row>
    <row r="316" spans="1:33" ht="15" customHeight="1">
      <c r="A316" s="36" t="s">
        <v>2248</v>
      </c>
      <c r="B316" s="199" t="s">
        <v>2154</v>
      </c>
      <c r="C316" s="200">
        <v>56.736987999999997</v>
      </c>
      <c r="D316" s="200">
        <v>61.928417000000003</v>
      </c>
      <c r="E316" s="200">
        <v>62.278782</v>
      </c>
      <c r="F316" s="200">
        <v>62.047187999999998</v>
      </c>
      <c r="G316" s="200">
        <v>61.919373</v>
      </c>
      <c r="H316" s="200">
        <v>61.668793000000001</v>
      </c>
      <c r="I316" s="200">
        <v>61.662502000000003</v>
      </c>
      <c r="J316" s="200">
        <v>61.172668000000002</v>
      </c>
      <c r="K316" s="200">
        <v>60.700516</v>
      </c>
      <c r="L316" s="200">
        <v>60.320030000000003</v>
      </c>
      <c r="M316" s="200">
        <v>59.767899</v>
      </c>
      <c r="N316" s="200">
        <v>59.406609000000003</v>
      </c>
      <c r="O316" s="200">
        <v>59.260058999999998</v>
      </c>
      <c r="P316" s="200">
        <v>59.337398999999998</v>
      </c>
      <c r="Q316" s="200">
        <v>58.911560000000001</v>
      </c>
      <c r="R316" s="200">
        <v>58.900779999999997</v>
      </c>
      <c r="S316" s="200">
        <v>58.696789000000003</v>
      </c>
      <c r="T316" s="200">
        <v>58.704895</v>
      </c>
      <c r="U316" s="200">
        <v>58.489483</v>
      </c>
      <c r="V316" s="200">
        <v>58.281319000000003</v>
      </c>
      <c r="W316" s="200">
        <v>58.283714000000003</v>
      </c>
      <c r="X316" s="200">
        <v>58.240479000000001</v>
      </c>
      <c r="Y316" s="200">
        <v>58.196747000000002</v>
      </c>
      <c r="Z316" s="200">
        <v>58.139530000000001</v>
      </c>
      <c r="AA316" s="200">
        <v>58.215800999999999</v>
      </c>
      <c r="AB316" s="200">
        <v>58.237507000000001</v>
      </c>
      <c r="AC316" s="200">
        <v>58.291713999999999</v>
      </c>
      <c r="AD316" s="200">
        <v>58.482998000000002</v>
      </c>
      <c r="AE316" s="200">
        <v>58.782459000000003</v>
      </c>
      <c r="AF316" s="198">
        <v>1.266E-3</v>
      </c>
      <c r="AG316" s="37"/>
    </row>
    <row r="317" spans="1:33" ht="15" customHeight="1">
      <c r="A317" s="36" t="s">
        <v>2249</v>
      </c>
      <c r="B317" s="199" t="s">
        <v>2155</v>
      </c>
      <c r="C317" s="200">
        <v>50.052188999999998</v>
      </c>
      <c r="D317" s="200">
        <v>54.789566000000001</v>
      </c>
      <c r="E317" s="200">
        <v>54.917828</v>
      </c>
      <c r="F317" s="200">
        <v>54.685467000000003</v>
      </c>
      <c r="G317" s="200">
        <v>54.620834000000002</v>
      </c>
      <c r="H317" s="200">
        <v>54.394680000000001</v>
      </c>
      <c r="I317" s="200">
        <v>54.418610000000001</v>
      </c>
      <c r="J317" s="200">
        <v>53.980114</v>
      </c>
      <c r="K317" s="200">
        <v>53.553702999999999</v>
      </c>
      <c r="L317" s="200">
        <v>53.215018999999998</v>
      </c>
      <c r="M317" s="200">
        <v>52.723736000000002</v>
      </c>
      <c r="N317" s="200">
        <v>52.405014000000001</v>
      </c>
      <c r="O317" s="200">
        <v>52.288806999999998</v>
      </c>
      <c r="P317" s="200">
        <v>52.410271000000002</v>
      </c>
      <c r="Q317" s="200">
        <v>52.027672000000003</v>
      </c>
      <c r="R317" s="200">
        <v>52.071682000000003</v>
      </c>
      <c r="S317" s="200">
        <v>51.941794999999999</v>
      </c>
      <c r="T317" s="200">
        <v>52.005802000000003</v>
      </c>
      <c r="U317" s="200">
        <v>51.824299000000003</v>
      </c>
      <c r="V317" s="200">
        <v>51.664020999999998</v>
      </c>
      <c r="W317" s="200">
        <v>51.714745000000001</v>
      </c>
      <c r="X317" s="200">
        <v>51.711559000000001</v>
      </c>
      <c r="Y317" s="200">
        <v>51.713569999999997</v>
      </c>
      <c r="Z317" s="200">
        <v>51.695438000000003</v>
      </c>
      <c r="AA317" s="200">
        <v>51.802836999999997</v>
      </c>
      <c r="AB317" s="200">
        <v>51.863232000000004</v>
      </c>
      <c r="AC317" s="200">
        <v>51.970711000000001</v>
      </c>
      <c r="AD317" s="200">
        <v>52.181477000000001</v>
      </c>
      <c r="AE317" s="200">
        <v>52.483871000000001</v>
      </c>
      <c r="AF317" s="198">
        <v>1.696E-3</v>
      </c>
      <c r="AG317" s="37"/>
    </row>
    <row r="318" spans="1:33" ht="15" customHeight="1">
      <c r="A318" s="36" t="s">
        <v>2250</v>
      </c>
      <c r="B318" s="199" t="s">
        <v>2156</v>
      </c>
      <c r="C318" s="200">
        <v>6.6847989999999999</v>
      </c>
      <c r="D318" s="200">
        <v>7.1388530000000001</v>
      </c>
      <c r="E318" s="200">
        <v>7.3609559999999998</v>
      </c>
      <c r="F318" s="200">
        <v>7.3617229999999996</v>
      </c>
      <c r="G318" s="200">
        <v>7.2985369999999996</v>
      </c>
      <c r="H318" s="200">
        <v>7.2741110000000004</v>
      </c>
      <c r="I318" s="200">
        <v>7.2438929999999999</v>
      </c>
      <c r="J318" s="200">
        <v>7.1925540000000003</v>
      </c>
      <c r="K318" s="200">
        <v>7.146814</v>
      </c>
      <c r="L318" s="200">
        <v>7.10501</v>
      </c>
      <c r="M318" s="200">
        <v>7.0441609999999999</v>
      </c>
      <c r="N318" s="200">
        <v>7.0015929999999997</v>
      </c>
      <c r="O318" s="200">
        <v>6.9712529999999999</v>
      </c>
      <c r="P318" s="200">
        <v>6.9271269999999996</v>
      </c>
      <c r="Q318" s="200">
        <v>6.8838869999999996</v>
      </c>
      <c r="R318" s="200">
        <v>6.8290959999999998</v>
      </c>
      <c r="S318" s="200">
        <v>6.7549950000000001</v>
      </c>
      <c r="T318" s="200">
        <v>6.6990930000000004</v>
      </c>
      <c r="U318" s="200">
        <v>6.665184</v>
      </c>
      <c r="V318" s="200">
        <v>6.6172969999999998</v>
      </c>
      <c r="W318" s="200">
        <v>6.5689679999999999</v>
      </c>
      <c r="X318" s="200">
        <v>6.5289210000000004</v>
      </c>
      <c r="Y318" s="200">
        <v>6.4831770000000004</v>
      </c>
      <c r="Z318" s="200">
        <v>6.4440910000000002</v>
      </c>
      <c r="AA318" s="200">
        <v>6.4129649999999998</v>
      </c>
      <c r="AB318" s="200">
        <v>6.3742760000000001</v>
      </c>
      <c r="AC318" s="200">
        <v>6.3210030000000001</v>
      </c>
      <c r="AD318" s="200">
        <v>6.3015210000000002</v>
      </c>
      <c r="AE318" s="200">
        <v>6.2985870000000004</v>
      </c>
      <c r="AF318" s="198">
        <v>-2.1229999999999999E-3</v>
      </c>
      <c r="AG318" s="37"/>
    </row>
    <row r="319" spans="1:33" ht="15" customHeight="1">
      <c r="A319" s="36" t="s">
        <v>2251</v>
      </c>
      <c r="B319" s="199" t="s">
        <v>2157</v>
      </c>
      <c r="C319" s="200">
        <v>25.812049999999999</v>
      </c>
      <c r="D319" s="200">
        <v>25.215973000000002</v>
      </c>
      <c r="E319" s="200">
        <v>24.983937999999998</v>
      </c>
      <c r="F319" s="200">
        <v>25.28838</v>
      </c>
      <c r="G319" s="200">
        <v>25.992912</v>
      </c>
      <c r="H319" s="200">
        <v>26.552979000000001</v>
      </c>
      <c r="I319" s="200">
        <v>26.994951</v>
      </c>
      <c r="J319" s="200">
        <v>27.430567</v>
      </c>
      <c r="K319" s="200">
        <v>27.759443000000001</v>
      </c>
      <c r="L319" s="200">
        <v>28.203800000000001</v>
      </c>
      <c r="M319" s="200">
        <v>28.824629000000002</v>
      </c>
      <c r="N319" s="200">
        <v>29.408954999999999</v>
      </c>
      <c r="O319" s="200">
        <v>30.005724000000001</v>
      </c>
      <c r="P319" s="200">
        <v>30.725000000000001</v>
      </c>
      <c r="Q319" s="200">
        <v>31.311487</v>
      </c>
      <c r="R319" s="200">
        <v>31.918984999999999</v>
      </c>
      <c r="S319" s="200">
        <v>32.548454</v>
      </c>
      <c r="T319" s="200">
        <v>33.076369999999997</v>
      </c>
      <c r="U319" s="200">
        <v>33.674571999999998</v>
      </c>
      <c r="V319" s="200">
        <v>34.421920999999998</v>
      </c>
      <c r="W319" s="200">
        <v>35.086575000000003</v>
      </c>
      <c r="X319" s="200">
        <v>35.782631000000002</v>
      </c>
      <c r="Y319" s="200">
        <v>36.36253</v>
      </c>
      <c r="Z319" s="200">
        <v>36.884715999999997</v>
      </c>
      <c r="AA319" s="200">
        <v>37.476523999999998</v>
      </c>
      <c r="AB319" s="200">
        <v>38.106819000000002</v>
      </c>
      <c r="AC319" s="200">
        <v>38.76144</v>
      </c>
      <c r="AD319" s="200">
        <v>39.428082000000003</v>
      </c>
      <c r="AE319" s="200">
        <v>40.244076</v>
      </c>
      <c r="AF319" s="198">
        <v>1.5987999999999999E-2</v>
      </c>
      <c r="AG319" s="37"/>
    </row>
    <row r="320" spans="1:33" ht="15" customHeight="1">
      <c r="A320" s="36" t="s">
        <v>2252</v>
      </c>
      <c r="B320" s="199" t="s">
        <v>2158</v>
      </c>
      <c r="C320" s="200">
        <v>12.425621</v>
      </c>
      <c r="D320" s="200">
        <v>11.849329000000001</v>
      </c>
      <c r="E320" s="200">
        <v>11.703538999999999</v>
      </c>
      <c r="F320" s="200">
        <v>11.830856000000001</v>
      </c>
      <c r="G320" s="200">
        <v>12.116152</v>
      </c>
      <c r="H320" s="200">
        <v>12.359169</v>
      </c>
      <c r="I320" s="200">
        <v>12.533094</v>
      </c>
      <c r="J320" s="200">
        <v>12.675720999999999</v>
      </c>
      <c r="K320" s="200">
        <v>12.808873</v>
      </c>
      <c r="L320" s="200">
        <v>12.940804</v>
      </c>
      <c r="M320" s="200">
        <v>13.125821999999999</v>
      </c>
      <c r="N320" s="200">
        <v>13.291961000000001</v>
      </c>
      <c r="O320" s="200">
        <v>13.423094000000001</v>
      </c>
      <c r="P320" s="200">
        <v>13.647401</v>
      </c>
      <c r="Q320" s="200">
        <v>13.796661</v>
      </c>
      <c r="R320" s="200">
        <v>13.991284</v>
      </c>
      <c r="S320" s="200">
        <v>14.178115999999999</v>
      </c>
      <c r="T320" s="200">
        <v>14.381050999999999</v>
      </c>
      <c r="U320" s="200">
        <v>14.570328</v>
      </c>
      <c r="V320" s="200">
        <v>14.791546</v>
      </c>
      <c r="W320" s="200">
        <v>14.974479000000001</v>
      </c>
      <c r="X320" s="200">
        <v>15.047036</v>
      </c>
      <c r="Y320" s="200">
        <v>15.185320000000001</v>
      </c>
      <c r="Z320" s="200">
        <v>15.346949</v>
      </c>
      <c r="AA320" s="200">
        <v>15.502945</v>
      </c>
      <c r="AB320" s="200">
        <v>15.649977</v>
      </c>
      <c r="AC320" s="200">
        <v>15.789682000000001</v>
      </c>
      <c r="AD320" s="200">
        <v>15.939260000000001</v>
      </c>
      <c r="AE320" s="200">
        <v>16.077670999999999</v>
      </c>
      <c r="AF320" s="198">
        <v>9.2449999999999997E-3</v>
      </c>
      <c r="AG320" s="37"/>
    </row>
    <row r="321" spans="1:33" ht="15" customHeight="1">
      <c r="A321" s="36" t="s">
        <v>2253</v>
      </c>
      <c r="B321" s="199" t="s">
        <v>2159</v>
      </c>
      <c r="C321" s="200">
        <v>3.2555710000000002</v>
      </c>
      <c r="D321" s="200">
        <v>3.0375299999999998</v>
      </c>
      <c r="E321" s="200">
        <v>2.953792</v>
      </c>
      <c r="F321" s="200">
        <v>2.9256630000000001</v>
      </c>
      <c r="G321" s="200">
        <v>2.9961880000000001</v>
      </c>
      <c r="H321" s="200">
        <v>3.0207160000000002</v>
      </c>
      <c r="I321" s="200">
        <v>3.0280770000000001</v>
      </c>
      <c r="J321" s="200">
        <v>3.039701</v>
      </c>
      <c r="K321" s="200">
        <v>3.0340069999999999</v>
      </c>
      <c r="L321" s="200">
        <v>3.0393829999999999</v>
      </c>
      <c r="M321" s="200">
        <v>3.0578720000000001</v>
      </c>
      <c r="N321" s="200">
        <v>3.0904950000000002</v>
      </c>
      <c r="O321" s="200">
        <v>3.1276009999999999</v>
      </c>
      <c r="P321" s="200">
        <v>3.1647080000000001</v>
      </c>
      <c r="Q321" s="200">
        <v>3.1806009999999998</v>
      </c>
      <c r="R321" s="200">
        <v>3.1968730000000001</v>
      </c>
      <c r="S321" s="200">
        <v>3.2271730000000001</v>
      </c>
      <c r="T321" s="200">
        <v>3.2608959999999998</v>
      </c>
      <c r="U321" s="200">
        <v>3.3080889999999998</v>
      </c>
      <c r="V321" s="200">
        <v>3.3513869999999999</v>
      </c>
      <c r="W321" s="200">
        <v>3.3901979999999998</v>
      </c>
      <c r="X321" s="200">
        <v>3.3966440000000002</v>
      </c>
      <c r="Y321" s="200">
        <v>3.4063189999999999</v>
      </c>
      <c r="Z321" s="200">
        <v>3.4211429999999998</v>
      </c>
      <c r="AA321" s="200">
        <v>3.451184</v>
      </c>
      <c r="AB321" s="200">
        <v>3.4615369999999999</v>
      </c>
      <c r="AC321" s="200">
        <v>3.4692379999999998</v>
      </c>
      <c r="AD321" s="200">
        <v>3.4886110000000001</v>
      </c>
      <c r="AE321" s="200">
        <v>3.499015</v>
      </c>
      <c r="AF321" s="198">
        <v>2.5790000000000001E-3</v>
      </c>
      <c r="AG321" s="37"/>
    </row>
    <row r="322" spans="1:33" ht="12" customHeight="1">
      <c r="A322" s="36" t="s">
        <v>2254</v>
      </c>
      <c r="B322" s="199" t="s">
        <v>2160</v>
      </c>
      <c r="C322" s="200">
        <v>1.185999</v>
      </c>
      <c r="D322" s="200">
        <v>1.135626</v>
      </c>
      <c r="E322" s="200">
        <v>1.1247529999999999</v>
      </c>
      <c r="F322" s="200">
        <v>1.1406940000000001</v>
      </c>
      <c r="G322" s="200">
        <v>1.154361</v>
      </c>
      <c r="H322" s="200">
        <v>1.1754869999999999</v>
      </c>
      <c r="I322" s="200">
        <v>1.193538</v>
      </c>
      <c r="J322" s="200">
        <v>1.2051460000000001</v>
      </c>
      <c r="K322" s="200">
        <v>1.236213</v>
      </c>
      <c r="L322" s="200">
        <v>1.2510129999999999</v>
      </c>
      <c r="M322" s="200">
        <v>1.2632330000000001</v>
      </c>
      <c r="N322" s="200">
        <v>1.2665759999999999</v>
      </c>
      <c r="O322" s="200">
        <v>1.280718</v>
      </c>
      <c r="P322" s="200">
        <v>1.306816</v>
      </c>
      <c r="Q322" s="200">
        <v>1.3266469999999999</v>
      </c>
      <c r="R322" s="200">
        <v>1.354277</v>
      </c>
      <c r="S322" s="200">
        <v>1.375046</v>
      </c>
      <c r="T322" s="200">
        <v>1.3971979999999999</v>
      </c>
      <c r="U322" s="200">
        <v>1.405152</v>
      </c>
      <c r="V322" s="200">
        <v>1.416023</v>
      </c>
      <c r="W322" s="200">
        <v>1.4348909999999999</v>
      </c>
      <c r="X322" s="200">
        <v>1.445424</v>
      </c>
      <c r="Y322" s="200">
        <v>1.4646539999999999</v>
      </c>
      <c r="Z322" s="200">
        <v>1.4845870000000001</v>
      </c>
      <c r="AA322" s="200">
        <v>1.501317</v>
      </c>
      <c r="AB322" s="200">
        <v>1.5169140000000001</v>
      </c>
      <c r="AC322" s="200">
        <v>1.531404</v>
      </c>
      <c r="AD322" s="200">
        <v>1.5462629999999999</v>
      </c>
      <c r="AE322" s="200">
        <v>1.5622940000000001</v>
      </c>
      <c r="AF322" s="198">
        <v>9.8899999999999995E-3</v>
      </c>
      <c r="AG322" s="37"/>
    </row>
    <row r="323" spans="1:33" ht="15" customHeight="1">
      <c r="A323" s="36" t="s">
        <v>2255</v>
      </c>
      <c r="B323" s="199" t="s">
        <v>2161</v>
      </c>
      <c r="C323" s="200">
        <v>7.9840499999999999</v>
      </c>
      <c r="D323" s="200">
        <v>7.6761739999999996</v>
      </c>
      <c r="E323" s="200">
        <v>7.624994</v>
      </c>
      <c r="F323" s="200">
        <v>7.7645</v>
      </c>
      <c r="G323" s="200">
        <v>7.9656029999999998</v>
      </c>
      <c r="H323" s="200">
        <v>8.1629649999999998</v>
      </c>
      <c r="I323" s="200">
        <v>8.3114790000000003</v>
      </c>
      <c r="J323" s="200">
        <v>8.4308739999999993</v>
      </c>
      <c r="K323" s="200">
        <v>8.5386520000000008</v>
      </c>
      <c r="L323" s="200">
        <v>8.6504089999999998</v>
      </c>
      <c r="M323" s="200">
        <v>8.8047179999999994</v>
      </c>
      <c r="N323" s="200">
        <v>8.9348910000000004</v>
      </c>
      <c r="O323" s="200">
        <v>9.0147750000000002</v>
      </c>
      <c r="P323" s="200">
        <v>9.1758769999999998</v>
      </c>
      <c r="Q323" s="200">
        <v>9.2894140000000007</v>
      </c>
      <c r="R323" s="200">
        <v>9.4401340000000005</v>
      </c>
      <c r="S323" s="200">
        <v>9.5758969999999994</v>
      </c>
      <c r="T323" s="200">
        <v>9.7229569999999992</v>
      </c>
      <c r="U323" s="200">
        <v>9.8570860000000007</v>
      </c>
      <c r="V323" s="200">
        <v>10.024137</v>
      </c>
      <c r="W323" s="200">
        <v>10.14939</v>
      </c>
      <c r="X323" s="200">
        <v>10.204967999999999</v>
      </c>
      <c r="Y323" s="200">
        <v>10.314347</v>
      </c>
      <c r="Z323" s="200">
        <v>10.441217999999999</v>
      </c>
      <c r="AA323" s="200">
        <v>10.550444000000001</v>
      </c>
      <c r="AB323" s="200">
        <v>10.671526</v>
      </c>
      <c r="AC323" s="200">
        <v>10.789040999999999</v>
      </c>
      <c r="AD323" s="200">
        <v>10.904387</v>
      </c>
      <c r="AE323" s="200">
        <v>11.016361</v>
      </c>
      <c r="AF323" s="198">
        <v>1.1564E-2</v>
      </c>
      <c r="AG323" s="37"/>
    </row>
    <row r="324" spans="1:33" ht="12" customHeight="1">
      <c r="A324" s="36" t="s">
        <v>2256</v>
      </c>
      <c r="B324" s="199" t="s">
        <v>2162</v>
      </c>
      <c r="C324" s="200">
        <v>33.458961000000002</v>
      </c>
      <c r="D324" s="200">
        <v>33.093964</v>
      </c>
      <c r="E324" s="200">
        <v>33.005153999999997</v>
      </c>
      <c r="F324" s="200">
        <v>33.832450999999999</v>
      </c>
      <c r="G324" s="200">
        <v>35.374381999999997</v>
      </c>
      <c r="H324" s="200">
        <v>36.161076000000001</v>
      </c>
      <c r="I324" s="200">
        <v>36.374186999999999</v>
      </c>
      <c r="J324" s="200">
        <v>36.566150999999998</v>
      </c>
      <c r="K324" s="200">
        <v>36.392834000000001</v>
      </c>
      <c r="L324" s="200">
        <v>36.386608000000003</v>
      </c>
      <c r="M324" s="200">
        <v>36.721457999999998</v>
      </c>
      <c r="N324" s="200">
        <v>36.879359999999998</v>
      </c>
      <c r="O324" s="200">
        <v>37.212879000000001</v>
      </c>
      <c r="P324" s="200">
        <v>37.548504000000001</v>
      </c>
      <c r="Q324" s="200">
        <v>37.772613999999997</v>
      </c>
      <c r="R324" s="200">
        <v>38.258087000000003</v>
      </c>
      <c r="S324" s="200">
        <v>38.750698</v>
      </c>
      <c r="T324" s="200">
        <v>39.038184999999999</v>
      </c>
      <c r="U324" s="200">
        <v>39.449142000000002</v>
      </c>
      <c r="V324" s="200">
        <v>40.058365000000002</v>
      </c>
      <c r="W324" s="200">
        <v>40.519165000000001</v>
      </c>
      <c r="X324" s="200">
        <v>40.841952999999997</v>
      </c>
      <c r="Y324" s="200">
        <v>41.0242</v>
      </c>
      <c r="Z324" s="200">
        <v>41.216811999999997</v>
      </c>
      <c r="AA324" s="200">
        <v>41.475639000000001</v>
      </c>
      <c r="AB324" s="200">
        <v>41.757117999999998</v>
      </c>
      <c r="AC324" s="200">
        <v>42.131926999999997</v>
      </c>
      <c r="AD324" s="200">
        <v>42.454757999999998</v>
      </c>
      <c r="AE324" s="200">
        <v>42.747894000000002</v>
      </c>
      <c r="AF324" s="198">
        <v>8.7880000000000007E-3</v>
      </c>
      <c r="AG324" s="37"/>
    </row>
    <row r="325" spans="1:33" ht="15" customHeight="1">
      <c r="A325" s="36" t="s">
        <v>2257</v>
      </c>
      <c r="B325" s="199" t="s">
        <v>2163</v>
      </c>
      <c r="C325" s="200">
        <v>17.784246</v>
      </c>
      <c r="D325" s="200">
        <v>17.457882000000001</v>
      </c>
      <c r="E325" s="200">
        <v>17.135883</v>
      </c>
      <c r="F325" s="200">
        <v>17.457599999999999</v>
      </c>
      <c r="G325" s="200">
        <v>18.424440000000001</v>
      </c>
      <c r="H325" s="200">
        <v>18.833919999999999</v>
      </c>
      <c r="I325" s="200">
        <v>18.843222000000001</v>
      </c>
      <c r="J325" s="200">
        <v>18.874507999999999</v>
      </c>
      <c r="K325" s="200">
        <v>18.652283000000001</v>
      </c>
      <c r="L325" s="200">
        <v>18.577805000000001</v>
      </c>
      <c r="M325" s="200">
        <v>18.795186999999999</v>
      </c>
      <c r="N325" s="200">
        <v>18.793676000000001</v>
      </c>
      <c r="O325" s="200">
        <v>18.893191999999999</v>
      </c>
      <c r="P325" s="200">
        <v>19.013625999999999</v>
      </c>
      <c r="Q325" s="200">
        <v>19.034136</v>
      </c>
      <c r="R325" s="200">
        <v>19.257952</v>
      </c>
      <c r="S325" s="200">
        <v>19.465358999999999</v>
      </c>
      <c r="T325" s="200">
        <v>19.456880999999999</v>
      </c>
      <c r="U325" s="200">
        <v>19.591331</v>
      </c>
      <c r="V325" s="200">
        <v>19.893536000000001</v>
      </c>
      <c r="W325" s="200">
        <v>20.057461</v>
      </c>
      <c r="X325" s="200">
        <v>20.098859999999998</v>
      </c>
      <c r="Y325" s="200">
        <v>20.013290000000001</v>
      </c>
      <c r="Z325" s="200">
        <v>19.887011999999999</v>
      </c>
      <c r="AA325" s="200">
        <v>19.837315</v>
      </c>
      <c r="AB325" s="200">
        <v>19.861504</v>
      </c>
      <c r="AC325" s="200">
        <v>20.001272</v>
      </c>
      <c r="AD325" s="200">
        <v>20.077172999999998</v>
      </c>
      <c r="AE325" s="200">
        <v>20.114279</v>
      </c>
      <c r="AF325" s="198">
        <v>4.4070000000000003E-3</v>
      </c>
      <c r="AG325" s="37"/>
    </row>
    <row r="326" spans="1:33" ht="12" customHeight="1">
      <c r="A326" s="36" t="s">
        <v>2258</v>
      </c>
      <c r="B326" s="199" t="s">
        <v>2164</v>
      </c>
      <c r="C326" s="200">
        <v>4.4113059999999997</v>
      </c>
      <c r="D326" s="200">
        <v>4.3922879999999997</v>
      </c>
      <c r="E326" s="200">
        <v>4.428407</v>
      </c>
      <c r="F326" s="200">
        <v>4.5686999999999998</v>
      </c>
      <c r="G326" s="200">
        <v>4.7334050000000003</v>
      </c>
      <c r="H326" s="200">
        <v>4.8422409999999996</v>
      </c>
      <c r="I326" s="200">
        <v>4.8969060000000004</v>
      </c>
      <c r="J326" s="200">
        <v>4.9457659999999999</v>
      </c>
      <c r="K326" s="200">
        <v>4.9337580000000001</v>
      </c>
      <c r="L326" s="200">
        <v>4.9599510000000002</v>
      </c>
      <c r="M326" s="200">
        <v>4.9813729999999996</v>
      </c>
      <c r="N326" s="200">
        <v>5.0298639999999999</v>
      </c>
      <c r="O326" s="200">
        <v>5.107202</v>
      </c>
      <c r="P326" s="200">
        <v>5.1565700000000003</v>
      </c>
      <c r="Q326" s="200">
        <v>5.2016340000000003</v>
      </c>
      <c r="R326" s="200">
        <v>5.2552180000000002</v>
      </c>
      <c r="S326" s="200">
        <v>5.3195410000000001</v>
      </c>
      <c r="T326" s="200">
        <v>5.3926290000000003</v>
      </c>
      <c r="U326" s="200">
        <v>5.4434440000000004</v>
      </c>
      <c r="V326" s="200">
        <v>5.5297850000000004</v>
      </c>
      <c r="W326" s="200">
        <v>5.6199880000000002</v>
      </c>
      <c r="X326" s="200">
        <v>5.6883720000000002</v>
      </c>
      <c r="Y326" s="200">
        <v>5.7233999999999998</v>
      </c>
      <c r="Z326" s="200">
        <v>5.7929639999999996</v>
      </c>
      <c r="AA326" s="200">
        <v>5.8713579999999999</v>
      </c>
      <c r="AB326" s="200">
        <v>5.9375349999999996</v>
      </c>
      <c r="AC326" s="200">
        <v>5.9720800000000001</v>
      </c>
      <c r="AD326" s="200">
        <v>6.0210650000000001</v>
      </c>
      <c r="AE326" s="200">
        <v>6.0988959999999999</v>
      </c>
      <c r="AF326" s="198">
        <v>1.1636000000000001E-2</v>
      </c>
      <c r="AG326" s="37"/>
    </row>
    <row r="327" spans="1:33" ht="15" customHeight="1">
      <c r="A327" s="36" t="s">
        <v>2259</v>
      </c>
      <c r="B327" s="199" t="s">
        <v>2165</v>
      </c>
      <c r="C327" s="200">
        <v>11.263411</v>
      </c>
      <c r="D327" s="200">
        <v>11.243793999999999</v>
      </c>
      <c r="E327" s="200">
        <v>11.440863999999999</v>
      </c>
      <c r="F327" s="200">
        <v>11.806150000000001</v>
      </c>
      <c r="G327" s="200">
        <v>12.216538999999999</v>
      </c>
      <c r="H327" s="200">
        <v>12.484916</v>
      </c>
      <c r="I327" s="200">
        <v>12.63406</v>
      </c>
      <c r="J327" s="200">
        <v>12.745876000000001</v>
      </c>
      <c r="K327" s="200">
        <v>12.806793000000001</v>
      </c>
      <c r="L327" s="200">
        <v>12.848853</v>
      </c>
      <c r="M327" s="200">
        <v>12.944900000000001</v>
      </c>
      <c r="N327" s="200">
        <v>13.055821</v>
      </c>
      <c r="O327" s="200">
        <v>13.212484</v>
      </c>
      <c r="P327" s="200">
        <v>13.378306</v>
      </c>
      <c r="Q327" s="200">
        <v>13.53684</v>
      </c>
      <c r="R327" s="200">
        <v>13.74492</v>
      </c>
      <c r="S327" s="200">
        <v>13.965795999999999</v>
      </c>
      <c r="T327" s="200">
        <v>14.188675</v>
      </c>
      <c r="U327" s="200">
        <v>14.414367</v>
      </c>
      <c r="V327" s="200">
        <v>14.635043</v>
      </c>
      <c r="W327" s="200">
        <v>14.841718</v>
      </c>
      <c r="X327" s="200">
        <v>15.054722999999999</v>
      </c>
      <c r="Y327" s="200">
        <v>15.287509</v>
      </c>
      <c r="Z327" s="200">
        <v>15.536837</v>
      </c>
      <c r="AA327" s="200">
        <v>15.766968</v>
      </c>
      <c r="AB327" s="200">
        <v>15.958080000000001</v>
      </c>
      <c r="AC327" s="200">
        <v>16.158574999999999</v>
      </c>
      <c r="AD327" s="200">
        <v>16.356521999999998</v>
      </c>
      <c r="AE327" s="200">
        <v>16.534718000000002</v>
      </c>
      <c r="AF327" s="198">
        <v>1.3805E-2</v>
      </c>
      <c r="AG327" s="37"/>
    </row>
    <row r="328" spans="1:33" ht="15" customHeight="1">
      <c r="A328" s="36" t="s">
        <v>2260</v>
      </c>
      <c r="B328" s="199" t="s">
        <v>2166</v>
      </c>
      <c r="C328" s="200">
        <v>35.507919000000001</v>
      </c>
      <c r="D328" s="200">
        <v>34.684986000000002</v>
      </c>
      <c r="E328" s="200">
        <v>34.285316000000002</v>
      </c>
      <c r="F328" s="200">
        <v>34.717883999999998</v>
      </c>
      <c r="G328" s="200">
        <v>35.875155999999997</v>
      </c>
      <c r="H328" s="200">
        <v>36.787742999999999</v>
      </c>
      <c r="I328" s="200">
        <v>37.222014999999999</v>
      </c>
      <c r="J328" s="200">
        <v>37.598885000000003</v>
      </c>
      <c r="K328" s="200">
        <v>37.694274999999998</v>
      </c>
      <c r="L328" s="200">
        <v>37.932898999999999</v>
      </c>
      <c r="M328" s="200">
        <v>38.745460999999999</v>
      </c>
      <c r="N328" s="200">
        <v>39.439587000000003</v>
      </c>
      <c r="O328" s="200">
        <v>40.133918999999999</v>
      </c>
      <c r="P328" s="200">
        <v>40.994819999999997</v>
      </c>
      <c r="Q328" s="200">
        <v>41.823971</v>
      </c>
      <c r="R328" s="200">
        <v>42.685611999999999</v>
      </c>
      <c r="S328" s="200">
        <v>43.555038000000003</v>
      </c>
      <c r="T328" s="200">
        <v>44.322411000000002</v>
      </c>
      <c r="U328" s="200">
        <v>45.072533</v>
      </c>
      <c r="V328" s="200">
        <v>46.237827000000003</v>
      </c>
      <c r="W328" s="200">
        <v>47.016407000000001</v>
      </c>
      <c r="X328" s="200">
        <v>47.560101000000003</v>
      </c>
      <c r="Y328" s="200">
        <v>47.798381999999997</v>
      </c>
      <c r="Z328" s="200">
        <v>47.798243999999997</v>
      </c>
      <c r="AA328" s="200">
        <v>47.931041999999998</v>
      </c>
      <c r="AB328" s="200">
        <v>48.228774999999999</v>
      </c>
      <c r="AC328" s="200">
        <v>48.549441999999999</v>
      </c>
      <c r="AD328" s="200">
        <v>48.750557000000001</v>
      </c>
      <c r="AE328" s="200">
        <v>49.290351999999999</v>
      </c>
      <c r="AF328" s="198">
        <v>1.1782000000000001E-2</v>
      </c>
      <c r="AG328" s="37"/>
    </row>
    <row r="329" spans="1:33" ht="15" customHeight="1">
      <c r="A329" s="36" t="s">
        <v>2261</v>
      </c>
      <c r="B329" s="199" t="s">
        <v>2167</v>
      </c>
      <c r="C329" s="200">
        <v>35.362053000000003</v>
      </c>
      <c r="D329" s="200">
        <v>34.679645999999998</v>
      </c>
      <c r="E329" s="200">
        <v>34.510807</v>
      </c>
      <c r="F329" s="200">
        <v>34.668467999999997</v>
      </c>
      <c r="G329" s="200">
        <v>36.042380999999999</v>
      </c>
      <c r="H329" s="200">
        <v>37.100670000000001</v>
      </c>
      <c r="I329" s="200">
        <v>37.320312000000001</v>
      </c>
      <c r="J329" s="200">
        <v>37.549942000000001</v>
      </c>
      <c r="K329" s="200">
        <v>37.680855000000001</v>
      </c>
      <c r="L329" s="200">
        <v>38.149532000000001</v>
      </c>
      <c r="M329" s="200">
        <v>39.069930999999997</v>
      </c>
      <c r="N329" s="200">
        <v>39.715153000000001</v>
      </c>
      <c r="O329" s="200">
        <v>40.281590000000001</v>
      </c>
      <c r="P329" s="200">
        <v>40.973660000000002</v>
      </c>
      <c r="Q329" s="200">
        <v>41.562294000000001</v>
      </c>
      <c r="R329" s="200">
        <v>42.100501999999999</v>
      </c>
      <c r="S329" s="200">
        <v>42.748401999999999</v>
      </c>
      <c r="T329" s="200">
        <v>43.215949999999999</v>
      </c>
      <c r="U329" s="200">
        <v>43.651046999999998</v>
      </c>
      <c r="V329" s="200">
        <v>44.327731999999997</v>
      </c>
      <c r="W329" s="200">
        <v>44.786427000000003</v>
      </c>
      <c r="X329" s="200">
        <v>45.024161999999997</v>
      </c>
      <c r="Y329" s="200">
        <v>45.181755000000003</v>
      </c>
      <c r="Z329" s="200">
        <v>45.269691000000002</v>
      </c>
      <c r="AA329" s="200">
        <v>45.634048</v>
      </c>
      <c r="AB329" s="200">
        <v>46.038567</v>
      </c>
      <c r="AC329" s="200">
        <v>46.463253000000002</v>
      </c>
      <c r="AD329" s="200">
        <v>46.743912000000002</v>
      </c>
      <c r="AE329" s="200">
        <v>47.154972000000001</v>
      </c>
      <c r="AF329" s="198">
        <v>1.0331999999999999E-2</v>
      </c>
      <c r="AG329" s="37"/>
    </row>
    <row r="330" spans="1:33" ht="15" customHeight="1">
      <c r="A330" s="36" t="s">
        <v>2262</v>
      </c>
      <c r="B330" s="199" t="s">
        <v>2168</v>
      </c>
      <c r="C330" s="200">
        <v>51.164185000000003</v>
      </c>
      <c r="D330" s="200">
        <v>51.781188999999998</v>
      </c>
      <c r="E330" s="200">
        <v>52.981757999999999</v>
      </c>
      <c r="F330" s="200">
        <v>54.455212000000003</v>
      </c>
      <c r="G330" s="200">
        <v>56.223202000000001</v>
      </c>
      <c r="H330" s="200">
        <v>57.684497999999998</v>
      </c>
      <c r="I330" s="200">
        <v>58.690933000000001</v>
      </c>
      <c r="J330" s="200">
        <v>59.305709999999998</v>
      </c>
      <c r="K330" s="200">
        <v>59.443702999999999</v>
      </c>
      <c r="L330" s="200">
        <v>59.906776000000001</v>
      </c>
      <c r="M330" s="200">
        <v>60.546024000000003</v>
      </c>
      <c r="N330" s="200">
        <v>61.248748999999997</v>
      </c>
      <c r="O330" s="200">
        <v>62.133301000000003</v>
      </c>
      <c r="P330" s="200">
        <v>63.007713000000003</v>
      </c>
      <c r="Q330" s="200">
        <v>63.876362</v>
      </c>
      <c r="R330" s="200">
        <v>64.891105999999994</v>
      </c>
      <c r="S330" s="200">
        <v>65.956695999999994</v>
      </c>
      <c r="T330" s="200">
        <v>66.994247000000001</v>
      </c>
      <c r="U330" s="200">
        <v>68.308875999999998</v>
      </c>
      <c r="V330" s="200">
        <v>69.645752000000002</v>
      </c>
      <c r="W330" s="200">
        <v>70.648169999999993</v>
      </c>
      <c r="X330" s="200">
        <v>71.629424999999998</v>
      </c>
      <c r="Y330" s="200">
        <v>72.468491</v>
      </c>
      <c r="Z330" s="200">
        <v>73.160606000000001</v>
      </c>
      <c r="AA330" s="200">
        <v>73.937484999999995</v>
      </c>
      <c r="AB330" s="200">
        <v>74.759438000000003</v>
      </c>
      <c r="AC330" s="200">
        <v>75.595405999999997</v>
      </c>
      <c r="AD330" s="200">
        <v>76.624733000000006</v>
      </c>
      <c r="AE330" s="200">
        <v>77.743972999999997</v>
      </c>
      <c r="AF330" s="198">
        <v>1.5054E-2</v>
      </c>
      <c r="AG330" s="37"/>
    </row>
    <row r="331" spans="1:33" ht="12" customHeight="1">
      <c r="A331" s="36" t="s">
        <v>2263</v>
      </c>
      <c r="B331" s="199" t="s">
        <v>2169</v>
      </c>
      <c r="C331" s="200">
        <v>34.579746</v>
      </c>
      <c r="D331" s="200">
        <v>35.606979000000003</v>
      </c>
      <c r="E331" s="200">
        <v>35.872608</v>
      </c>
      <c r="F331" s="200">
        <v>35.462910000000001</v>
      </c>
      <c r="G331" s="200">
        <v>35.488917999999998</v>
      </c>
      <c r="H331" s="200">
        <v>35.844109000000003</v>
      </c>
      <c r="I331" s="200">
        <v>35.997379000000002</v>
      </c>
      <c r="J331" s="200">
        <v>35.822304000000003</v>
      </c>
      <c r="K331" s="200">
        <v>35.590823999999998</v>
      </c>
      <c r="L331" s="200">
        <v>35.720359999999999</v>
      </c>
      <c r="M331" s="200">
        <v>36.289985999999999</v>
      </c>
      <c r="N331" s="200">
        <v>36.699866999999998</v>
      </c>
      <c r="O331" s="200">
        <v>37.016463999999999</v>
      </c>
      <c r="P331" s="200">
        <v>37.404152000000003</v>
      </c>
      <c r="Q331" s="200">
        <v>37.656531999999999</v>
      </c>
      <c r="R331" s="200">
        <v>37.845874999999999</v>
      </c>
      <c r="S331" s="200">
        <v>38.055270999999998</v>
      </c>
      <c r="T331" s="200">
        <v>38.101939999999999</v>
      </c>
      <c r="U331" s="200">
        <v>38.266590000000001</v>
      </c>
      <c r="V331" s="200">
        <v>38.570259</v>
      </c>
      <c r="W331" s="200">
        <v>38.907108000000001</v>
      </c>
      <c r="X331" s="200">
        <v>39.113444999999999</v>
      </c>
      <c r="Y331" s="200">
        <v>39.191710999999998</v>
      </c>
      <c r="Z331" s="200">
        <v>39.268599999999999</v>
      </c>
      <c r="AA331" s="200">
        <v>39.473109999999998</v>
      </c>
      <c r="AB331" s="200">
        <v>39.720387000000002</v>
      </c>
      <c r="AC331" s="200">
        <v>39.933940999999997</v>
      </c>
      <c r="AD331" s="200">
        <v>40.112099000000001</v>
      </c>
      <c r="AE331" s="200">
        <v>40.388900999999997</v>
      </c>
      <c r="AF331" s="198">
        <v>5.561E-3</v>
      </c>
      <c r="AG331" s="37"/>
    </row>
    <row r="332" spans="1:33" ht="15" customHeight="1">
      <c r="A332" s="36" t="s">
        <v>2264</v>
      </c>
      <c r="B332" s="199" t="s">
        <v>2170</v>
      </c>
      <c r="C332" s="200">
        <v>16.359459000000001</v>
      </c>
      <c r="D332" s="200">
        <v>16.289845</v>
      </c>
      <c r="E332" s="200">
        <v>16.395278999999999</v>
      </c>
      <c r="F332" s="200">
        <v>16.688305</v>
      </c>
      <c r="G332" s="200">
        <v>17.072828000000001</v>
      </c>
      <c r="H332" s="200">
        <v>17.408909000000001</v>
      </c>
      <c r="I332" s="200">
        <v>17.648434000000002</v>
      </c>
      <c r="J332" s="200">
        <v>17.845627</v>
      </c>
      <c r="K332" s="200">
        <v>17.968810999999999</v>
      </c>
      <c r="L332" s="200">
        <v>18.010135999999999</v>
      </c>
      <c r="M332" s="200">
        <v>18.339689</v>
      </c>
      <c r="N332" s="200">
        <v>18.845182000000001</v>
      </c>
      <c r="O332" s="200">
        <v>19.357558999999998</v>
      </c>
      <c r="P332" s="200">
        <v>19.930122000000001</v>
      </c>
      <c r="Q332" s="200">
        <v>20.475909999999999</v>
      </c>
      <c r="R332" s="200">
        <v>21.063744</v>
      </c>
      <c r="S332" s="200">
        <v>21.720770000000002</v>
      </c>
      <c r="T332" s="200">
        <v>22.355523999999999</v>
      </c>
      <c r="U332" s="200">
        <v>22.991564</v>
      </c>
      <c r="V332" s="200">
        <v>23.695074000000002</v>
      </c>
      <c r="W332" s="200">
        <v>24.323388999999999</v>
      </c>
      <c r="X332" s="200">
        <v>24.944586000000001</v>
      </c>
      <c r="Y332" s="200">
        <v>25.551617</v>
      </c>
      <c r="Z332" s="200">
        <v>26.128074999999999</v>
      </c>
      <c r="AA332" s="200">
        <v>26.761543</v>
      </c>
      <c r="AB332" s="200">
        <v>27.436133999999999</v>
      </c>
      <c r="AC332" s="200">
        <v>28.155965999999999</v>
      </c>
      <c r="AD332" s="200">
        <v>28.887806000000001</v>
      </c>
      <c r="AE332" s="200">
        <v>29.695703999999999</v>
      </c>
      <c r="AF332" s="198">
        <v>2.1520999999999998E-2</v>
      </c>
      <c r="AG332" s="37"/>
    </row>
    <row r="333" spans="1:33" ht="15" customHeight="1">
      <c r="A333" s="36" t="s">
        <v>2265</v>
      </c>
      <c r="B333" s="199" t="s">
        <v>2171</v>
      </c>
      <c r="C333" s="200">
        <v>19.941872</v>
      </c>
      <c r="D333" s="200">
        <v>19.625786000000002</v>
      </c>
      <c r="E333" s="200">
        <v>19.502140000000001</v>
      </c>
      <c r="F333" s="200">
        <v>18.901049</v>
      </c>
      <c r="G333" s="200">
        <v>18.778362000000001</v>
      </c>
      <c r="H333" s="200">
        <v>18.795458</v>
      </c>
      <c r="I333" s="200">
        <v>18.857153</v>
      </c>
      <c r="J333" s="200">
        <v>18.924999</v>
      </c>
      <c r="K333" s="200">
        <v>18.978186000000001</v>
      </c>
      <c r="L333" s="200">
        <v>19.112660999999999</v>
      </c>
      <c r="M333" s="200">
        <v>19.415455000000001</v>
      </c>
      <c r="N333" s="200">
        <v>19.681111999999999</v>
      </c>
      <c r="O333" s="200">
        <v>19.949282</v>
      </c>
      <c r="P333" s="200">
        <v>20.165462000000002</v>
      </c>
      <c r="Q333" s="200">
        <v>20.323767</v>
      </c>
      <c r="R333" s="200">
        <v>20.567034</v>
      </c>
      <c r="S333" s="200">
        <v>20.888393000000001</v>
      </c>
      <c r="T333" s="200">
        <v>21.162596000000001</v>
      </c>
      <c r="U333" s="200">
        <v>21.462057000000001</v>
      </c>
      <c r="V333" s="200">
        <v>21.804393999999998</v>
      </c>
      <c r="W333" s="200">
        <v>22.069241999999999</v>
      </c>
      <c r="X333" s="200">
        <v>22.294535</v>
      </c>
      <c r="Y333" s="200">
        <v>22.494492000000001</v>
      </c>
      <c r="Z333" s="200">
        <v>22.693868999999999</v>
      </c>
      <c r="AA333" s="200">
        <v>22.952463000000002</v>
      </c>
      <c r="AB333" s="200">
        <v>23.223676999999999</v>
      </c>
      <c r="AC333" s="200">
        <v>23.496556999999999</v>
      </c>
      <c r="AD333" s="200">
        <v>23.761096999999999</v>
      </c>
      <c r="AE333" s="200">
        <v>24.064598</v>
      </c>
      <c r="AF333" s="198">
        <v>6.7340000000000004E-3</v>
      </c>
      <c r="AG333" s="37"/>
    </row>
    <row r="334" spans="1:33" ht="15" customHeight="1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>
      <c r="A335" s="36" t="s">
        <v>2266</v>
      </c>
      <c r="B335" s="201" t="s">
        <v>2172</v>
      </c>
      <c r="C335" s="197">
        <v>818.72735599999999</v>
      </c>
      <c r="D335" s="197">
        <v>806.21276899999998</v>
      </c>
      <c r="E335" s="197">
        <v>801.29388400000005</v>
      </c>
      <c r="F335" s="197">
        <v>805.53436299999998</v>
      </c>
      <c r="G335" s="197">
        <v>816.77911400000005</v>
      </c>
      <c r="H335" s="197">
        <v>825.35003700000004</v>
      </c>
      <c r="I335" s="197">
        <v>832.07305899999994</v>
      </c>
      <c r="J335" s="197">
        <v>838.65844700000002</v>
      </c>
      <c r="K335" s="197">
        <v>841.36602800000003</v>
      </c>
      <c r="L335" s="197">
        <v>843.56591800000001</v>
      </c>
      <c r="M335" s="197">
        <v>848.08776899999998</v>
      </c>
      <c r="N335" s="197">
        <v>852.486267</v>
      </c>
      <c r="O335" s="197">
        <v>858.05389400000001</v>
      </c>
      <c r="P335" s="197">
        <v>865.15002400000003</v>
      </c>
      <c r="Q335" s="197">
        <v>870.79394500000001</v>
      </c>
      <c r="R335" s="197">
        <v>878.149719</v>
      </c>
      <c r="S335" s="197">
        <v>885.97436500000003</v>
      </c>
      <c r="T335" s="197">
        <v>892.49151600000005</v>
      </c>
      <c r="U335" s="197">
        <v>900.391479</v>
      </c>
      <c r="V335" s="197">
        <v>910.73309300000005</v>
      </c>
      <c r="W335" s="197">
        <v>919.36169400000006</v>
      </c>
      <c r="X335" s="197">
        <v>926.54998799999998</v>
      </c>
      <c r="Y335" s="197">
        <v>931.77087400000005</v>
      </c>
      <c r="Z335" s="197">
        <v>935.91772500000002</v>
      </c>
      <c r="AA335" s="197">
        <v>941.08905000000004</v>
      </c>
      <c r="AB335" s="197">
        <v>947.00146500000005</v>
      </c>
      <c r="AC335" s="197">
        <v>954.05847200000005</v>
      </c>
      <c r="AD335" s="197">
        <v>960.90356399999996</v>
      </c>
      <c r="AE335" s="197">
        <v>968.78131099999996</v>
      </c>
      <c r="AF335" s="195">
        <v>6.0280000000000004E-3</v>
      </c>
      <c r="AG335" s="37"/>
    </row>
    <row r="336" spans="1:33" ht="15" customHeight="1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>
      <c r="B338" s="216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>
      <c r="B339" s="37" t="s">
        <v>2173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>
      <c r="B340" s="37" t="s">
        <v>2567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>
      <c r="B378" s="221"/>
      <c r="C378" s="221"/>
      <c r="D378" s="221"/>
      <c r="E378" s="221"/>
      <c r="F378" s="221"/>
      <c r="G378" s="221"/>
      <c r="H378" s="221"/>
      <c r="I378" s="221"/>
      <c r="J378" s="221"/>
      <c r="K378" s="221"/>
      <c r="L378" s="221"/>
      <c r="M378" s="221"/>
      <c r="N378" s="221"/>
      <c r="O378" s="221"/>
      <c r="P378" s="221"/>
      <c r="Q378" s="221"/>
      <c r="R378" s="221"/>
      <c r="S378" s="221"/>
      <c r="T378" s="221"/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37"/>
    </row>
    <row r="379" spans="2:33" ht="12" customHeight="1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>
      <c r="A435" s="36" t="s">
        <v>2267</v>
      </c>
      <c r="B435" s="205" t="s">
        <v>2268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7" t="s">
        <v>1999</v>
      </c>
      <c r="AG435" s="37"/>
    </row>
    <row r="436" spans="1:33" ht="12" customHeight="1">
      <c r="A436" s="35"/>
      <c r="B436" s="206" t="s">
        <v>2269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7" t="s">
        <v>2000</v>
      </c>
      <c r="AG436" s="37"/>
    </row>
    <row r="437" spans="1:33" ht="12" customHeight="1">
      <c r="A437" s="35"/>
      <c r="B437" s="206"/>
      <c r="C437" s="189"/>
      <c r="D437" s="189"/>
      <c r="E437" s="189"/>
      <c r="F437" s="189"/>
      <c r="G437" s="189"/>
      <c r="H437" s="189"/>
      <c r="I437" s="189"/>
      <c r="J437" s="189"/>
      <c r="K437" s="189"/>
      <c r="L437" s="189"/>
      <c r="M437" s="189"/>
      <c r="N437" s="189"/>
      <c r="O437" s="189"/>
      <c r="P437" s="189"/>
      <c r="Q437" s="189"/>
      <c r="R437" s="189"/>
      <c r="S437" s="189"/>
      <c r="T437" s="189"/>
      <c r="U437" s="189"/>
      <c r="V437" s="189"/>
      <c r="W437" s="189"/>
      <c r="X437" s="189"/>
      <c r="Y437" s="189"/>
      <c r="Z437" s="189"/>
      <c r="AA437" s="189"/>
      <c r="AB437" s="189"/>
      <c r="AC437" s="189"/>
      <c r="AD437" s="189"/>
      <c r="AE437" s="189"/>
      <c r="AF437" s="187" t="s">
        <v>2099</v>
      </c>
      <c r="AG437" s="37"/>
    </row>
    <row r="438" spans="1:33" ht="12" customHeight="1" thickBot="1">
      <c r="A438" s="35"/>
      <c r="B438" s="207" t="s">
        <v>2132</v>
      </c>
      <c r="C438" s="207">
        <v>2022</v>
      </c>
      <c r="D438" s="207">
        <v>2023</v>
      </c>
      <c r="E438" s="207">
        <v>2024</v>
      </c>
      <c r="F438" s="207">
        <v>2025</v>
      </c>
      <c r="G438" s="207">
        <v>2026</v>
      </c>
      <c r="H438" s="207">
        <v>2027</v>
      </c>
      <c r="I438" s="207">
        <v>2028</v>
      </c>
      <c r="J438" s="207">
        <v>2029</v>
      </c>
      <c r="K438" s="207">
        <v>2030</v>
      </c>
      <c r="L438" s="207">
        <v>2031</v>
      </c>
      <c r="M438" s="207">
        <v>2032</v>
      </c>
      <c r="N438" s="207">
        <v>2033</v>
      </c>
      <c r="O438" s="207">
        <v>2034</v>
      </c>
      <c r="P438" s="207">
        <v>2035</v>
      </c>
      <c r="Q438" s="207">
        <v>2036</v>
      </c>
      <c r="R438" s="207">
        <v>2037</v>
      </c>
      <c r="S438" s="207">
        <v>2038</v>
      </c>
      <c r="T438" s="207">
        <v>2039</v>
      </c>
      <c r="U438" s="207">
        <v>2040</v>
      </c>
      <c r="V438" s="207">
        <v>2041</v>
      </c>
      <c r="W438" s="207">
        <v>2042</v>
      </c>
      <c r="X438" s="207">
        <v>2043</v>
      </c>
      <c r="Y438" s="207">
        <v>2044</v>
      </c>
      <c r="Z438" s="207">
        <v>2045</v>
      </c>
      <c r="AA438" s="207">
        <v>2046</v>
      </c>
      <c r="AB438" s="207">
        <v>2047</v>
      </c>
      <c r="AC438" s="207">
        <v>2048</v>
      </c>
      <c r="AD438" s="207">
        <v>2049</v>
      </c>
      <c r="AE438" s="207">
        <v>2050</v>
      </c>
      <c r="AF438" s="208">
        <v>2050</v>
      </c>
      <c r="AG438" s="37"/>
    </row>
    <row r="439" spans="1:33" ht="12" customHeight="1" thickTop="1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>
      <c r="A440" s="36" t="s">
        <v>2270</v>
      </c>
      <c r="B440" s="201" t="s">
        <v>2133</v>
      </c>
      <c r="C440" s="197">
        <v>19750.261718999998</v>
      </c>
      <c r="D440" s="197">
        <v>19905.609375</v>
      </c>
      <c r="E440" s="197">
        <v>20081.880859000001</v>
      </c>
      <c r="F440" s="197">
        <v>20386.224609000001</v>
      </c>
      <c r="G440" s="197">
        <v>20841.882812</v>
      </c>
      <c r="H440" s="197">
        <v>21287.755859000001</v>
      </c>
      <c r="I440" s="197">
        <v>21695.880859000001</v>
      </c>
      <c r="J440" s="197">
        <v>22060.623047000001</v>
      </c>
      <c r="K440" s="197">
        <v>22380.796875</v>
      </c>
      <c r="L440" s="197">
        <v>22721.648438</v>
      </c>
      <c r="M440" s="197">
        <v>23132.277343999998</v>
      </c>
      <c r="N440" s="197">
        <v>23585.296875</v>
      </c>
      <c r="O440" s="197">
        <v>24054.847656000002</v>
      </c>
      <c r="P440" s="197">
        <v>24533.841797000001</v>
      </c>
      <c r="Q440" s="197">
        <v>25026.417968999998</v>
      </c>
      <c r="R440" s="197">
        <v>25540.740234000001</v>
      </c>
      <c r="S440" s="197">
        <v>26075.976562</v>
      </c>
      <c r="T440" s="197">
        <v>26606.574218999998</v>
      </c>
      <c r="U440" s="197">
        <v>27195.669922000001</v>
      </c>
      <c r="V440" s="197">
        <v>27810.150390999999</v>
      </c>
      <c r="W440" s="197">
        <v>28404.6875</v>
      </c>
      <c r="X440" s="197">
        <v>28996.335938</v>
      </c>
      <c r="Y440" s="197">
        <v>29571.818359000001</v>
      </c>
      <c r="Z440" s="197">
        <v>30144.392577999999</v>
      </c>
      <c r="AA440" s="197">
        <v>30744.0625</v>
      </c>
      <c r="AB440" s="197">
        <v>31369.007812</v>
      </c>
      <c r="AC440" s="197">
        <v>32033.580077999999</v>
      </c>
      <c r="AD440" s="197">
        <v>32711.115234000001</v>
      </c>
      <c r="AE440" s="197">
        <v>33403.691405999998</v>
      </c>
      <c r="AF440" s="195">
        <v>1.8945E-2</v>
      </c>
      <c r="AG440" s="37"/>
    </row>
    <row r="441" spans="1:33" ht="12" customHeight="1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>
      <c r="A442" s="36" t="s">
        <v>2271</v>
      </c>
      <c r="B442" s="201" t="s">
        <v>2134</v>
      </c>
      <c r="C442" s="197">
        <v>22.973493999999999</v>
      </c>
      <c r="D442" s="197">
        <v>23.105672999999999</v>
      </c>
      <c r="E442" s="197">
        <v>22.849174000000001</v>
      </c>
      <c r="F442" s="197">
        <v>22.717428000000002</v>
      </c>
      <c r="G442" s="197">
        <v>22.760148999999998</v>
      </c>
      <c r="H442" s="197">
        <v>22.864031000000001</v>
      </c>
      <c r="I442" s="197">
        <v>22.935061999999999</v>
      </c>
      <c r="J442" s="197">
        <v>22.938046</v>
      </c>
      <c r="K442" s="197">
        <v>22.885331999999998</v>
      </c>
      <c r="L442" s="197">
        <v>22.807461</v>
      </c>
      <c r="M442" s="197">
        <v>22.777266999999998</v>
      </c>
      <c r="N442" s="197">
        <v>22.801984999999998</v>
      </c>
      <c r="O442" s="197">
        <v>22.890978</v>
      </c>
      <c r="P442" s="197">
        <v>22.962194</v>
      </c>
      <c r="Q442" s="197">
        <v>22.975161</v>
      </c>
      <c r="R442" s="197">
        <v>22.990541</v>
      </c>
      <c r="S442" s="197">
        <v>23.016621000000001</v>
      </c>
      <c r="T442" s="197">
        <v>23.024519000000002</v>
      </c>
      <c r="U442" s="197">
        <v>23.045165999999998</v>
      </c>
      <c r="V442" s="197">
        <v>23.060917</v>
      </c>
      <c r="W442" s="197">
        <v>23.079298000000001</v>
      </c>
      <c r="X442" s="197">
        <v>23.059180999999999</v>
      </c>
      <c r="Y442" s="197">
        <v>23.01754</v>
      </c>
      <c r="Z442" s="197">
        <v>22.981725999999998</v>
      </c>
      <c r="AA442" s="197">
        <v>22.962025000000001</v>
      </c>
      <c r="AB442" s="197">
        <v>22.963128999999999</v>
      </c>
      <c r="AC442" s="197">
        <v>22.972664000000002</v>
      </c>
      <c r="AD442" s="197">
        <v>22.984781000000002</v>
      </c>
      <c r="AE442" s="197">
        <v>22.996804999999998</v>
      </c>
      <c r="AF442" s="195">
        <v>3.6000000000000001E-5</v>
      </c>
      <c r="AG442" s="37"/>
    </row>
    <row r="443" spans="1:33" ht="12" customHeight="1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>
      <c r="A444" s="35"/>
      <c r="B444" s="201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>
      <c r="A446" s="35"/>
      <c r="B446" s="201" t="s">
        <v>2135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>
      <c r="A447" s="36" t="s">
        <v>2272</v>
      </c>
      <c r="B447" s="199" t="s">
        <v>2136</v>
      </c>
      <c r="C447" s="200">
        <v>59.442810000000001</v>
      </c>
      <c r="D447" s="200">
        <v>60.019646000000002</v>
      </c>
      <c r="E447" s="200">
        <v>60.52055</v>
      </c>
      <c r="F447" s="200">
        <v>61.260097999999999</v>
      </c>
      <c r="G447" s="200">
        <v>62.110301999999997</v>
      </c>
      <c r="H447" s="200">
        <v>62.889198</v>
      </c>
      <c r="I447" s="200">
        <v>63.619644000000001</v>
      </c>
      <c r="J447" s="200">
        <v>64.287750000000003</v>
      </c>
      <c r="K447" s="200">
        <v>64.908385999999993</v>
      </c>
      <c r="L447" s="200">
        <v>65.588477999999995</v>
      </c>
      <c r="M447" s="200">
        <v>66.228493</v>
      </c>
      <c r="N447" s="200">
        <v>66.795806999999996</v>
      </c>
      <c r="O447" s="200">
        <v>67.342147999999995</v>
      </c>
      <c r="P447" s="200">
        <v>67.873504999999994</v>
      </c>
      <c r="Q447" s="200">
        <v>68.379112000000006</v>
      </c>
      <c r="R447" s="200">
        <v>68.968124000000003</v>
      </c>
      <c r="S447" s="200">
        <v>69.543259000000006</v>
      </c>
      <c r="T447" s="200">
        <v>70.093177999999995</v>
      </c>
      <c r="U447" s="200">
        <v>70.68544</v>
      </c>
      <c r="V447" s="200">
        <v>71.276199000000005</v>
      </c>
      <c r="W447" s="200">
        <v>71.841209000000006</v>
      </c>
      <c r="X447" s="200">
        <v>72.389968999999994</v>
      </c>
      <c r="Y447" s="200">
        <v>72.898064000000005</v>
      </c>
      <c r="Z447" s="200">
        <v>73.418899999999994</v>
      </c>
      <c r="AA447" s="200">
        <v>73.937302000000003</v>
      </c>
      <c r="AB447" s="200">
        <v>74.441672999999994</v>
      </c>
      <c r="AC447" s="200">
        <v>74.954445000000007</v>
      </c>
      <c r="AD447" s="200">
        <v>75.466742999999994</v>
      </c>
      <c r="AE447" s="200">
        <v>75.968292000000005</v>
      </c>
      <c r="AF447" s="198">
        <v>8.7989999999999995E-3</v>
      </c>
      <c r="AG447" s="37"/>
    </row>
    <row r="448" spans="1:33" ht="12" customHeight="1">
      <c r="A448" s="36" t="s">
        <v>2273</v>
      </c>
      <c r="B448" s="199" t="s">
        <v>2137</v>
      </c>
      <c r="C448" s="200">
        <v>25.706538999999999</v>
      </c>
      <c r="D448" s="200">
        <v>25.085498999999999</v>
      </c>
      <c r="E448" s="200">
        <v>25.158947000000001</v>
      </c>
      <c r="F448" s="200">
        <v>24.968433000000001</v>
      </c>
      <c r="G448" s="200">
        <v>24.802672999999999</v>
      </c>
      <c r="H448" s="200">
        <v>24.555243999999998</v>
      </c>
      <c r="I448" s="200">
        <v>24.443709999999999</v>
      </c>
      <c r="J448" s="200">
        <v>24.177654</v>
      </c>
      <c r="K448" s="200">
        <v>24.066455999999999</v>
      </c>
      <c r="L448" s="200">
        <v>23.798335999999999</v>
      </c>
      <c r="M448" s="200">
        <v>23.612175000000001</v>
      </c>
      <c r="N448" s="200">
        <v>23.473866000000001</v>
      </c>
      <c r="O448" s="200">
        <v>23.224322999999998</v>
      </c>
      <c r="P448" s="200">
        <v>23.051624</v>
      </c>
      <c r="Q448" s="200">
        <v>22.810295</v>
      </c>
      <c r="R448" s="200">
        <v>22.652550000000002</v>
      </c>
      <c r="S448" s="200">
        <v>22.340651999999999</v>
      </c>
      <c r="T448" s="200">
        <v>22.089928</v>
      </c>
      <c r="U448" s="200">
        <v>21.958061000000001</v>
      </c>
      <c r="V448" s="200">
        <v>21.856966</v>
      </c>
      <c r="W448" s="200">
        <v>21.736383</v>
      </c>
      <c r="X448" s="200">
        <v>21.677012999999999</v>
      </c>
      <c r="Y448" s="200">
        <v>21.558979000000001</v>
      </c>
      <c r="Z448" s="200">
        <v>21.446936000000001</v>
      </c>
      <c r="AA448" s="200">
        <v>21.230017</v>
      </c>
      <c r="AB448" s="200">
        <v>20.946949</v>
      </c>
      <c r="AC448" s="200">
        <v>20.748671000000002</v>
      </c>
      <c r="AD448" s="200">
        <v>20.589421999999999</v>
      </c>
      <c r="AE448" s="200">
        <v>20.390388000000002</v>
      </c>
      <c r="AF448" s="198">
        <v>-8.2400000000000008E-3</v>
      </c>
      <c r="AG448" s="37"/>
    </row>
    <row r="449" spans="1:33" ht="12" customHeight="1">
      <c r="A449" s="36" t="s">
        <v>2274</v>
      </c>
      <c r="B449" s="199" t="s">
        <v>2138</v>
      </c>
      <c r="C449" s="200">
        <v>158.90261799999999</v>
      </c>
      <c r="D449" s="200">
        <v>153.94255100000001</v>
      </c>
      <c r="E449" s="200">
        <v>151.407501</v>
      </c>
      <c r="F449" s="200">
        <v>152.53375199999999</v>
      </c>
      <c r="G449" s="200">
        <v>153.58973700000001</v>
      </c>
      <c r="H449" s="200">
        <v>153.31044</v>
      </c>
      <c r="I449" s="200">
        <v>153.75054900000001</v>
      </c>
      <c r="J449" s="200">
        <v>156.40310700000001</v>
      </c>
      <c r="K449" s="200">
        <v>157.803864</v>
      </c>
      <c r="L449" s="200">
        <v>156.828217</v>
      </c>
      <c r="M449" s="200">
        <v>155.67082199999999</v>
      </c>
      <c r="N449" s="200">
        <v>155.14125100000001</v>
      </c>
      <c r="O449" s="200">
        <v>154.80461099999999</v>
      </c>
      <c r="P449" s="200">
        <v>155.04769899999999</v>
      </c>
      <c r="Q449" s="200">
        <v>155.656036</v>
      </c>
      <c r="R449" s="200">
        <v>156.785934</v>
      </c>
      <c r="S449" s="200">
        <v>158.16177400000001</v>
      </c>
      <c r="T449" s="200">
        <v>159.21083100000001</v>
      </c>
      <c r="U449" s="200">
        <v>160.28389000000001</v>
      </c>
      <c r="V449" s="200">
        <v>162.033997</v>
      </c>
      <c r="W449" s="200">
        <v>163.308548</v>
      </c>
      <c r="X449" s="200">
        <v>163.97311400000001</v>
      </c>
      <c r="Y449" s="200">
        <v>164.415176</v>
      </c>
      <c r="Z449" s="200">
        <v>164.96173099999999</v>
      </c>
      <c r="AA449" s="200">
        <v>165.744156</v>
      </c>
      <c r="AB449" s="200">
        <v>166.52314799999999</v>
      </c>
      <c r="AC449" s="200">
        <v>167.176682</v>
      </c>
      <c r="AD449" s="200">
        <v>167.93043499999999</v>
      </c>
      <c r="AE449" s="200">
        <v>169.210587</v>
      </c>
      <c r="AF449" s="198">
        <v>2.2469999999999999E-3</v>
      </c>
      <c r="AG449" s="37"/>
    </row>
    <row r="450" spans="1:33" ht="12" customHeight="1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>
      <c r="A451" s="35"/>
      <c r="B451" s="201" t="s">
        <v>2139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>
      <c r="A452" s="36" t="s">
        <v>2275</v>
      </c>
      <c r="B452" s="199" t="s">
        <v>2140</v>
      </c>
      <c r="C452" s="200">
        <v>188.67825300000001</v>
      </c>
      <c r="D452" s="200">
        <v>191.89291399999999</v>
      </c>
      <c r="E452" s="200">
        <v>193.631607</v>
      </c>
      <c r="F452" s="200">
        <v>195.15965299999999</v>
      </c>
      <c r="G452" s="200">
        <v>197.380371</v>
      </c>
      <c r="H452" s="200">
        <v>200.04684399999999</v>
      </c>
      <c r="I452" s="200">
        <v>202.75109900000001</v>
      </c>
      <c r="J452" s="200">
        <v>205.082764</v>
      </c>
      <c r="K452" s="200">
        <v>207.145523</v>
      </c>
      <c r="L452" s="200">
        <v>209.22392300000001</v>
      </c>
      <c r="M452" s="200">
        <v>210.874832</v>
      </c>
      <c r="N452" s="200">
        <v>212.356628</v>
      </c>
      <c r="O452" s="200">
        <v>214.008377</v>
      </c>
      <c r="P452" s="200">
        <v>215.85893200000001</v>
      </c>
      <c r="Q452" s="200">
        <v>217.787735</v>
      </c>
      <c r="R452" s="200">
        <v>219.90486100000001</v>
      </c>
      <c r="S452" s="200">
        <v>221.688354</v>
      </c>
      <c r="T452" s="200">
        <v>223.334946</v>
      </c>
      <c r="U452" s="200">
        <v>224.95373499999999</v>
      </c>
      <c r="V452" s="200">
        <v>226.47195400000001</v>
      </c>
      <c r="W452" s="200">
        <v>228.29638700000001</v>
      </c>
      <c r="X452" s="200">
        <v>230.07853700000001</v>
      </c>
      <c r="Y452" s="200">
        <v>231.75947600000001</v>
      </c>
      <c r="Z452" s="200">
        <v>233.35264599999999</v>
      </c>
      <c r="AA452" s="200">
        <v>234.82630900000001</v>
      </c>
      <c r="AB452" s="200">
        <v>236.30715900000001</v>
      </c>
      <c r="AC452" s="200">
        <v>237.87600699999999</v>
      </c>
      <c r="AD452" s="200">
        <v>239.41961699999999</v>
      </c>
      <c r="AE452" s="200">
        <v>240.94769299999999</v>
      </c>
      <c r="AF452" s="198">
        <v>8.7720000000000003E-3</v>
      </c>
      <c r="AG452" s="37"/>
    </row>
    <row r="453" spans="1:33" ht="12" customHeight="1">
      <c r="A453" s="36" t="s">
        <v>2276</v>
      </c>
      <c r="B453" s="199" t="s">
        <v>2141</v>
      </c>
      <c r="C453" s="200">
        <v>14.697421</v>
      </c>
      <c r="D453" s="200">
        <v>14.534102000000001</v>
      </c>
      <c r="E453" s="200">
        <v>14.411118</v>
      </c>
      <c r="F453" s="200">
        <v>14.393008</v>
      </c>
      <c r="G453" s="200">
        <v>14.474981</v>
      </c>
      <c r="H453" s="200">
        <v>14.624651999999999</v>
      </c>
      <c r="I453" s="200">
        <v>14.846117</v>
      </c>
      <c r="J453" s="200">
        <v>15.013782000000001</v>
      </c>
      <c r="K453" s="200">
        <v>15.139466000000001</v>
      </c>
      <c r="L453" s="200">
        <v>15.267231000000001</v>
      </c>
      <c r="M453" s="200">
        <v>15.400064</v>
      </c>
      <c r="N453" s="200">
        <v>15.553626</v>
      </c>
      <c r="O453" s="200">
        <v>15.662827999999999</v>
      </c>
      <c r="P453" s="200">
        <v>15.74633</v>
      </c>
      <c r="Q453" s="200">
        <v>15.860167000000001</v>
      </c>
      <c r="R453" s="200">
        <v>16.012533000000001</v>
      </c>
      <c r="S453" s="200">
        <v>16.157969000000001</v>
      </c>
      <c r="T453" s="200">
        <v>16.267599000000001</v>
      </c>
      <c r="U453" s="200">
        <v>16.409980999999998</v>
      </c>
      <c r="V453" s="200">
        <v>16.574486</v>
      </c>
      <c r="W453" s="200">
        <v>16.756119000000002</v>
      </c>
      <c r="X453" s="200">
        <v>16.945332000000001</v>
      </c>
      <c r="Y453" s="200">
        <v>17.133883000000001</v>
      </c>
      <c r="Z453" s="200">
        <v>17.316095000000001</v>
      </c>
      <c r="AA453" s="200">
        <v>17.506112999999999</v>
      </c>
      <c r="AB453" s="200">
        <v>17.719940000000001</v>
      </c>
      <c r="AC453" s="200">
        <v>18.014227000000002</v>
      </c>
      <c r="AD453" s="200">
        <v>18.328147999999999</v>
      </c>
      <c r="AE453" s="200">
        <v>18.641864999999999</v>
      </c>
      <c r="AF453" s="198">
        <v>8.5269999999999999E-3</v>
      </c>
      <c r="AG453" s="37"/>
    </row>
    <row r="454" spans="1:33" ht="12" customHeight="1">
      <c r="A454" s="36" t="s">
        <v>2277</v>
      </c>
      <c r="B454" s="199" t="s">
        <v>2142</v>
      </c>
      <c r="C454" s="200">
        <v>4.9081440000000001</v>
      </c>
      <c r="D454" s="200">
        <v>4.8373790000000003</v>
      </c>
      <c r="E454" s="200">
        <v>4.7934679999999998</v>
      </c>
      <c r="F454" s="200">
        <v>4.7509040000000002</v>
      </c>
      <c r="G454" s="200">
        <v>4.7927080000000002</v>
      </c>
      <c r="H454" s="200">
        <v>4.8622800000000002</v>
      </c>
      <c r="I454" s="200">
        <v>4.8704130000000001</v>
      </c>
      <c r="J454" s="200">
        <v>4.8175610000000004</v>
      </c>
      <c r="K454" s="200">
        <v>4.7538470000000004</v>
      </c>
      <c r="L454" s="200">
        <v>4.7149619999999999</v>
      </c>
      <c r="M454" s="200">
        <v>4.7100099999999996</v>
      </c>
      <c r="N454" s="200">
        <v>4.6967309999999998</v>
      </c>
      <c r="O454" s="200">
        <v>4.693727</v>
      </c>
      <c r="P454" s="200">
        <v>4.6614089999999999</v>
      </c>
      <c r="Q454" s="200">
        <v>4.5853999999999999</v>
      </c>
      <c r="R454" s="200">
        <v>4.5248369999999998</v>
      </c>
      <c r="S454" s="200">
        <v>4.4650090000000002</v>
      </c>
      <c r="T454" s="200">
        <v>4.3847009999999997</v>
      </c>
      <c r="U454" s="200">
        <v>4.3188310000000003</v>
      </c>
      <c r="V454" s="200">
        <v>4.2655630000000002</v>
      </c>
      <c r="W454" s="200">
        <v>4.1933809999999996</v>
      </c>
      <c r="X454" s="200">
        <v>4.1127719999999997</v>
      </c>
      <c r="Y454" s="200">
        <v>4.0259999999999998</v>
      </c>
      <c r="Z454" s="200">
        <v>3.9357880000000001</v>
      </c>
      <c r="AA454" s="200">
        <v>3.8556720000000002</v>
      </c>
      <c r="AB454" s="200">
        <v>3.7817319999999999</v>
      </c>
      <c r="AC454" s="200">
        <v>3.7128800000000002</v>
      </c>
      <c r="AD454" s="200">
        <v>3.645375</v>
      </c>
      <c r="AE454" s="200">
        <v>3.575199</v>
      </c>
      <c r="AF454" s="198">
        <v>-1.1253000000000001E-2</v>
      </c>
      <c r="AG454" s="37"/>
    </row>
    <row r="455" spans="1:33" ht="12" customHeight="1">
      <c r="A455" s="36" t="s">
        <v>2278</v>
      </c>
      <c r="B455" s="199" t="s">
        <v>2143</v>
      </c>
      <c r="C455" s="200">
        <v>14.866139</v>
      </c>
      <c r="D455" s="200">
        <v>13.489682999999999</v>
      </c>
      <c r="E455" s="200">
        <v>13.055422</v>
      </c>
      <c r="F455" s="200">
        <v>13.231906</v>
      </c>
      <c r="G455" s="200">
        <v>13.070569000000001</v>
      </c>
      <c r="H455" s="200">
        <v>12.996623</v>
      </c>
      <c r="I455" s="200">
        <v>13.111993</v>
      </c>
      <c r="J455" s="200">
        <v>13.279044000000001</v>
      </c>
      <c r="K455" s="200">
        <v>13.323952999999999</v>
      </c>
      <c r="L455" s="200">
        <v>13.309239</v>
      </c>
      <c r="M455" s="200">
        <v>13.383868</v>
      </c>
      <c r="N455" s="200">
        <v>13.501068</v>
      </c>
      <c r="O455" s="200">
        <v>13.721297</v>
      </c>
      <c r="P455" s="200">
        <v>13.821259</v>
      </c>
      <c r="Q455" s="200">
        <v>13.714643000000001</v>
      </c>
      <c r="R455" s="200">
        <v>13.721412000000001</v>
      </c>
      <c r="S455" s="200">
        <v>13.703941</v>
      </c>
      <c r="T455" s="200">
        <v>13.689330999999999</v>
      </c>
      <c r="U455" s="200">
        <v>13.706675000000001</v>
      </c>
      <c r="V455" s="200">
        <v>13.818106999999999</v>
      </c>
      <c r="W455" s="200">
        <v>13.885502000000001</v>
      </c>
      <c r="X455" s="200">
        <v>13.889317999999999</v>
      </c>
      <c r="Y455" s="200">
        <v>13.784571</v>
      </c>
      <c r="Z455" s="200">
        <v>13.573342999999999</v>
      </c>
      <c r="AA455" s="200">
        <v>13.394707</v>
      </c>
      <c r="AB455" s="200">
        <v>13.290298</v>
      </c>
      <c r="AC455" s="200">
        <v>13.212028</v>
      </c>
      <c r="AD455" s="200">
        <v>13.178338999999999</v>
      </c>
      <c r="AE455" s="200">
        <v>13.206531999999999</v>
      </c>
      <c r="AF455" s="198">
        <v>-4.2189999999999997E-3</v>
      </c>
      <c r="AG455" s="37"/>
    </row>
    <row r="456" spans="1:33" ht="12" customHeight="1">
      <c r="A456" s="36" t="s">
        <v>2279</v>
      </c>
      <c r="B456" s="199" t="s">
        <v>2144</v>
      </c>
      <c r="C456" s="200">
        <v>17.926176000000002</v>
      </c>
      <c r="D456" s="200">
        <v>17.679383999999999</v>
      </c>
      <c r="E456" s="200">
        <v>17.738963999999999</v>
      </c>
      <c r="F456" s="200">
        <v>17.767976999999998</v>
      </c>
      <c r="G456" s="200">
        <v>18.322676000000001</v>
      </c>
      <c r="H456" s="200">
        <v>18.860686999999999</v>
      </c>
      <c r="I456" s="200">
        <v>18.971019999999999</v>
      </c>
      <c r="J456" s="200">
        <v>19.178447999999999</v>
      </c>
      <c r="K456" s="200">
        <v>19.300775999999999</v>
      </c>
      <c r="L456" s="200">
        <v>19.407105999999999</v>
      </c>
      <c r="M456" s="200">
        <v>19.830576000000001</v>
      </c>
      <c r="N456" s="200">
        <v>19.992163000000001</v>
      </c>
      <c r="O456" s="200">
        <v>20.191338999999999</v>
      </c>
      <c r="P456" s="200">
        <v>20.568612999999999</v>
      </c>
      <c r="Q456" s="200">
        <v>20.867785000000001</v>
      </c>
      <c r="R456" s="200">
        <v>21.144545000000001</v>
      </c>
      <c r="S456" s="200">
        <v>21.531012</v>
      </c>
      <c r="T456" s="200">
        <v>21.786764000000002</v>
      </c>
      <c r="U456" s="200">
        <v>21.98959</v>
      </c>
      <c r="V456" s="200">
        <v>22.504359999999998</v>
      </c>
      <c r="W456" s="200">
        <v>22.844114000000001</v>
      </c>
      <c r="X456" s="200">
        <v>23.000055</v>
      </c>
      <c r="Y456" s="200">
        <v>23.097902000000001</v>
      </c>
      <c r="Z456" s="200">
        <v>23.017268999999999</v>
      </c>
      <c r="AA456" s="200">
        <v>23.183444999999999</v>
      </c>
      <c r="AB456" s="200">
        <v>23.365086000000002</v>
      </c>
      <c r="AC456" s="200">
        <v>23.584257000000001</v>
      </c>
      <c r="AD456" s="200">
        <v>23.724428</v>
      </c>
      <c r="AE456" s="200">
        <v>24.184135000000001</v>
      </c>
      <c r="AF456" s="198">
        <v>1.0751E-2</v>
      </c>
      <c r="AG456" s="37"/>
    </row>
    <row r="457" spans="1:33" ht="12" customHeight="1">
      <c r="A457" s="36" t="s">
        <v>2280</v>
      </c>
      <c r="B457" s="199" t="s">
        <v>2145</v>
      </c>
      <c r="C457" s="200">
        <v>36.788871999999998</v>
      </c>
      <c r="D457" s="200">
        <v>35.709778</v>
      </c>
      <c r="E457" s="200">
        <v>34.809181000000002</v>
      </c>
      <c r="F457" s="200">
        <v>34.621037000000001</v>
      </c>
      <c r="G457" s="200">
        <v>34.746555000000001</v>
      </c>
      <c r="H457" s="200">
        <v>34.843384</v>
      </c>
      <c r="I457" s="200">
        <v>34.947758</v>
      </c>
      <c r="J457" s="200">
        <v>35.046123999999999</v>
      </c>
      <c r="K457" s="200">
        <v>35.106171000000003</v>
      </c>
      <c r="L457" s="200">
        <v>35.279034000000003</v>
      </c>
      <c r="M457" s="200">
        <v>35.492621999999997</v>
      </c>
      <c r="N457" s="200">
        <v>35.659472999999998</v>
      </c>
      <c r="O457" s="200">
        <v>35.876835</v>
      </c>
      <c r="P457" s="200">
        <v>36.096595999999998</v>
      </c>
      <c r="Q457" s="200">
        <v>36.238208999999998</v>
      </c>
      <c r="R457" s="200">
        <v>36.387588999999998</v>
      </c>
      <c r="S457" s="200">
        <v>36.543201000000003</v>
      </c>
      <c r="T457" s="200">
        <v>36.637943</v>
      </c>
      <c r="U457" s="200">
        <v>36.783028000000002</v>
      </c>
      <c r="V457" s="200">
        <v>36.975181999999997</v>
      </c>
      <c r="W457" s="200">
        <v>37.168666999999999</v>
      </c>
      <c r="X457" s="200">
        <v>37.337978</v>
      </c>
      <c r="Y457" s="200">
        <v>37.383651999999998</v>
      </c>
      <c r="Z457" s="200">
        <v>37.37677</v>
      </c>
      <c r="AA457" s="200">
        <v>37.374949999999998</v>
      </c>
      <c r="AB457" s="200">
        <v>37.420399000000003</v>
      </c>
      <c r="AC457" s="200">
        <v>37.470039</v>
      </c>
      <c r="AD457" s="200">
        <v>37.505333</v>
      </c>
      <c r="AE457" s="200">
        <v>37.566592999999997</v>
      </c>
      <c r="AF457" s="198">
        <v>7.4700000000000005E-4</v>
      </c>
      <c r="AG457" s="37"/>
    </row>
    <row r="458" spans="1:33" ht="12" customHeight="1">
      <c r="A458" s="36" t="s">
        <v>2281</v>
      </c>
      <c r="B458" s="199" t="s">
        <v>2146</v>
      </c>
      <c r="C458" s="200">
        <v>20.292027999999998</v>
      </c>
      <c r="D458" s="200">
        <v>19.941700000000001</v>
      </c>
      <c r="E458" s="200">
        <v>19.681881000000001</v>
      </c>
      <c r="F458" s="200">
        <v>19.592278</v>
      </c>
      <c r="G458" s="200">
        <v>19.537307999999999</v>
      </c>
      <c r="H458" s="200">
        <v>19.464024999999999</v>
      </c>
      <c r="I458" s="200">
        <v>19.523083</v>
      </c>
      <c r="J458" s="200">
        <v>19.585256999999999</v>
      </c>
      <c r="K458" s="200">
        <v>19.719448</v>
      </c>
      <c r="L458" s="200">
        <v>19.891839999999998</v>
      </c>
      <c r="M458" s="200">
        <v>19.865594999999999</v>
      </c>
      <c r="N458" s="200">
        <v>19.706410999999999</v>
      </c>
      <c r="O458" s="200">
        <v>19.583258000000001</v>
      </c>
      <c r="P458" s="200">
        <v>19.456419</v>
      </c>
      <c r="Q458" s="200">
        <v>19.329884</v>
      </c>
      <c r="R458" s="200">
        <v>19.258351999999999</v>
      </c>
      <c r="S458" s="200">
        <v>19.173663999999999</v>
      </c>
      <c r="T458" s="200">
        <v>19.069479000000001</v>
      </c>
      <c r="U458" s="200">
        <v>19.094947999999999</v>
      </c>
      <c r="V458" s="200">
        <v>18.997971</v>
      </c>
      <c r="W458" s="200">
        <v>18.816063</v>
      </c>
      <c r="X458" s="200">
        <v>18.756495000000001</v>
      </c>
      <c r="Y458" s="200">
        <v>18.752293000000002</v>
      </c>
      <c r="Z458" s="200">
        <v>18.958696</v>
      </c>
      <c r="AA458" s="200">
        <v>19.114355</v>
      </c>
      <c r="AB458" s="200">
        <v>19.208318999999999</v>
      </c>
      <c r="AC458" s="200">
        <v>19.263390000000001</v>
      </c>
      <c r="AD458" s="200">
        <v>19.420673000000001</v>
      </c>
      <c r="AE458" s="200">
        <v>19.557758</v>
      </c>
      <c r="AF458" s="198">
        <v>-1.315E-3</v>
      </c>
      <c r="AG458" s="37"/>
    </row>
    <row r="459" spans="1:33" ht="12" customHeight="1">
      <c r="A459" s="36" t="s">
        <v>2282</v>
      </c>
      <c r="B459" s="199" t="s">
        <v>2147</v>
      </c>
      <c r="C459" s="200">
        <v>194.27526900000001</v>
      </c>
      <c r="D459" s="200">
        <v>180.78062399999999</v>
      </c>
      <c r="E459" s="200">
        <v>178.04530299999999</v>
      </c>
      <c r="F459" s="200">
        <v>180.631775</v>
      </c>
      <c r="G459" s="200">
        <v>184.88815299999999</v>
      </c>
      <c r="H459" s="200">
        <v>189.046356</v>
      </c>
      <c r="I459" s="200">
        <v>192.60626199999999</v>
      </c>
      <c r="J459" s="200">
        <v>195.062805</v>
      </c>
      <c r="K459" s="200">
        <v>196.85157799999999</v>
      </c>
      <c r="L459" s="200">
        <v>199.23519899999999</v>
      </c>
      <c r="M459" s="200">
        <v>202.196564</v>
      </c>
      <c r="N459" s="200">
        <v>205.36502100000001</v>
      </c>
      <c r="O459" s="200">
        <v>209.28332499999999</v>
      </c>
      <c r="P459" s="200">
        <v>213.16297900000001</v>
      </c>
      <c r="Q459" s="200">
        <v>215.980591</v>
      </c>
      <c r="R459" s="200">
        <v>219.053391</v>
      </c>
      <c r="S459" s="200">
        <v>222.20015000000001</v>
      </c>
      <c r="T459" s="200">
        <v>225.24362199999999</v>
      </c>
      <c r="U459" s="200">
        <v>229.37081900000001</v>
      </c>
      <c r="V459" s="200">
        <v>234.06823700000001</v>
      </c>
      <c r="W459" s="200">
        <v>238.562805</v>
      </c>
      <c r="X459" s="200">
        <v>242.770355</v>
      </c>
      <c r="Y459" s="200">
        <v>245.83161899999999</v>
      </c>
      <c r="Z459" s="200">
        <v>248.26516699999999</v>
      </c>
      <c r="AA459" s="200">
        <v>250.92837499999999</v>
      </c>
      <c r="AB459" s="200">
        <v>254.132339</v>
      </c>
      <c r="AC459" s="200">
        <v>257.81341600000002</v>
      </c>
      <c r="AD459" s="200">
        <v>261.29046599999998</v>
      </c>
      <c r="AE459" s="200">
        <v>264.357056</v>
      </c>
      <c r="AF459" s="198">
        <v>1.1062000000000001E-2</v>
      </c>
      <c r="AG459" s="37"/>
    </row>
    <row r="460" spans="1:33" ht="12" customHeight="1">
      <c r="A460" s="36" t="s">
        <v>2283</v>
      </c>
      <c r="B460" s="199" t="s">
        <v>2148</v>
      </c>
      <c r="C460" s="200">
        <v>90.742751999999996</v>
      </c>
      <c r="D460" s="200">
        <v>86.289092999999994</v>
      </c>
      <c r="E460" s="200">
        <v>83.763740999999996</v>
      </c>
      <c r="F460" s="200">
        <v>86.167113999999998</v>
      </c>
      <c r="G460" s="200">
        <v>89.367026999999993</v>
      </c>
      <c r="H460" s="200">
        <v>91.802643000000003</v>
      </c>
      <c r="I460" s="200">
        <v>93.835037</v>
      </c>
      <c r="J460" s="200">
        <v>95.056861999999995</v>
      </c>
      <c r="K460" s="200">
        <v>96.099334999999996</v>
      </c>
      <c r="L460" s="200">
        <v>97.795433000000003</v>
      </c>
      <c r="M460" s="200">
        <v>99.490555000000001</v>
      </c>
      <c r="N460" s="200">
        <v>101.11164100000001</v>
      </c>
      <c r="O460" s="200">
        <v>103.250275</v>
      </c>
      <c r="P460" s="200">
        <v>105.062027</v>
      </c>
      <c r="Q460" s="200">
        <v>105.998749</v>
      </c>
      <c r="R460" s="200">
        <v>107.136444</v>
      </c>
      <c r="S460" s="200">
        <v>108.222786</v>
      </c>
      <c r="T460" s="200">
        <v>109.226822</v>
      </c>
      <c r="U460" s="200">
        <v>111.21521799999999</v>
      </c>
      <c r="V460" s="200">
        <v>113.085297</v>
      </c>
      <c r="W460" s="200">
        <v>114.420517</v>
      </c>
      <c r="X460" s="200">
        <v>115.745079</v>
      </c>
      <c r="Y460" s="200">
        <v>116.293442</v>
      </c>
      <c r="Z460" s="200">
        <v>116.836281</v>
      </c>
      <c r="AA460" s="200">
        <v>117.494507</v>
      </c>
      <c r="AB460" s="200">
        <v>118.439453</v>
      </c>
      <c r="AC460" s="200">
        <v>119.675079</v>
      </c>
      <c r="AD460" s="200">
        <v>120.777298</v>
      </c>
      <c r="AE460" s="200">
        <v>121.69609800000001</v>
      </c>
      <c r="AF460" s="198">
        <v>1.0536999999999999E-2</v>
      </c>
      <c r="AG460" s="37"/>
    </row>
    <row r="461" spans="1:33" ht="12" customHeight="1">
      <c r="A461" s="36" t="s">
        <v>2284</v>
      </c>
      <c r="B461" s="199" t="s">
        <v>2149</v>
      </c>
      <c r="C461" s="200">
        <v>9.4210320000000003</v>
      </c>
      <c r="D461" s="200">
        <v>9.4536099999999994</v>
      </c>
      <c r="E461" s="200">
        <v>9.3460979999999996</v>
      </c>
      <c r="F461" s="200">
        <v>9.5835340000000002</v>
      </c>
      <c r="G461" s="200">
        <v>9.8187250000000006</v>
      </c>
      <c r="H461" s="200">
        <v>9.9426109999999994</v>
      </c>
      <c r="I461" s="200">
        <v>10.008838000000001</v>
      </c>
      <c r="J461" s="200">
        <v>10.019493000000001</v>
      </c>
      <c r="K461" s="200">
        <v>9.988721</v>
      </c>
      <c r="L461" s="200">
        <v>10.066229</v>
      </c>
      <c r="M461" s="200">
        <v>10.036925999999999</v>
      </c>
      <c r="N461" s="200">
        <v>10.018208</v>
      </c>
      <c r="O461" s="200">
        <v>10.104353</v>
      </c>
      <c r="P461" s="200">
        <v>10.120327</v>
      </c>
      <c r="Q461" s="200">
        <v>10.049733</v>
      </c>
      <c r="R461" s="200">
        <v>10.057471</v>
      </c>
      <c r="S461" s="200">
        <v>10.003857</v>
      </c>
      <c r="T461" s="200">
        <v>10.030049999999999</v>
      </c>
      <c r="U461" s="200">
        <v>10.082865999999999</v>
      </c>
      <c r="V461" s="200">
        <v>10.150301000000001</v>
      </c>
      <c r="W461" s="200">
        <v>10.167189</v>
      </c>
      <c r="X461" s="200">
        <v>10.177018</v>
      </c>
      <c r="Y461" s="200">
        <v>10.121465000000001</v>
      </c>
      <c r="Z461" s="200">
        <v>10.026494</v>
      </c>
      <c r="AA461" s="200">
        <v>9.9261520000000001</v>
      </c>
      <c r="AB461" s="200">
        <v>9.8490260000000003</v>
      </c>
      <c r="AC461" s="200">
        <v>9.8149429999999995</v>
      </c>
      <c r="AD461" s="200">
        <v>9.7720800000000008</v>
      </c>
      <c r="AE461" s="200">
        <v>9.7157429999999998</v>
      </c>
      <c r="AF461" s="198">
        <v>1.101E-3</v>
      </c>
      <c r="AG461" s="37"/>
    </row>
    <row r="462" spans="1:33" ht="12" customHeight="1">
      <c r="A462" s="36" t="s">
        <v>2285</v>
      </c>
      <c r="B462" s="199" t="s">
        <v>2150</v>
      </c>
      <c r="C462" s="200">
        <v>47.991982</v>
      </c>
      <c r="D462" s="200">
        <v>44.283259999999999</v>
      </c>
      <c r="E462" s="200">
        <v>42.040764000000003</v>
      </c>
      <c r="F462" s="200">
        <v>43.733597000000003</v>
      </c>
      <c r="G462" s="200">
        <v>45.385081999999997</v>
      </c>
      <c r="H462" s="200">
        <v>46.599682000000001</v>
      </c>
      <c r="I462" s="200">
        <v>47.765217</v>
      </c>
      <c r="J462" s="200">
        <v>48.380580999999999</v>
      </c>
      <c r="K462" s="200">
        <v>48.977898000000003</v>
      </c>
      <c r="L462" s="200">
        <v>49.94059</v>
      </c>
      <c r="M462" s="200">
        <v>50.806469</v>
      </c>
      <c r="N462" s="200">
        <v>51.637115000000001</v>
      </c>
      <c r="O462" s="200">
        <v>52.686726</v>
      </c>
      <c r="P462" s="200">
        <v>53.679146000000003</v>
      </c>
      <c r="Q462" s="200">
        <v>54.120730999999999</v>
      </c>
      <c r="R462" s="200">
        <v>54.718456000000003</v>
      </c>
      <c r="S462" s="200">
        <v>55.244880999999999</v>
      </c>
      <c r="T462" s="200">
        <v>55.704678000000001</v>
      </c>
      <c r="U462" s="200">
        <v>56.950825000000002</v>
      </c>
      <c r="V462" s="200">
        <v>58.021793000000002</v>
      </c>
      <c r="W462" s="200">
        <v>58.772571999999997</v>
      </c>
      <c r="X462" s="200">
        <v>59.492610999999997</v>
      </c>
      <c r="Y462" s="200">
        <v>59.725285</v>
      </c>
      <c r="Z462" s="200">
        <v>60.003051999999997</v>
      </c>
      <c r="AA462" s="200">
        <v>60.361164000000002</v>
      </c>
      <c r="AB462" s="200">
        <v>60.890934000000001</v>
      </c>
      <c r="AC462" s="200">
        <v>61.575145999999997</v>
      </c>
      <c r="AD462" s="200">
        <v>62.19529</v>
      </c>
      <c r="AE462" s="200">
        <v>62.677227000000002</v>
      </c>
      <c r="AF462" s="198">
        <v>9.58E-3</v>
      </c>
      <c r="AG462" s="37"/>
    </row>
    <row r="463" spans="1:33" ht="12" customHeight="1">
      <c r="A463" s="36" t="s">
        <v>2286</v>
      </c>
      <c r="B463" s="199" t="s">
        <v>2151</v>
      </c>
      <c r="C463" s="200">
        <v>27.67643</v>
      </c>
      <c r="D463" s="200">
        <v>26.922764000000001</v>
      </c>
      <c r="E463" s="200">
        <v>26.670653999999999</v>
      </c>
      <c r="F463" s="200">
        <v>26.978912000000001</v>
      </c>
      <c r="G463" s="200">
        <v>28.009993000000001</v>
      </c>
      <c r="H463" s="200">
        <v>28.903755</v>
      </c>
      <c r="I463" s="200">
        <v>29.582899000000001</v>
      </c>
      <c r="J463" s="200">
        <v>30.052876999999999</v>
      </c>
      <c r="K463" s="200">
        <v>30.43375</v>
      </c>
      <c r="L463" s="200">
        <v>30.982447000000001</v>
      </c>
      <c r="M463" s="200">
        <v>31.691029</v>
      </c>
      <c r="N463" s="200">
        <v>32.362419000000003</v>
      </c>
      <c r="O463" s="200">
        <v>33.192635000000003</v>
      </c>
      <c r="P463" s="200">
        <v>33.893470999999998</v>
      </c>
      <c r="Q463" s="200">
        <v>34.421000999999997</v>
      </c>
      <c r="R463" s="200">
        <v>34.931674999999998</v>
      </c>
      <c r="S463" s="200">
        <v>35.472672000000003</v>
      </c>
      <c r="T463" s="200">
        <v>35.984470000000002</v>
      </c>
      <c r="U463" s="200">
        <v>36.729129999999998</v>
      </c>
      <c r="V463" s="200">
        <v>37.475535999999998</v>
      </c>
      <c r="W463" s="200">
        <v>38.066127999999999</v>
      </c>
      <c r="X463" s="200">
        <v>38.724803999999999</v>
      </c>
      <c r="Y463" s="200">
        <v>39.199683999999998</v>
      </c>
      <c r="Z463" s="200">
        <v>39.666702000000001</v>
      </c>
      <c r="AA463" s="200">
        <v>40.151249</v>
      </c>
      <c r="AB463" s="200">
        <v>40.699294999999999</v>
      </c>
      <c r="AC463" s="200">
        <v>41.335406999999996</v>
      </c>
      <c r="AD463" s="200">
        <v>41.914749</v>
      </c>
      <c r="AE463" s="200">
        <v>42.454441000000003</v>
      </c>
      <c r="AF463" s="198">
        <v>1.5398E-2</v>
      </c>
      <c r="AG463" s="37"/>
    </row>
    <row r="464" spans="1:33" ht="12" customHeight="1">
      <c r="A464" s="36" t="s">
        <v>2287</v>
      </c>
      <c r="B464" s="199" t="s">
        <v>2152</v>
      </c>
      <c r="C464" s="200">
        <v>5.6533040000000003</v>
      </c>
      <c r="D464" s="200">
        <v>5.6294579999999996</v>
      </c>
      <c r="E464" s="200">
        <v>5.7062210000000002</v>
      </c>
      <c r="F464" s="200">
        <v>5.8710719999999998</v>
      </c>
      <c r="G464" s="200">
        <v>6.1532270000000002</v>
      </c>
      <c r="H464" s="200">
        <v>6.3565959999999997</v>
      </c>
      <c r="I464" s="200">
        <v>6.4780810000000004</v>
      </c>
      <c r="J464" s="200">
        <v>6.6039110000000001</v>
      </c>
      <c r="K464" s="200">
        <v>6.6989660000000004</v>
      </c>
      <c r="L464" s="200">
        <v>6.8061680000000004</v>
      </c>
      <c r="M464" s="200">
        <v>6.9561310000000001</v>
      </c>
      <c r="N464" s="200">
        <v>7.0938929999999996</v>
      </c>
      <c r="O464" s="200">
        <v>7.2665620000000004</v>
      </c>
      <c r="P464" s="200">
        <v>7.3690800000000003</v>
      </c>
      <c r="Q464" s="200">
        <v>7.4072839999999998</v>
      </c>
      <c r="R464" s="200">
        <v>7.4288449999999999</v>
      </c>
      <c r="S464" s="200">
        <v>7.5013810000000003</v>
      </c>
      <c r="T464" s="200">
        <v>7.5076260000000001</v>
      </c>
      <c r="U464" s="200">
        <v>7.4523970000000004</v>
      </c>
      <c r="V464" s="200">
        <v>7.437665</v>
      </c>
      <c r="W464" s="200">
        <v>7.4146270000000003</v>
      </c>
      <c r="X464" s="200">
        <v>7.3506390000000001</v>
      </c>
      <c r="Y464" s="200">
        <v>7.2470059999999998</v>
      </c>
      <c r="Z464" s="200">
        <v>7.1400290000000002</v>
      </c>
      <c r="AA464" s="200">
        <v>7.0559380000000003</v>
      </c>
      <c r="AB464" s="200">
        <v>7.000197</v>
      </c>
      <c r="AC464" s="200">
        <v>6.949586</v>
      </c>
      <c r="AD464" s="200">
        <v>6.8951799999999999</v>
      </c>
      <c r="AE464" s="200">
        <v>6.8486830000000003</v>
      </c>
      <c r="AF464" s="198">
        <v>6.8739999999999999E-3</v>
      </c>
      <c r="AG464" s="37"/>
    </row>
    <row r="465" spans="1:33" ht="12" customHeight="1">
      <c r="A465" s="36" t="s">
        <v>2288</v>
      </c>
      <c r="B465" s="199" t="s">
        <v>2153</v>
      </c>
      <c r="C465" s="200">
        <v>103.532509</v>
      </c>
      <c r="D465" s="200">
        <v>94.491530999999995</v>
      </c>
      <c r="E465" s="200">
        <v>94.281563000000006</v>
      </c>
      <c r="F465" s="200">
        <v>94.464661000000007</v>
      </c>
      <c r="G465" s="200">
        <v>95.521118000000001</v>
      </c>
      <c r="H465" s="200">
        <v>97.243706000000003</v>
      </c>
      <c r="I465" s="200">
        <v>98.771232999999995</v>
      </c>
      <c r="J465" s="200">
        <v>100.00593600000001</v>
      </c>
      <c r="K465" s="200">
        <v>100.75224300000001</v>
      </c>
      <c r="L465" s="200">
        <v>101.439758</v>
      </c>
      <c r="M465" s="200">
        <v>102.706017</v>
      </c>
      <c r="N465" s="200">
        <v>104.253372</v>
      </c>
      <c r="O465" s="200">
        <v>106.03304300000001</v>
      </c>
      <c r="P465" s="200">
        <v>108.10095200000001</v>
      </c>
      <c r="Q465" s="200">
        <v>109.98184999999999</v>
      </c>
      <c r="R465" s="200">
        <v>111.916946</v>
      </c>
      <c r="S465" s="200">
        <v>113.97736399999999</v>
      </c>
      <c r="T465" s="200">
        <v>116.016792</v>
      </c>
      <c r="U465" s="200">
        <v>118.15559399999999</v>
      </c>
      <c r="V465" s="200">
        <v>120.982941</v>
      </c>
      <c r="W465" s="200">
        <v>124.142281</v>
      </c>
      <c r="X465" s="200">
        <v>127.02526899999999</v>
      </c>
      <c r="Y465" s="200">
        <v>129.53817699999999</v>
      </c>
      <c r="Z465" s="200">
        <v>131.42887899999999</v>
      </c>
      <c r="AA465" s="200">
        <v>133.43386799999999</v>
      </c>
      <c r="AB465" s="200">
        <v>135.69288599999999</v>
      </c>
      <c r="AC465" s="200">
        <v>138.13833600000001</v>
      </c>
      <c r="AD465" s="200">
        <v>140.513184</v>
      </c>
      <c r="AE465" s="200">
        <v>142.66095000000001</v>
      </c>
      <c r="AF465" s="198">
        <v>1.1514999999999999E-2</v>
      </c>
      <c r="AG465" s="37"/>
    </row>
    <row r="466" spans="1:33" ht="15" customHeight="1">
      <c r="A466" s="36" t="s">
        <v>2289</v>
      </c>
      <c r="B466" s="199" t="s">
        <v>2154</v>
      </c>
      <c r="C466" s="200">
        <v>103.92739899999999</v>
      </c>
      <c r="D466" s="200">
        <v>112.323128</v>
      </c>
      <c r="E466" s="200">
        <v>112.118439</v>
      </c>
      <c r="F466" s="200">
        <v>110.797241</v>
      </c>
      <c r="G466" s="200">
        <v>109.89239499999999</v>
      </c>
      <c r="H466" s="200">
        <v>109.41095</v>
      </c>
      <c r="I466" s="200">
        <v>108.644012</v>
      </c>
      <c r="J466" s="200">
        <v>107.828354</v>
      </c>
      <c r="K466" s="200">
        <v>106.465706</v>
      </c>
      <c r="L466" s="200">
        <v>105.24456000000001</v>
      </c>
      <c r="M466" s="200">
        <v>104.198677</v>
      </c>
      <c r="N466" s="200">
        <v>103.422569</v>
      </c>
      <c r="O466" s="200">
        <v>102.847015</v>
      </c>
      <c r="P466" s="200">
        <v>102.32415</v>
      </c>
      <c r="Q466" s="200">
        <v>101.60327100000001</v>
      </c>
      <c r="R466" s="200">
        <v>100.913544</v>
      </c>
      <c r="S466" s="200">
        <v>100.12091100000001</v>
      </c>
      <c r="T466" s="200">
        <v>99.195357999999999</v>
      </c>
      <c r="U466" s="200">
        <v>98.379829000000001</v>
      </c>
      <c r="V466" s="200">
        <v>97.600623999999996</v>
      </c>
      <c r="W466" s="200">
        <v>97.122733999999994</v>
      </c>
      <c r="X466" s="200">
        <v>96.581458999999995</v>
      </c>
      <c r="Y466" s="200">
        <v>95.960762000000003</v>
      </c>
      <c r="Z466" s="200">
        <v>95.330544000000003</v>
      </c>
      <c r="AA466" s="200">
        <v>94.911934000000002</v>
      </c>
      <c r="AB466" s="200">
        <v>94.469123999999994</v>
      </c>
      <c r="AC466" s="200">
        <v>94.085814999999997</v>
      </c>
      <c r="AD466" s="200">
        <v>93.901687999999993</v>
      </c>
      <c r="AE466" s="200">
        <v>93.877167</v>
      </c>
      <c r="AF466" s="198">
        <v>-3.6259999999999999E-3</v>
      </c>
      <c r="AG466" s="37"/>
    </row>
    <row r="467" spans="1:33" ht="15" customHeight="1">
      <c r="A467" s="36" t="s">
        <v>2290</v>
      </c>
      <c r="B467" s="199" t="s">
        <v>2155</v>
      </c>
      <c r="C467" s="200">
        <v>96.578293000000002</v>
      </c>
      <c r="D467" s="200">
        <v>104.622314</v>
      </c>
      <c r="E467" s="200">
        <v>104.333412</v>
      </c>
      <c r="F467" s="200">
        <v>103.136574</v>
      </c>
      <c r="G467" s="200">
        <v>102.430176</v>
      </c>
      <c r="H467" s="200">
        <v>102.132431</v>
      </c>
      <c r="I467" s="200">
        <v>101.51377100000001</v>
      </c>
      <c r="J467" s="200">
        <v>100.87977600000001</v>
      </c>
      <c r="K467" s="200">
        <v>99.689835000000002</v>
      </c>
      <c r="L467" s="200">
        <v>98.613579000000001</v>
      </c>
      <c r="M467" s="200">
        <v>97.751472000000007</v>
      </c>
      <c r="N467" s="200">
        <v>97.146880999999993</v>
      </c>
      <c r="O467" s="200">
        <v>96.688889000000003</v>
      </c>
      <c r="P467" s="200">
        <v>96.325264000000004</v>
      </c>
      <c r="Q467" s="200">
        <v>95.736168000000006</v>
      </c>
      <c r="R467" s="200">
        <v>95.174109999999999</v>
      </c>
      <c r="S467" s="200">
        <v>94.538048000000003</v>
      </c>
      <c r="T467" s="200">
        <v>93.753128000000004</v>
      </c>
      <c r="U467" s="200">
        <v>93.081374999999994</v>
      </c>
      <c r="V467" s="200">
        <v>92.453293000000002</v>
      </c>
      <c r="W467" s="200">
        <v>92.102333000000002</v>
      </c>
      <c r="X467" s="200">
        <v>91.677132</v>
      </c>
      <c r="Y467" s="200">
        <v>91.175315999999995</v>
      </c>
      <c r="Z467" s="200">
        <v>90.659248000000005</v>
      </c>
      <c r="AA467" s="200">
        <v>90.347678999999999</v>
      </c>
      <c r="AB467" s="200">
        <v>90.015747000000005</v>
      </c>
      <c r="AC467" s="200">
        <v>89.748504999999994</v>
      </c>
      <c r="AD467" s="200">
        <v>89.655265999999997</v>
      </c>
      <c r="AE467" s="200">
        <v>89.709434999999999</v>
      </c>
      <c r="AF467" s="198">
        <v>-2.6310000000000001E-3</v>
      </c>
      <c r="AG467" s="37"/>
    </row>
    <row r="468" spans="1:33" ht="15" customHeight="1">
      <c r="A468" s="36" t="s">
        <v>2291</v>
      </c>
      <c r="B468" s="199" t="s">
        <v>2156</v>
      </c>
      <c r="C468" s="200">
        <v>7.3491030000000004</v>
      </c>
      <c r="D468" s="200">
        <v>7.7008099999999997</v>
      </c>
      <c r="E468" s="200">
        <v>7.7850239999999999</v>
      </c>
      <c r="F468" s="200">
        <v>7.6606699999999996</v>
      </c>
      <c r="G468" s="200">
        <v>7.4622169999999999</v>
      </c>
      <c r="H468" s="200">
        <v>7.2785159999999998</v>
      </c>
      <c r="I468" s="200">
        <v>7.1302409999999998</v>
      </c>
      <c r="J468" s="200">
        <v>6.948582</v>
      </c>
      <c r="K468" s="200">
        <v>6.7758719999999997</v>
      </c>
      <c r="L468" s="200">
        <v>6.6309810000000002</v>
      </c>
      <c r="M468" s="200">
        <v>6.447203</v>
      </c>
      <c r="N468" s="200">
        <v>6.2756910000000001</v>
      </c>
      <c r="O468" s="200">
        <v>6.1581229999999998</v>
      </c>
      <c r="P468" s="200">
        <v>5.998888</v>
      </c>
      <c r="Q468" s="200">
        <v>5.8670999999999998</v>
      </c>
      <c r="R468" s="200">
        <v>5.7394299999999996</v>
      </c>
      <c r="S468" s="200">
        <v>5.582859</v>
      </c>
      <c r="T468" s="200">
        <v>5.4422300000000003</v>
      </c>
      <c r="U468" s="200">
        <v>5.2984520000000002</v>
      </c>
      <c r="V468" s="200">
        <v>5.1473319999999996</v>
      </c>
      <c r="W468" s="200">
        <v>5.0203990000000003</v>
      </c>
      <c r="X468" s="200">
        <v>4.9043299999999999</v>
      </c>
      <c r="Y468" s="200">
        <v>4.7854489999999998</v>
      </c>
      <c r="Z468" s="200">
        <v>4.6712939999999996</v>
      </c>
      <c r="AA468" s="200">
        <v>4.5642519999999998</v>
      </c>
      <c r="AB468" s="200">
        <v>4.453373</v>
      </c>
      <c r="AC468" s="200">
        <v>4.337307</v>
      </c>
      <c r="AD468" s="200">
        <v>4.2464219999999999</v>
      </c>
      <c r="AE468" s="200">
        <v>4.1677299999999997</v>
      </c>
      <c r="AF468" s="198">
        <v>-2.0053999999999999E-2</v>
      </c>
      <c r="AG468" s="37"/>
    </row>
    <row r="469" spans="1:33" ht="15" customHeight="1">
      <c r="A469" s="36" t="s">
        <v>2292</v>
      </c>
      <c r="B469" s="199" t="s">
        <v>2157</v>
      </c>
      <c r="C469" s="200">
        <v>73.882874000000001</v>
      </c>
      <c r="D469" s="200">
        <v>72.111069000000001</v>
      </c>
      <c r="E469" s="200">
        <v>71.306061</v>
      </c>
      <c r="F469" s="200">
        <v>72.031013000000002</v>
      </c>
      <c r="G469" s="200">
        <v>73.831230000000005</v>
      </c>
      <c r="H469" s="200">
        <v>75.274292000000003</v>
      </c>
      <c r="I469" s="200">
        <v>76.333984000000001</v>
      </c>
      <c r="J469" s="200">
        <v>77.309555000000003</v>
      </c>
      <c r="K469" s="200">
        <v>77.949157999999997</v>
      </c>
      <c r="L469" s="200">
        <v>78.840407999999996</v>
      </c>
      <c r="M469" s="200">
        <v>80.129517000000007</v>
      </c>
      <c r="N469" s="200">
        <v>81.301597999999998</v>
      </c>
      <c r="O469" s="200">
        <v>82.436035000000004</v>
      </c>
      <c r="P469" s="200">
        <v>83.773643000000007</v>
      </c>
      <c r="Q469" s="200">
        <v>84.741530999999995</v>
      </c>
      <c r="R469" s="200">
        <v>85.667869999999994</v>
      </c>
      <c r="S469" s="200">
        <v>86.618094999999997</v>
      </c>
      <c r="T469" s="200">
        <v>87.270118999999994</v>
      </c>
      <c r="U469" s="200">
        <v>88.140006999999997</v>
      </c>
      <c r="V469" s="200">
        <v>89.378990000000002</v>
      </c>
      <c r="W469" s="200">
        <v>90.377289000000005</v>
      </c>
      <c r="X469" s="200">
        <v>91.427504999999996</v>
      </c>
      <c r="Y469" s="200">
        <v>92.150092999999998</v>
      </c>
      <c r="Z469" s="200">
        <v>92.711646999999999</v>
      </c>
      <c r="AA469" s="200">
        <v>93.436081000000001</v>
      </c>
      <c r="AB469" s="200">
        <v>94.244643999999994</v>
      </c>
      <c r="AC469" s="200">
        <v>95.092628000000005</v>
      </c>
      <c r="AD469" s="200">
        <v>95.949127000000004</v>
      </c>
      <c r="AE469" s="200">
        <v>97.146216999999993</v>
      </c>
      <c r="AF469" s="198">
        <v>9.8239999999999994E-3</v>
      </c>
      <c r="AG469" s="37"/>
    </row>
    <row r="470" spans="1:33" ht="15" customHeight="1">
      <c r="A470" s="36" t="s">
        <v>2293</v>
      </c>
      <c r="B470" s="199" t="s">
        <v>2158</v>
      </c>
      <c r="C470" s="200">
        <v>19.303066000000001</v>
      </c>
      <c r="D470" s="200">
        <v>18.333216</v>
      </c>
      <c r="E470" s="200">
        <v>18.029461000000001</v>
      </c>
      <c r="F470" s="200">
        <v>18.137836</v>
      </c>
      <c r="G470" s="200">
        <v>18.537929999999999</v>
      </c>
      <c r="H470" s="200">
        <v>18.851284</v>
      </c>
      <c r="I470" s="200">
        <v>19.077128999999999</v>
      </c>
      <c r="J470" s="200">
        <v>19.236651999999999</v>
      </c>
      <c r="K470" s="200">
        <v>19.335152000000001</v>
      </c>
      <c r="L470" s="200">
        <v>19.469856</v>
      </c>
      <c r="M470" s="200">
        <v>19.687521</v>
      </c>
      <c r="N470" s="200">
        <v>19.848655999999998</v>
      </c>
      <c r="O470" s="200">
        <v>19.989225000000001</v>
      </c>
      <c r="P470" s="200">
        <v>20.241295000000001</v>
      </c>
      <c r="Q470" s="200">
        <v>20.415047000000001</v>
      </c>
      <c r="R470" s="200">
        <v>20.640695999999998</v>
      </c>
      <c r="S470" s="200">
        <v>20.893111999999999</v>
      </c>
      <c r="T470" s="200">
        <v>21.121565</v>
      </c>
      <c r="U470" s="200">
        <v>21.367450999999999</v>
      </c>
      <c r="V470" s="200">
        <v>21.659775</v>
      </c>
      <c r="W470" s="200">
        <v>21.877392</v>
      </c>
      <c r="X470" s="200">
        <v>21.938601999999999</v>
      </c>
      <c r="Y470" s="200">
        <v>22.094207999999998</v>
      </c>
      <c r="Z470" s="200">
        <v>22.286013000000001</v>
      </c>
      <c r="AA470" s="200">
        <v>22.466615999999998</v>
      </c>
      <c r="AB470" s="200">
        <v>22.636144999999999</v>
      </c>
      <c r="AC470" s="200">
        <v>22.793156</v>
      </c>
      <c r="AD470" s="200">
        <v>22.966695999999999</v>
      </c>
      <c r="AE470" s="200">
        <v>23.122903999999998</v>
      </c>
      <c r="AF470" s="198">
        <v>6.4689999999999999E-3</v>
      </c>
      <c r="AG470" s="37"/>
    </row>
    <row r="471" spans="1:33" ht="15" customHeight="1">
      <c r="A471" s="36" t="s">
        <v>2294</v>
      </c>
      <c r="B471" s="199" t="s">
        <v>2159</v>
      </c>
      <c r="C471" s="200">
        <v>5.5932370000000002</v>
      </c>
      <c r="D471" s="200">
        <v>5.2123980000000003</v>
      </c>
      <c r="E471" s="200">
        <v>5.0547370000000003</v>
      </c>
      <c r="F471" s="200">
        <v>4.9820380000000002</v>
      </c>
      <c r="G471" s="200">
        <v>5.0881049999999997</v>
      </c>
      <c r="H471" s="200">
        <v>5.1218459999999997</v>
      </c>
      <c r="I471" s="200">
        <v>5.132212</v>
      </c>
      <c r="J471" s="200">
        <v>5.1231220000000004</v>
      </c>
      <c r="K471" s="200">
        <v>5.0963919999999998</v>
      </c>
      <c r="L471" s="200">
        <v>5.0890250000000004</v>
      </c>
      <c r="M471" s="200">
        <v>5.0918070000000002</v>
      </c>
      <c r="N471" s="200">
        <v>5.1070099999999998</v>
      </c>
      <c r="O471" s="200">
        <v>5.1491939999999996</v>
      </c>
      <c r="P471" s="200">
        <v>5.1946969999999997</v>
      </c>
      <c r="Q471" s="200">
        <v>5.1859479999999998</v>
      </c>
      <c r="R471" s="200">
        <v>5.2110300000000001</v>
      </c>
      <c r="S471" s="200">
        <v>5.2145219999999997</v>
      </c>
      <c r="T471" s="200">
        <v>5.270105</v>
      </c>
      <c r="U471" s="200">
        <v>5.3218170000000002</v>
      </c>
      <c r="V471" s="200">
        <v>5.3678049999999997</v>
      </c>
      <c r="W471" s="200">
        <v>5.4078879999999998</v>
      </c>
      <c r="X471" s="200">
        <v>5.3962519999999996</v>
      </c>
      <c r="Y471" s="200">
        <v>5.391813</v>
      </c>
      <c r="Z471" s="200">
        <v>5.3924450000000004</v>
      </c>
      <c r="AA471" s="200">
        <v>5.4199580000000003</v>
      </c>
      <c r="AB471" s="200">
        <v>5.4140540000000001</v>
      </c>
      <c r="AC471" s="200">
        <v>5.404439</v>
      </c>
      <c r="AD471" s="200">
        <v>5.4131419999999997</v>
      </c>
      <c r="AE471" s="200">
        <v>5.407178</v>
      </c>
      <c r="AF471" s="198">
        <v>-1.2080000000000001E-3</v>
      </c>
      <c r="AG471" s="37"/>
    </row>
    <row r="472" spans="1:33" ht="15" customHeight="1">
      <c r="A472" s="36" t="s">
        <v>2295</v>
      </c>
      <c r="B472" s="199" t="s">
        <v>2160</v>
      </c>
      <c r="C472" s="200">
        <v>1.8457779999999999</v>
      </c>
      <c r="D472" s="200">
        <v>1.7602690000000001</v>
      </c>
      <c r="E472" s="200">
        <v>1.739052</v>
      </c>
      <c r="F472" s="200">
        <v>1.755423</v>
      </c>
      <c r="G472" s="200">
        <v>1.7735909999999999</v>
      </c>
      <c r="H472" s="200">
        <v>1.7966500000000001</v>
      </c>
      <c r="I472" s="200">
        <v>1.813213</v>
      </c>
      <c r="J472" s="200">
        <v>1.8344609999999999</v>
      </c>
      <c r="K472" s="200">
        <v>1.8389850000000001</v>
      </c>
      <c r="L472" s="200">
        <v>1.8631089999999999</v>
      </c>
      <c r="M472" s="200">
        <v>1.878841</v>
      </c>
      <c r="N472" s="200">
        <v>1.8869450000000001</v>
      </c>
      <c r="O472" s="200">
        <v>1.895934</v>
      </c>
      <c r="P472" s="200">
        <v>1.9184540000000001</v>
      </c>
      <c r="Q472" s="200">
        <v>1.949365</v>
      </c>
      <c r="R472" s="200">
        <v>1.966653</v>
      </c>
      <c r="S472" s="200">
        <v>1.996313</v>
      </c>
      <c r="T472" s="200">
        <v>1.9983280000000001</v>
      </c>
      <c r="U472" s="200">
        <v>2.0145339999999998</v>
      </c>
      <c r="V472" s="200">
        <v>2.0354390000000002</v>
      </c>
      <c r="W472" s="200">
        <v>2.0525259999999999</v>
      </c>
      <c r="X472" s="200">
        <v>2.058913</v>
      </c>
      <c r="Y472" s="200">
        <v>2.0757289999999999</v>
      </c>
      <c r="Z472" s="200">
        <v>2.0954380000000001</v>
      </c>
      <c r="AA472" s="200">
        <v>2.108978</v>
      </c>
      <c r="AB472" s="200">
        <v>2.1243940000000001</v>
      </c>
      <c r="AC472" s="200">
        <v>2.1361659999999998</v>
      </c>
      <c r="AD472" s="200">
        <v>2.1484049999999999</v>
      </c>
      <c r="AE472" s="200">
        <v>2.1623510000000001</v>
      </c>
      <c r="AF472" s="198">
        <v>5.6690000000000004E-3</v>
      </c>
      <c r="AG472" s="37"/>
    </row>
    <row r="473" spans="1:33" ht="15" customHeight="1">
      <c r="A473" s="36" t="s">
        <v>2296</v>
      </c>
      <c r="B473" s="199" t="s">
        <v>2161</v>
      </c>
      <c r="C473" s="200">
        <v>11.864051</v>
      </c>
      <c r="D473" s="200">
        <v>11.36055</v>
      </c>
      <c r="E473" s="200">
        <v>11.235673</v>
      </c>
      <c r="F473" s="200">
        <v>11.400373999999999</v>
      </c>
      <c r="G473" s="200">
        <v>11.676233999999999</v>
      </c>
      <c r="H473" s="200">
        <v>11.932788</v>
      </c>
      <c r="I473" s="200">
        <v>12.131705</v>
      </c>
      <c r="J473" s="200">
        <v>12.279069</v>
      </c>
      <c r="K473" s="200">
        <v>12.399775999999999</v>
      </c>
      <c r="L473" s="200">
        <v>12.517721999999999</v>
      </c>
      <c r="M473" s="200">
        <v>12.716873</v>
      </c>
      <c r="N473" s="200">
        <v>12.854701</v>
      </c>
      <c r="O473" s="200">
        <v>12.944096999999999</v>
      </c>
      <c r="P473" s="200">
        <v>13.128143</v>
      </c>
      <c r="Q473" s="200">
        <v>13.279733</v>
      </c>
      <c r="R473" s="200">
        <v>13.463013</v>
      </c>
      <c r="S473" s="200">
        <v>13.682278</v>
      </c>
      <c r="T473" s="200">
        <v>13.853130999999999</v>
      </c>
      <c r="U473" s="200">
        <v>14.031101</v>
      </c>
      <c r="V473" s="200">
        <v>14.25653</v>
      </c>
      <c r="W473" s="200">
        <v>14.416976999999999</v>
      </c>
      <c r="X473" s="200">
        <v>14.483438</v>
      </c>
      <c r="Y473" s="200">
        <v>14.626664999999999</v>
      </c>
      <c r="Z473" s="200">
        <v>14.79813</v>
      </c>
      <c r="AA473" s="200">
        <v>14.937678999999999</v>
      </c>
      <c r="AB473" s="200">
        <v>15.097695999999999</v>
      </c>
      <c r="AC473" s="200">
        <v>15.252549</v>
      </c>
      <c r="AD473" s="200">
        <v>15.405149</v>
      </c>
      <c r="AE473" s="200">
        <v>15.553374</v>
      </c>
      <c r="AF473" s="198">
        <v>9.7169999999999999E-3</v>
      </c>
      <c r="AG473" s="37"/>
    </row>
    <row r="474" spans="1:33" ht="12" customHeight="1">
      <c r="A474" s="36" t="s">
        <v>2297</v>
      </c>
      <c r="B474" s="199" t="s">
        <v>2162</v>
      </c>
      <c r="C474" s="200">
        <v>78.242598999999998</v>
      </c>
      <c r="D474" s="200">
        <v>77.287307999999996</v>
      </c>
      <c r="E474" s="200">
        <v>76.911911000000003</v>
      </c>
      <c r="F474" s="200">
        <v>78.769974000000005</v>
      </c>
      <c r="G474" s="200">
        <v>82.185042999999993</v>
      </c>
      <c r="H474" s="200">
        <v>83.693825000000004</v>
      </c>
      <c r="I474" s="200">
        <v>83.835739000000004</v>
      </c>
      <c r="J474" s="200">
        <v>83.903205999999997</v>
      </c>
      <c r="K474" s="200">
        <v>83.203795999999997</v>
      </c>
      <c r="L474" s="200">
        <v>82.870697000000007</v>
      </c>
      <c r="M474" s="200">
        <v>83.323051000000007</v>
      </c>
      <c r="N474" s="200">
        <v>83.184005999999997</v>
      </c>
      <c r="O474" s="200">
        <v>83.339980999999995</v>
      </c>
      <c r="P474" s="200">
        <v>83.607017999999997</v>
      </c>
      <c r="Q474" s="200">
        <v>83.559021000000001</v>
      </c>
      <c r="R474" s="200">
        <v>84.003021000000004</v>
      </c>
      <c r="S474" s="200">
        <v>84.386786999999998</v>
      </c>
      <c r="T474" s="200">
        <v>84.434753000000001</v>
      </c>
      <c r="U474" s="200">
        <v>84.735061999999999</v>
      </c>
      <c r="V474" s="200">
        <v>85.459395999999998</v>
      </c>
      <c r="W474" s="200">
        <v>85.880020000000002</v>
      </c>
      <c r="X474" s="200">
        <v>85.992294000000001</v>
      </c>
      <c r="Y474" s="200">
        <v>85.787163000000007</v>
      </c>
      <c r="Z474" s="200">
        <v>85.582397</v>
      </c>
      <c r="AA474" s="200">
        <v>85.544594000000004</v>
      </c>
      <c r="AB474" s="200">
        <v>85.570937999999998</v>
      </c>
      <c r="AC474" s="200">
        <v>85.814910999999995</v>
      </c>
      <c r="AD474" s="200">
        <v>85.956490000000002</v>
      </c>
      <c r="AE474" s="200">
        <v>86.014160000000004</v>
      </c>
      <c r="AF474" s="198">
        <v>3.388E-3</v>
      </c>
      <c r="AG474" s="37"/>
    </row>
    <row r="475" spans="1:33" ht="15" customHeight="1">
      <c r="A475" s="36" t="s">
        <v>2298</v>
      </c>
      <c r="B475" s="199" t="s">
        <v>2163</v>
      </c>
      <c r="C475" s="200">
        <v>45.708495999999997</v>
      </c>
      <c r="D475" s="200">
        <v>44.773269999999997</v>
      </c>
      <c r="E475" s="200">
        <v>43.813313000000001</v>
      </c>
      <c r="F475" s="200">
        <v>44.453251000000002</v>
      </c>
      <c r="G475" s="200">
        <v>46.607993999999998</v>
      </c>
      <c r="H475" s="200">
        <v>47.378819</v>
      </c>
      <c r="I475" s="200">
        <v>47.043410999999999</v>
      </c>
      <c r="J475" s="200">
        <v>46.840679000000002</v>
      </c>
      <c r="K475" s="200">
        <v>45.995669999999997</v>
      </c>
      <c r="L475" s="200">
        <v>45.527698999999998</v>
      </c>
      <c r="M475" s="200">
        <v>45.706462999999999</v>
      </c>
      <c r="N475" s="200">
        <v>45.290351999999999</v>
      </c>
      <c r="O475" s="200">
        <v>45.099364999999999</v>
      </c>
      <c r="P475" s="200">
        <v>45.003776999999999</v>
      </c>
      <c r="Q475" s="200">
        <v>44.623356000000001</v>
      </c>
      <c r="R475" s="200">
        <v>44.687359000000001</v>
      </c>
      <c r="S475" s="200">
        <v>44.661911000000003</v>
      </c>
      <c r="T475" s="200">
        <v>44.230038</v>
      </c>
      <c r="U475" s="200">
        <v>44.085514000000003</v>
      </c>
      <c r="V475" s="200">
        <v>44.314582999999999</v>
      </c>
      <c r="W475" s="200">
        <v>44.247826000000003</v>
      </c>
      <c r="X475" s="200">
        <v>43.901119000000001</v>
      </c>
      <c r="Y475" s="200">
        <v>43.279335000000003</v>
      </c>
      <c r="Z475" s="200">
        <v>42.580078</v>
      </c>
      <c r="AA475" s="200">
        <v>42.061774999999997</v>
      </c>
      <c r="AB475" s="200">
        <v>41.701262999999997</v>
      </c>
      <c r="AC475" s="200">
        <v>41.585898999999998</v>
      </c>
      <c r="AD475" s="200">
        <v>41.336758000000003</v>
      </c>
      <c r="AE475" s="200">
        <v>41.010241999999998</v>
      </c>
      <c r="AF475" s="198">
        <v>-3.8660000000000001E-3</v>
      </c>
      <c r="AG475" s="37"/>
    </row>
    <row r="476" spans="1:33" ht="15" customHeight="1">
      <c r="A476" s="36" t="s">
        <v>2299</v>
      </c>
      <c r="B476" s="199" t="s">
        <v>2164</v>
      </c>
      <c r="C476" s="200">
        <v>8.0036919999999991</v>
      </c>
      <c r="D476" s="200">
        <v>7.9063869999999996</v>
      </c>
      <c r="E476" s="200">
        <v>7.9363020000000004</v>
      </c>
      <c r="F476" s="200">
        <v>8.1369410000000002</v>
      </c>
      <c r="G476" s="200">
        <v>8.4110469999999999</v>
      </c>
      <c r="H476" s="200">
        <v>8.5270399999999995</v>
      </c>
      <c r="I476" s="200">
        <v>8.6204800000000006</v>
      </c>
      <c r="J476" s="200">
        <v>8.6304259999999999</v>
      </c>
      <c r="K476" s="200">
        <v>8.5888580000000001</v>
      </c>
      <c r="L476" s="200">
        <v>8.5819010000000002</v>
      </c>
      <c r="M476" s="200">
        <v>8.6262279999999993</v>
      </c>
      <c r="N476" s="200">
        <v>8.7012900000000002</v>
      </c>
      <c r="O476" s="200">
        <v>8.7845650000000006</v>
      </c>
      <c r="P476" s="200">
        <v>8.8796759999999999</v>
      </c>
      <c r="Q476" s="200">
        <v>8.8989259999999994</v>
      </c>
      <c r="R476" s="200">
        <v>8.9591630000000002</v>
      </c>
      <c r="S476" s="200">
        <v>9.0152680000000007</v>
      </c>
      <c r="T476" s="200">
        <v>9.0728760000000008</v>
      </c>
      <c r="U476" s="200">
        <v>9.0804360000000006</v>
      </c>
      <c r="V476" s="200">
        <v>9.1461020000000008</v>
      </c>
      <c r="W476" s="200">
        <v>9.2484079999999995</v>
      </c>
      <c r="X476" s="200">
        <v>9.3040489999999991</v>
      </c>
      <c r="Y476" s="200">
        <v>9.3050809999999995</v>
      </c>
      <c r="Z476" s="200">
        <v>9.3576049999999995</v>
      </c>
      <c r="AA476" s="200">
        <v>9.4223920000000003</v>
      </c>
      <c r="AB476" s="200">
        <v>9.4676100000000005</v>
      </c>
      <c r="AC476" s="200">
        <v>9.4650490000000005</v>
      </c>
      <c r="AD476" s="200">
        <v>9.4833020000000001</v>
      </c>
      <c r="AE476" s="200">
        <v>9.5458660000000002</v>
      </c>
      <c r="AF476" s="198">
        <v>6.313E-3</v>
      </c>
      <c r="AG476" s="37"/>
    </row>
    <row r="477" spans="1:33" ht="15" customHeight="1">
      <c r="A477" s="36" t="s">
        <v>2300</v>
      </c>
      <c r="B477" s="199" t="s">
        <v>2165</v>
      </c>
      <c r="C477" s="200">
        <v>24.530412999999999</v>
      </c>
      <c r="D477" s="200">
        <v>24.607655000000001</v>
      </c>
      <c r="E477" s="200">
        <v>25.162293999999999</v>
      </c>
      <c r="F477" s="200">
        <v>26.179787000000001</v>
      </c>
      <c r="G477" s="200">
        <v>27.166004000000001</v>
      </c>
      <c r="H477" s="200">
        <v>27.787966000000001</v>
      </c>
      <c r="I477" s="200">
        <v>28.171844</v>
      </c>
      <c r="J477" s="200">
        <v>28.432098</v>
      </c>
      <c r="K477" s="200">
        <v>28.619271999999999</v>
      </c>
      <c r="L477" s="200">
        <v>28.761099000000002</v>
      </c>
      <c r="M477" s="200">
        <v>28.990362000000001</v>
      </c>
      <c r="N477" s="200">
        <v>29.192361999999999</v>
      </c>
      <c r="O477" s="200">
        <v>29.456049</v>
      </c>
      <c r="P477" s="200">
        <v>29.723564</v>
      </c>
      <c r="Q477" s="200">
        <v>30.036736999999999</v>
      </c>
      <c r="R477" s="200">
        <v>30.356497000000001</v>
      </c>
      <c r="S477" s="200">
        <v>30.709612</v>
      </c>
      <c r="T477" s="200">
        <v>31.131837999999998</v>
      </c>
      <c r="U477" s="200">
        <v>31.569113000000002</v>
      </c>
      <c r="V477" s="200">
        <v>31.998709000000002</v>
      </c>
      <c r="W477" s="200">
        <v>32.383785000000003</v>
      </c>
      <c r="X477" s="200">
        <v>32.787125000000003</v>
      </c>
      <c r="Y477" s="200">
        <v>33.202747000000002</v>
      </c>
      <c r="Z477" s="200">
        <v>33.644714</v>
      </c>
      <c r="AA477" s="200">
        <v>34.060425000000002</v>
      </c>
      <c r="AB477" s="200">
        <v>34.402065</v>
      </c>
      <c r="AC477" s="200">
        <v>34.763961999999999</v>
      </c>
      <c r="AD477" s="200">
        <v>35.136429</v>
      </c>
      <c r="AE477" s="200">
        <v>35.45805</v>
      </c>
      <c r="AF477" s="198">
        <v>1.3245E-2</v>
      </c>
      <c r="AG477" s="37"/>
    </row>
    <row r="478" spans="1:33" ht="15" customHeight="1">
      <c r="A478" s="36" t="s">
        <v>2301</v>
      </c>
      <c r="B478" s="199" t="s">
        <v>2166</v>
      </c>
      <c r="C478" s="200">
        <v>108.23170500000001</v>
      </c>
      <c r="D478" s="200">
        <v>106.166237</v>
      </c>
      <c r="E478" s="200">
        <v>105.335548</v>
      </c>
      <c r="F478" s="200">
        <v>107.01190200000001</v>
      </c>
      <c r="G478" s="200">
        <v>110.957138</v>
      </c>
      <c r="H478" s="200">
        <v>114.012474</v>
      </c>
      <c r="I478" s="200">
        <v>115.38228599999999</v>
      </c>
      <c r="J478" s="200">
        <v>116.408607</v>
      </c>
      <c r="K478" s="200">
        <v>116.668678</v>
      </c>
      <c r="L478" s="200">
        <v>117.47811900000001</v>
      </c>
      <c r="M478" s="200">
        <v>119.91023300000001</v>
      </c>
      <c r="N478" s="200">
        <v>121.99498699999999</v>
      </c>
      <c r="O478" s="200">
        <v>123.951103</v>
      </c>
      <c r="P478" s="200">
        <v>126.557678</v>
      </c>
      <c r="Q478" s="200">
        <v>129.04780600000001</v>
      </c>
      <c r="R478" s="200">
        <v>131.61891199999999</v>
      </c>
      <c r="S478" s="200">
        <v>134.345337</v>
      </c>
      <c r="T478" s="200">
        <v>136.108261</v>
      </c>
      <c r="U478" s="200">
        <v>137.76014699999999</v>
      </c>
      <c r="V478" s="200">
        <v>140.65721099999999</v>
      </c>
      <c r="W478" s="200">
        <v>142.77993799999999</v>
      </c>
      <c r="X478" s="200">
        <v>144.15142800000001</v>
      </c>
      <c r="Y478" s="200">
        <v>144.55950899999999</v>
      </c>
      <c r="Z478" s="200">
        <v>144.20941199999999</v>
      </c>
      <c r="AA478" s="200">
        <v>144.19378699999999</v>
      </c>
      <c r="AB478" s="200">
        <v>144.70901499999999</v>
      </c>
      <c r="AC478" s="200">
        <v>145.339676</v>
      </c>
      <c r="AD478" s="200">
        <v>145.596115</v>
      </c>
      <c r="AE478" s="200">
        <v>146.84903</v>
      </c>
      <c r="AF478" s="198">
        <v>1.0957E-2</v>
      </c>
      <c r="AG478" s="37"/>
    </row>
    <row r="479" spans="1:33" ht="15" customHeight="1">
      <c r="A479" s="36" t="s">
        <v>2302</v>
      </c>
      <c r="B479" s="199" t="s">
        <v>2167</v>
      </c>
      <c r="C479" s="200">
        <v>109.14041899999999</v>
      </c>
      <c r="D479" s="200">
        <v>107.145302</v>
      </c>
      <c r="E479" s="200">
        <v>106.66334500000001</v>
      </c>
      <c r="F479" s="200">
        <v>107.220917</v>
      </c>
      <c r="G479" s="200">
        <v>111.386421</v>
      </c>
      <c r="H479" s="200">
        <v>114.44744900000001</v>
      </c>
      <c r="I479" s="200">
        <v>114.975227</v>
      </c>
      <c r="J479" s="200">
        <v>115.53325700000001</v>
      </c>
      <c r="K479" s="200">
        <v>115.904099</v>
      </c>
      <c r="L479" s="200">
        <v>117.153969</v>
      </c>
      <c r="M479" s="200">
        <v>119.762726</v>
      </c>
      <c r="N479" s="200">
        <v>121.503998</v>
      </c>
      <c r="O479" s="200">
        <v>122.88314099999999</v>
      </c>
      <c r="P479" s="200">
        <v>124.599548</v>
      </c>
      <c r="Q479" s="200">
        <v>125.86608099999999</v>
      </c>
      <c r="R479" s="200">
        <v>126.972206</v>
      </c>
      <c r="S479" s="200">
        <v>128.24336199999999</v>
      </c>
      <c r="T479" s="200">
        <v>128.975266</v>
      </c>
      <c r="U479" s="200">
        <v>129.54518100000001</v>
      </c>
      <c r="V479" s="200">
        <v>130.823792</v>
      </c>
      <c r="W479" s="200">
        <v>131.59783899999999</v>
      </c>
      <c r="X479" s="200">
        <v>131.68769800000001</v>
      </c>
      <c r="Y479" s="200">
        <v>131.529572</v>
      </c>
      <c r="Z479" s="200">
        <v>131.15493799999999</v>
      </c>
      <c r="AA479" s="200">
        <v>131.588684</v>
      </c>
      <c r="AB479" s="200">
        <v>132.14033499999999</v>
      </c>
      <c r="AC479" s="200">
        <v>132.76185599999999</v>
      </c>
      <c r="AD479" s="200">
        <v>132.963425</v>
      </c>
      <c r="AE479" s="200">
        <v>133.53228799999999</v>
      </c>
      <c r="AF479" s="198">
        <v>7.2300000000000003E-3</v>
      </c>
      <c r="AG479" s="37"/>
    </row>
    <row r="480" spans="1:33" ht="15" customHeight="1">
      <c r="A480" s="36" t="s">
        <v>2303</v>
      </c>
      <c r="B480" s="199" t="s">
        <v>2168</v>
      </c>
      <c r="C480" s="200">
        <v>49.897269999999999</v>
      </c>
      <c r="D480" s="200">
        <v>50.431663999999998</v>
      </c>
      <c r="E480" s="200">
        <v>51.579681000000001</v>
      </c>
      <c r="F480" s="200">
        <v>53.067993000000001</v>
      </c>
      <c r="G480" s="200">
        <v>54.97139</v>
      </c>
      <c r="H480" s="200">
        <v>56.485484999999997</v>
      </c>
      <c r="I480" s="200">
        <v>57.640324</v>
      </c>
      <c r="J480" s="200">
        <v>58.340705999999997</v>
      </c>
      <c r="K480" s="200">
        <v>58.629294999999999</v>
      </c>
      <c r="L480" s="200">
        <v>59.079281000000002</v>
      </c>
      <c r="M480" s="200">
        <v>59.844256999999999</v>
      </c>
      <c r="N480" s="200">
        <v>60.704113</v>
      </c>
      <c r="O480" s="200">
        <v>61.689414999999997</v>
      </c>
      <c r="P480" s="200">
        <v>62.676670000000001</v>
      </c>
      <c r="Q480" s="200">
        <v>63.639381</v>
      </c>
      <c r="R480" s="200">
        <v>64.780158999999998</v>
      </c>
      <c r="S480" s="200">
        <v>65.868294000000006</v>
      </c>
      <c r="T480" s="200">
        <v>66.925888</v>
      </c>
      <c r="U480" s="200">
        <v>68.115593000000004</v>
      </c>
      <c r="V480" s="200">
        <v>69.334571999999994</v>
      </c>
      <c r="W480" s="200">
        <v>70.411118000000002</v>
      </c>
      <c r="X480" s="200">
        <v>71.440674000000001</v>
      </c>
      <c r="Y480" s="200">
        <v>72.338448</v>
      </c>
      <c r="Z480" s="200">
        <v>73.101662000000005</v>
      </c>
      <c r="AA480" s="200">
        <v>73.967635999999999</v>
      </c>
      <c r="AB480" s="200">
        <v>74.907425000000003</v>
      </c>
      <c r="AC480" s="200">
        <v>75.879951000000005</v>
      </c>
      <c r="AD480" s="200">
        <v>77.024551000000002</v>
      </c>
      <c r="AE480" s="200">
        <v>78.229918999999995</v>
      </c>
      <c r="AF480" s="198">
        <v>1.619E-2</v>
      </c>
      <c r="AG480" s="37"/>
    </row>
    <row r="481" spans="1:33" ht="15" customHeight="1">
      <c r="A481" s="36" t="s">
        <v>2304</v>
      </c>
      <c r="B481" s="199" t="s">
        <v>2169</v>
      </c>
      <c r="C481" s="200">
        <v>412.46954299999999</v>
      </c>
      <c r="D481" s="200">
        <v>417.89108299999998</v>
      </c>
      <c r="E481" s="200">
        <v>417.35598800000002</v>
      </c>
      <c r="F481" s="200">
        <v>413.24292000000003</v>
      </c>
      <c r="G481" s="200">
        <v>412.68988000000002</v>
      </c>
      <c r="H481" s="200">
        <v>417.67575099999999</v>
      </c>
      <c r="I481" s="200">
        <v>420.17404199999999</v>
      </c>
      <c r="J481" s="200">
        <v>419.41357399999998</v>
      </c>
      <c r="K481" s="200">
        <v>418.79940800000003</v>
      </c>
      <c r="L481" s="200">
        <v>421.35613999999998</v>
      </c>
      <c r="M481" s="200">
        <v>429.64126599999997</v>
      </c>
      <c r="N481" s="200">
        <v>436.72302200000001</v>
      </c>
      <c r="O481" s="200">
        <v>441.47766100000001</v>
      </c>
      <c r="P481" s="200">
        <v>446.87341300000003</v>
      </c>
      <c r="Q481" s="200">
        <v>451.42984000000001</v>
      </c>
      <c r="R481" s="200">
        <v>453.83883700000001</v>
      </c>
      <c r="S481" s="200">
        <v>457.67224099999999</v>
      </c>
      <c r="T481" s="200">
        <v>459.89883400000002</v>
      </c>
      <c r="U481" s="200">
        <v>463.30676299999999</v>
      </c>
      <c r="V481" s="200">
        <v>468.483429</v>
      </c>
      <c r="W481" s="200">
        <v>473.96493500000003</v>
      </c>
      <c r="X481" s="200">
        <v>477.96984900000001</v>
      </c>
      <c r="Y481" s="200">
        <v>480.39566000000002</v>
      </c>
      <c r="Z481" s="200">
        <v>483.03417999999999</v>
      </c>
      <c r="AA481" s="200">
        <v>487.31839000000002</v>
      </c>
      <c r="AB481" s="200">
        <v>492.15875199999999</v>
      </c>
      <c r="AC481" s="200">
        <v>496.63876299999998</v>
      </c>
      <c r="AD481" s="200">
        <v>500.772583</v>
      </c>
      <c r="AE481" s="200">
        <v>506.23336799999998</v>
      </c>
      <c r="AF481" s="198">
        <v>7.3419999999999996E-3</v>
      </c>
      <c r="AG481" s="37"/>
    </row>
    <row r="482" spans="1:33" ht="15" customHeight="1">
      <c r="A482" s="36" t="s">
        <v>2305</v>
      </c>
      <c r="B482" s="199" t="s">
        <v>2170</v>
      </c>
      <c r="C482" s="200">
        <v>32.509932999999997</v>
      </c>
      <c r="D482" s="200">
        <v>32.481696999999997</v>
      </c>
      <c r="E482" s="200">
        <v>32.815413999999997</v>
      </c>
      <c r="F482" s="200">
        <v>33.542026999999997</v>
      </c>
      <c r="G482" s="200">
        <v>34.420498000000002</v>
      </c>
      <c r="H482" s="200">
        <v>35.208534</v>
      </c>
      <c r="I482" s="200">
        <v>35.809189000000003</v>
      </c>
      <c r="J482" s="200">
        <v>36.318114999999999</v>
      </c>
      <c r="K482" s="200">
        <v>36.664226999999997</v>
      </c>
      <c r="L482" s="200">
        <v>36.839965999999997</v>
      </c>
      <c r="M482" s="200">
        <v>37.607056</v>
      </c>
      <c r="N482" s="200">
        <v>38.686332999999998</v>
      </c>
      <c r="O482" s="200">
        <v>39.785625000000003</v>
      </c>
      <c r="P482" s="200">
        <v>40.980209000000002</v>
      </c>
      <c r="Q482" s="200">
        <v>42.101542999999999</v>
      </c>
      <c r="R482" s="200">
        <v>43.325405000000003</v>
      </c>
      <c r="S482" s="200">
        <v>44.646023</v>
      </c>
      <c r="T482" s="200">
        <v>45.885544000000003</v>
      </c>
      <c r="U482" s="200">
        <v>47.131950000000003</v>
      </c>
      <c r="V482" s="200">
        <v>48.513714</v>
      </c>
      <c r="W482" s="200">
        <v>49.780422000000002</v>
      </c>
      <c r="X482" s="200">
        <v>51.024441000000003</v>
      </c>
      <c r="Y482" s="200">
        <v>52.233688000000001</v>
      </c>
      <c r="Z482" s="200">
        <v>53.370170999999999</v>
      </c>
      <c r="AA482" s="200">
        <v>54.620232000000001</v>
      </c>
      <c r="AB482" s="200">
        <v>55.957748000000002</v>
      </c>
      <c r="AC482" s="200">
        <v>57.390754999999999</v>
      </c>
      <c r="AD482" s="200">
        <v>58.844329999999999</v>
      </c>
      <c r="AE482" s="200">
        <v>60.449680000000001</v>
      </c>
      <c r="AF482" s="198">
        <v>2.24E-2</v>
      </c>
      <c r="AG482" s="37"/>
    </row>
    <row r="483" spans="1:33" ht="15" customHeight="1">
      <c r="A483" s="36" t="s">
        <v>2306</v>
      </c>
      <c r="B483" s="199" t="s">
        <v>2171</v>
      </c>
      <c r="C483" s="200">
        <v>28.530221999999998</v>
      </c>
      <c r="D483" s="200">
        <v>28.077912999999999</v>
      </c>
      <c r="E483" s="200">
        <v>27.892263</v>
      </c>
      <c r="F483" s="200">
        <v>27.031441000000001</v>
      </c>
      <c r="G483" s="200">
        <v>26.861512999999999</v>
      </c>
      <c r="H483" s="200">
        <v>26.883538999999999</v>
      </c>
      <c r="I483" s="200">
        <v>26.979884999999999</v>
      </c>
      <c r="J483" s="200">
        <v>27.135998000000001</v>
      </c>
      <c r="K483" s="200">
        <v>27.255962</v>
      </c>
      <c r="L483" s="200">
        <v>27.386118</v>
      </c>
      <c r="M483" s="200">
        <v>27.776827000000001</v>
      </c>
      <c r="N483" s="200">
        <v>28.137951000000001</v>
      </c>
      <c r="O483" s="200">
        <v>28.474347999999999</v>
      </c>
      <c r="P483" s="200">
        <v>28.736336000000001</v>
      </c>
      <c r="Q483" s="200">
        <v>28.907526000000001</v>
      </c>
      <c r="R483" s="200">
        <v>29.187760999999998</v>
      </c>
      <c r="S483" s="200">
        <v>29.538018999999998</v>
      </c>
      <c r="T483" s="200">
        <v>29.779820999999998</v>
      </c>
      <c r="U483" s="200">
        <v>30.040897000000001</v>
      </c>
      <c r="V483" s="200">
        <v>30.358273000000001</v>
      </c>
      <c r="W483" s="200">
        <v>30.627904999999998</v>
      </c>
      <c r="X483" s="200">
        <v>30.832464000000002</v>
      </c>
      <c r="Y483" s="200">
        <v>30.991928000000001</v>
      </c>
      <c r="Z483" s="200">
        <v>31.141068000000001</v>
      </c>
      <c r="AA483" s="200">
        <v>31.367027</v>
      </c>
      <c r="AB483" s="200">
        <v>31.61187</v>
      </c>
      <c r="AC483" s="200">
        <v>31.863636</v>
      </c>
      <c r="AD483" s="200">
        <v>32.099029999999999</v>
      </c>
      <c r="AE483" s="200">
        <v>32.382767000000001</v>
      </c>
      <c r="AF483" s="198">
        <v>4.5339999999999998E-3</v>
      </c>
      <c r="AG483" s="37"/>
    </row>
    <row r="484" spans="1:33" ht="15" customHeight="1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>
      <c r="A485" s="36" t="s">
        <v>2307</v>
      </c>
      <c r="B485" s="201" t="s">
        <v>2172</v>
      </c>
      <c r="C485" s="197">
        <v>1752.619263</v>
      </c>
      <c r="D485" s="197">
        <v>1740.1617429999999</v>
      </c>
      <c r="E485" s="197">
        <v>1733.2620850000001</v>
      </c>
      <c r="F485" s="197">
        <v>1739.764038</v>
      </c>
      <c r="G485" s="197">
        <v>1763.4495850000001</v>
      </c>
      <c r="H485" s="197">
        <v>1787.443237</v>
      </c>
      <c r="I485" s="197">
        <v>1802.2935789999999</v>
      </c>
      <c r="J485" s="197">
        <v>1813.3623050000001</v>
      </c>
      <c r="K485" s="197">
        <v>1818.9948730000001</v>
      </c>
      <c r="L485" s="197">
        <v>1828.2626949999999</v>
      </c>
      <c r="M485" s="197">
        <v>1849.1467290000001</v>
      </c>
      <c r="N485" s="197">
        <v>1867.7491460000001</v>
      </c>
      <c r="O485" s="197">
        <v>1885.265625</v>
      </c>
      <c r="P485" s="197">
        <v>1905.715332</v>
      </c>
      <c r="Q485" s="197">
        <v>1922.520874</v>
      </c>
      <c r="R485" s="197">
        <v>1939.362427</v>
      </c>
      <c r="S485" s="197">
        <v>1957.841187</v>
      </c>
      <c r="T485" s="197">
        <v>1971.403687</v>
      </c>
      <c r="U485" s="197">
        <v>1988.0778809999999</v>
      </c>
      <c r="V485" s="197">
        <v>2011.1125489999999</v>
      </c>
      <c r="W485" s="197">
        <v>2031.828857</v>
      </c>
      <c r="X485" s="197">
        <v>2047.9774170000001</v>
      </c>
      <c r="Y485" s="197">
        <v>2058.6826169999999</v>
      </c>
      <c r="Z485" s="197">
        <v>2067.5454100000002</v>
      </c>
      <c r="AA485" s="197">
        <v>2080.5102539999998</v>
      </c>
      <c r="AB485" s="197">
        <v>2095.5429690000001</v>
      </c>
      <c r="AC485" s="197">
        <v>2111.4873050000001</v>
      </c>
      <c r="AD485" s="197">
        <v>2126.5729980000001</v>
      </c>
      <c r="AE485" s="197">
        <v>2145.4438479999999</v>
      </c>
      <c r="AF485" s="195">
        <v>7.2490000000000002E-3</v>
      </c>
      <c r="AG485" s="37"/>
    </row>
    <row r="486" spans="1:33" ht="15" customHeight="1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>
      <c r="A488" s="35"/>
      <c r="B488" s="216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>
      <c r="A489" s="35"/>
      <c r="B489" s="37" t="s">
        <v>2173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>
      <c r="A490" s="35"/>
      <c r="B490" s="37" t="s">
        <v>2567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>
      <c r="B560" s="221"/>
      <c r="C560" s="221"/>
      <c r="D560" s="221"/>
      <c r="E560" s="221"/>
      <c r="F560" s="221"/>
      <c r="G560" s="221"/>
      <c r="H560" s="221"/>
      <c r="I560" s="221"/>
      <c r="J560" s="221"/>
      <c r="K560" s="221"/>
      <c r="L560" s="221"/>
      <c r="M560" s="221"/>
      <c r="N560" s="221"/>
      <c r="O560" s="221"/>
      <c r="P560" s="221"/>
      <c r="Q560" s="221"/>
      <c r="R560" s="221"/>
      <c r="S560" s="221"/>
      <c r="T560" s="221"/>
      <c r="U560" s="221"/>
      <c r="V560" s="221"/>
      <c r="W560" s="221"/>
      <c r="X560" s="221"/>
      <c r="Y560" s="221"/>
      <c r="Z560" s="221"/>
      <c r="AA560" s="221"/>
      <c r="AB560" s="221"/>
      <c r="AC560" s="221"/>
      <c r="AD560" s="221"/>
      <c r="AE560" s="221"/>
      <c r="AF560" s="221"/>
      <c r="AG560" s="37"/>
    </row>
    <row r="561" spans="2:33" ht="15" customHeight="1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>
      <c r="A585" s="36" t="s">
        <v>2308</v>
      </c>
      <c r="B585" s="205" t="s">
        <v>2309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7" t="s">
        <v>1999</v>
      </c>
      <c r="AG585" s="37"/>
    </row>
    <row r="586" spans="1:33" ht="12" customHeight="1">
      <c r="A586" s="35"/>
      <c r="B586" s="206" t="s">
        <v>2310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7" t="s">
        <v>2000</v>
      </c>
      <c r="AG586" s="37"/>
    </row>
    <row r="587" spans="1:33" ht="12" customHeight="1">
      <c r="A587" s="35"/>
      <c r="B587" s="206"/>
      <c r="C587" s="189"/>
      <c r="D587" s="189"/>
      <c r="E587" s="189"/>
      <c r="F587" s="189"/>
      <c r="G587" s="189"/>
      <c r="H587" s="189"/>
      <c r="I587" s="189"/>
      <c r="J587" s="189"/>
      <c r="K587" s="189"/>
      <c r="L587" s="189"/>
      <c r="M587" s="189"/>
      <c r="N587" s="189"/>
      <c r="O587" s="189"/>
      <c r="P587" s="189"/>
      <c r="Q587" s="189"/>
      <c r="R587" s="189"/>
      <c r="S587" s="189"/>
      <c r="T587" s="189"/>
      <c r="U587" s="189"/>
      <c r="V587" s="189"/>
      <c r="W587" s="189"/>
      <c r="X587" s="189"/>
      <c r="Y587" s="189"/>
      <c r="Z587" s="189"/>
      <c r="AA587" s="189"/>
      <c r="AB587" s="189"/>
      <c r="AC587" s="189"/>
      <c r="AD587" s="189"/>
      <c r="AE587" s="189"/>
      <c r="AF587" s="187" t="s">
        <v>2099</v>
      </c>
      <c r="AG587" s="37"/>
    </row>
    <row r="588" spans="1:33" ht="12" customHeight="1" thickBot="1">
      <c r="A588" s="35"/>
      <c r="B588" s="207" t="s">
        <v>2132</v>
      </c>
      <c r="C588" s="207">
        <v>2022</v>
      </c>
      <c r="D588" s="207">
        <v>2023</v>
      </c>
      <c r="E588" s="207">
        <v>2024</v>
      </c>
      <c r="F588" s="207">
        <v>2025</v>
      </c>
      <c r="G588" s="207">
        <v>2026</v>
      </c>
      <c r="H588" s="207">
        <v>2027</v>
      </c>
      <c r="I588" s="207">
        <v>2028</v>
      </c>
      <c r="J588" s="207">
        <v>2029</v>
      </c>
      <c r="K588" s="207">
        <v>2030</v>
      </c>
      <c r="L588" s="207">
        <v>2031</v>
      </c>
      <c r="M588" s="207">
        <v>2032</v>
      </c>
      <c r="N588" s="207">
        <v>2033</v>
      </c>
      <c r="O588" s="207">
        <v>2034</v>
      </c>
      <c r="P588" s="207">
        <v>2035</v>
      </c>
      <c r="Q588" s="207">
        <v>2036</v>
      </c>
      <c r="R588" s="207">
        <v>2037</v>
      </c>
      <c r="S588" s="207">
        <v>2038</v>
      </c>
      <c r="T588" s="207">
        <v>2039</v>
      </c>
      <c r="U588" s="207">
        <v>2040</v>
      </c>
      <c r="V588" s="207">
        <v>2041</v>
      </c>
      <c r="W588" s="207">
        <v>2042</v>
      </c>
      <c r="X588" s="207">
        <v>2043</v>
      </c>
      <c r="Y588" s="207">
        <v>2044</v>
      </c>
      <c r="Z588" s="207">
        <v>2045</v>
      </c>
      <c r="AA588" s="207">
        <v>2046</v>
      </c>
      <c r="AB588" s="207">
        <v>2047</v>
      </c>
      <c r="AC588" s="207">
        <v>2048</v>
      </c>
      <c r="AD588" s="207">
        <v>2049</v>
      </c>
      <c r="AE588" s="207">
        <v>2050</v>
      </c>
      <c r="AF588" s="208">
        <v>2050</v>
      </c>
      <c r="AG588" s="37"/>
    </row>
    <row r="589" spans="1:33" ht="12" customHeight="1" thickTop="1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>
      <c r="A590" s="36" t="s">
        <v>2311</v>
      </c>
      <c r="B590" s="201" t="s">
        <v>2133</v>
      </c>
      <c r="C590" s="197">
        <v>19750.261718999998</v>
      </c>
      <c r="D590" s="197">
        <v>19905.609375</v>
      </c>
      <c r="E590" s="197">
        <v>20081.880859000001</v>
      </c>
      <c r="F590" s="197">
        <v>20386.224609000001</v>
      </c>
      <c r="G590" s="197">
        <v>20841.882812</v>
      </c>
      <c r="H590" s="197">
        <v>21287.755859000001</v>
      </c>
      <c r="I590" s="197">
        <v>21695.880859000001</v>
      </c>
      <c r="J590" s="197">
        <v>22060.623047000001</v>
      </c>
      <c r="K590" s="197">
        <v>22380.796875</v>
      </c>
      <c r="L590" s="197">
        <v>22721.648438</v>
      </c>
      <c r="M590" s="197">
        <v>23132.277343999998</v>
      </c>
      <c r="N590" s="197">
        <v>23585.296875</v>
      </c>
      <c r="O590" s="197">
        <v>24054.847656000002</v>
      </c>
      <c r="P590" s="197">
        <v>24533.841797000001</v>
      </c>
      <c r="Q590" s="197">
        <v>25026.417968999998</v>
      </c>
      <c r="R590" s="197">
        <v>25540.740234000001</v>
      </c>
      <c r="S590" s="197">
        <v>26075.976562</v>
      </c>
      <c r="T590" s="197">
        <v>26606.574218999998</v>
      </c>
      <c r="U590" s="197">
        <v>27195.669922000001</v>
      </c>
      <c r="V590" s="197">
        <v>27810.150390999999</v>
      </c>
      <c r="W590" s="197">
        <v>28404.6875</v>
      </c>
      <c r="X590" s="197">
        <v>28996.335938</v>
      </c>
      <c r="Y590" s="197">
        <v>29571.818359000001</v>
      </c>
      <c r="Z590" s="197">
        <v>30144.392577999999</v>
      </c>
      <c r="AA590" s="197">
        <v>30744.0625</v>
      </c>
      <c r="AB590" s="197">
        <v>31369.007812</v>
      </c>
      <c r="AC590" s="197">
        <v>32033.580077999999</v>
      </c>
      <c r="AD590" s="197">
        <v>32711.115234000001</v>
      </c>
      <c r="AE590" s="197">
        <v>33403.691405999998</v>
      </c>
      <c r="AF590" s="195">
        <v>1.8945E-2</v>
      </c>
      <c r="AG590" s="37"/>
    </row>
    <row r="591" spans="1:33" ht="15" customHeight="1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>
      <c r="A592" s="36" t="s">
        <v>2312</v>
      </c>
      <c r="B592" s="201" t="s">
        <v>2134</v>
      </c>
      <c r="C592" s="197">
        <v>10.877644999999999</v>
      </c>
      <c r="D592" s="197">
        <v>10.952577</v>
      </c>
      <c r="E592" s="197">
        <v>10.860965999999999</v>
      </c>
      <c r="F592" s="197">
        <v>10.822221000000001</v>
      </c>
      <c r="G592" s="197">
        <v>10.864800000000001</v>
      </c>
      <c r="H592" s="197">
        <v>10.930103000000001</v>
      </c>
      <c r="I592" s="197">
        <v>10.987719999999999</v>
      </c>
      <c r="J592" s="197">
        <v>11.018287000000001</v>
      </c>
      <c r="K592" s="197">
        <v>11.027108</v>
      </c>
      <c r="L592" s="197">
        <v>11.024183000000001</v>
      </c>
      <c r="M592" s="197">
        <v>11.042543999999999</v>
      </c>
      <c r="N592" s="197">
        <v>11.085326</v>
      </c>
      <c r="O592" s="197">
        <v>11.156546000000001</v>
      </c>
      <c r="P592" s="197">
        <v>11.219301</v>
      </c>
      <c r="Q592" s="197">
        <v>11.251764</v>
      </c>
      <c r="R592" s="197">
        <v>11.284566999999999</v>
      </c>
      <c r="S592" s="197">
        <v>11.327024</v>
      </c>
      <c r="T592" s="197">
        <v>11.364228000000001</v>
      </c>
      <c r="U592" s="197">
        <v>11.410247999999999</v>
      </c>
      <c r="V592" s="197">
        <v>11.450934999999999</v>
      </c>
      <c r="W592" s="197">
        <v>11.491752</v>
      </c>
      <c r="X592" s="197">
        <v>11.514924000000001</v>
      </c>
      <c r="Y592" s="197">
        <v>11.529377</v>
      </c>
      <c r="Z592" s="197">
        <v>11.546125999999999</v>
      </c>
      <c r="AA592" s="197">
        <v>11.570036999999999</v>
      </c>
      <c r="AB592" s="197">
        <v>11.60369</v>
      </c>
      <c r="AC592" s="197">
        <v>11.641218</v>
      </c>
      <c r="AD592" s="197">
        <v>11.680809</v>
      </c>
      <c r="AE592" s="197">
        <v>11.721719999999999</v>
      </c>
      <c r="AF592" s="195">
        <v>2.673E-3</v>
      </c>
      <c r="AG592" s="37"/>
    </row>
    <row r="593" spans="1:33" ht="15" customHeight="1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>
      <c r="A594" s="35"/>
      <c r="B594" s="201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>
      <c r="A596" s="35"/>
      <c r="B596" s="201" t="s">
        <v>2135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>
      <c r="A597" s="36" t="s">
        <v>2313</v>
      </c>
      <c r="B597" s="199" t="s">
        <v>2136</v>
      </c>
      <c r="C597" s="200">
        <v>59.098624999999998</v>
      </c>
      <c r="D597" s="200">
        <v>59.761456000000003</v>
      </c>
      <c r="E597" s="200">
        <v>60.388770999999998</v>
      </c>
      <c r="F597" s="200">
        <v>61.323340999999999</v>
      </c>
      <c r="G597" s="200">
        <v>62.446674000000002</v>
      </c>
      <c r="H597" s="200">
        <v>63.477299000000002</v>
      </c>
      <c r="I597" s="200">
        <v>64.545417999999998</v>
      </c>
      <c r="J597" s="200">
        <v>65.410858000000005</v>
      </c>
      <c r="K597" s="200">
        <v>66.373977999999994</v>
      </c>
      <c r="L597" s="200">
        <v>67.529822999999993</v>
      </c>
      <c r="M597" s="200">
        <v>68.550803999999999</v>
      </c>
      <c r="N597" s="200">
        <v>69.390586999999996</v>
      </c>
      <c r="O597" s="200">
        <v>70.226212000000004</v>
      </c>
      <c r="P597" s="200">
        <v>71.164330000000007</v>
      </c>
      <c r="Q597" s="200">
        <v>71.970673000000005</v>
      </c>
      <c r="R597" s="200">
        <v>72.910140999999996</v>
      </c>
      <c r="S597" s="200">
        <v>73.844521</v>
      </c>
      <c r="T597" s="200">
        <v>74.837577999999993</v>
      </c>
      <c r="U597" s="200">
        <v>75.779381000000001</v>
      </c>
      <c r="V597" s="200">
        <v>76.722747999999996</v>
      </c>
      <c r="W597" s="200">
        <v>77.692345000000003</v>
      </c>
      <c r="X597" s="200">
        <v>78.641068000000004</v>
      </c>
      <c r="Y597" s="200">
        <v>79.548987999999994</v>
      </c>
      <c r="Z597" s="200">
        <v>80.478583999999998</v>
      </c>
      <c r="AA597" s="200">
        <v>81.417891999999995</v>
      </c>
      <c r="AB597" s="200">
        <v>82.344604000000004</v>
      </c>
      <c r="AC597" s="200">
        <v>83.298973000000004</v>
      </c>
      <c r="AD597" s="200">
        <v>84.263717999999997</v>
      </c>
      <c r="AE597" s="200">
        <v>85.224022000000005</v>
      </c>
      <c r="AF597" s="198">
        <v>1.316E-2</v>
      </c>
      <c r="AG597" s="37"/>
    </row>
    <row r="598" spans="1:33" ht="15" customHeight="1">
      <c r="A598" s="36" t="s">
        <v>2314</v>
      </c>
      <c r="B598" s="199" t="s">
        <v>2137</v>
      </c>
      <c r="C598" s="200">
        <v>26.008458999999998</v>
      </c>
      <c r="D598" s="200">
        <v>25.0501</v>
      </c>
      <c r="E598" s="200">
        <v>24.553394000000001</v>
      </c>
      <c r="F598" s="200">
        <v>24.437152999999999</v>
      </c>
      <c r="G598" s="200">
        <v>24.636581</v>
      </c>
      <c r="H598" s="200">
        <v>24.500011000000001</v>
      </c>
      <c r="I598" s="200">
        <v>24.486073999999999</v>
      </c>
      <c r="J598" s="200">
        <v>24.265544999999999</v>
      </c>
      <c r="K598" s="200">
        <v>24.129116</v>
      </c>
      <c r="L598" s="200">
        <v>23.873777</v>
      </c>
      <c r="M598" s="200">
        <v>23.777764999999999</v>
      </c>
      <c r="N598" s="200">
        <v>23.653904000000001</v>
      </c>
      <c r="O598" s="200">
        <v>23.475764999999999</v>
      </c>
      <c r="P598" s="200">
        <v>23.466411999999998</v>
      </c>
      <c r="Q598" s="200">
        <v>23.372070000000001</v>
      </c>
      <c r="R598" s="200">
        <v>23.278305</v>
      </c>
      <c r="S598" s="200">
        <v>23.230286</v>
      </c>
      <c r="T598" s="200">
        <v>23.163937000000001</v>
      </c>
      <c r="U598" s="200">
        <v>23.157769999999999</v>
      </c>
      <c r="V598" s="200">
        <v>23.149448</v>
      </c>
      <c r="W598" s="200">
        <v>23.147801999999999</v>
      </c>
      <c r="X598" s="200">
        <v>23.22118</v>
      </c>
      <c r="Y598" s="200">
        <v>23.22418</v>
      </c>
      <c r="Z598" s="200">
        <v>23.186150000000001</v>
      </c>
      <c r="AA598" s="200">
        <v>23.050159000000001</v>
      </c>
      <c r="AB598" s="200">
        <v>22.860661</v>
      </c>
      <c r="AC598" s="200">
        <v>22.872471000000001</v>
      </c>
      <c r="AD598" s="200">
        <v>22.843641000000002</v>
      </c>
      <c r="AE598" s="200">
        <v>22.726853999999999</v>
      </c>
      <c r="AF598" s="198">
        <v>-4.8050000000000002E-3</v>
      </c>
      <c r="AG598" s="37"/>
    </row>
    <row r="599" spans="1:33" ht="15" customHeight="1">
      <c r="A599" s="36" t="s">
        <v>2315</v>
      </c>
      <c r="B599" s="199" t="s">
        <v>2138</v>
      </c>
      <c r="C599" s="200">
        <v>99.126609999999999</v>
      </c>
      <c r="D599" s="200">
        <v>96.599227999999997</v>
      </c>
      <c r="E599" s="200">
        <v>95.782448000000002</v>
      </c>
      <c r="F599" s="200">
        <v>97.328902999999997</v>
      </c>
      <c r="G599" s="200">
        <v>98.95993</v>
      </c>
      <c r="H599" s="200">
        <v>99.445114000000004</v>
      </c>
      <c r="I599" s="200">
        <v>100.35379</v>
      </c>
      <c r="J599" s="200">
        <v>102.777985</v>
      </c>
      <c r="K599" s="200">
        <v>104.073318</v>
      </c>
      <c r="L599" s="200">
        <v>104.08957700000001</v>
      </c>
      <c r="M599" s="200">
        <v>103.992867</v>
      </c>
      <c r="N599" s="200">
        <v>104.397339</v>
      </c>
      <c r="O599" s="200">
        <v>104.752945</v>
      </c>
      <c r="P599" s="200">
        <v>105.826767</v>
      </c>
      <c r="Q599" s="200">
        <v>107.085526</v>
      </c>
      <c r="R599" s="200">
        <v>108.61460099999999</v>
      </c>
      <c r="S599" s="200">
        <v>110.48754099999999</v>
      </c>
      <c r="T599" s="200">
        <v>111.828163</v>
      </c>
      <c r="U599" s="200">
        <v>113.113091</v>
      </c>
      <c r="V599" s="200">
        <v>114.885368</v>
      </c>
      <c r="W599" s="200">
        <v>116.592735</v>
      </c>
      <c r="X599" s="200">
        <v>117.846878</v>
      </c>
      <c r="Y599" s="200">
        <v>118.9272</v>
      </c>
      <c r="Z599" s="200">
        <v>120.08322099999999</v>
      </c>
      <c r="AA599" s="200">
        <v>121.38207199999999</v>
      </c>
      <c r="AB599" s="200">
        <v>122.702324</v>
      </c>
      <c r="AC599" s="200">
        <v>123.971603</v>
      </c>
      <c r="AD599" s="200">
        <v>125.31596399999999</v>
      </c>
      <c r="AE599" s="200">
        <v>127.060608</v>
      </c>
      <c r="AF599" s="198">
        <v>8.9060000000000007E-3</v>
      </c>
      <c r="AG599" s="37"/>
    </row>
    <row r="600" spans="1:33" ht="15" customHeight="1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>
      <c r="A601" s="35"/>
      <c r="B601" s="201" t="s">
        <v>2139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>
      <c r="A602" s="36" t="s">
        <v>2316</v>
      </c>
      <c r="B602" s="199" t="s">
        <v>2140</v>
      </c>
      <c r="C602" s="200">
        <v>130.90751599999999</v>
      </c>
      <c r="D602" s="200">
        <v>133.75067100000001</v>
      </c>
      <c r="E602" s="200">
        <v>134.72923299999999</v>
      </c>
      <c r="F602" s="200">
        <v>135.72137499999999</v>
      </c>
      <c r="G602" s="200">
        <v>137.147873</v>
      </c>
      <c r="H602" s="200">
        <v>138.525284</v>
      </c>
      <c r="I602" s="200">
        <v>140.11128199999999</v>
      </c>
      <c r="J602" s="200">
        <v>141.45309399999999</v>
      </c>
      <c r="K602" s="200">
        <v>142.93547100000001</v>
      </c>
      <c r="L602" s="200">
        <v>144.52439899999999</v>
      </c>
      <c r="M602" s="200">
        <v>145.82566800000001</v>
      </c>
      <c r="N602" s="200">
        <v>147.04306</v>
      </c>
      <c r="O602" s="200">
        <v>148.45431500000001</v>
      </c>
      <c r="P602" s="200">
        <v>149.93606600000001</v>
      </c>
      <c r="Q602" s="200">
        <v>151.6987</v>
      </c>
      <c r="R602" s="200">
        <v>153.34291099999999</v>
      </c>
      <c r="S602" s="200">
        <v>155.10311899999999</v>
      </c>
      <c r="T602" s="200">
        <v>156.92796300000001</v>
      </c>
      <c r="U602" s="200">
        <v>158.920242</v>
      </c>
      <c r="V602" s="200">
        <v>160.87252799999999</v>
      </c>
      <c r="W602" s="200">
        <v>162.63445999999999</v>
      </c>
      <c r="X602" s="200">
        <v>164.40429700000001</v>
      </c>
      <c r="Y602" s="200">
        <v>166.11352500000001</v>
      </c>
      <c r="Z602" s="200">
        <v>167.849625</v>
      </c>
      <c r="AA602" s="200">
        <v>169.54615799999999</v>
      </c>
      <c r="AB602" s="200">
        <v>171.21571399999999</v>
      </c>
      <c r="AC602" s="200">
        <v>172.913971</v>
      </c>
      <c r="AD602" s="200">
        <v>174.64524800000001</v>
      </c>
      <c r="AE602" s="200">
        <v>176.38270600000001</v>
      </c>
      <c r="AF602" s="198">
        <v>1.0706E-2</v>
      </c>
      <c r="AG602" s="37"/>
    </row>
    <row r="603" spans="1:33" ht="15" customHeight="1">
      <c r="A603" s="36" t="s">
        <v>2317</v>
      </c>
      <c r="B603" s="199" t="s">
        <v>2141</v>
      </c>
      <c r="C603" s="200">
        <v>5.0570029999999999</v>
      </c>
      <c r="D603" s="200">
        <v>5.0469390000000001</v>
      </c>
      <c r="E603" s="200">
        <v>5.0518720000000004</v>
      </c>
      <c r="F603" s="200">
        <v>5.0677029999999998</v>
      </c>
      <c r="G603" s="200">
        <v>5.1184390000000004</v>
      </c>
      <c r="H603" s="200">
        <v>5.2048620000000003</v>
      </c>
      <c r="I603" s="200">
        <v>5.3078070000000004</v>
      </c>
      <c r="J603" s="200">
        <v>5.3909909999999996</v>
      </c>
      <c r="K603" s="200">
        <v>5.4629349999999999</v>
      </c>
      <c r="L603" s="200">
        <v>5.5365520000000004</v>
      </c>
      <c r="M603" s="200">
        <v>5.5870430000000004</v>
      </c>
      <c r="N603" s="200">
        <v>5.6523909999999997</v>
      </c>
      <c r="O603" s="200">
        <v>5.6892120000000004</v>
      </c>
      <c r="P603" s="200">
        <v>5.7441969999999998</v>
      </c>
      <c r="Q603" s="200">
        <v>5.8001620000000003</v>
      </c>
      <c r="R603" s="200">
        <v>5.8653050000000002</v>
      </c>
      <c r="S603" s="200">
        <v>5.921062</v>
      </c>
      <c r="T603" s="200">
        <v>5.9824809999999999</v>
      </c>
      <c r="U603" s="200">
        <v>6.0762280000000004</v>
      </c>
      <c r="V603" s="200">
        <v>6.1784540000000003</v>
      </c>
      <c r="W603" s="200">
        <v>6.2622770000000001</v>
      </c>
      <c r="X603" s="200">
        <v>6.347823</v>
      </c>
      <c r="Y603" s="200">
        <v>6.4336929999999999</v>
      </c>
      <c r="Z603" s="200">
        <v>6.5187480000000004</v>
      </c>
      <c r="AA603" s="200">
        <v>6.6097869999999999</v>
      </c>
      <c r="AB603" s="200">
        <v>6.7099580000000003</v>
      </c>
      <c r="AC603" s="200">
        <v>6.8369619999999998</v>
      </c>
      <c r="AD603" s="200">
        <v>6.9717690000000001</v>
      </c>
      <c r="AE603" s="200">
        <v>7.1071039999999996</v>
      </c>
      <c r="AF603" s="198">
        <v>1.2227999999999999E-2</v>
      </c>
      <c r="AG603" s="37"/>
    </row>
    <row r="604" spans="1:33" ht="15" customHeight="1">
      <c r="A604" s="36" t="s">
        <v>2318</v>
      </c>
      <c r="B604" s="199" t="s">
        <v>2142</v>
      </c>
      <c r="C604" s="200">
        <v>2.4059889999999999</v>
      </c>
      <c r="D604" s="200">
        <v>2.3681969999999999</v>
      </c>
      <c r="E604" s="200">
        <v>2.351877</v>
      </c>
      <c r="F604" s="200">
        <v>2.3430399999999998</v>
      </c>
      <c r="G604" s="200">
        <v>2.3924590000000001</v>
      </c>
      <c r="H604" s="200">
        <v>2.4504920000000001</v>
      </c>
      <c r="I604" s="200">
        <v>2.4781240000000002</v>
      </c>
      <c r="J604" s="200">
        <v>2.4843850000000001</v>
      </c>
      <c r="K604" s="200">
        <v>2.4693329999999998</v>
      </c>
      <c r="L604" s="200">
        <v>2.4777819999999999</v>
      </c>
      <c r="M604" s="200">
        <v>2.4901659999999999</v>
      </c>
      <c r="N604" s="200">
        <v>2.4974219999999998</v>
      </c>
      <c r="O604" s="200">
        <v>2.5116800000000001</v>
      </c>
      <c r="P604" s="200">
        <v>2.5103900000000001</v>
      </c>
      <c r="Q604" s="200">
        <v>2.5015010000000002</v>
      </c>
      <c r="R604" s="200">
        <v>2.486723</v>
      </c>
      <c r="S604" s="200">
        <v>2.479158</v>
      </c>
      <c r="T604" s="200">
        <v>2.4486729999999999</v>
      </c>
      <c r="U604" s="200">
        <v>2.4411149999999999</v>
      </c>
      <c r="V604" s="200">
        <v>2.439981</v>
      </c>
      <c r="W604" s="200">
        <v>2.4199139999999999</v>
      </c>
      <c r="X604" s="200">
        <v>2.3953850000000001</v>
      </c>
      <c r="Y604" s="200">
        <v>2.3651779999999998</v>
      </c>
      <c r="Z604" s="200">
        <v>2.3327499999999999</v>
      </c>
      <c r="AA604" s="200">
        <v>2.3050899999999999</v>
      </c>
      <c r="AB604" s="200">
        <v>2.2816450000000001</v>
      </c>
      <c r="AC604" s="200">
        <v>2.2596500000000002</v>
      </c>
      <c r="AD604" s="200">
        <v>2.2378969999999998</v>
      </c>
      <c r="AE604" s="200">
        <v>2.2137519999999999</v>
      </c>
      <c r="AF604" s="198">
        <v>-2.97E-3</v>
      </c>
      <c r="AG604" s="37"/>
    </row>
    <row r="605" spans="1:33" ht="15" customHeight="1">
      <c r="A605" s="36" t="s">
        <v>2319</v>
      </c>
      <c r="B605" s="199" t="s">
        <v>2143</v>
      </c>
      <c r="C605" s="200">
        <v>7.9030370000000003</v>
      </c>
      <c r="D605" s="200">
        <v>7.1078770000000002</v>
      </c>
      <c r="E605" s="200">
        <v>6.8526680000000004</v>
      </c>
      <c r="F605" s="200">
        <v>6.9391020000000001</v>
      </c>
      <c r="G605" s="200">
        <v>6.8315070000000002</v>
      </c>
      <c r="H605" s="200">
        <v>6.7967060000000004</v>
      </c>
      <c r="I605" s="200">
        <v>6.9001710000000003</v>
      </c>
      <c r="J605" s="200">
        <v>6.9825059999999999</v>
      </c>
      <c r="K605" s="200">
        <v>6.9541510000000004</v>
      </c>
      <c r="L605" s="200">
        <v>6.9203200000000002</v>
      </c>
      <c r="M605" s="200">
        <v>6.9812459999999996</v>
      </c>
      <c r="N605" s="200">
        <v>7.0747369999999998</v>
      </c>
      <c r="O605" s="200">
        <v>7.1627039999999997</v>
      </c>
      <c r="P605" s="200">
        <v>7.2182599999999999</v>
      </c>
      <c r="Q605" s="200">
        <v>7.1851089999999997</v>
      </c>
      <c r="R605" s="200">
        <v>7.208825</v>
      </c>
      <c r="S605" s="200">
        <v>7.2059610000000003</v>
      </c>
      <c r="T605" s="200">
        <v>7.2050070000000002</v>
      </c>
      <c r="U605" s="200">
        <v>7.2743890000000002</v>
      </c>
      <c r="V605" s="200">
        <v>7.3947139999999996</v>
      </c>
      <c r="W605" s="200">
        <v>7.4510339999999999</v>
      </c>
      <c r="X605" s="200">
        <v>7.4762199999999996</v>
      </c>
      <c r="Y605" s="200">
        <v>7.4428369999999999</v>
      </c>
      <c r="Z605" s="200">
        <v>7.3518530000000002</v>
      </c>
      <c r="AA605" s="200">
        <v>7.2806990000000003</v>
      </c>
      <c r="AB605" s="200">
        <v>7.2525810000000002</v>
      </c>
      <c r="AC605" s="200">
        <v>7.2331909999999997</v>
      </c>
      <c r="AD605" s="200">
        <v>7.2386999999999997</v>
      </c>
      <c r="AE605" s="200">
        <v>7.2785310000000001</v>
      </c>
      <c r="AF605" s="198">
        <v>-2.9359999999999998E-3</v>
      </c>
      <c r="AG605" s="37"/>
    </row>
    <row r="606" spans="1:33" ht="15" customHeight="1">
      <c r="A606" s="36" t="s">
        <v>2320</v>
      </c>
      <c r="B606" s="199" t="s">
        <v>2144</v>
      </c>
      <c r="C606" s="200">
        <v>5.7401330000000002</v>
      </c>
      <c r="D606" s="200">
        <v>5.6742210000000002</v>
      </c>
      <c r="E606" s="200">
        <v>5.7064139999999997</v>
      </c>
      <c r="F606" s="200">
        <v>5.7218099999999996</v>
      </c>
      <c r="G606" s="200">
        <v>5.9193639999999998</v>
      </c>
      <c r="H606" s="200">
        <v>6.1220569999999999</v>
      </c>
      <c r="I606" s="200">
        <v>6.2021220000000001</v>
      </c>
      <c r="J606" s="200">
        <v>6.3011509999999999</v>
      </c>
      <c r="K606" s="200">
        <v>6.3772180000000001</v>
      </c>
      <c r="L606" s="200">
        <v>6.448931</v>
      </c>
      <c r="M606" s="200">
        <v>6.6223720000000004</v>
      </c>
      <c r="N606" s="200">
        <v>6.7024509999999999</v>
      </c>
      <c r="O606" s="200">
        <v>6.8033000000000001</v>
      </c>
      <c r="P606" s="200">
        <v>6.9779809999999998</v>
      </c>
      <c r="Q606" s="200">
        <v>7.1243340000000002</v>
      </c>
      <c r="R606" s="200">
        <v>7.2582120000000003</v>
      </c>
      <c r="S606" s="200">
        <v>7.4365269999999999</v>
      </c>
      <c r="T606" s="200">
        <v>7.574128</v>
      </c>
      <c r="U606" s="200">
        <v>7.7142790000000003</v>
      </c>
      <c r="V606" s="200">
        <v>7.9666639999999997</v>
      </c>
      <c r="W606" s="200">
        <v>8.1409950000000002</v>
      </c>
      <c r="X606" s="200">
        <v>8.2511519999999994</v>
      </c>
      <c r="Y606" s="200">
        <v>8.3419089999999994</v>
      </c>
      <c r="Z606" s="200">
        <v>8.3703959999999995</v>
      </c>
      <c r="AA606" s="200">
        <v>8.4903399999999998</v>
      </c>
      <c r="AB606" s="200">
        <v>8.6180140000000005</v>
      </c>
      <c r="AC606" s="200">
        <v>8.7582140000000006</v>
      </c>
      <c r="AD606" s="200">
        <v>8.8706010000000006</v>
      </c>
      <c r="AE606" s="200">
        <v>9.1047030000000007</v>
      </c>
      <c r="AF606" s="198">
        <v>1.6611999999999998E-2</v>
      </c>
      <c r="AG606" s="37"/>
    </row>
    <row r="607" spans="1:33" ht="15" customHeight="1">
      <c r="A607" s="36" t="s">
        <v>2321</v>
      </c>
      <c r="B607" s="199" t="s">
        <v>2145</v>
      </c>
      <c r="C607" s="200">
        <v>9.8561700000000005</v>
      </c>
      <c r="D607" s="200">
        <v>9.5491229999999998</v>
      </c>
      <c r="E607" s="200">
        <v>9.3150750000000002</v>
      </c>
      <c r="F607" s="200">
        <v>9.2612240000000003</v>
      </c>
      <c r="G607" s="200">
        <v>9.2927540000000004</v>
      </c>
      <c r="H607" s="200">
        <v>9.3191369999999996</v>
      </c>
      <c r="I607" s="200">
        <v>9.3660689999999995</v>
      </c>
      <c r="J607" s="200">
        <v>9.4047619999999998</v>
      </c>
      <c r="K607" s="200">
        <v>9.4532129999999999</v>
      </c>
      <c r="L607" s="200">
        <v>9.5203249999999997</v>
      </c>
      <c r="M607" s="200">
        <v>9.5798830000000006</v>
      </c>
      <c r="N607" s="200">
        <v>9.6412549999999992</v>
      </c>
      <c r="O607" s="200">
        <v>9.7013569999999998</v>
      </c>
      <c r="P607" s="200">
        <v>9.8018249999999991</v>
      </c>
      <c r="Q607" s="200">
        <v>9.8773739999999997</v>
      </c>
      <c r="R607" s="200">
        <v>9.9498510000000007</v>
      </c>
      <c r="S607" s="200">
        <v>10.051551999999999</v>
      </c>
      <c r="T607" s="200">
        <v>10.131123000000001</v>
      </c>
      <c r="U607" s="200">
        <v>10.238925</v>
      </c>
      <c r="V607" s="200">
        <v>10.361242000000001</v>
      </c>
      <c r="W607" s="200">
        <v>10.466004999999999</v>
      </c>
      <c r="X607" s="200">
        <v>10.564933</v>
      </c>
      <c r="Y607" s="200">
        <v>10.634611</v>
      </c>
      <c r="Z607" s="200">
        <v>10.692159999999999</v>
      </c>
      <c r="AA607" s="200">
        <v>10.750372</v>
      </c>
      <c r="AB607" s="200">
        <v>10.821156999999999</v>
      </c>
      <c r="AC607" s="200">
        <v>10.889348999999999</v>
      </c>
      <c r="AD607" s="200">
        <v>10.954758</v>
      </c>
      <c r="AE607" s="200">
        <v>11.030132999999999</v>
      </c>
      <c r="AF607" s="198">
        <v>4.0270000000000002E-3</v>
      </c>
      <c r="AG607" s="37"/>
    </row>
    <row r="608" spans="1:33" ht="15" customHeight="1">
      <c r="A608" s="36" t="s">
        <v>2322</v>
      </c>
      <c r="B608" s="199" t="s">
        <v>2146</v>
      </c>
      <c r="C608" s="200">
        <v>10.920774</v>
      </c>
      <c r="D608" s="200">
        <v>10.796566</v>
      </c>
      <c r="E608" s="200">
        <v>10.705888</v>
      </c>
      <c r="F608" s="200">
        <v>10.717752000000001</v>
      </c>
      <c r="G608" s="200">
        <v>10.751758000000001</v>
      </c>
      <c r="H608" s="200">
        <v>10.754132999999999</v>
      </c>
      <c r="I608" s="200">
        <v>10.831956</v>
      </c>
      <c r="J608" s="200">
        <v>10.929812999999999</v>
      </c>
      <c r="K608" s="200">
        <v>11.070682</v>
      </c>
      <c r="L608" s="200">
        <v>11.240943</v>
      </c>
      <c r="M608" s="200">
        <v>11.277628</v>
      </c>
      <c r="N608" s="200">
        <v>11.243157</v>
      </c>
      <c r="O608" s="200">
        <v>11.208078</v>
      </c>
      <c r="P608" s="200">
        <v>11.186726999999999</v>
      </c>
      <c r="Q608" s="200">
        <v>11.200756999999999</v>
      </c>
      <c r="R608" s="200">
        <v>11.215769999999999</v>
      </c>
      <c r="S608" s="200">
        <v>11.26314</v>
      </c>
      <c r="T608" s="200">
        <v>11.286662</v>
      </c>
      <c r="U608" s="200">
        <v>11.420811</v>
      </c>
      <c r="V608" s="200">
        <v>11.482452</v>
      </c>
      <c r="W608" s="200">
        <v>11.456061999999999</v>
      </c>
      <c r="X608" s="200">
        <v>11.508943</v>
      </c>
      <c r="Y608" s="200">
        <v>11.596207</v>
      </c>
      <c r="Z608" s="200">
        <v>11.820774999999999</v>
      </c>
      <c r="AA608" s="200">
        <v>12.015613</v>
      </c>
      <c r="AB608" s="200">
        <v>12.175065</v>
      </c>
      <c r="AC608" s="200">
        <v>12.306995000000001</v>
      </c>
      <c r="AD608" s="200">
        <v>12.507325</v>
      </c>
      <c r="AE608" s="200">
        <v>12.697483999999999</v>
      </c>
      <c r="AF608" s="198">
        <v>5.398E-3</v>
      </c>
      <c r="AG608" s="37"/>
    </row>
    <row r="609" spans="1:33" ht="12" customHeight="1">
      <c r="A609" s="36" t="s">
        <v>2323</v>
      </c>
      <c r="B609" s="199" t="s">
        <v>2147</v>
      </c>
      <c r="C609" s="200">
        <v>55.588341</v>
      </c>
      <c r="D609" s="200">
        <v>51.88485</v>
      </c>
      <c r="E609" s="200">
        <v>51.056472999999997</v>
      </c>
      <c r="F609" s="200">
        <v>52.222321000000001</v>
      </c>
      <c r="G609" s="200">
        <v>53.405223999999997</v>
      </c>
      <c r="H609" s="200">
        <v>54.514651999999998</v>
      </c>
      <c r="I609" s="200">
        <v>55.553215000000002</v>
      </c>
      <c r="J609" s="200">
        <v>56.153717</v>
      </c>
      <c r="K609" s="200">
        <v>56.849029999999999</v>
      </c>
      <c r="L609" s="200">
        <v>57.655372999999997</v>
      </c>
      <c r="M609" s="200">
        <v>58.626266000000001</v>
      </c>
      <c r="N609" s="200">
        <v>59.630141999999999</v>
      </c>
      <c r="O609" s="200">
        <v>60.913761000000001</v>
      </c>
      <c r="P609" s="200">
        <v>62.718055999999997</v>
      </c>
      <c r="Q609" s="200">
        <v>63.973663000000002</v>
      </c>
      <c r="R609" s="200">
        <v>65.377052000000006</v>
      </c>
      <c r="S609" s="200">
        <v>66.820083999999994</v>
      </c>
      <c r="T609" s="200">
        <v>68.020538000000002</v>
      </c>
      <c r="U609" s="200">
        <v>69.940871999999999</v>
      </c>
      <c r="V609" s="200">
        <v>71.926872000000003</v>
      </c>
      <c r="W609" s="200">
        <v>73.793045000000006</v>
      </c>
      <c r="X609" s="200">
        <v>75.316483000000005</v>
      </c>
      <c r="Y609" s="200">
        <v>76.524529000000001</v>
      </c>
      <c r="Z609" s="200">
        <v>77.600860999999995</v>
      </c>
      <c r="AA609" s="200">
        <v>78.939453</v>
      </c>
      <c r="AB609" s="200">
        <v>80.207915999999997</v>
      </c>
      <c r="AC609" s="200">
        <v>81.687798000000001</v>
      </c>
      <c r="AD609" s="200">
        <v>83.386527999999998</v>
      </c>
      <c r="AE609" s="200">
        <v>84.711205000000007</v>
      </c>
      <c r="AF609" s="198">
        <v>1.5159000000000001E-2</v>
      </c>
      <c r="AG609" s="37"/>
    </row>
    <row r="610" spans="1:33" ht="15" customHeight="1">
      <c r="A610" s="36" t="s">
        <v>2324</v>
      </c>
      <c r="B610" s="199" t="s">
        <v>2148</v>
      </c>
      <c r="C610" s="200">
        <v>30.949978000000002</v>
      </c>
      <c r="D610" s="200">
        <v>29.357127999999999</v>
      </c>
      <c r="E610" s="200">
        <v>28.463493</v>
      </c>
      <c r="F610" s="200">
        <v>29.579042000000001</v>
      </c>
      <c r="G610" s="200">
        <v>30.526436</v>
      </c>
      <c r="H610" s="200">
        <v>31.300021999999998</v>
      </c>
      <c r="I610" s="200">
        <v>32.002029</v>
      </c>
      <c r="J610" s="200">
        <v>32.350883000000003</v>
      </c>
      <c r="K610" s="200">
        <v>32.882389000000003</v>
      </c>
      <c r="L610" s="200">
        <v>33.502097999999997</v>
      </c>
      <c r="M610" s="200">
        <v>34.108657999999998</v>
      </c>
      <c r="N610" s="200">
        <v>34.683703999999999</v>
      </c>
      <c r="O610" s="200">
        <v>35.418090999999997</v>
      </c>
      <c r="P610" s="200">
        <v>36.582850999999998</v>
      </c>
      <c r="Q610" s="200">
        <v>37.171157999999998</v>
      </c>
      <c r="R610" s="200">
        <v>37.927321999999997</v>
      </c>
      <c r="S610" s="200">
        <v>38.657992999999998</v>
      </c>
      <c r="T610" s="200">
        <v>39.082756000000003</v>
      </c>
      <c r="U610" s="200">
        <v>40.181984</v>
      </c>
      <c r="V610" s="200">
        <v>41.155216000000003</v>
      </c>
      <c r="W610" s="200">
        <v>41.984444000000003</v>
      </c>
      <c r="X610" s="200">
        <v>42.523910999999998</v>
      </c>
      <c r="Y610" s="200">
        <v>42.830154</v>
      </c>
      <c r="Z610" s="200">
        <v>43.157817999999999</v>
      </c>
      <c r="AA610" s="200">
        <v>43.704548000000003</v>
      </c>
      <c r="AB610" s="200">
        <v>44.109917000000003</v>
      </c>
      <c r="AC610" s="200">
        <v>44.673859</v>
      </c>
      <c r="AD610" s="200">
        <v>45.462890999999999</v>
      </c>
      <c r="AE610" s="200">
        <v>45.925632</v>
      </c>
      <c r="AF610" s="198">
        <v>1.4194E-2</v>
      </c>
      <c r="AG610" s="37"/>
    </row>
    <row r="611" spans="1:33" ht="15" customHeight="1">
      <c r="A611" s="36" t="s">
        <v>2325</v>
      </c>
      <c r="B611" s="199" t="s">
        <v>2149</v>
      </c>
      <c r="C611" s="200">
        <v>2.1796340000000001</v>
      </c>
      <c r="D611" s="200">
        <v>2.2002280000000001</v>
      </c>
      <c r="E611" s="200">
        <v>2.2032280000000002</v>
      </c>
      <c r="F611" s="200">
        <v>2.2701639999999998</v>
      </c>
      <c r="G611" s="200">
        <v>2.3344499999999999</v>
      </c>
      <c r="H611" s="200">
        <v>2.3618760000000001</v>
      </c>
      <c r="I611" s="200">
        <v>2.3864860000000001</v>
      </c>
      <c r="J611" s="200">
        <v>2.3955099999999998</v>
      </c>
      <c r="K611" s="200">
        <v>2.4163450000000002</v>
      </c>
      <c r="L611" s="200">
        <v>2.4184559999999999</v>
      </c>
      <c r="M611" s="200">
        <v>2.4330349999999998</v>
      </c>
      <c r="N611" s="200">
        <v>2.479149</v>
      </c>
      <c r="O611" s="200">
        <v>2.519876</v>
      </c>
      <c r="P611" s="200">
        <v>2.5678640000000001</v>
      </c>
      <c r="Q611" s="200">
        <v>2.599135</v>
      </c>
      <c r="R611" s="200">
        <v>2.6263380000000001</v>
      </c>
      <c r="S611" s="200">
        <v>2.662738</v>
      </c>
      <c r="T611" s="200">
        <v>2.6924790000000001</v>
      </c>
      <c r="U611" s="200">
        <v>2.7686630000000001</v>
      </c>
      <c r="V611" s="200">
        <v>2.8507600000000002</v>
      </c>
      <c r="W611" s="200">
        <v>2.9009749999999999</v>
      </c>
      <c r="X611" s="200">
        <v>2.9493469999999999</v>
      </c>
      <c r="Y611" s="200">
        <v>2.977617</v>
      </c>
      <c r="Z611" s="200">
        <v>2.9969749999999999</v>
      </c>
      <c r="AA611" s="200">
        <v>3.013074</v>
      </c>
      <c r="AB611" s="200">
        <v>3.0396079999999999</v>
      </c>
      <c r="AC611" s="200">
        <v>3.0766930000000001</v>
      </c>
      <c r="AD611" s="200">
        <v>3.11131</v>
      </c>
      <c r="AE611" s="200">
        <v>3.141918</v>
      </c>
      <c r="AF611" s="198">
        <v>1.3146E-2</v>
      </c>
      <c r="AG611" s="37"/>
    </row>
    <row r="612" spans="1:33" ht="15" customHeight="1">
      <c r="A612" s="36" t="s">
        <v>2326</v>
      </c>
      <c r="B612" s="199" t="s">
        <v>2150</v>
      </c>
      <c r="C612" s="200">
        <v>17.061095999999999</v>
      </c>
      <c r="D612" s="200">
        <v>15.499019000000001</v>
      </c>
      <c r="E612" s="200">
        <v>14.39974</v>
      </c>
      <c r="F612" s="200">
        <v>15.042885999999999</v>
      </c>
      <c r="G612" s="200">
        <v>15.345591000000001</v>
      </c>
      <c r="H612" s="200">
        <v>15.614908</v>
      </c>
      <c r="I612" s="200">
        <v>15.905367999999999</v>
      </c>
      <c r="J612" s="200">
        <v>15.95058</v>
      </c>
      <c r="K612" s="200">
        <v>16.200828999999999</v>
      </c>
      <c r="L612" s="200">
        <v>16.479156</v>
      </c>
      <c r="M612" s="200">
        <v>16.660397</v>
      </c>
      <c r="N612" s="200">
        <v>16.805531999999999</v>
      </c>
      <c r="O612" s="200">
        <v>17.085438</v>
      </c>
      <c r="P612" s="200">
        <v>17.812548</v>
      </c>
      <c r="Q612" s="200">
        <v>18.062431</v>
      </c>
      <c r="R612" s="200">
        <v>18.510838</v>
      </c>
      <c r="S612" s="200">
        <v>18.896211999999998</v>
      </c>
      <c r="T612" s="200">
        <v>19.113081000000001</v>
      </c>
      <c r="U612" s="200">
        <v>19.811662999999999</v>
      </c>
      <c r="V612" s="200">
        <v>20.312705999999999</v>
      </c>
      <c r="W612" s="200">
        <v>20.857924000000001</v>
      </c>
      <c r="X612" s="200">
        <v>21.158985000000001</v>
      </c>
      <c r="Y612" s="200">
        <v>21.343323000000002</v>
      </c>
      <c r="Z612" s="200">
        <v>21.566336</v>
      </c>
      <c r="AA612" s="200">
        <v>21.965406000000002</v>
      </c>
      <c r="AB612" s="200">
        <v>22.140454999999999</v>
      </c>
      <c r="AC612" s="200">
        <v>22.453547</v>
      </c>
      <c r="AD612" s="200">
        <v>23.008692</v>
      </c>
      <c r="AE612" s="200">
        <v>23.234615000000002</v>
      </c>
      <c r="AF612" s="198">
        <v>1.1091E-2</v>
      </c>
      <c r="AG612" s="37"/>
    </row>
    <row r="613" spans="1:33" ht="15" customHeight="1">
      <c r="A613" s="36" t="s">
        <v>2327</v>
      </c>
      <c r="B613" s="199" t="s">
        <v>2151</v>
      </c>
      <c r="C613" s="200">
        <v>3.9929619999999999</v>
      </c>
      <c r="D613" s="200">
        <v>3.9609760000000001</v>
      </c>
      <c r="E613" s="200">
        <v>4.0113079999999997</v>
      </c>
      <c r="F613" s="200">
        <v>4.13171</v>
      </c>
      <c r="G613" s="200">
        <v>4.343439</v>
      </c>
      <c r="H613" s="200">
        <v>4.5367350000000002</v>
      </c>
      <c r="I613" s="200">
        <v>4.7176799999999997</v>
      </c>
      <c r="J613" s="200">
        <v>4.842104</v>
      </c>
      <c r="K613" s="200">
        <v>4.9636180000000003</v>
      </c>
      <c r="L613" s="200">
        <v>5.1081789999999998</v>
      </c>
      <c r="M613" s="200">
        <v>5.2758580000000004</v>
      </c>
      <c r="N613" s="200">
        <v>5.453443</v>
      </c>
      <c r="O613" s="200">
        <v>5.6243090000000002</v>
      </c>
      <c r="P613" s="200">
        <v>5.7833300000000003</v>
      </c>
      <c r="Q613" s="200">
        <v>5.9420080000000004</v>
      </c>
      <c r="R613" s="200">
        <v>6.0809810000000004</v>
      </c>
      <c r="S613" s="200">
        <v>6.2371420000000004</v>
      </c>
      <c r="T613" s="200">
        <v>6.372064</v>
      </c>
      <c r="U613" s="200">
        <v>6.5917760000000003</v>
      </c>
      <c r="V613" s="200">
        <v>6.8156040000000004</v>
      </c>
      <c r="W613" s="200">
        <v>6.9860819999999997</v>
      </c>
      <c r="X613" s="200">
        <v>7.1744380000000003</v>
      </c>
      <c r="Y613" s="200">
        <v>7.3287979999999999</v>
      </c>
      <c r="Z613" s="200">
        <v>7.4849249999999996</v>
      </c>
      <c r="AA613" s="200">
        <v>7.6458729999999999</v>
      </c>
      <c r="AB613" s="200">
        <v>7.8242950000000002</v>
      </c>
      <c r="AC613" s="200">
        <v>8.0176309999999997</v>
      </c>
      <c r="AD613" s="200">
        <v>8.2024969999999993</v>
      </c>
      <c r="AE613" s="200">
        <v>8.3814240000000009</v>
      </c>
      <c r="AF613" s="198">
        <v>2.6835000000000001E-2</v>
      </c>
      <c r="AG613" s="37"/>
    </row>
    <row r="614" spans="1:33" ht="15" customHeight="1">
      <c r="A614" s="36" t="s">
        <v>2328</v>
      </c>
      <c r="B614" s="199" t="s">
        <v>2152</v>
      </c>
      <c r="C614" s="200">
        <v>7.7162860000000002</v>
      </c>
      <c r="D614" s="200">
        <v>7.6969050000000001</v>
      </c>
      <c r="E614" s="200">
        <v>7.8492170000000003</v>
      </c>
      <c r="F614" s="200">
        <v>8.1342829999999999</v>
      </c>
      <c r="G614" s="200">
        <v>8.5029570000000003</v>
      </c>
      <c r="H614" s="200">
        <v>8.7865029999999997</v>
      </c>
      <c r="I614" s="200">
        <v>8.9924949999999999</v>
      </c>
      <c r="J614" s="200">
        <v>9.1626890000000003</v>
      </c>
      <c r="K614" s="200">
        <v>9.3015969999999992</v>
      </c>
      <c r="L614" s="200">
        <v>9.4963049999999996</v>
      </c>
      <c r="M614" s="200">
        <v>9.7393699999999992</v>
      </c>
      <c r="N614" s="200">
        <v>9.9455799999999996</v>
      </c>
      <c r="O614" s="200">
        <v>10.188465000000001</v>
      </c>
      <c r="P614" s="200">
        <v>10.41911</v>
      </c>
      <c r="Q614" s="200">
        <v>10.567581000000001</v>
      </c>
      <c r="R614" s="200">
        <v>10.709166</v>
      </c>
      <c r="S614" s="200">
        <v>10.8619</v>
      </c>
      <c r="T614" s="200">
        <v>10.905132999999999</v>
      </c>
      <c r="U614" s="200">
        <v>11.009881</v>
      </c>
      <c r="V614" s="200">
        <v>11.176147</v>
      </c>
      <c r="W614" s="200">
        <v>11.239466</v>
      </c>
      <c r="X614" s="200">
        <v>11.241141000000001</v>
      </c>
      <c r="Y614" s="200">
        <v>11.180415</v>
      </c>
      <c r="Z614" s="200">
        <v>11.109581</v>
      </c>
      <c r="AA614" s="200">
        <v>11.080192</v>
      </c>
      <c r="AB614" s="200">
        <v>11.105561</v>
      </c>
      <c r="AC614" s="200">
        <v>11.125987</v>
      </c>
      <c r="AD614" s="200">
        <v>11.140392</v>
      </c>
      <c r="AE614" s="200">
        <v>11.167676</v>
      </c>
      <c r="AF614" s="198">
        <v>1.3291000000000001E-2</v>
      </c>
      <c r="AG614" s="37"/>
    </row>
    <row r="615" spans="1:33" ht="15" customHeight="1">
      <c r="A615" s="36" t="s">
        <v>2329</v>
      </c>
      <c r="B615" s="199" t="s">
        <v>2153</v>
      </c>
      <c r="C615" s="200">
        <v>24.638365</v>
      </c>
      <c r="D615" s="200">
        <v>22.527723000000002</v>
      </c>
      <c r="E615" s="200">
        <v>22.592979</v>
      </c>
      <c r="F615" s="200">
        <v>22.643280000000001</v>
      </c>
      <c r="G615" s="200">
        <v>22.878788</v>
      </c>
      <c r="H615" s="200">
        <v>23.21463</v>
      </c>
      <c r="I615" s="200">
        <v>23.551188</v>
      </c>
      <c r="J615" s="200">
        <v>23.802834000000001</v>
      </c>
      <c r="K615" s="200">
        <v>23.966640000000002</v>
      </c>
      <c r="L615" s="200">
        <v>24.153275000000001</v>
      </c>
      <c r="M615" s="200">
        <v>24.517609</v>
      </c>
      <c r="N615" s="200">
        <v>24.946435999999999</v>
      </c>
      <c r="O615" s="200">
        <v>25.49567</v>
      </c>
      <c r="P615" s="200">
        <v>26.135204000000002</v>
      </c>
      <c r="Q615" s="200">
        <v>26.802506999999999</v>
      </c>
      <c r="R615" s="200">
        <v>27.449729999999999</v>
      </c>
      <c r="S615" s="200">
        <v>28.162088000000001</v>
      </c>
      <c r="T615" s="200">
        <v>28.93778</v>
      </c>
      <c r="U615" s="200">
        <v>29.758891999999999</v>
      </c>
      <c r="V615" s="200">
        <v>30.771654000000002</v>
      </c>
      <c r="W615" s="200">
        <v>31.808599000000001</v>
      </c>
      <c r="X615" s="200">
        <v>32.792575999999997</v>
      </c>
      <c r="Y615" s="200">
        <v>33.694374000000003</v>
      </c>
      <c r="Z615" s="200">
        <v>34.443038999999999</v>
      </c>
      <c r="AA615" s="200">
        <v>35.234904999999998</v>
      </c>
      <c r="AB615" s="200">
        <v>36.097999999999999</v>
      </c>
      <c r="AC615" s="200">
        <v>37.013939000000001</v>
      </c>
      <c r="AD615" s="200">
        <v>37.923636999999999</v>
      </c>
      <c r="AE615" s="200">
        <v>38.785572000000002</v>
      </c>
      <c r="AF615" s="198">
        <v>1.6337000000000001E-2</v>
      </c>
      <c r="AG615" s="37"/>
    </row>
    <row r="616" spans="1:33" ht="15" customHeight="1">
      <c r="A616" s="36" t="s">
        <v>2330</v>
      </c>
      <c r="B616" s="199" t="s">
        <v>2154</v>
      </c>
      <c r="C616" s="200">
        <v>44.383037999999999</v>
      </c>
      <c r="D616" s="200">
        <v>49.00526</v>
      </c>
      <c r="E616" s="200">
        <v>49.676017999999999</v>
      </c>
      <c r="F616" s="200">
        <v>49.991844</v>
      </c>
      <c r="G616" s="200">
        <v>50.145420000000001</v>
      </c>
      <c r="H616" s="200">
        <v>50.500140999999999</v>
      </c>
      <c r="I616" s="200">
        <v>50.883301000000003</v>
      </c>
      <c r="J616" s="200">
        <v>51.052284</v>
      </c>
      <c r="K616" s="200">
        <v>51.117058</v>
      </c>
      <c r="L616" s="200">
        <v>51.253791999999997</v>
      </c>
      <c r="M616" s="200">
        <v>51.255363000000003</v>
      </c>
      <c r="N616" s="200">
        <v>51.226582000000001</v>
      </c>
      <c r="O616" s="200">
        <v>51.237628999999998</v>
      </c>
      <c r="P616" s="200">
        <v>51.226497999999999</v>
      </c>
      <c r="Q616" s="200">
        <v>51.583041999999999</v>
      </c>
      <c r="R616" s="200">
        <v>51.695022999999999</v>
      </c>
      <c r="S616" s="200">
        <v>51.989818999999997</v>
      </c>
      <c r="T616" s="200">
        <v>52.237220999999998</v>
      </c>
      <c r="U616" s="200">
        <v>52.813918999999999</v>
      </c>
      <c r="V616" s="200">
        <v>53.414825</v>
      </c>
      <c r="W616" s="200">
        <v>53.816825999999999</v>
      </c>
      <c r="X616" s="200">
        <v>54.252533</v>
      </c>
      <c r="Y616" s="200">
        <v>54.641956</v>
      </c>
      <c r="Z616" s="200">
        <v>55.068184000000002</v>
      </c>
      <c r="AA616" s="200">
        <v>55.628292000000002</v>
      </c>
      <c r="AB616" s="200">
        <v>56.184306999999997</v>
      </c>
      <c r="AC616" s="200">
        <v>56.737651999999997</v>
      </c>
      <c r="AD616" s="200">
        <v>57.429707000000001</v>
      </c>
      <c r="AE616" s="200">
        <v>58.232886999999998</v>
      </c>
      <c r="AF616" s="198">
        <v>9.7470000000000005E-3</v>
      </c>
      <c r="AG616" s="37"/>
    </row>
    <row r="617" spans="1:33" ht="15" customHeight="1">
      <c r="A617" s="36" t="s">
        <v>2331</v>
      </c>
      <c r="B617" s="199" t="s">
        <v>2155</v>
      </c>
      <c r="C617" s="200">
        <v>41.793716000000003</v>
      </c>
      <c r="D617" s="200">
        <v>46.245285000000003</v>
      </c>
      <c r="E617" s="200">
        <v>46.850357000000002</v>
      </c>
      <c r="F617" s="200">
        <v>47.172432000000001</v>
      </c>
      <c r="G617" s="200">
        <v>47.364604999999997</v>
      </c>
      <c r="H617" s="200">
        <v>47.732937</v>
      </c>
      <c r="I617" s="200">
        <v>48.124240999999998</v>
      </c>
      <c r="J617" s="200">
        <v>48.317726</v>
      </c>
      <c r="K617" s="200">
        <v>48.415393999999999</v>
      </c>
      <c r="L617" s="200">
        <v>48.571133000000003</v>
      </c>
      <c r="M617" s="200">
        <v>48.602642000000003</v>
      </c>
      <c r="N617" s="200">
        <v>48.594768999999999</v>
      </c>
      <c r="O617" s="200">
        <v>48.626545</v>
      </c>
      <c r="P617" s="200">
        <v>48.655692999999999</v>
      </c>
      <c r="Q617" s="200">
        <v>49.030731000000003</v>
      </c>
      <c r="R617" s="200">
        <v>49.189765999999999</v>
      </c>
      <c r="S617" s="200">
        <v>49.510845000000003</v>
      </c>
      <c r="T617" s="200">
        <v>49.784122000000004</v>
      </c>
      <c r="U617" s="200">
        <v>50.416167999999999</v>
      </c>
      <c r="V617" s="200">
        <v>51.076568999999999</v>
      </c>
      <c r="W617" s="200">
        <v>51.512031999999998</v>
      </c>
      <c r="X617" s="200">
        <v>51.977111999999998</v>
      </c>
      <c r="Y617" s="200">
        <v>52.39978</v>
      </c>
      <c r="Z617" s="200">
        <v>52.855441999999996</v>
      </c>
      <c r="AA617" s="200">
        <v>53.444808999999999</v>
      </c>
      <c r="AB617" s="200">
        <v>54.034560999999997</v>
      </c>
      <c r="AC617" s="200">
        <v>54.623058</v>
      </c>
      <c r="AD617" s="200">
        <v>55.339001000000003</v>
      </c>
      <c r="AE617" s="200">
        <v>56.160938000000002</v>
      </c>
      <c r="AF617" s="198">
        <v>1.0609E-2</v>
      </c>
      <c r="AG617" s="37"/>
    </row>
    <row r="618" spans="1:33" ht="15" customHeight="1">
      <c r="A618" s="36" t="s">
        <v>2332</v>
      </c>
      <c r="B618" s="199" t="s">
        <v>2156</v>
      </c>
      <c r="C618" s="200">
        <v>2.5893220000000001</v>
      </c>
      <c r="D618" s="200">
        <v>2.759976</v>
      </c>
      <c r="E618" s="200">
        <v>2.8256619999999999</v>
      </c>
      <c r="F618" s="200">
        <v>2.8194119999999998</v>
      </c>
      <c r="G618" s="200">
        <v>2.7808130000000002</v>
      </c>
      <c r="H618" s="200">
        <v>2.7672029999999999</v>
      </c>
      <c r="I618" s="200">
        <v>2.7590590000000002</v>
      </c>
      <c r="J618" s="200">
        <v>2.734556</v>
      </c>
      <c r="K618" s="200">
        <v>2.7016640000000001</v>
      </c>
      <c r="L618" s="200">
        <v>2.682658</v>
      </c>
      <c r="M618" s="200">
        <v>2.6527210000000001</v>
      </c>
      <c r="N618" s="200">
        <v>2.631812</v>
      </c>
      <c r="O618" s="200">
        <v>2.6110829999999998</v>
      </c>
      <c r="P618" s="200">
        <v>2.5708039999999999</v>
      </c>
      <c r="Q618" s="200">
        <v>2.552311</v>
      </c>
      <c r="R618" s="200">
        <v>2.5052569999999998</v>
      </c>
      <c r="S618" s="200">
        <v>2.478974</v>
      </c>
      <c r="T618" s="200">
        <v>2.4531000000000001</v>
      </c>
      <c r="U618" s="200">
        <v>2.3977499999999998</v>
      </c>
      <c r="V618" s="200">
        <v>2.3382580000000002</v>
      </c>
      <c r="W618" s="200">
        <v>2.3047930000000001</v>
      </c>
      <c r="X618" s="200">
        <v>2.2754210000000001</v>
      </c>
      <c r="Y618" s="200">
        <v>2.2421769999999999</v>
      </c>
      <c r="Z618" s="200">
        <v>2.2127400000000002</v>
      </c>
      <c r="AA618" s="200">
        <v>2.1834850000000001</v>
      </c>
      <c r="AB618" s="200">
        <v>2.1497449999999998</v>
      </c>
      <c r="AC618" s="200">
        <v>2.1145930000000002</v>
      </c>
      <c r="AD618" s="200">
        <v>2.0907079999999998</v>
      </c>
      <c r="AE618" s="200">
        <v>2.071949</v>
      </c>
      <c r="AF618" s="198">
        <v>-7.9290000000000003E-3</v>
      </c>
      <c r="AG618" s="37"/>
    </row>
    <row r="619" spans="1:33" ht="15" customHeight="1">
      <c r="A619" s="36" t="s">
        <v>2333</v>
      </c>
      <c r="B619" s="199" t="s">
        <v>2157</v>
      </c>
      <c r="C619" s="200">
        <v>19.605157999999999</v>
      </c>
      <c r="D619" s="200">
        <v>19.156075000000001</v>
      </c>
      <c r="E619" s="200">
        <v>18.937332000000001</v>
      </c>
      <c r="F619" s="200">
        <v>19.111927000000001</v>
      </c>
      <c r="G619" s="200">
        <v>19.592673999999999</v>
      </c>
      <c r="H619" s="200">
        <v>19.991803999999998</v>
      </c>
      <c r="I619" s="200">
        <v>20.336286999999999</v>
      </c>
      <c r="J619" s="200">
        <v>20.636956999999999</v>
      </c>
      <c r="K619" s="200">
        <v>20.879481999999999</v>
      </c>
      <c r="L619" s="200">
        <v>21.174378999999998</v>
      </c>
      <c r="M619" s="200">
        <v>21.540882</v>
      </c>
      <c r="N619" s="200">
        <v>21.899775000000002</v>
      </c>
      <c r="O619" s="200">
        <v>22.217708999999999</v>
      </c>
      <c r="P619" s="200">
        <v>22.613458999999999</v>
      </c>
      <c r="Q619" s="200">
        <v>22.935205</v>
      </c>
      <c r="R619" s="200">
        <v>23.234278</v>
      </c>
      <c r="S619" s="200">
        <v>23.573912</v>
      </c>
      <c r="T619" s="200">
        <v>23.846063999999998</v>
      </c>
      <c r="U619" s="200">
        <v>24.222363000000001</v>
      </c>
      <c r="V619" s="200">
        <v>24.703658999999998</v>
      </c>
      <c r="W619" s="200">
        <v>25.058443</v>
      </c>
      <c r="X619" s="200">
        <v>25.436464000000001</v>
      </c>
      <c r="Y619" s="200">
        <v>25.728677999999999</v>
      </c>
      <c r="Z619" s="200">
        <v>25.983934000000001</v>
      </c>
      <c r="AA619" s="200">
        <v>26.288070999999999</v>
      </c>
      <c r="AB619" s="200">
        <v>26.617504</v>
      </c>
      <c r="AC619" s="200">
        <v>26.951801</v>
      </c>
      <c r="AD619" s="200">
        <v>27.292224999999998</v>
      </c>
      <c r="AE619" s="200">
        <v>27.732718999999999</v>
      </c>
      <c r="AF619" s="198">
        <v>1.2463E-2</v>
      </c>
      <c r="AG619" s="37"/>
    </row>
    <row r="620" spans="1:33" ht="15" customHeight="1">
      <c r="A620" s="36" t="s">
        <v>2334</v>
      </c>
      <c r="B620" s="199" t="s">
        <v>2158</v>
      </c>
      <c r="C620" s="200">
        <v>9.2058129999999991</v>
      </c>
      <c r="D620" s="200">
        <v>8.7218289999999996</v>
      </c>
      <c r="E620" s="200">
        <v>8.5703110000000002</v>
      </c>
      <c r="F620" s="200">
        <v>8.6660730000000008</v>
      </c>
      <c r="G620" s="200">
        <v>8.8360900000000004</v>
      </c>
      <c r="H620" s="200">
        <v>8.9546690000000009</v>
      </c>
      <c r="I620" s="200">
        <v>9.0485520000000008</v>
      </c>
      <c r="J620" s="200">
        <v>9.1240050000000004</v>
      </c>
      <c r="K620" s="200">
        <v>9.1205060000000007</v>
      </c>
      <c r="L620" s="200">
        <v>9.1356319999999993</v>
      </c>
      <c r="M620" s="200">
        <v>9.1548160000000003</v>
      </c>
      <c r="N620" s="200">
        <v>9.1702030000000008</v>
      </c>
      <c r="O620" s="200">
        <v>9.1298770000000005</v>
      </c>
      <c r="P620" s="200">
        <v>9.1691680000000009</v>
      </c>
      <c r="Q620" s="200">
        <v>9.1727679999999996</v>
      </c>
      <c r="R620" s="200">
        <v>9.1635449999999992</v>
      </c>
      <c r="S620" s="200">
        <v>9.1728740000000002</v>
      </c>
      <c r="T620" s="200">
        <v>9.1731090000000002</v>
      </c>
      <c r="U620" s="200">
        <v>9.1840890000000002</v>
      </c>
      <c r="V620" s="200">
        <v>9.2151750000000003</v>
      </c>
      <c r="W620" s="200">
        <v>9.2070229999999995</v>
      </c>
      <c r="X620" s="200">
        <v>9.1348400000000005</v>
      </c>
      <c r="Y620" s="200">
        <v>9.1007379999999998</v>
      </c>
      <c r="Z620" s="200">
        <v>9.0813959999999998</v>
      </c>
      <c r="AA620" s="200">
        <v>9.0501889999999996</v>
      </c>
      <c r="AB620" s="200">
        <v>9.0210059999999999</v>
      </c>
      <c r="AC620" s="200">
        <v>8.9863149999999994</v>
      </c>
      <c r="AD620" s="200">
        <v>8.9537180000000003</v>
      </c>
      <c r="AE620" s="200">
        <v>8.9157419999999998</v>
      </c>
      <c r="AF620" s="198">
        <v>-1.1429999999999999E-3</v>
      </c>
      <c r="AG620" s="37"/>
    </row>
    <row r="621" spans="1:33" ht="15" customHeight="1">
      <c r="A621" s="36" t="s">
        <v>2335</v>
      </c>
      <c r="B621" s="199" t="s">
        <v>2159</v>
      </c>
      <c r="C621" s="200">
        <v>1.2533840000000001</v>
      </c>
      <c r="D621" s="200">
        <v>1.1661440000000001</v>
      </c>
      <c r="E621" s="200">
        <v>1.137022</v>
      </c>
      <c r="F621" s="200">
        <v>1.129993</v>
      </c>
      <c r="G621" s="200">
        <v>1.1581939999999999</v>
      </c>
      <c r="H621" s="200">
        <v>1.1666399999999999</v>
      </c>
      <c r="I621" s="200">
        <v>1.16774</v>
      </c>
      <c r="J621" s="200">
        <v>1.167737</v>
      </c>
      <c r="K621" s="200">
        <v>1.1573789999999999</v>
      </c>
      <c r="L621" s="200">
        <v>1.1535899999999999</v>
      </c>
      <c r="M621" s="200">
        <v>1.1488</v>
      </c>
      <c r="N621" s="200">
        <v>1.1504319999999999</v>
      </c>
      <c r="O621" s="200">
        <v>1.1514949999999999</v>
      </c>
      <c r="P621" s="200">
        <v>1.1576059999999999</v>
      </c>
      <c r="Q621" s="200">
        <v>1.155578</v>
      </c>
      <c r="R621" s="200">
        <v>1.1514009999999999</v>
      </c>
      <c r="S621" s="200">
        <v>1.1533599999999999</v>
      </c>
      <c r="T621" s="200">
        <v>1.1612610000000001</v>
      </c>
      <c r="U621" s="200">
        <v>1.1731720000000001</v>
      </c>
      <c r="V621" s="200">
        <v>1.1837789999999999</v>
      </c>
      <c r="W621" s="200">
        <v>1.1894070000000001</v>
      </c>
      <c r="X621" s="200">
        <v>1.1838230000000001</v>
      </c>
      <c r="Y621" s="200">
        <v>1.179403</v>
      </c>
      <c r="Z621" s="200">
        <v>1.177179</v>
      </c>
      <c r="AA621" s="200">
        <v>1.1802410000000001</v>
      </c>
      <c r="AB621" s="200">
        <v>1.176272</v>
      </c>
      <c r="AC621" s="200">
        <v>1.170949</v>
      </c>
      <c r="AD621" s="200">
        <v>1.169597</v>
      </c>
      <c r="AE621" s="200">
        <v>1.165035</v>
      </c>
      <c r="AF621" s="198">
        <v>-2.6069999999999999E-3</v>
      </c>
      <c r="AG621" s="37"/>
    </row>
    <row r="622" spans="1:33" ht="12" customHeight="1">
      <c r="A622" s="36" t="s">
        <v>2336</v>
      </c>
      <c r="B622" s="199" t="s">
        <v>2160</v>
      </c>
      <c r="C622" s="200">
        <v>1.6581129999999999</v>
      </c>
      <c r="D622" s="200">
        <v>1.5517719999999999</v>
      </c>
      <c r="E622" s="200">
        <v>1.4941930000000001</v>
      </c>
      <c r="F622" s="200">
        <v>1.496567</v>
      </c>
      <c r="G622" s="200">
        <v>1.5001629999999999</v>
      </c>
      <c r="H622" s="200">
        <v>1.485616</v>
      </c>
      <c r="I622" s="200">
        <v>1.475738</v>
      </c>
      <c r="J622" s="200">
        <v>1.4673849999999999</v>
      </c>
      <c r="K622" s="200">
        <v>1.4569589999999999</v>
      </c>
      <c r="L622" s="200">
        <v>1.450823</v>
      </c>
      <c r="M622" s="200">
        <v>1.439071</v>
      </c>
      <c r="N622" s="200">
        <v>1.422283</v>
      </c>
      <c r="O622" s="200">
        <v>1.406158</v>
      </c>
      <c r="P622" s="200">
        <v>1.411986</v>
      </c>
      <c r="Q622" s="200">
        <v>1.40961</v>
      </c>
      <c r="R622" s="200">
        <v>1.4013199999999999</v>
      </c>
      <c r="S622" s="200">
        <v>1.3823319999999999</v>
      </c>
      <c r="T622" s="200">
        <v>1.368598</v>
      </c>
      <c r="U622" s="200">
        <v>1.358673</v>
      </c>
      <c r="V622" s="200">
        <v>1.351424</v>
      </c>
      <c r="W622" s="200">
        <v>1.342193</v>
      </c>
      <c r="X622" s="200">
        <v>1.3251999999999999</v>
      </c>
      <c r="Y622" s="200">
        <v>1.3151660000000001</v>
      </c>
      <c r="Z622" s="200">
        <v>1.3053269999999999</v>
      </c>
      <c r="AA622" s="200">
        <v>1.2925990000000001</v>
      </c>
      <c r="AB622" s="200">
        <v>1.280562</v>
      </c>
      <c r="AC622" s="200">
        <v>1.2667139999999999</v>
      </c>
      <c r="AD622" s="200">
        <v>1.2522059999999999</v>
      </c>
      <c r="AE622" s="200">
        <v>1.2390669999999999</v>
      </c>
      <c r="AF622" s="198">
        <v>-1.035E-2</v>
      </c>
      <c r="AG622" s="37"/>
    </row>
    <row r="623" spans="1:33" ht="15" customHeight="1">
      <c r="A623" s="36" t="s">
        <v>2337</v>
      </c>
      <c r="B623" s="199" t="s">
        <v>2161</v>
      </c>
      <c r="C623" s="200">
        <v>6.2943160000000002</v>
      </c>
      <c r="D623" s="200">
        <v>6.0039129999999998</v>
      </c>
      <c r="E623" s="200">
        <v>5.9390960000000002</v>
      </c>
      <c r="F623" s="200">
        <v>6.0395139999999996</v>
      </c>
      <c r="G623" s="200">
        <v>6.1777340000000001</v>
      </c>
      <c r="H623" s="200">
        <v>6.3024129999999996</v>
      </c>
      <c r="I623" s="200">
        <v>6.4050729999999998</v>
      </c>
      <c r="J623" s="200">
        <v>6.4888830000000004</v>
      </c>
      <c r="K623" s="200">
        <v>6.5061689999999999</v>
      </c>
      <c r="L623" s="200">
        <v>6.5312190000000001</v>
      </c>
      <c r="M623" s="200">
        <v>6.5669449999999996</v>
      </c>
      <c r="N623" s="200">
        <v>6.5974880000000002</v>
      </c>
      <c r="O623" s="200">
        <v>6.5722240000000003</v>
      </c>
      <c r="P623" s="200">
        <v>6.5995759999999999</v>
      </c>
      <c r="Q623" s="200">
        <v>6.6075790000000003</v>
      </c>
      <c r="R623" s="200">
        <v>6.610824</v>
      </c>
      <c r="S623" s="200">
        <v>6.6371820000000001</v>
      </c>
      <c r="T623" s="200">
        <v>6.6432500000000001</v>
      </c>
      <c r="U623" s="200">
        <v>6.6522430000000004</v>
      </c>
      <c r="V623" s="200">
        <v>6.6799720000000002</v>
      </c>
      <c r="W623" s="200">
        <v>6.6754220000000002</v>
      </c>
      <c r="X623" s="200">
        <v>6.6258160000000004</v>
      </c>
      <c r="Y623" s="200">
        <v>6.6061690000000004</v>
      </c>
      <c r="Z623" s="200">
        <v>6.5988910000000001</v>
      </c>
      <c r="AA623" s="200">
        <v>6.5773479999999998</v>
      </c>
      <c r="AB623" s="200">
        <v>6.564171</v>
      </c>
      <c r="AC623" s="200">
        <v>6.5486519999999997</v>
      </c>
      <c r="AD623" s="200">
        <v>6.5319149999999997</v>
      </c>
      <c r="AE623" s="200">
        <v>6.5116399999999999</v>
      </c>
      <c r="AF623" s="198">
        <v>1.2130000000000001E-3</v>
      </c>
      <c r="AG623" s="37"/>
    </row>
    <row r="624" spans="1:33" ht="15" customHeight="1">
      <c r="A624" s="36" t="s">
        <v>2338</v>
      </c>
      <c r="B624" s="199" t="s">
        <v>2162</v>
      </c>
      <c r="C624" s="200">
        <v>14.639291999999999</v>
      </c>
      <c r="D624" s="200">
        <v>14.536001000000001</v>
      </c>
      <c r="E624" s="200">
        <v>14.629663000000001</v>
      </c>
      <c r="F624" s="200">
        <v>15.093851000000001</v>
      </c>
      <c r="G624" s="200">
        <v>15.840852</v>
      </c>
      <c r="H624" s="200">
        <v>16.302672999999999</v>
      </c>
      <c r="I624" s="200">
        <v>16.584686000000001</v>
      </c>
      <c r="J624" s="200">
        <v>16.773161000000002</v>
      </c>
      <c r="K624" s="200">
        <v>16.849637999999999</v>
      </c>
      <c r="L624" s="200">
        <v>17.007581999999999</v>
      </c>
      <c r="M624" s="200">
        <v>17.230395999999999</v>
      </c>
      <c r="N624" s="200">
        <v>17.371632000000002</v>
      </c>
      <c r="O624" s="200">
        <v>17.617159000000001</v>
      </c>
      <c r="P624" s="200">
        <v>17.874873999999998</v>
      </c>
      <c r="Q624" s="200">
        <v>18.125273</v>
      </c>
      <c r="R624" s="200">
        <v>18.373985000000001</v>
      </c>
      <c r="S624" s="200">
        <v>18.646954999999998</v>
      </c>
      <c r="T624" s="200">
        <v>18.822607000000001</v>
      </c>
      <c r="U624" s="200">
        <v>19.129428999999998</v>
      </c>
      <c r="V624" s="200">
        <v>19.532406000000002</v>
      </c>
      <c r="W624" s="200">
        <v>19.839210999999999</v>
      </c>
      <c r="X624" s="200">
        <v>20.077120000000001</v>
      </c>
      <c r="Y624" s="200">
        <v>20.22945</v>
      </c>
      <c r="Z624" s="200">
        <v>20.399666</v>
      </c>
      <c r="AA624" s="200">
        <v>20.604088000000001</v>
      </c>
      <c r="AB624" s="200">
        <v>20.821736999999999</v>
      </c>
      <c r="AC624" s="200">
        <v>21.065885999999999</v>
      </c>
      <c r="AD624" s="200">
        <v>21.291896999999999</v>
      </c>
      <c r="AE624" s="200">
        <v>21.509705</v>
      </c>
      <c r="AF624" s="198">
        <v>1.3838E-2</v>
      </c>
      <c r="AG624" s="37"/>
    </row>
    <row r="625" spans="1:33" ht="12" customHeight="1">
      <c r="A625" s="36" t="s">
        <v>2339</v>
      </c>
      <c r="B625" s="199" t="s">
        <v>2163</v>
      </c>
      <c r="C625" s="200">
        <v>5.8286619999999996</v>
      </c>
      <c r="D625" s="200">
        <v>5.8050379999999997</v>
      </c>
      <c r="E625" s="200">
        <v>5.796233</v>
      </c>
      <c r="F625" s="200">
        <v>5.9949409999999999</v>
      </c>
      <c r="G625" s="200">
        <v>6.4382900000000003</v>
      </c>
      <c r="H625" s="200">
        <v>6.6870649999999996</v>
      </c>
      <c r="I625" s="200">
        <v>6.8157110000000003</v>
      </c>
      <c r="J625" s="200">
        <v>6.9285180000000004</v>
      </c>
      <c r="K625" s="200">
        <v>6.9571249999999996</v>
      </c>
      <c r="L625" s="200">
        <v>7.0495830000000002</v>
      </c>
      <c r="M625" s="200">
        <v>7.2121919999999999</v>
      </c>
      <c r="N625" s="200">
        <v>7.2788349999999999</v>
      </c>
      <c r="O625" s="200">
        <v>7.4082359999999996</v>
      </c>
      <c r="P625" s="200">
        <v>7.5299959999999997</v>
      </c>
      <c r="Q625" s="200">
        <v>7.6540330000000001</v>
      </c>
      <c r="R625" s="200">
        <v>7.7985680000000004</v>
      </c>
      <c r="S625" s="200">
        <v>7.9305050000000001</v>
      </c>
      <c r="T625" s="200">
        <v>7.9674719999999999</v>
      </c>
      <c r="U625" s="200">
        <v>8.1235909999999993</v>
      </c>
      <c r="V625" s="200">
        <v>8.3521000000000001</v>
      </c>
      <c r="W625" s="200">
        <v>8.4971709999999998</v>
      </c>
      <c r="X625" s="200">
        <v>8.5906819999999993</v>
      </c>
      <c r="Y625" s="200">
        <v>8.6214709999999997</v>
      </c>
      <c r="Z625" s="200">
        <v>8.6358529999999991</v>
      </c>
      <c r="AA625" s="200">
        <v>8.6864129999999999</v>
      </c>
      <c r="AB625" s="200">
        <v>8.7747320000000002</v>
      </c>
      <c r="AC625" s="200">
        <v>8.9103460000000005</v>
      </c>
      <c r="AD625" s="200">
        <v>9.0179569999999991</v>
      </c>
      <c r="AE625" s="200">
        <v>9.1082230000000006</v>
      </c>
      <c r="AF625" s="198">
        <v>1.6070000000000001E-2</v>
      </c>
      <c r="AG625" s="37"/>
    </row>
    <row r="626" spans="1:33" ht="15" customHeight="1">
      <c r="A626" s="36" t="s">
        <v>2340</v>
      </c>
      <c r="B626" s="199" t="s">
        <v>2164</v>
      </c>
      <c r="C626" s="200">
        <v>3.2853020000000002</v>
      </c>
      <c r="D626" s="200">
        <v>3.233873</v>
      </c>
      <c r="E626" s="200">
        <v>3.2470840000000001</v>
      </c>
      <c r="F626" s="200">
        <v>3.3365559999999999</v>
      </c>
      <c r="G626" s="200">
        <v>3.4528210000000001</v>
      </c>
      <c r="H626" s="200">
        <v>3.5250680000000001</v>
      </c>
      <c r="I626" s="200">
        <v>3.5788000000000002</v>
      </c>
      <c r="J626" s="200">
        <v>3.5966049999999998</v>
      </c>
      <c r="K626" s="200">
        <v>3.5942069999999999</v>
      </c>
      <c r="L626" s="200">
        <v>3.6105</v>
      </c>
      <c r="M626" s="200">
        <v>3.6361569999999999</v>
      </c>
      <c r="N626" s="200">
        <v>3.6692149999999999</v>
      </c>
      <c r="O626" s="200">
        <v>3.7313230000000002</v>
      </c>
      <c r="P626" s="200">
        <v>3.789568</v>
      </c>
      <c r="Q626" s="200">
        <v>3.830533</v>
      </c>
      <c r="R626" s="200">
        <v>3.85934</v>
      </c>
      <c r="S626" s="200">
        <v>3.9122819999999998</v>
      </c>
      <c r="T626" s="200">
        <v>3.9371559999999999</v>
      </c>
      <c r="U626" s="200">
        <v>3.9743149999999998</v>
      </c>
      <c r="V626" s="200">
        <v>4.0373570000000001</v>
      </c>
      <c r="W626" s="200">
        <v>4.102563</v>
      </c>
      <c r="X626" s="200">
        <v>4.1476819999999996</v>
      </c>
      <c r="Y626" s="200">
        <v>4.1661809999999999</v>
      </c>
      <c r="Z626" s="200">
        <v>4.2104569999999999</v>
      </c>
      <c r="AA626" s="200">
        <v>4.2588850000000003</v>
      </c>
      <c r="AB626" s="200">
        <v>4.3020560000000003</v>
      </c>
      <c r="AC626" s="200">
        <v>4.3214240000000004</v>
      </c>
      <c r="AD626" s="200">
        <v>4.3503360000000004</v>
      </c>
      <c r="AE626" s="200">
        <v>4.3997060000000001</v>
      </c>
      <c r="AF626" s="198">
        <v>1.0486000000000001E-2</v>
      </c>
      <c r="AG626" s="37"/>
    </row>
    <row r="627" spans="1:33" ht="15" customHeight="1">
      <c r="A627" s="36" t="s">
        <v>2341</v>
      </c>
      <c r="B627" s="199" t="s">
        <v>2165</v>
      </c>
      <c r="C627" s="200">
        <v>5.5253269999999999</v>
      </c>
      <c r="D627" s="200">
        <v>5.4970889999999999</v>
      </c>
      <c r="E627" s="200">
        <v>5.586347</v>
      </c>
      <c r="F627" s="200">
        <v>5.7623550000000003</v>
      </c>
      <c r="G627" s="200">
        <v>5.9497410000000004</v>
      </c>
      <c r="H627" s="200">
        <v>6.0905389999999997</v>
      </c>
      <c r="I627" s="200">
        <v>6.1901760000000001</v>
      </c>
      <c r="J627" s="200">
        <v>6.2480390000000003</v>
      </c>
      <c r="K627" s="200">
        <v>6.2983060000000002</v>
      </c>
      <c r="L627" s="200">
        <v>6.347499</v>
      </c>
      <c r="M627" s="200">
        <v>6.3820490000000003</v>
      </c>
      <c r="N627" s="200">
        <v>6.4235810000000004</v>
      </c>
      <c r="O627" s="200">
        <v>6.4776009999999999</v>
      </c>
      <c r="P627" s="200">
        <v>6.5553100000000004</v>
      </c>
      <c r="Q627" s="200">
        <v>6.6407069999999999</v>
      </c>
      <c r="R627" s="200">
        <v>6.7160770000000003</v>
      </c>
      <c r="S627" s="200">
        <v>6.8041689999999999</v>
      </c>
      <c r="T627" s="200">
        <v>6.91798</v>
      </c>
      <c r="U627" s="200">
        <v>7.0315219999999998</v>
      </c>
      <c r="V627" s="200">
        <v>7.1429470000000004</v>
      </c>
      <c r="W627" s="200">
        <v>7.2394759999999998</v>
      </c>
      <c r="X627" s="200">
        <v>7.3387560000000001</v>
      </c>
      <c r="Y627" s="200">
        <v>7.4417960000000001</v>
      </c>
      <c r="Z627" s="200">
        <v>7.553356</v>
      </c>
      <c r="AA627" s="200">
        <v>7.6587899999999998</v>
      </c>
      <c r="AB627" s="200">
        <v>7.7449490000000001</v>
      </c>
      <c r="AC627" s="200">
        <v>7.8341159999999999</v>
      </c>
      <c r="AD627" s="200">
        <v>7.923603</v>
      </c>
      <c r="AE627" s="200">
        <v>8.0017759999999996</v>
      </c>
      <c r="AF627" s="198">
        <v>1.3313999999999999E-2</v>
      </c>
      <c r="AG627" s="37"/>
    </row>
    <row r="628" spans="1:33" ht="15" customHeight="1">
      <c r="A628" s="36" t="s">
        <v>2342</v>
      </c>
      <c r="B628" s="199" t="s">
        <v>2166</v>
      </c>
      <c r="C628" s="200">
        <v>26.263902999999999</v>
      </c>
      <c r="D628" s="200">
        <v>25.763565</v>
      </c>
      <c r="E628" s="200">
        <v>25.563116000000001</v>
      </c>
      <c r="F628" s="200">
        <v>26.014509</v>
      </c>
      <c r="G628" s="200">
        <v>26.997502999999998</v>
      </c>
      <c r="H628" s="200">
        <v>27.883883999999998</v>
      </c>
      <c r="I628" s="200">
        <v>28.374699</v>
      </c>
      <c r="J628" s="200">
        <v>28.679919999999999</v>
      </c>
      <c r="K628" s="200">
        <v>28.857309000000001</v>
      </c>
      <c r="L628" s="200">
        <v>29.220652000000001</v>
      </c>
      <c r="M628" s="200">
        <v>29.866394</v>
      </c>
      <c r="N628" s="200">
        <v>30.381298000000001</v>
      </c>
      <c r="O628" s="200">
        <v>30.835329000000002</v>
      </c>
      <c r="P628" s="200">
        <v>31.496593000000001</v>
      </c>
      <c r="Q628" s="200">
        <v>32.131946999999997</v>
      </c>
      <c r="R628" s="200">
        <v>32.759087000000001</v>
      </c>
      <c r="S628" s="200">
        <v>33.470824999999998</v>
      </c>
      <c r="T628" s="200">
        <v>33.898212000000001</v>
      </c>
      <c r="U628" s="200">
        <v>34.44426</v>
      </c>
      <c r="V628" s="200">
        <v>35.306331999999998</v>
      </c>
      <c r="W628" s="200">
        <v>35.868374000000003</v>
      </c>
      <c r="X628" s="200">
        <v>36.244914999999999</v>
      </c>
      <c r="Y628" s="200">
        <v>36.382033999999997</v>
      </c>
      <c r="Z628" s="200">
        <v>36.336548000000001</v>
      </c>
      <c r="AA628" s="200">
        <v>36.376457000000002</v>
      </c>
      <c r="AB628" s="200">
        <v>36.559998</v>
      </c>
      <c r="AC628" s="200">
        <v>36.758254999999998</v>
      </c>
      <c r="AD628" s="200">
        <v>36.863632000000003</v>
      </c>
      <c r="AE628" s="200">
        <v>37.223106000000001</v>
      </c>
      <c r="AF628" s="198">
        <v>1.2533000000000001E-2</v>
      </c>
      <c r="AG628" s="37"/>
    </row>
    <row r="629" spans="1:33" ht="15" customHeight="1">
      <c r="A629" s="36" t="s">
        <v>2343</v>
      </c>
      <c r="B629" s="199" t="s">
        <v>2167</v>
      </c>
      <c r="C629" s="200">
        <v>62.577381000000003</v>
      </c>
      <c r="D629" s="200">
        <v>61.673344</v>
      </c>
      <c r="E629" s="200">
        <v>61.694344000000001</v>
      </c>
      <c r="F629" s="200">
        <v>62.329002000000003</v>
      </c>
      <c r="G629" s="200">
        <v>65.104729000000006</v>
      </c>
      <c r="H629" s="200">
        <v>67.276947000000007</v>
      </c>
      <c r="I629" s="200">
        <v>67.976996999999997</v>
      </c>
      <c r="J629" s="200">
        <v>68.671927999999994</v>
      </c>
      <c r="K629" s="200">
        <v>69.288437000000002</v>
      </c>
      <c r="L629" s="200">
        <v>70.469627000000003</v>
      </c>
      <c r="M629" s="200">
        <v>72.536118000000002</v>
      </c>
      <c r="N629" s="200">
        <v>74.070830999999998</v>
      </c>
      <c r="O629" s="200">
        <v>75.480980000000002</v>
      </c>
      <c r="P629" s="200">
        <v>77.148719999999997</v>
      </c>
      <c r="Q629" s="200">
        <v>78.505127000000002</v>
      </c>
      <c r="R629" s="200">
        <v>79.771232999999995</v>
      </c>
      <c r="S629" s="200">
        <v>81.198036000000002</v>
      </c>
      <c r="T629" s="200">
        <v>82.344650000000001</v>
      </c>
      <c r="U629" s="200">
        <v>83.467315999999997</v>
      </c>
      <c r="V629" s="200">
        <v>85.063361999999998</v>
      </c>
      <c r="W629" s="200">
        <v>86.246207999999996</v>
      </c>
      <c r="X629" s="200">
        <v>86.989875999999995</v>
      </c>
      <c r="Y629" s="200">
        <v>87.583709999999996</v>
      </c>
      <c r="Z629" s="200">
        <v>88.047516000000002</v>
      </c>
      <c r="AA629" s="200">
        <v>89.065926000000005</v>
      </c>
      <c r="AB629" s="200">
        <v>90.173950000000005</v>
      </c>
      <c r="AC629" s="200">
        <v>91.328193999999996</v>
      </c>
      <c r="AD629" s="200">
        <v>92.205924999999993</v>
      </c>
      <c r="AE629" s="200">
        <v>93.351059000000006</v>
      </c>
      <c r="AF629" s="198">
        <v>1.4387E-2</v>
      </c>
      <c r="AG629" s="37"/>
    </row>
    <row r="630" spans="1:33" ht="15" customHeight="1">
      <c r="A630" s="36" t="s">
        <v>2344</v>
      </c>
      <c r="B630" s="199" t="s">
        <v>2168</v>
      </c>
      <c r="C630" s="200">
        <v>36.211368999999998</v>
      </c>
      <c r="D630" s="200">
        <v>36.886508999999997</v>
      </c>
      <c r="E630" s="200">
        <v>38.020786000000001</v>
      </c>
      <c r="F630" s="200">
        <v>39.277954000000001</v>
      </c>
      <c r="G630" s="200">
        <v>40.749637999999997</v>
      </c>
      <c r="H630" s="200">
        <v>42.195495999999999</v>
      </c>
      <c r="I630" s="200">
        <v>43.266452999999998</v>
      </c>
      <c r="J630" s="200">
        <v>43.837516999999998</v>
      </c>
      <c r="K630" s="200">
        <v>44.172835999999997</v>
      </c>
      <c r="L630" s="200">
        <v>44.713943</v>
      </c>
      <c r="M630" s="200">
        <v>45.339848000000003</v>
      </c>
      <c r="N630" s="200">
        <v>46.099865000000001</v>
      </c>
      <c r="O630" s="200">
        <v>46.909194999999997</v>
      </c>
      <c r="P630" s="200">
        <v>47.785724999999999</v>
      </c>
      <c r="Q630" s="200">
        <v>48.808689000000001</v>
      </c>
      <c r="R630" s="200">
        <v>49.905574999999999</v>
      </c>
      <c r="S630" s="200">
        <v>51.136395</v>
      </c>
      <c r="T630" s="200">
        <v>52.312092</v>
      </c>
      <c r="U630" s="200">
        <v>53.774707999999997</v>
      </c>
      <c r="V630" s="200">
        <v>55.276961999999997</v>
      </c>
      <c r="W630" s="200">
        <v>56.464244999999998</v>
      </c>
      <c r="X630" s="200">
        <v>57.664653999999999</v>
      </c>
      <c r="Y630" s="200">
        <v>58.780498999999999</v>
      </c>
      <c r="Z630" s="200">
        <v>59.812823999999999</v>
      </c>
      <c r="AA630" s="200">
        <v>60.934361000000003</v>
      </c>
      <c r="AB630" s="200">
        <v>62.125484</v>
      </c>
      <c r="AC630" s="200">
        <v>63.327495999999996</v>
      </c>
      <c r="AD630" s="200">
        <v>64.703552000000002</v>
      </c>
      <c r="AE630" s="200">
        <v>66.162284999999997</v>
      </c>
      <c r="AF630" s="198">
        <v>2.1760000000000002E-2</v>
      </c>
      <c r="AG630" s="37"/>
    </row>
    <row r="631" spans="1:33" ht="15" customHeight="1">
      <c r="A631" s="36" t="s">
        <v>2345</v>
      </c>
      <c r="B631" s="199" t="s">
        <v>2169</v>
      </c>
      <c r="C631" s="200">
        <v>68.006873999999996</v>
      </c>
      <c r="D631" s="200">
        <v>69.937743999999995</v>
      </c>
      <c r="E631" s="200">
        <v>70.510925</v>
      </c>
      <c r="F631" s="200">
        <v>70.152145000000004</v>
      </c>
      <c r="G631" s="200">
        <v>70.522605999999996</v>
      </c>
      <c r="H631" s="200">
        <v>71.849723999999995</v>
      </c>
      <c r="I631" s="200">
        <v>72.828934000000004</v>
      </c>
      <c r="J631" s="200">
        <v>73.302657999999994</v>
      </c>
      <c r="K631" s="200">
        <v>73.937049999999999</v>
      </c>
      <c r="L631" s="200">
        <v>75.102035999999998</v>
      </c>
      <c r="M631" s="200">
        <v>76.932616999999993</v>
      </c>
      <c r="N631" s="200">
        <v>78.576164000000006</v>
      </c>
      <c r="O631" s="200">
        <v>79.862060999999997</v>
      </c>
      <c r="P631" s="200">
        <v>81.289101000000002</v>
      </c>
      <c r="Q631" s="200">
        <v>82.617637999999999</v>
      </c>
      <c r="R631" s="200">
        <v>83.430037999999996</v>
      </c>
      <c r="S631" s="200">
        <v>84.489731000000006</v>
      </c>
      <c r="T631" s="200">
        <v>85.439605999999998</v>
      </c>
      <c r="U631" s="200">
        <v>86.767685</v>
      </c>
      <c r="V631" s="200">
        <v>88.440926000000005</v>
      </c>
      <c r="W631" s="200">
        <v>89.979529999999997</v>
      </c>
      <c r="X631" s="200">
        <v>91.252335000000002</v>
      </c>
      <c r="Y631" s="200">
        <v>92.227553999999998</v>
      </c>
      <c r="Z631" s="200">
        <v>93.269653000000005</v>
      </c>
      <c r="AA631" s="200">
        <v>94.664719000000005</v>
      </c>
      <c r="AB631" s="200">
        <v>96.177352999999997</v>
      </c>
      <c r="AC631" s="200">
        <v>97.601821999999999</v>
      </c>
      <c r="AD631" s="200">
        <v>98.971351999999996</v>
      </c>
      <c r="AE631" s="200">
        <v>100.617226</v>
      </c>
      <c r="AF631" s="198">
        <v>1.4088E-2</v>
      </c>
      <c r="AG631" s="37"/>
    </row>
    <row r="632" spans="1:33" ht="15" customHeight="1">
      <c r="A632" s="36" t="s">
        <v>2346</v>
      </c>
      <c r="B632" s="199" t="s">
        <v>2170</v>
      </c>
      <c r="C632" s="200">
        <v>12.791795</v>
      </c>
      <c r="D632" s="200">
        <v>12.756123000000001</v>
      </c>
      <c r="E632" s="200">
        <v>12.884764000000001</v>
      </c>
      <c r="F632" s="200">
        <v>13.144920000000001</v>
      </c>
      <c r="G632" s="200">
        <v>13.450150000000001</v>
      </c>
      <c r="H632" s="200">
        <v>13.688428</v>
      </c>
      <c r="I632" s="200">
        <v>13.812974000000001</v>
      </c>
      <c r="J632" s="200">
        <v>13.857424</v>
      </c>
      <c r="K632" s="200">
        <v>13.884043</v>
      </c>
      <c r="L632" s="200">
        <v>13.845939</v>
      </c>
      <c r="M632" s="200">
        <v>14.006425999999999</v>
      </c>
      <c r="N632" s="200">
        <v>14.280480000000001</v>
      </c>
      <c r="O632" s="200">
        <v>14.546276000000001</v>
      </c>
      <c r="P632" s="200">
        <v>14.855233</v>
      </c>
      <c r="Q632" s="200">
        <v>15.171041000000001</v>
      </c>
      <c r="R632" s="200">
        <v>15.40488</v>
      </c>
      <c r="S632" s="200">
        <v>15.721073000000001</v>
      </c>
      <c r="T632" s="200">
        <v>16.011848000000001</v>
      </c>
      <c r="U632" s="200">
        <v>16.3612</v>
      </c>
      <c r="V632" s="200">
        <v>16.752970000000001</v>
      </c>
      <c r="W632" s="200">
        <v>17.041298000000001</v>
      </c>
      <c r="X632" s="200">
        <v>17.315242999999999</v>
      </c>
      <c r="Y632" s="200">
        <v>17.563245999999999</v>
      </c>
      <c r="Z632" s="200">
        <v>17.793371</v>
      </c>
      <c r="AA632" s="200">
        <v>18.059508999999998</v>
      </c>
      <c r="AB632" s="200">
        <v>18.351030000000002</v>
      </c>
      <c r="AC632" s="200">
        <v>18.658429999999999</v>
      </c>
      <c r="AD632" s="200">
        <v>18.965855000000001</v>
      </c>
      <c r="AE632" s="200">
        <v>19.315241</v>
      </c>
      <c r="AF632" s="198">
        <v>1.4826000000000001E-2</v>
      </c>
      <c r="AG632" s="37"/>
    </row>
    <row r="633" spans="1:33" ht="15" customHeight="1">
      <c r="A633" s="36" t="s">
        <v>2347</v>
      </c>
      <c r="B633" s="199" t="s">
        <v>2171</v>
      </c>
      <c r="C633" s="200">
        <v>12.086295</v>
      </c>
      <c r="D633" s="200">
        <v>11.920439999999999</v>
      </c>
      <c r="E633" s="200">
        <v>11.900112</v>
      </c>
      <c r="F633" s="200">
        <v>11.523091000000001</v>
      </c>
      <c r="G633" s="200">
        <v>11.403047000000001</v>
      </c>
      <c r="H633" s="200">
        <v>11.413615999999999</v>
      </c>
      <c r="I633" s="200">
        <v>11.505390999999999</v>
      </c>
      <c r="J633" s="200">
        <v>11.600739000000001</v>
      </c>
      <c r="K633" s="200">
        <v>11.698954000000001</v>
      </c>
      <c r="L633" s="200">
        <v>11.824028</v>
      </c>
      <c r="M633" s="200">
        <v>12.020265999999999</v>
      </c>
      <c r="N633" s="200">
        <v>12.230608999999999</v>
      </c>
      <c r="O633" s="200">
        <v>12.443775</v>
      </c>
      <c r="P633" s="200">
        <v>12.639567</v>
      </c>
      <c r="Q633" s="200">
        <v>12.799249</v>
      </c>
      <c r="R633" s="200">
        <v>12.957534000000001</v>
      </c>
      <c r="S633" s="200">
        <v>13.171219000000001</v>
      </c>
      <c r="T633" s="200">
        <v>13.325212000000001</v>
      </c>
      <c r="U633" s="200">
        <v>13.525734999999999</v>
      </c>
      <c r="V633" s="200">
        <v>13.753444</v>
      </c>
      <c r="W633" s="200">
        <v>13.943636</v>
      </c>
      <c r="X633" s="200">
        <v>14.101946999999999</v>
      </c>
      <c r="Y633" s="200">
        <v>14.236000000000001</v>
      </c>
      <c r="Z633" s="200">
        <v>14.370139999999999</v>
      </c>
      <c r="AA633" s="200">
        <v>14.541263000000001</v>
      </c>
      <c r="AB633" s="200">
        <v>14.725339</v>
      </c>
      <c r="AC633" s="200">
        <v>14.910690000000001</v>
      </c>
      <c r="AD633" s="200">
        <v>15.088936</v>
      </c>
      <c r="AE633" s="200">
        <v>15.291035000000001</v>
      </c>
      <c r="AF633" s="198">
        <v>8.4349999999999998E-3</v>
      </c>
      <c r="AG633" s="37"/>
    </row>
    <row r="634" spans="1:33" ht="15" customHeight="1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>
      <c r="A635" s="36" t="s">
        <v>2348</v>
      </c>
      <c r="B635" s="201" t="s">
        <v>2172</v>
      </c>
      <c r="C635" s="197">
        <v>718.38366699999995</v>
      </c>
      <c r="D635" s="197">
        <v>717.94610599999999</v>
      </c>
      <c r="E635" s="197">
        <v>718.881531</v>
      </c>
      <c r="F635" s="197">
        <v>726.38897699999995</v>
      </c>
      <c r="G635" s="197">
        <v>739.54528800000003</v>
      </c>
      <c r="H635" s="197">
        <v>751.16717500000004</v>
      </c>
      <c r="I635" s="197">
        <v>760.75433299999997</v>
      </c>
      <c r="J635" s="197">
        <v>769.09143100000006</v>
      </c>
      <c r="K635" s="197">
        <v>775.95379600000001</v>
      </c>
      <c r="L635" s="197">
        <v>783.56536900000003</v>
      </c>
      <c r="M635" s="197">
        <v>793.194885</v>
      </c>
      <c r="N635" s="197">
        <v>802.23394800000005</v>
      </c>
      <c r="O635" s="197">
        <v>811.17932099999996</v>
      </c>
      <c r="P635" s="197">
        <v>822.64996299999996</v>
      </c>
      <c r="Q635" s="197">
        <v>833.63983199999996</v>
      </c>
      <c r="R635" s="197">
        <v>844.20288100000005</v>
      </c>
      <c r="S635" s="197">
        <v>856.41381799999999</v>
      </c>
      <c r="T635" s="197">
        <v>866.81689500000005</v>
      </c>
      <c r="U635" s="197">
        <v>879.76776099999995</v>
      </c>
      <c r="V635" s="197">
        <v>894.84051499999998</v>
      </c>
      <c r="W635" s="197">
        <v>907.52154499999995</v>
      </c>
      <c r="X635" s="197">
        <v>918.44433600000002</v>
      </c>
      <c r="Y635" s="197">
        <v>927.62676999999996</v>
      </c>
      <c r="Z635" s="197">
        <v>936.44836399999997</v>
      </c>
      <c r="AA635" s="197">
        <v>947.00054899999998</v>
      </c>
      <c r="AB635" s="197">
        <v>957.94738800000005</v>
      </c>
      <c r="AC635" s="197">
        <v>969.35571300000004</v>
      </c>
      <c r="AD635" s="197">
        <v>981.00299099999995</v>
      </c>
      <c r="AE635" s="197">
        <v>993.88812299999995</v>
      </c>
      <c r="AF635" s="195">
        <v>1.1660999999999999E-2</v>
      </c>
      <c r="AG635" s="37"/>
    </row>
    <row r="636" spans="1:33" ht="15" customHeight="1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>
      <c r="A638" s="35"/>
      <c r="B638" s="216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>
      <c r="A639" s="35"/>
      <c r="B639" s="37" t="s">
        <v>2173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>
      <c r="A640" s="35"/>
      <c r="B640" s="37" t="s">
        <v>2567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>
      <c r="B652" s="221"/>
      <c r="C652" s="221"/>
      <c r="D652" s="221"/>
      <c r="E652" s="221"/>
      <c r="F652" s="221"/>
      <c r="G652" s="221"/>
      <c r="H652" s="221"/>
      <c r="I652" s="221"/>
      <c r="J652" s="221"/>
      <c r="K652" s="221"/>
      <c r="L652" s="221"/>
      <c r="M652" s="221"/>
      <c r="N652" s="221"/>
      <c r="O652" s="221"/>
      <c r="P652" s="221"/>
      <c r="Q652" s="221"/>
      <c r="R652" s="221"/>
      <c r="S652" s="221"/>
      <c r="T652" s="221"/>
      <c r="U652" s="221"/>
      <c r="V652" s="221"/>
      <c r="W652" s="221"/>
      <c r="X652" s="221"/>
      <c r="Y652" s="221"/>
      <c r="Z652" s="221"/>
      <c r="AA652" s="221"/>
      <c r="AB652" s="221"/>
      <c r="AC652" s="221"/>
      <c r="AD652" s="221"/>
      <c r="AE652" s="221"/>
      <c r="AF652" s="221"/>
      <c r="AG652" s="37"/>
    </row>
    <row r="653" spans="2:33" ht="15" customHeight="1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>
      <c r="A728" s="35"/>
      <c r="B728" s="221"/>
      <c r="C728" s="221"/>
      <c r="D728" s="221"/>
      <c r="E728" s="221"/>
      <c r="F728" s="221"/>
      <c r="G728" s="221"/>
      <c r="H728" s="221"/>
      <c r="I728" s="221"/>
      <c r="J728" s="221"/>
      <c r="K728" s="221"/>
      <c r="L728" s="221"/>
      <c r="M728" s="221"/>
      <c r="N728" s="221"/>
      <c r="O728" s="221"/>
      <c r="P728" s="221"/>
      <c r="Q728" s="221"/>
      <c r="R728" s="221"/>
      <c r="S728" s="221"/>
      <c r="T728" s="221"/>
      <c r="U728" s="221"/>
      <c r="V728" s="221"/>
      <c r="W728" s="221"/>
      <c r="X728" s="221"/>
      <c r="Y728" s="221"/>
      <c r="Z728" s="221"/>
      <c r="AA728" s="221"/>
      <c r="AB728" s="221"/>
      <c r="AC728" s="221"/>
      <c r="AD728" s="221"/>
      <c r="AE728" s="221"/>
      <c r="AF728" s="221"/>
      <c r="AG728" s="37"/>
    </row>
    <row r="729" spans="1:33" ht="15" customHeight="1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>
      <c r="A735" s="36" t="s">
        <v>2349</v>
      </c>
      <c r="B735" s="205" t="s">
        <v>2350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7" t="s">
        <v>1999</v>
      </c>
      <c r="AG735" s="37"/>
    </row>
    <row r="736" spans="1:33" ht="12" customHeight="1">
      <c r="A736" s="35"/>
      <c r="B736" s="206" t="s">
        <v>2351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7" t="s">
        <v>2000</v>
      </c>
      <c r="AG736" s="37"/>
    </row>
    <row r="737" spans="1:33" ht="12" customHeight="1">
      <c r="A737" s="35"/>
      <c r="B737" s="206"/>
      <c r="C737" s="189"/>
      <c r="D737" s="189"/>
      <c r="E737" s="189"/>
      <c r="F737" s="189"/>
      <c r="G737" s="189"/>
      <c r="H737" s="189"/>
      <c r="I737" s="189"/>
      <c r="J737" s="189"/>
      <c r="K737" s="189"/>
      <c r="L737" s="189"/>
      <c r="M737" s="189"/>
      <c r="N737" s="189"/>
      <c r="O737" s="189"/>
      <c r="P737" s="189"/>
      <c r="Q737" s="189"/>
      <c r="R737" s="189"/>
      <c r="S737" s="189"/>
      <c r="T737" s="189"/>
      <c r="U737" s="189"/>
      <c r="V737" s="189"/>
      <c r="W737" s="189"/>
      <c r="X737" s="189"/>
      <c r="Y737" s="189"/>
      <c r="Z737" s="189"/>
      <c r="AA737" s="189"/>
      <c r="AB737" s="189"/>
      <c r="AC737" s="189"/>
      <c r="AD737" s="189"/>
      <c r="AE737" s="189"/>
      <c r="AF737" s="187" t="s">
        <v>2099</v>
      </c>
      <c r="AG737" s="37"/>
    </row>
    <row r="738" spans="1:33" ht="12" customHeight="1" thickBot="1">
      <c r="A738" s="35"/>
      <c r="B738" s="207" t="s">
        <v>2132</v>
      </c>
      <c r="C738" s="207">
        <v>2022</v>
      </c>
      <c r="D738" s="207">
        <v>2023</v>
      </c>
      <c r="E738" s="207">
        <v>2024</v>
      </c>
      <c r="F738" s="207">
        <v>2025</v>
      </c>
      <c r="G738" s="207">
        <v>2026</v>
      </c>
      <c r="H738" s="207">
        <v>2027</v>
      </c>
      <c r="I738" s="207">
        <v>2028</v>
      </c>
      <c r="J738" s="207">
        <v>2029</v>
      </c>
      <c r="K738" s="207">
        <v>2030</v>
      </c>
      <c r="L738" s="207">
        <v>2031</v>
      </c>
      <c r="M738" s="207">
        <v>2032</v>
      </c>
      <c r="N738" s="207">
        <v>2033</v>
      </c>
      <c r="O738" s="207">
        <v>2034</v>
      </c>
      <c r="P738" s="207">
        <v>2035</v>
      </c>
      <c r="Q738" s="207">
        <v>2036</v>
      </c>
      <c r="R738" s="207">
        <v>2037</v>
      </c>
      <c r="S738" s="207">
        <v>2038</v>
      </c>
      <c r="T738" s="207">
        <v>2039</v>
      </c>
      <c r="U738" s="207">
        <v>2040</v>
      </c>
      <c r="V738" s="207">
        <v>2041</v>
      </c>
      <c r="W738" s="207">
        <v>2042</v>
      </c>
      <c r="X738" s="207">
        <v>2043</v>
      </c>
      <c r="Y738" s="207">
        <v>2044</v>
      </c>
      <c r="Z738" s="207">
        <v>2045</v>
      </c>
      <c r="AA738" s="207">
        <v>2046</v>
      </c>
      <c r="AB738" s="207">
        <v>2047</v>
      </c>
      <c r="AC738" s="207">
        <v>2048</v>
      </c>
      <c r="AD738" s="207">
        <v>2049</v>
      </c>
      <c r="AE738" s="207">
        <v>2050</v>
      </c>
      <c r="AF738" s="208">
        <v>2050</v>
      </c>
      <c r="AG738" s="37"/>
    </row>
    <row r="739" spans="1:33" ht="12" customHeight="1" thickTop="1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>
      <c r="A740" s="36" t="s">
        <v>2352</v>
      </c>
      <c r="B740" s="201" t="s">
        <v>2133</v>
      </c>
      <c r="C740" s="197">
        <v>19750.261718999998</v>
      </c>
      <c r="D740" s="197">
        <v>19905.609375</v>
      </c>
      <c r="E740" s="197">
        <v>20081.880859000001</v>
      </c>
      <c r="F740" s="197">
        <v>20386.224609000001</v>
      </c>
      <c r="G740" s="197">
        <v>20841.882812</v>
      </c>
      <c r="H740" s="197">
        <v>21287.755859000001</v>
      </c>
      <c r="I740" s="197">
        <v>21695.880859000001</v>
      </c>
      <c r="J740" s="197">
        <v>22060.623047000001</v>
      </c>
      <c r="K740" s="197">
        <v>22380.796875</v>
      </c>
      <c r="L740" s="197">
        <v>22721.648438</v>
      </c>
      <c r="M740" s="197">
        <v>23132.277343999998</v>
      </c>
      <c r="N740" s="197">
        <v>23585.296875</v>
      </c>
      <c r="O740" s="197">
        <v>24054.847656000002</v>
      </c>
      <c r="P740" s="197">
        <v>24533.841797000001</v>
      </c>
      <c r="Q740" s="197">
        <v>25026.417968999998</v>
      </c>
      <c r="R740" s="197">
        <v>25540.740234000001</v>
      </c>
      <c r="S740" s="197">
        <v>26075.976562</v>
      </c>
      <c r="T740" s="197">
        <v>26606.574218999998</v>
      </c>
      <c r="U740" s="197">
        <v>27195.669922000001</v>
      </c>
      <c r="V740" s="197">
        <v>27810.150390999999</v>
      </c>
      <c r="W740" s="197">
        <v>28404.6875</v>
      </c>
      <c r="X740" s="197">
        <v>28996.335938</v>
      </c>
      <c r="Y740" s="197">
        <v>29571.818359000001</v>
      </c>
      <c r="Z740" s="197">
        <v>30144.392577999999</v>
      </c>
      <c r="AA740" s="197">
        <v>30744.0625</v>
      </c>
      <c r="AB740" s="197">
        <v>31369.007812</v>
      </c>
      <c r="AC740" s="197">
        <v>32033.580077999999</v>
      </c>
      <c r="AD740" s="197">
        <v>32711.115234000001</v>
      </c>
      <c r="AE740" s="197">
        <v>33403.691405999998</v>
      </c>
      <c r="AF740" s="195">
        <v>1.8945E-2</v>
      </c>
      <c r="AG740" s="37"/>
    </row>
    <row r="741" spans="1:33" ht="15" customHeight="1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>
      <c r="A742" s="36" t="s">
        <v>2353</v>
      </c>
      <c r="B742" s="201" t="s">
        <v>2134</v>
      </c>
      <c r="C742" s="197">
        <v>29.646315000000001</v>
      </c>
      <c r="D742" s="197">
        <v>30.037462000000001</v>
      </c>
      <c r="E742" s="197">
        <v>29.898879999999998</v>
      </c>
      <c r="F742" s="197">
        <v>29.905062000000001</v>
      </c>
      <c r="G742" s="197">
        <v>30.130203000000002</v>
      </c>
      <c r="H742" s="197">
        <v>30.402950000000001</v>
      </c>
      <c r="I742" s="197">
        <v>30.663916</v>
      </c>
      <c r="J742" s="197">
        <v>30.864795999999998</v>
      </c>
      <c r="K742" s="197">
        <v>30.979189000000002</v>
      </c>
      <c r="L742" s="197">
        <v>31.086545999999998</v>
      </c>
      <c r="M742" s="197">
        <v>31.266188</v>
      </c>
      <c r="N742" s="197">
        <v>31.477475999999999</v>
      </c>
      <c r="O742" s="197">
        <v>31.746694999999999</v>
      </c>
      <c r="P742" s="197">
        <v>32.000652000000002</v>
      </c>
      <c r="Q742" s="197">
        <v>32.190967999999998</v>
      </c>
      <c r="R742" s="197">
        <v>32.373131000000001</v>
      </c>
      <c r="S742" s="197">
        <v>32.567154000000002</v>
      </c>
      <c r="T742" s="197">
        <v>32.738323000000001</v>
      </c>
      <c r="U742" s="197">
        <v>32.942822</v>
      </c>
      <c r="V742" s="197">
        <v>33.139823999999997</v>
      </c>
      <c r="W742" s="197">
        <v>33.335402999999999</v>
      </c>
      <c r="X742" s="197">
        <v>33.482246000000004</v>
      </c>
      <c r="Y742" s="197">
        <v>33.602654000000001</v>
      </c>
      <c r="Z742" s="197">
        <v>33.726298999999997</v>
      </c>
      <c r="AA742" s="197">
        <v>33.872570000000003</v>
      </c>
      <c r="AB742" s="197">
        <v>34.052157999999999</v>
      </c>
      <c r="AC742" s="197">
        <v>34.247199999999999</v>
      </c>
      <c r="AD742" s="197">
        <v>34.450938999999998</v>
      </c>
      <c r="AE742" s="197">
        <v>34.667534000000003</v>
      </c>
      <c r="AF742" s="195">
        <v>5.6039999999999996E-3</v>
      </c>
      <c r="AG742" s="37"/>
    </row>
    <row r="743" spans="1:33" ht="15" customHeight="1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>
      <c r="A744" s="35"/>
      <c r="B744" s="201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>
      <c r="A746" s="35"/>
      <c r="B746" s="201" t="s">
        <v>2135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>
      <c r="A747" s="36" t="s">
        <v>2354</v>
      </c>
      <c r="B747" s="199" t="s">
        <v>2136</v>
      </c>
      <c r="C747" s="200">
        <v>73.488861</v>
      </c>
      <c r="D747" s="200">
        <v>72.926818999999995</v>
      </c>
      <c r="E747" s="200">
        <v>73.619964999999993</v>
      </c>
      <c r="F747" s="200">
        <v>74.734702999999996</v>
      </c>
      <c r="G747" s="200">
        <v>76.102463</v>
      </c>
      <c r="H747" s="200">
        <v>77.273223999999999</v>
      </c>
      <c r="I747" s="200">
        <v>77.895897000000005</v>
      </c>
      <c r="J747" s="200">
        <v>78.731635999999995</v>
      </c>
      <c r="K747" s="200">
        <v>79.427132</v>
      </c>
      <c r="L747" s="200">
        <v>79.800476000000003</v>
      </c>
      <c r="M747" s="200">
        <v>80.313621999999995</v>
      </c>
      <c r="N747" s="200">
        <v>80.954635999999994</v>
      </c>
      <c r="O747" s="200">
        <v>81.351898000000006</v>
      </c>
      <c r="P747" s="200">
        <v>81.663428999999994</v>
      </c>
      <c r="Q747" s="200">
        <v>81.985039</v>
      </c>
      <c r="R747" s="200">
        <v>82.388351</v>
      </c>
      <c r="S747" s="200">
        <v>82.811096000000006</v>
      </c>
      <c r="T747" s="200">
        <v>83.165115</v>
      </c>
      <c r="U747" s="200">
        <v>83.503264999999999</v>
      </c>
      <c r="V747" s="200">
        <v>83.84845</v>
      </c>
      <c r="W747" s="200">
        <v>84.249877999999995</v>
      </c>
      <c r="X747" s="200">
        <v>84.639488</v>
      </c>
      <c r="Y747" s="200">
        <v>84.961250000000007</v>
      </c>
      <c r="Z747" s="200">
        <v>85.289246000000006</v>
      </c>
      <c r="AA747" s="200">
        <v>85.600982999999999</v>
      </c>
      <c r="AB747" s="200">
        <v>85.896682999999996</v>
      </c>
      <c r="AC747" s="200">
        <v>86.213333000000006</v>
      </c>
      <c r="AD747" s="200">
        <v>86.531548000000001</v>
      </c>
      <c r="AE747" s="200">
        <v>86.834732000000002</v>
      </c>
      <c r="AF747" s="198">
        <v>5.9779999999999998E-3</v>
      </c>
      <c r="AG747" s="37"/>
    </row>
    <row r="748" spans="1:33" ht="15" customHeight="1">
      <c r="A748" s="36" t="s">
        <v>2355</v>
      </c>
      <c r="B748" s="199" t="s">
        <v>2137</v>
      </c>
      <c r="C748" s="200">
        <v>24.995403</v>
      </c>
      <c r="D748" s="200">
        <v>24.720258999999999</v>
      </c>
      <c r="E748" s="200">
        <v>25.839167</v>
      </c>
      <c r="F748" s="200">
        <v>25.732063</v>
      </c>
      <c r="G748" s="200">
        <v>25.581396000000002</v>
      </c>
      <c r="H748" s="200">
        <v>25.415244999999999</v>
      </c>
      <c r="I748" s="200">
        <v>25.505859000000001</v>
      </c>
      <c r="J748" s="200">
        <v>25.534860999999999</v>
      </c>
      <c r="K748" s="200">
        <v>25.436516000000001</v>
      </c>
      <c r="L748" s="200">
        <v>25.376625000000001</v>
      </c>
      <c r="M748" s="200">
        <v>25.441896</v>
      </c>
      <c r="N748" s="200">
        <v>25.484259000000002</v>
      </c>
      <c r="O748" s="200">
        <v>25.445544999999999</v>
      </c>
      <c r="P748" s="200">
        <v>25.444077</v>
      </c>
      <c r="Q748" s="200">
        <v>25.347283999999998</v>
      </c>
      <c r="R748" s="200">
        <v>25.383755000000001</v>
      </c>
      <c r="S748" s="200">
        <v>25.140664999999998</v>
      </c>
      <c r="T748" s="200">
        <v>24.918823</v>
      </c>
      <c r="U748" s="200">
        <v>24.768992999999998</v>
      </c>
      <c r="V748" s="200">
        <v>24.688452000000002</v>
      </c>
      <c r="W748" s="200">
        <v>24.714141999999999</v>
      </c>
      <c r="X748" s="200">
        <v>24.753585999999999</v>
      </c>
      <c r="Y748" s="200">
        <v>24.743662</v>
      </c>
      <c r="Z748" s="200">
        <v>24.808969000000001</v>
      </c>
      <c r="AA748" s="200">
        <v>24.706638000000002</v>
      </c>
      <c r="AB748" s="200">
        <v>24.525541</v>
      </c>
      <c r="AC748" s="200">
        <v>24.389686999999999</v>
      </c>
      <c r="AD748" s="200">
        <v>24.370889999999999</v>
      </c>
      <c r="AE748" s="200">
        <v>24.296436</v>
      </c>
      <c r="AF748" s="198">
        <v>-1.0120000000000001E-3</v>
      </c>
      <c r="AG748" s="37"/>
    </row>
    <row r="749" spans="1:33" ht="15" customHeight="1">
      <c r="A749" s="36" t="s">
        <v>2356</v>
      </c>
      <c r="B749" s="199" t="s">
        <v>2138</v>
      </c>
      <c r="C749" s="200">
        <v>251.77301</v>
      </c>
      <c r="D749" s="200">
        <v>246.78222700000001</v>
      </c>
      <c r="E749" s="200">
        <v>245.13876300000001</v>
      </c>
      <c r="F749" s="200">
        <v>249.09410099999999</v>
      </c>
      <c r="G749" s="200">
        <v>253.00679</v>
      </c>
      <c r="H749" s="200">
        <v>254.79011499999999</v>
      </c>
      <c r="I749" s="200">
        <v>257.427368</v>
      </c>
      <c r="J749" s="200">
        <v>263.916382</v>
      </c>
      <c r="K749" s="200">
        <v>268.34188799999998</v>
      </c>
      <c r="L749" s="200">
        <v>269.54251099999999</v>
      </c>
      <c r="M749" s="200">
        <v>269.99533100000002</v>
      </c>
      <c r="N749" s="200">
        <v>271.19549599999999</v>
      </c>
      <c r="O749" s="200">
        <v>272.149292</v>
      </c>
      <c r="P749" s="200">
        <v>274.62857100000002</v>
      </c>
      <c r="Q749" s="200">
        <v>278.18945300000001</v>
      </c>
      <c r="R749" s="200">
        <v>282.42804000000001</v>
      </c>
      <c r="S749" s="200">
        <v>287.18524200000002</v>
      </c>
      <c r="T749" s="200">
        <v>291.17477400000001</v>
      </c>
      <c r="U749" s="200">
        <v>295.22088600000001</v>
      </c>
      <c r="V749" s="200">
        <v>300.572632</v>
      </c>
      <c r="W749" s="200">
        <v>305.328644</v>
      </c>
      <c r="X749" s="200">
        <v>309.00991800000003</v>
      </c>
      <c r="Y749" s="200">
        <v>312.25311299999998</v>
      </c>
      <c r="Z749" s="200">
        <v>315.72018400000002</v>
      </c>
      <c r="AA749" s="200">
        <v>319.66394000000003</v>
      </c>
      <c r="AB749" s="200">
        <v>323.67001299999998</v>
      </c>
      <c r="AC749" s="200">
        <v>327.51028400000001</v>
      </c>
      <c r="AD749" s="200">
        <v>331.59054600000002</v>
      </c>
      <c r="AE749" s="200">
        <v>336.761169</v>
      </c>
      <c r="AF749" s="198">
        <v>1.0442E-2</v>
      </c>
      <c r="AG749" s="37"/>
    </row>
    <row r="750" spans="1:33" ht="15" customHeight="1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>
      <c r="A751" s="35"/>
      <c r="B751" s="201" t="s">
        <v>2139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>
      <c r="A752" s="36" t="s">
        <v>2357</v>
      </c>
      <c r="B752" s="199" t="s">
        <v>2140</v>
      </c>
      <c r="C752" s="200">
        <v>120.876144</v>
      </c>
      <c r="D752" s="200">
        <v>122.32199900000001</v>
      </c>
      <c r="E752" s="200">
        <v>123.472488</v>
      </c>
      <c r="F752" s="200">
        <v>124.491539</v>
      </c>
      <c r="G752" s="200">
        <v>125.98889200000001</v>
      </c>
      <c r="H752" s="200">
        <v>127.52505499999999</v>
      </c>
      <c r="I752" s="200">
        <v>129.150803</v>
      </c>
      <c r="J752" s="200">
        <v>130.59394800000001</v>
      </c>
      <c r="K752" s="200">
        <v>131.98069799999999</v>
      </c>
      <c r="L752" s="200">
        <v>133.618256</v>
      </c>
      <c r="M752" s="200">
        <v>134.98426799999999</v>
      </c>
      <c r="N752" s="200">
        <v>136.175354</v>
      </c>
      <c r="O752" s="200">
        <v>137.488113</v>
      </c>
      <c r="P752" s="200">
        <v>138.94241299999999</v>
      </c>
      <c r="Q752" s="200">
        <v>140.57577499999999</v>
      </c>
      <c r="R752" s="200">
        <v>142.13378900000001</v>
      </c>
      <c r="S752" s="200">
        <v>143.72456399999999</v>
      </c>
      <c r="T752" s="200">
        <v>145.43009900000001</v>
      </c>
      <c r="U752" s="200">
        <v>147.14771999999999</v>
      </c>
      <c r="V752" s="200">
        <v>148.82470699999999</v>
      </c>
      <c r="W752" s="200">
        <v>150.50889599999999</v>
      </c>
      <c r="X752" s="200">
        <v>152.19825700000001</v>
      </c>
      <c r="Y752" s="200">
        <v>153.83663899999999</v>
      </c>
      <c r="Z752" s="200">
        <v>155.47581500000001</v>
      </c>
      <c r="AA752" s="200">
        <v>157.06352200000001</v>
      </c>
      <c r="AB752" s="200">
        <v>158.64666700000001</v>
      </c>
      <c r="AC752" s="200">
        <v>160.27560399999999</v>
      </c>
      <c r="AD752" s="200">
        <v>161.912857</v>
      </c>
      <c r="AE752" s="200">
        <v>163.56556699999999</v>
      </c>
      <c r="AF752" s="198">
        <v>1.086E-2</v>
      </c>
      <c r="AG752" s="37"/>
    </row>
    <row r="753" spans="1:33" ht="15" customHeight="1">
      <c r="A753" s="36" t="s">
        <v>2358</v>
      </c>
      <c r="B753" s="199" t="s">
        <v>2141</v>
      </c>
      <c r="C753" s="200">
        <v>34.750979999999998</v>
      </c>
      <c r="D753" s="200">
        <v>33.613883999999999</v>
      </c>
      <c r="E753" s="200">
        <v>32.589016000000001</v>
      </c>
      <c r="F753" s="200">
        <v>31.506048</v>
      </c>
      <c r="G753" s="200">
        <v>30.713685999999999</v>
      </c>
      <c r="H753" s="200">
        <v>30.063766000000001</v>
      </c>
      <c r="I753" s="200">
        <v>29.471947</v>
      </c>
      <c r="J753" s="200">
        <v>28.839039</v>
      </c>
      <c r="K753" s="200">
        <v>28.166907999999999</v>
      </c>
      <c r="L753" s="200">
        <v>27.48723</v>
      </c>
      <c r="M753" s="200">
        <v>26.867232999999999</v>
      </c>
      <c r="N753" s="200">
        <v>26.305353</v>
      </c>
      <c r="O753" s="200">
        <v>25.697631999999999</v>
      </c>
      <c r="P753" s="200">
        <v>25.066927</v>
      </c>
      <c r="Q753" s="200">
        <v>24.476500000000001</v>
      </c>
      <c r="R753" s="200">
        <v>23.940093999999998</v>
      </c>
      <c r="S753" s="200">
        <v>23.467064000000001</v>
      </c>
      <c r="T753" s="200">
        <v>22.977385999999999</v>
      </c>
      <c r="U753" s="200">
        <v>22.566749999999999</v>
      </c>
      <c r="V753" s="200">
        <v>22.191821999999998</v>
      </c>
      <c r="W753" s="200">
        <v>21.786434</v>
      </c>
      <c r="X753" s="200">
        <v>21.397960999999999</v>
      </c>
      <c r="Y753" s="200">
        <v>21.018827000000002</v>
      </c>
      <c r="Z753" s="200">
        <v>20.645406999999999</v>
      </c>
      <c r="AA753" s="200">
        <v>20.286595999999999</v>
      </c>
      <c r="AB753" s="200">
        <v>19.955973</v>
      </c>
      <c r="AC753" s="200">
        <v>19.709361999999999</v>
      </c>
      <c r="AD753" s="200">
        <v>19.482472999999999</v>
      </c>
      <c r="AE753" s="200">
        <v>19.253111000000001</v>
      </c>
      <c r="AF753" s="198">
        <v>-2.087E-2</v>
      </c>
      <c r="AG753" s="37"/>
    </row>
    <row r="754" spans="1:33" ht="15" customHeight="1">
      <c r="A754" s="36" t="s">
        <v>2359</v>
      </c>
      <c r="B754" s="199" t="s">
        <v>2142</v>
      </c>
      <c r="C754" s="200">
        <v>25.210080999999999</v>
      </c>
      <c r="D754" s="200">
        <v>24.695429000000001</v>
      </c>
      <c r="E754" s="200">
        <v>24.288436999999998</v>
      </c>
      <c r="F754" s="200">
        <v>24.225279</v>
      </c>
      <c r="G754" s="200">
        <v>24.793482000000001</v>
      </c>
      <c r="H754" s="200">
        <v>25.464108</v>
      </c>
      <c r="I754" s="200">
        <v>25.868406</v>
      </c>
      <c r="J754" s="200">
        <v>26.052607999999999</v>
      </c>
      <c r="K754" s="200">
        <v>25.984256999999999</v>
      </c>
      <c r="L754" s="200">
        <v>26.017800999999999</v>
      </c>
      <c r="M754" s="200">
        <v>26.232261999999999</v>
      </c>
      <c r="N754" s="200">
        <v>26.412516</v>
      </c>
      <c r="O754" s="200">
        <v>26.527602999999999</v>
      </c>
      <c r="P754" s="200">
        <v>26.611522999999998</v>
      </c>
      <c r="Q754" s="200">
        <v>26.588439999999999</v>
      </c>
      <c r="R754" s="200">
        <v>26.445433000000001</v>
      </c>
      <c r="S754" s="200">
        <v>26.269324999999998</v>
      </c>
      <c r="T754" s="200">
        <v>26.075082999999999</v>
      </c>
      <c r="U754" s="200">
        <v>25.950341999999999</v>
      </c>
      <c r="V754" s="200">
        <v>25.899578000000002</v>
      </c>
      <c r="W754" s="200">
        <v>25.731819000000002</v>
      </c>
      <c r="X754" s="200">
        <v>25.507553000000001</v>
      </c>
      <c r="Y754" s="200">
        <v>25.216138999999998</v>
      </c>
      <c r="Z754" s="200">
        <v>24.902906000000002</v>
      </c>
      <c r="AA754" s="200">
        <v>24.659790000000001</v>
      </c>
      <c r="AB754" s="200">
        <v>24.448495999999999</v>
      </c>
      <c r="AC754" s="200">
        <v>24.264301</v>
      </c>
      <c r="AD754" s="200">
        <v>24.083438999999998</v>
      </c>
      <c r="AE754" s="200">
        <v>23.879052999999999</v>
      </c>
      <c r="AF754" s="198">
        <v>-1.9350000000000001E-3</v>
      </c>
      <c r="AG754" s="37"/>
    </row>
    <row r="755" spans="1:33" ht="15" customHeight="1">
      <c r="A755" s="36" t="s">
        <v>2360</v>
      </c>
      <c r="B755" s="199" t="s">
        <v>2143</v>
      </c>
      <c r="C755" s="200">
        <v>24.227205000000001</v>
      </c>
      <c r="D755" s="200">
        <v>21.992985000000001</v>
      </c>
      <c r="E755" s="200">
        <v>21.340009999999999</v>
      </c>
      <c r="F755" s="200">
        <v>21.646930999999999</v>
      </c>
      <c r="G755" s="200">
        <v>21.414776</v>
      </c>
      <c r="H755" s="200">
        <v>21.317007</v>
      </c>
      <c r="I755" s="200">
        <v>21.627129</v>
      </c>
      <c r="J755" s="200">
        <v>22.023675999999998</v>
      </c>
      <c r="K755" s="200">
        <v>22.112563999999999</v>
      </c>
      <c r="L755" s="200">
        <v>22.163575999999999</v>
      </c>
      <c r="M755" s="200">
        <v>22.487444</v>
      </c>
      <c r="N755" s="200">
        <v>22.891819000000002</v>
      </c>
      <c r="O755" s="200">
        <v>23.348458999999998</v>
      </c>
      <c r="P755" s="200">
        <v>23.629546999999999</v>
      </c>
      <c r="Q755" s="200">
        <v>23.565985000000001</v>
      </c>
      <c r="R755" s="200">
        <v>23.664465</v>
      </c>
      <c r="S755" s="200">
        <v>23.778299000000001</v>
      </c>
      <c r="T755" s="200">
        <v>23.897822999999999</v>
      </c>
      <c r="U755" s="200">
        <v>24.142582000000001</v>
      </c>
      <c r="V755" s="200">
        <v>24.557124999999999</v>
      </c>
      <c r="W755" s="200">
        <v>24.819711999999999</v>
      </c>
      <c r="X755" s="200">
        <v>24.974609000000001</v>
      </c>
      <c r="Y755" s="200">
        <v>24.937811</v>
      </c>
      <c r="Z755" s="200">
        <v>24.715813000000001</v>
      </c>
      <c r="AA755" s="200">
        <v>24.551323</v>
      </c>
      <c r="AB755" s="200">
        <v>24.522538999999998</v>
      </c>
      <c r="AC755" s="200">
        <v>24.531544</v>
      </c>
      <c r="AD755" s="200">
        <v>24.625067000000001</v>
      </c>
      <c r="AE755" s="200">
        <v>24.836872</v>
      </c>
      <c r="AF755" s="198">
        <v>8.8800000000000001E-4</v>
      </c>
      <c r="AG755" s="37"/>
    </row>
    <row r="756" spans="1:33" ht="15" customHeight="1">
      <c r="A756" s="36" t="s">
        <v>2361</v>
      </c>
      <c r="B756" s="199" t="s">
        <v>2144</v>
      </c>
      <c r="C756" s="200">
        <v>13.623225</v>
      </c>
      <c r="D756" s="200">
        <v>13.394565</v>
      </c>
      <c r="E756" s="200">
        <v>13.382021999999999</v>
      </c>
      <c r="F756" s="200">
        <v>13.351081000000001</v>
      </c>
      <c r="G756" s="200">
        <v>13.710768</v>
      </c>
      <c r="H756" s="200">
        <v>14.05794</v>
      </c>
      <c r="I756" s="200">
        <v>14.135406</v>
      </c>
      <c r="J756" s="200">
        <v>14.275277000000001</v>
      </c>
      <c r="K756" s="200">
        <v>14.333947</v>
      </c>
      <c r="L756" s="200">
        <v>14.404</v>
      </c>
      <c r="M756" s="200">
        <v>14.716927999999999</v>
      </c>
      <c r="N756" s="200">
        <v>14.841851999999999</v>
      </c>
      <c r="O756" s="200">
        <v>14.985628999999999</v>
      </c>
      <c r="P756" s="200">
        <v>15.285142</v>
      </c>
      <c r="Q756" s="200">
        <v>15.513197999999999</v>
      </c>
      <c r="R756" s="200">
        <v>15.757548999999999</v>
      </c>
      <c r="S756" s="200">
        <v>16.091674999999999</v>
      </c>
      <c r="T756" s="200">
        <v>16.341191999999999</v>
      </c>
      <c r="U756" s="200">
        <v>16.557562000000001</v>
      </c>
      <c r="V756" s="200">
        <v>17.011122</v>
      </c>
      <c r="W756" s="200">
        <v>17.309350999999999</v>
      </c>
      <c r="X756" s="200">
        <v>17.472567000000002</v>
      </c>
      <c r="Y756" s="200">
        <v>17.598763000000002</v>
      </c>
      <c r="Z756" s="200">
        <v>17.590633</v>
      </c>
      <c r="AA756" s="200">
        <v>17.771985999999998</v>
      </c>
      <c r="AB756" s="200">
        <v>17.964642999999999</v>
      </c>
      <c r="AC756" s="200">
        <v>18.18449</v>
      </c>
      <c r="AD756" s="200">
        <v>18.345676000000001</v>
      </c>
      <c r="AE756" s="200">
        <v>18.756450999999998</v>
      </c>
      <c r="AF756" s="198">
        <v>1.1486E-2</v>
      </c>
      <c r="AG756" s="37"/>
    </row>
    <row r="757" spans="1:33" ht="15" customHeight="1">
      <c r="A757" s="36" t="s">
        <v>2362</v>
      </c>
      <c r="B757" s="199" t="s">
        <v>2145</v>
      </c>
      <c r="C757" s="200">
        <v>32.310921</v>
      </c>
      <c r="D757" s="200">
        <v>31.620567000000001</v>
      </c>
      <c r="E757" s="200">
        <v>30.902546000000001</v>
      </c>
      <c r="F757" s="200">
        <v>30.913073000000001</v>
      </c>
      <c r="G757" s="200">
        <v>31.174166</v>
      </c>
      <c r="H757" s="200">
        <v>31.385909999999999</v>
      </c>
      <c r="I757" s="200">
        <v>31.625999</v>
      </c>
      <c r="J757" s="200">
        <v>31.845846000000002</v>
      </c>
      <c r="K757" s="200">
        <v>32.004936000000001</v>
      </c>
      <c r="L757" s="200">
        <v>32.338462999999997</v>
      </c>
      <c r="M757" s="200">
        <v>32.672275999999997</v>
      </c>
      <c r="N757" s="200">
        <v>32.975788000000001</v>
      </c>
      <c r="O757" s="200">
        <v>33.335915</v>
      </c>
      <c r="P757" s="200">
        <v>33.667374000000002</v>
      </c>
      <c r="Q757" s="200">
        <v>33.844715000000001</v>
      </c>
      <c r="R757" s="200">
        <v>34.056018999999999</v>
      </c>
      <c r="S757" s="200">
        <v>34.270180000000003</v>
      </c>
      <c r="T757" s="200">
        <v>34.453578999999998</v>
      </c>
      <c r="U757" s="200">
        <v>34.766983000000003</v>
      </c>
      <c r="V757" s="200">
        <v>35.118378</v>
      </c>
      <c r="W757" s="200">
        <v>35.386859999999999</v>
      </c>
      <c r="X757" s="200">
        <v>35.641238999999999</v>
      </c>
      <c r="Y757" s="200">
        <v>35.736426999999999</v>
      </c>
      <c r="Z757" s="200">
        <v>35.799377</v>
      </c>
      <c r="AA757" s="200">
        <v>35.875743999999997</v>
      </c>
      <c r="AB757" s="200">
        <v>36.023335000000003</v>
      </c>
      <c r="AC757" s="200">
        <v>36.192019999999999</v>
      </c>
      <c r="AD757" s="200">
        <v>36.342243000000003</v>
      </c>
      <c r="AE757" s="200">
        <v>36.496971000000002</v>
      </c>
      <c r="AF757" s="198">
        <v>4.3600000000000002E-3</v>
      </c>
      <c r="AG757" s="37"/>
    </row>
    <row r="758" spans="1:33" ht="15" customHeight="1">
      <c r="A758" s="36" t="s">
        <v>2363</v>
      </c>
      <c r="B758" s="199" t="s">
        <v>2146</v>
      </c>
      <c r="C758" s="200">
        <v>11.352563</v>
      </c>
      <c r="D758" s="200">
        <v>11.153733000000001</v>
      </c>
      <c r="E758" s="200">
        <v>11.007517</v>
      </c>
      <c r="F758" s="200">
        <v>10.958062</v>
      </c>
      <c r="G758" s="200">
        <v>10.944357999999999</v>
      </c>
      <c r="H758" s="200">
        <v>10.905208999999999</v>
      </c>
      <c r="I758" s="200">
        <v>10.941318000000001</v>
      </c>
      <c r="J758" s="200">
        <v>10.992661</v>
      </c>
      <c r="K758" s="200">
        <v>11.077564000000001</v>
      </c>
      <c r="L758" s="200">
        <v>11.203257000000001</v>
      </c>
      <c r="M758" s="200">
        <v>11.192456999999999</v>
      </c>
      <c r="N758" s="200">
        <v>11.093441</v>
      </c>
      <c r="O758" s="200">
        <v>11.016235</v>
      </c>
      <c r="P758" s="200">
        <v>10.939662999999999</v>
      </c>
      <c r="Q758" s="200">
        <v>10.873835</v>
      </c>
      <c r="R758" s="200">
        <v>10.839961000000001</v>
      </c>
      <c r="S758" s="200">
        <v>10.807252999999999</v>
      </c>
      <c r="T758" s="200">
        <v>10.773526</v>
      </c>
      <c r="U758" s="200">
        <v>10.828243000000001</v>
      </c>
      <c r="V758" s="200">
        <v>10.813442999999999</v>
      </c>
      <c r="W758" s="200">
        <v>10.723979</v>
      </c>
      <c r="X758" s="200">
        <v>10.707278000000001</v>
      </c>
      <c r="Y758" s="200">
        <v>10.724174</v>
      </c>
      <c r="Z758" s="200">
        <v>10.863956</v>
      </c>
      <c r="AA758" s="200">
        <v>10.976266000000001</v>
      </c>
      <c r="AB758" s="200">
        <v>11.053115999999999</v>
      </c>
      <c r="AC758" s="200">
        <v>11.104763</v>
      </c>
      <c r="AD758" s="200">
        <v>11.216498</v>
      </c>
      <c r="AE758" s="200">
        <v>11.317432</v>
      </c>
      <c r="AF758" s="198">
        <v>-1.11E-4</v>
      </c>
      <c r="AG758" s="37"/>
    </row>
    <row r="759" spans="1:33" ht="15" customHeight="1">
      <c r="A759" s="36" t="s">
        <v>2364</v>
      </c>
      <c r="B759" s="199" t="s">
        <v>2147</v>
      </c>
      <c r="C759" s="200">
        <v>170.24385100000001</v>
      </c>
      <c r="D759" s="200">
        <v>157.54754600000001</v>
      </c>
      <c r="E759" s="200">
        <v>156.12855500000001</v>
      </c>
      <c r="F759" s="200">
        <v>157.37423699999999</v>
      </c>
      <c r="G759" s="200">
        <v>160.56976299999999</v>
      </c>
      <c r="H759" s="200">
        <v>164.140961</v>
      </c>
      <c r="I759" s="200">
        <v>167.33972199999999</v>
      </c>
      <c r="J759" s="200">
        <v>170.055725</v>
      </c>
      <c r="K759" s="200">
        <v>171.95574999999999</v>
      </c>
      <c r="L759" s="200">
        <v>174.26786799999999</v>
      </c>
      <c r="M759" s="200">
        <v>177.20855700000001</v>
      </c>
      <c r="N759" s="200">
        <v>180.32205200000001</v>
      </c>
      <c r="O759" s="200">
        <v>184.10580400000001</v>
      </c>
      <c r="P759" s="200">
        <v>188.056915</v>
      </c>
      <c r="Q759" s="200">
        <v>191.75640899999999</v>
      </c>
      <c r="R759" s="200">
        <v>195.45141599999999</v>
      </c>
      <c r="S759" s="200">
        <v>199.267426</v>
      </c>
      <c r="T759" s="200">
        <v>203.076324</v>
      </c>
      <c r="U759" s="200">
        <v>207.82614100000001</v>
      </c>
      <c r="V759" s="200">
        <v>213.503815</v>
      </c>
      <c r="W759" s="200">
        <v>218.945831</v>
      </c>
      <c r="X759" s="200">
        <v>224.18392900000001</v>
      </c>
      <c r="Y759" s="200">
        <v>228.54989599999999</v>
      </c>
      <c r="Z759" s="200">
        <v>232.197845</v>
      </c>
      <c r="AA759" s="200">
        <v>236.00805700000001</v>
      </c>
      <c r="AB759" s="200">
        <v>240.518036</v>
      </c>
      <c r="AC759" s="200">
        <v>245.43447900000001</v>
      </c>
      <c r="AD759" s="200">
        <v>250.11035200000001</v>
      </c>
      <c r="AE759" s="200">
        <v>254.55694600000001</v>
      </c>
      <c r="AF759" s="198">
        <v>1.4470999999999999E-2</v>
      </c>
      <c r="AG759" s="37"/>
    </row>
    <row r="760" spans="1:33" ht="15" customHeight="1">
      <c r="A760" s="36" t="s">
        <v>2365</v>
      </c>
      <c r="B760" s="199" t="s">
        <v>2148</v>
      </c>
      <c r="C760" s="200">
        <v>62.657848000000001</v>
      </c>
      <c r="D760" s="200">
        <v>59.946838</v>
      </c>
      <c r="E760" s="200">
        <v>58.623455</v>
      </c>
      <c r="F760" s="200">
        <v>59.610207000000003</v>
      </c>
      <c r="G760" s="200">
        <v>61.555931000000001</v>
      </c>
      <c r="H760" s="200">
        <v>63.038654000000001</v>
      </c>
      <c r="I760" s="200">
        <v>64.068175999999994</v>
      </c>
      <c r="J760" s="200">
        <v>64.850700000000003</v>
      </c>
      <c r="K760" s="200">
        <v>65.374488999999997</v>
      </c>
      <c r="L760" s="200">
        <v>66.327422999999996</v>
      </c>
      <c r="M760" s="200">
        <v>67.353943000000001</v>
      </c>
      <c r="N760" s="200">
        <v>68.224746999999994</v>
      </c>
      <c r="O760" s="200">
        <v>69.297493000000003</v>
      </c>
      <c r="P760" s="200">
        <v>70.244179000000003</v>
      </c>
      <c r="Q760" s="200">
        <v>70.940796000000006</v>
      </c>
      <c r="R760" s="200">
        <v>71.611435</v>
      </c>
      <c r="S760" s="200">
        <v>72.221496999999999</v>
      </c>
      <c r="T760" s="200">
        <v>72.788948000000005</v>
      </c>
      <c r="U760" s="200">
        <v>73.984108000000006</v>
      </c>
      <c r="V760" s="200">
        <v>75.223999000000006</v>
      </c>
      <c r="W760" s="200">
        <v>75.921317999999999</v>
      </c>
      <c r="X760" s="200">
        <v>76.684830000000005</v>
      </c>
      <c r="Y760" s="200">
        <v>76.938164</v>
      </c>
      <c r="Z760" s="200">
        <v>77.153236000000007</v>
      </c>
      <c r="AA760" s="200">
        <v>77.410690000000002</v>
      </c>
      <c r="AB760" s="200">
        <v>77.959778</v>
      </c>
      <c r="AC760" s="200">
        <v>78.636971000000003</v>
      </c>
      <c r="AD760" s="200">
        <v>79.144752999999994</v>
      </c>
      <c r="AE760" s="200">
        <v>79.642730999999998</v>
      </c>
      <c r="AF760" s="198">
        <v>8.6029999999999995E-3</v>
      </c>
      <c r="AG760" s="37"/>
    </row>
    <row r="761" spans="1:33" ht="15" customHeight="1">
      <c r="A761" s="36" t="s">
        <v>2366</v>
      </c>
      <c r="B761" s="199" t="s">
        <v>2149</v>
      </c>
      <c r="C761" s="200">
        <v>7.1468090000000002</v>
      </c>
      <c r="D761" s="200">
        <v>7.17523</v>
      </c>
      <c r="E761" s="200">
        <v>7.1177219999999997</v>
      </c>
      <c r="F761" s="200">
        <v>7.2528249999999996</v>
      </c>
      <c r="G761" s="200">
        <v>7.4626210000000004</v>
      </c>
      <c r="H761" s="200">
        <v>7.5950449999999998</v>
      </c>
      <c r="I761" s="200">
        <v>7.656936</v>
      </c>
      <c r="J761" s="200">
        <v>7.7279580000000001</v>
      </c>
      <c r="K761" s="200">
        <v>7.7564339999999996</v>
      </c>
      <c r="L761" s="200">
        <v>7.8267030000000002</v>
      </c>
      <c r="M761" s="200">
        <v>7.853173</v>
      </c>
      <c r="N761" s="200">
        <v>7.9189720000000001</v>
      </c>
      <c r="O761" s="200">
        <v>7.9943210000000002</v>
      </c>
      <c r="P761" s="200">
        <v>8.0530259999999991</v>
      </c>
      <c r="Q761" s="200">
        <v>8.0981079999999999</v>
      </c>
      <c r="R761" s="200">
        <v>8.1429810000000007</v>
      </c>
      <c r="S761" s="200">
        <v>8.072794</v>
      </c>
      <c r="T761" s="200">
        <v>8.0712949999999992</v>
      </c>
      <c r="U761" s="200">
        <v>8.1200729999999997</v>
      </c>
      <c r="V761" s="200">
        <v>8.1806339999999995</v>
      </c>
      <c r="W761" s="200">
        <v>8.2183469999999996</v>
      </c>
      <c r="X761" s="200">
        <v>8.2466530000000002</v>
      </c>
      <c r="Y761" s="200">
        <v>8.2080979999999997</v>
      </c>
      <c r="Z761" s="200">
        <v>8.1320759999999996</v>
      </c>
      <c r="AA761" s="200">
        <v>8.0562889999999996</v>
      </c>
      <c r="AB761" s="200">
        <v>8.0039189999999998</v>
      </c>
      <c r="AC761" s="200">
        <v>7.9871249999999998</v>
      </c>
      <c r="AD761" s="200">
        <v>7.9610289999999999</v>
      </c>
      <c r="AE761" s="200">
        <v>7.9220660000000001</v>
      </c>
      <c r="AF761" s="198">
        <v>3.6849999999999999E-3</v>
      </c>
      <c r="AG761" s="37"/>
    </row>
    <row r="762" spans="1:33" ht="15" customHeight="1">
      <c r="A762" s="36" t="s">
        <v>2367</v>
      </c>
      <c r="B762" s="199" t="s">
        <v>2150</v>
      </c>
      <c r="C762" s="200">
        <v>21.385597000000001</v>
      </c>
      <c r="D762" s="200">
        <v>19.624238999999999</v>
      </c>
      <c r="E762" s="200">
        <v>18.735415</v>
      </c>
      <c r="F762" s="200">
        <v>19.300892000000001</v>
      </c>
      <c r="G762" s="200">
        <v>19.999382000000001</v>
      </c>
      <c r="H762" s="200">
        <v>20.440722999999998</v>
      </c>
      <c r="I762" s="200">
        <v>20.851241999999999</v>
      </c>
      <c r="J762" s="200">
        <v>21.195945999999999</v>
      </c>
      <c r="K762" s="200">
        <v>21.433411</v>
      </c>
      <c r="L762" s="200">
        <v>21.849363</v>
      </c>
      <c r="M762" s="200">
        <v>22.227512000000001</v>
      </c>
      <c r="N762" s="200">
        <v>22.578236</v>
      </c>
      <c r="O762" s="200">
        <v>23.040161000000001</v>
      </c>
      <c r="P762" s="200">
        <v>23.376965999999999</v>
      </c>
      <c r="Q762" s="200">
        <v>23.64395</v>
      </c>
      <c r="R762" s="200">
        <v>23.901062</v>
      </c>
      <c r="S762" s="200">
        <v>24.185230000000001</v>
      </c>
      <c r="T762" s="200">
        <v>24.559453999999999</v>
      </c>
      <c r="U762" s="200">
        <v>25.051886</v>
      </c>
      <c r="V762" s="200">
        <v>25.514288000000001</v>
      </c>
      <c r="W762" s="200">
        <v>25.847197999999999</v>
      </c>
      <c r="X762" s="200">
        <v>26.255752999999999</v>
      </c>
      <c r="Y762" s="200">
        <v>26.429255000000001</v>
      </c>
      <c r="Z762" s="200">
        <v>26.618383000000001</v>
      </c>
      <c r="AA762" s="200">
        <v>26.792566000000001</v>
      </c>
      <c r="AB762" s="200">
        <v>27.117985000000001</v>
      </c>
      <c r="AC762" s="200">
        <v>27.496314999999999</v>
      </c>
      <c r="AD762" s="200">
        <v>27.765238</v>
      </c>
      <c r="AE762" s="200">
        <v>28.056978000000001</v>
      </c>
      <c r="AF762" s="198">
        <v>9.7439999999999992E-3</v>
      </c>
      <c r="AG762" s="37"/>
    </row>
    <row r="763" spans="1:33" ht="15" customHeight="1">
      <c r="A763" s="36" t="s">
        <v>2368</v>
      </c>
      <c r="B763" s="199" t="s">
        <v>2151</v>
      </c>
      <c r="C763" s="200">
        <v>24.906051999999999</v>
      </c>
      <c r="D763" s="200">
        <v>24.041381999999999</v>
      </c>
      <c r="E763" s="200">
        <v>23.58717</v>
      </c>
      <c r="F763" s="200">
        <v>23.670712000000002</v>
      </c>
      <c r="G763" s="200">
        <v>24.38879</v>
      </c>
      <c r="H763" s="200">
        <v>25.035990000000002</v>
      </c>
      <c r="I763" s="200">
        <v>25.480927000000001</v>
      </c>
      <c r="J763" s="200">
        <v>25.722097000000002</v>
      </c>
      <c r="K763" s="200">
        <v>25.898228</v>
      </c>
      <c r="L763" s="200">
        <v>26.229064999999999</v>
      </c>
      <c r="M763" s="200">
        <v>26.616751000000001</v>
      </c>
      <c r="N763" s="200">
        <v>26.955309</v>
      </c>
      <c r="O763" s="200">
        <v>27.377922000000002</v>
      </c>
      <c r="P763" s="200">
        <v>27.798943999999999</v>
      </c>
      <c r="Q763" s="200">
        <v>28.014011</v>
      </c>
      <c r="R763" s="200">
        <v>28.332581999999999</v>
      </c>
      <c r="S763" s="200">
        <v>28.63862</v>
      </c>
      <c r="T763" s="200">
        <v>28.854237000000001</v>
      </c>
      <c r="U763" s="200">
        <v>29.405773</v>
      </c>
      <c r="V763" s="200">
        <v>29.956692</v>
      </c>
      <c r="W763" s="200">
        <v>30.277201000000002</v>
      </c>
      <c r="X763" s="200">
        <v>30.650908999999999</v>
      </c>
      <c r="Y763" s="200">
        <v>30.890121000000001</v>
      </c>
      <c r="Z763" s="200">
        <v>31.115255000000001</v>
      </c>
      <c r="AA763" s="200">
        <v>31.351561</v>
      </c>
      <c r="AB763" s="200">
        <v>31.646248</v>
      </c>
      <c r="AC763" s="200">
        <v>31.991921999999999</v>
      </c>
      <c r="AD763" s="200">
        <v>32.291786000000002</v>
      </c>
      <c r="AE763" s="200">
        <v>32.559376</v>
      </c>
      <c r="AF763" s="198">
        <v>9.6159999999999995E-3</v>
      </c>
      <c r="AG763" s="37"/>
    </row>
    <row r="764" spans="1:33" ht="15" customHeight="1">
      <c r="A764" s="36" t="s">
        <v>2369</v>
      </c>
      <c r="B764" s="199" t="s">
        <v>2152</v>
      </c>
      <c r="C764" s="200">
        <v>9.2193919999999991</v>
      </c>
      <c r="D764" s="200">
        <v>9.105988</v>
      </c>
      <c r="E764" s="200">
        <v>9.1831479999999992</v>
      </c>
      <c r="F764" s="200">
        <v>9.3857789999999994</v>
      </c>
      <c r="G764" s="200">
        <v>9.7051379999999998</v>
      </c>
      <c r="H764" s="200">
        <v>9.9668949999999992</v>
      </c>
      <c r="I764" s="200">
        <v>10.079072999999999</v>
      </c>
      <c r="J764" s="200">
        <v>10.204694</v>
      </c>
      <c r="K764" s="200">
        <v>10.286417</v>
      </c>
      <c r="L764" s="200">
        <v>10.422293</v>
      </c>
      <c r="M764" s="200">
        <v>10.656511999999999</v>
      </c>
      <c r="N764" s="200">
        <v>10.772228</v>
      </c>
      <c r="O764" s="200">
        <v>10.885089000000001</v>
      </c>
      <c r="P764" s="200">
        <v>11.015243</v>
      </c>
      <c r="Q764" s="200">
        <v>11.184726</v>
      </c>
      <c r="R764" s="200">
        <v>11.23481</v>
      </c>
      <c r="S764" s="200">
        <v>11.324854</v>
      </c>
      <c r="T764" s="200">
        <v>11.303964000000001</v>
      </c>
      <c r="U764" s="200">
        <v>11.406374</v>
      </c>
      <c r="V764" s="200">
        <v>11.572387000000001</v>
      </c>
      <c r="W764" s="200">
        <v>11.578571999999999</v>
      </c>
      <c r="X764" s="200">
        <v>11.531515000000001</v>
      </c>
      <c r="Y764" s="200">
        <v>11.410691999999999</v>
      </c>
      <c r="Z764" s="200">
        <v>11.287523</v>
      </c>
      <c r="AA764" s="200">
        <v>11.210278000000001</v>
      </c>
      <c r="AB764" s="200">
        <v>11.191627</v>
      </c>
      <c r="AC764" s="200">
        <v>11.161605</v>
      </c>
      <c r="AD764" s="200">
        <v>11.126704</v>
      </c>
      <c r="AE764" s="200">
        <v>11.104312</v>
      </c>
      <c r="AF764" s="198">
        <v>6.6660000000000001E-3</v>
      </c>
      <c r="AG764" s="37"/>
    </row>
    <row r="765" spans="1:33" ht="15" customHeight="1">
      <c r="A765" s="36" t="s">
        <v>2370</v>
      </c>
      <c r="B765" s="199" t="s">
        <v>2153</v>
      </c>
      <c r="C765" s="200">
        <v>107.585999</v>
      </c>
      <c r="D765" s="200">
        <v>97.600707999999997</v>
      </c>
      <c r="E765" s="200">
        <v>97.505104000000003</v>
      </c>
      <c r="F765" s="200">
        <v>97.764037999999999</v>
      </c>
      <c r="G765" s="200">
        <v>99.013840000000002</v>
      </c>
      <c r="H765" s="200">
        <v>101.10230300000001</v>
      </c>
      <c r="I765" s="200">
        <v>103.271553</v>
      </c>
      <c r="J765" s="200">
        <v>105.205032</v>
      </c>
      <c r="K765" s="200">
        <v>106.581261</v>
      </c>
      <c r="L765" s="200">
        <v>107.940445</v>
      </c>
      <c r="M765" s="200">
        <v>109.854607</v>
      </c>
      <c r="N765" s="200">
        <v>112.097313</v>
      </c>
      <c r="O765" s="200">
        <v>114.80830400000001</v>
      </c>
      <c r="P765" s="200">
        <v>117.812729</v>
      </c>
      <c r="Q765" s="200">
        <v>120.81562</v>
      </c>
      <c r="R765" s="200">
        <v>123.839989</v>
      </c>
      <c r="S765" s="200">
        <v>127.04592100000001</v>
      </c>
      <c r="T765" s="200">
        <v>130.287384</v>
      </c>
      <c r="U765" s="200">
        <v>133.84204099999999</v>
      </c>
      <c r="V765" s="200">
        <v>138.27981600000001</v>
      </c>
      <c r="W765" s="200">
        <v>143.024506</v>
      </c>
      <c r="X765" s="200">
        <v>147.4991</v>
      </c>
      <c r="Y765" s="200">
        <v>151.61172500000001</v>
      </c>
      <c r="Z765" s="200">
        <v>155.044601</v>
      </c>
      <c r="AA765" s="200">
        <v>158.59736599999999</v>
      </c>
      <c r="AB765" s="200">
        <v>162.558258</v>
      </c>
      <c r="AC765" s="200">
        <v>166.79750100000001</v>
      </c>
      <c r="AD765" s="200">
        <v>170.96559099999999</v>
      </c>
      <c r="AE765" s="200">
        <v>174.91421500000001</v>
      </c>
      <c r="AF765" s="198">
        <v>1.7509E-2</v>
      </c>
      <c r="AG765" s="37"/>
    </row>
    <row r="766" spans="1:33" ht="15" customHeight="1">
      <c r="A766" s="36" t="s">
        <v>2371</v>
      </c>
      <c r="B766" s="199" t="s">
        <v>2154</v>
      </c>
      <c r="C766" s="200">
        <v>12.877357</v>
      </c>
      <c r="D766" s="200">
        <v>13.766424000000001</v>
      </c>
      <c r="E766" s="200">
        <v>13.959099</v>
      </c>
      <c r="F766" s="200">
        <v>13.780212000000001</v>
      </c>
      <c r="G766" s="200">
        <v>13.60284</v>
      </c>
      <c r="H766" s="200">
        <v>13.586903</v>
      </c>
      <c r="I766" s="200">
        <v>13.463575000000001</v>
      </c>
      <c r="J766" s="200">
        <v>13.438814000000001</v>
      </c>
      <c r="K766" s="200">
        <v>13.318792</v>
      </c>
      <c r="L766" s="200">
        <v>13.178875</v>
      </c>
      <c r="M766" s="200">
        <v>13.028299000000001</v>
      </c>
      <c r="N766" s="200">
        <v>12.998748000000001</v>
      </c>
      <c r="O766" s="200">
        <v>12.942094000000001</v>
      </c>
      <c r="P766" s="200">
        <v>12.924910000000001</v>
      </c>
      <c r="Q766" s="200">
        <v>12.806721</v>
      </c>
      <c r="R766" s="200">
        <v>12.704791</v>
      </c>
      <c r="S766" s="200">
        <v>12.573271</v>
      </c>
      <c r="T766" s="200">
        <v>12.569482000000001</v>
      </c>
      <c r="U766" s="200">
        <v>12.594402000000001</v>
      </c>
      <c r="V766" s="200">
        <v>12.604158</v>
      </c>
      <c r="W766" s="200">
        <v>12.554513999999999</v>
      </c>
      <c r="X766" s="200">
        <v>12.504742999999999</v>
      </c>
      <c r="Y766" s="200">
        <v>12.45351</v>
      </c>
      <c r="Z766" s="200">
        <v>12.414989</v>
      </c>
      <c r="AA766" s="200">
        <v>12.405808</v>
      </c>
      <c r="AB766" s="200">
        <v>12.377762000000001</v>
      </c>
      <c r="AC766" s="200">
        <v>12.326627999999999</v>
      </c>
      <c r="AD766" s="200">
        <v>12.323055</v>
      </c>
      <c r="AE766" s="200">
        <v>12.347367</v>
      </c>
      <c r="AF766" s="198">
        <v>-1.5E-3</v>
      </c>
      <c r="AG766" s="37"/>
    </row>
    <row r="767" spans="1:33" ht="15" customHeight="1">
      <c r="A767" s="36" t="s">
        <v>2372</v>
      </c>
      <c r="B767" s="199" t="s">
        <v>2155</v>
      </c>
      <c r="C767" s="200">
        <v>6.003698</v>
      </c>
      <c r="D767" s="200">
        <v>6.4085099999999997</v>
      </c>
      <c r="E767" s="200">
        <v>6.3460349999999996</v>
      </c>
      <c r="F767" s="200">
        <v>6.1376759999999999</v>
      </c>
      <c r="G767" s="200">
        <v>5.9792050000000003</v>
      </c>
      <c r="H767" s="200">
        <v>5.9812909999999997</v>
      </c>
      <c r="I767" s="200">
        <v>5.8706060000000004</v>
      </c>
      <c r="J767" s="200">
        <v>5.8821940000000001</v>
      </c>
      <c r="K767" s="200">
        <v>5.7564549999999999</v>
      </c>
      <c r="L767" s="200">
        <v>5.6467879999999999</v>
      </c>
      <c r="M767" s="200">
        <v>5.5407529999999996</v>
      </c>
      <c r="N767" s="200">
        <v>5.539269</v>
      </c>
      <c r="O767" s="200">
        <v>5.4792699999999996</v>
      </c>
      <c r="P767" s="200">
        <v>5.4957190000000002</v>
      </c>
      <c r="Q767" s="200">
        <v>5.4250679999999996</v>
      </c>
      <c r="R767" s="200">
        <v>5.333018</v>
      </c>
      <c r="S767" s="200">
        <v>5.3072860000000004</v>
      </c>
      <c r="T767" s="200">
        <v>5.3162989999999999</v>
      </c>
      <c r="U767" s="200">
        <v>5.3556090000000003</v>
      </c>
      <c r="V767" s="200">
        <v>5.3950870000000002</v>
      </c>
      <c r="W767" s="200">
        <v>5.3807020000000003</v>
      </c>
      <c r="X767" s="200">
        <v>5.3566349999999998</v>
      </c>
      <c r="Y767" s="200">
        <v>5.3343449999999999</v>
      </c>
      <c r="Z767" s="200">
        <v>5.3220390000000002</v>
      </c>
      <c r="AA767" s="200">
        <v>5.3234890000000004</v>
      </c>
      <c r="AB767" s="200">
        <v>5.3183829999999999</v>
      </c>
      <c r="AC767" s="200">
        <v>5.306915</v>
      </c>
      <c r="AD767" s="200">
        <v>5.3052580000000003</v>
      </c>
      <c r="AE767" s="200">
        <v>5.3127259999999996</v>
      </c>
      <c r="AF767" s="198">
        <v>-4.3569999999999998E-3</v>
      </c>
      <c r="AG767" s="37"/>
    </row>
    <row r="768" spans="1:33" ht="12" customHeight="1">
      <c r="A768" s="36" t="s">
        <v>2373</v>
      </c>
      <c r="B768" s="199" t="s">
        <v>2156</v>
      </c>
      <c r="C768" s="200">
        <v>6.873659</v>
      </c>
      <c r="D768" s="200">
        <v>7.3579140000000001</v>
      </c>
      <c r="E768" s="200">
        <v>7.6130630000000004</v>
      </c>
      <c r="F768" s="200">
        <v>7.6425359999999998</v>
      </c>
      <c r="G768" s="200">
        <v>7.6236350000000002</v>
      </c>
      <c r="H768" s="200">
        <v>7.6056109999999997</v>
      </c>
      <c r="I768" s="200">
        <v>7.5929690000000001</v>
      </c>
      <c r="J768" s="200">
        <v>7.5566199999999997</v>
      </c>
      <c r="K768" s="200">
        <v>7.5623370000000003</v>
      </c>
      <c r="L768" s="200">
        <v>7.5320869999999998</v>
      </c>
      <c r="M768" s="200">
        <v>7.4875449999999999</v>
      </c>
      <c r="N768" s="200">
        <v>7.4594779999999998</v>
      </c>
      <c r="O768" s="200">
        <v>7.4628240000000003</v>
      </c>
      <c r="P768" s="200">
        <v>7.4291900000000002</v>
      </c>
      <c r="Q768" s="200">
        <v>7.381653</v>
      </c>
      <c r="R768" s="200">
        <v>7.3717730000000001</v>
      </c>
      <c r="S768" s="200">
        <v>7.2659849999999997</v>
      </c>
      <c r="T768" s="200">
        <v>7.2531819999999998</v>
      </c>
      <c r="U768" s="200">
        <v>7.2387930000000003</v>
      </c>
      <c r="V768" s="200">
        <v>7.2090719999999999</v>
      </c>
      <c r="W768" s="200">
        <v>7.1738119999999999</v>
      </c>
      <c r="X768" s="200">
        <v>7.1481079999999997</v>
      </c>
      <c r="Y768" s="200">
        <v>7.1191649999999997</v>
      </c>
      <c r="Z768" s="200">
        <v>7.0929500000000001</v>
      </c>
      <c r="AA768" s="200">
        <v>7.0823200000000002</v>
      </c>
      <c r="AB768" s="200">
        <v>7.05938</v>
      </c>
      <c r="AC768" s="200">
        <v>7.0197120000000002</v>
      </c>
      <c r="AD768" s="200">
        <v>7.0177969999999998</v>
      </c>
      <c r="AE768" s="200">
        <v>7.0346409999999997</v>
      </c>
      <c r="AF768" s="198">
        <v>8.2700000000000004E-4</v>
      </c>
      <c r="AG768" s="37"/>
    </row>
    <row r="769" spans="1:33" ht="15" customHeight="1">
      <c r="A769" s="36" t="s">
        <v>2374</v>
      </c>
      <c r="B769" s="199" t="s">
        <v>2157</v>
      </c>
      <c r="C769" s="200">
        <v>45.189728000000002</v>
      </c>
      <c r="D769" s="200">
        <v>44.352454999999999</v>
      </c>
      <c r="E769" s="200">
        <v>44.105732000000003</v>
      </c>
      <c r="F769" s="200">
        <v>44.817337000000002</v>
      </c>
      <c r="G769" s="200">
        <v>46.207264000000002</v>
      </c>
      <c r="H769" s="200">
        <v>47.331173</v>
      </c>
      <c r="I769" s="200">
        <v>48.238869000000001</v>
      </c>
      <c r="J769" s="200">
        <v>49.115288</v>
      </c>
      <c r="K769" s="200">
        <v>49.819316999999998</v>
      </c>
      <c r="L769" s="200">
        <v>50.722403999999997</v>
      </c>
      <c r="M769" s="200">
        <v>51.895316999999999</v>
      </c>
      <c r="N769" s="200">
        <v>52.980274000000001</v>
      </c>
      <c r="O769" s="200">
        <v>54.080219</v>
      </c>
      <c r="P769" s="200">
        <v>55.353785999999999</v>
      </c>
      <c r="Q769" s="200">
        <v>56.397010999999999</v>
      </c>
      <c r="R769" s="200">
        <v>57.421622999999997</v>
      </c>
      <c r="S769" s="200">
        <v>58.535553</v>
      </c>
      <c r="T769" s="200">
        <v>59.48357</v>
      </c>
      <c r="U769" s="200">
        <v>60.575358999999999</v>
      </c>
      <c r="V769" s="200">
        <v>61.936709999999998</v>
      </c>
      <c r="W769" s="200">
        <v>63.114924999999999</v>
      </c>
      <c r="X769" s="200">
        <v>64.350273000000001</v>
      </c>
      <c r="Y769" s="200">
        <v>65.375838999999999</v>
      </c>
      <c r="Z769" s="200">
        <v>66.307502999999997</v>
      </c>
      <c r="AA769" s="200">
        <v>67.366309999999999</v>
      </c>
      <c r="AB769" s="200">
        <v>68.493378000000007</v>
      </c>
      <c r="AC769" s="200">
        <v>69.659744000000003</v>
      </c>
      <c r="AD769" s="200">
        <v>70.848945999999998</v>
      </c>
      <c r="AE769" s="200">
        <v>72.307816000000003</v>
      </c>
      <c r="AF769" s="198">
        <v>1.6930000000000001E-2</v>
      </c>
      <c r="AG769" s="37"/>
    </row>
    <row r="770" spans="1:33" ht="15" customHeight="1">
      <c r="A770" s="36" t="s">
        <v>2375</v>
      </c>
      <c r="B770" s="199" t="s">
        <v>2158</v>
      </c>
      <c r="C770" s="200">
        <v>20.702358</v>
      </c>
      <c r="D770" s="200">
        <v>19.800404</v>
      </c>
      <c r="E770" s="200">
        <v>19.577608000000001</v>
      </c>
      <c r="F770" s="200">
        <v>19.765699000000001</v>
      </c>
      <c r="G770" s="200">
        <v>20.200327000000001</v>
      </c>
      <c r="H770" s="200">
        <v>20.526534999999999</v>
      </c>
      <c r="I770" s="200">
        <v>20.801283000000002</v>
      </c>
      <c r="J770" s="200">
        <v>21.068307999999998</v>
      </c>
      <c r="K770" s="200">
        <v>21.269176000000002</v>
      </c>
      <c r="L770" s="200">
        <v>21.485724999999999</v>
      </c>
      <c r="M770" s="200">
        <v>21.692993000000001</v>
      </c>
      <c r="N770" s="200">
        <v>21.891956</v>
      </c>
      <c r="O770" s="200">
        <v>22.117947000000001</v>
      </c>
      <c r="P770" s="200">
        <v>22.434528</v>
      </c>
      <c r="Q770" s="200">
        <v>22.647691999999999</v>
      </c>
      <c r="R770" s="200">
        <v>22.940186000000001</v>
      </c>
      <c r="S770" s="200">
        <v>23.215654000000001</v>
      </c>
      <c r="T770" s="200">
        <v>23.542973</v>
      </c>
      <c r="U770" s="200">
        <v>23.93083</v>
      </c>
      <c r="V770" s="200">
        <v>24.373138000000001</v>
      </c>
      <c r="W770" s="200">
        <v>24.662642000000002</v>
      </c>
      <c r="X770" s="200">
        <v>24.786909000000001</v>
      </c>
      <c r="Y770" s="200">
        <v>25.025162000000002</v>
      </c>
      <c r="Z770" s="200">
        <v>25.303097000000001</v>
      </c>
      <c r="AA770" s="200">
        <v>25.574991000000001</v>
      </c>
      <c r="AB770" s="200">
        <v>25.83839</v>
      </c>
      <c r="AC770" s="200">
        <v>26.078823</v>
      </c>
      <c r="AD770" s="200">
        <v>26.339825000000001</v>
      </c>
      <c r="AE770" s="200">
        <v>26.588604</v>
      </c>
      <c r="AF770" s="198">
        <v>8.9770000000000006E-3</v>
      </c>
      <c r="AG770" s="37"/>
    </row>
    <row r="771" spans="1:33" ht="15" customHeight="1">
      <c r="A771" s="36" t="s">
        <v>2376</v>
      </c>
      <c r="B771" s="199" t="s">
        <v>2159</v>
      </c>
      <c r="C771" s="200">
        <v>4.1661739999999998</v>
      </c>
      <c r="D771" s="200">
        <v>3.9370669999999999</v>
      </c>
      <c r="E771" s="200">
        <v>3.884452</v>
      </c>
      <c r="F771" s="200">
        <v>3.8860220000000001</v>
      </c>
      <c r="G771" s="200">
        <v>4.0157999999999996</v>
      </c>
      <c r="H771" s="200">
        <v>4.0899720000000004</v>
      </c>
      <c r="I771" s="200">
        <v>4.1393579999999996</v>
      </c>
      <c r="J771" s="200">
        <v>4.1851000000000003</v>
      </c>
      <c r="K771" s="200">
        <v>4.2079880000000003</v>
      </c>
      <c r="L771" s="200">
        <v>4.2468000000000004</v>
      </c>
      <c r="M771" s="200">
        <v>4.2920949999999998</v>
      </c>
      <c r="N771" s="200">
        <v>4.3477639999999997</v>
      </c>
      <c r="O771" s="200">
        <v>4.417916</v>
      </c>
      <c r="P771" s="200">
        <v>4.5032139999999998</v>
      </c>
      <c r="Q771" s="200">
        <v>4.5400260000000001</v>
      </c>
      <c r="R771" s="200">
        <v>4.5922369999999999</v>
      </c>
      <c r="S771" s="200">
        <v>4.6485079999999996</v>
      </c>
      <c r="T771" s="200">
        <v>4.7336229999999997</v>
      </c>
      <c r="U771" s="200">
        <v>4.8277419999999998</v>
      </c>
      <c r="V771" s="200">
        <v>4.917313</v>
      </c>
      <c r="W771" s="200">
        <v>5.0002440000000004</v>
      </c>
      <c r="X771" s="200">
        <v>5.0345979999999999</v>
      </c>
      <c r="Y771" s="200">
        <v>5.0754440000000001</v>
      </c>
      <c r="Z771" s="200">
        <v>5.1233930000000001</v>
      </c>
      <c r="AA771" s="200">
        <v>5.1962440000000001</v>
      </c>
      <c r="AB771" s="200">
        <v>5.2384199999999996</v>
      </c>
      <c r="AC771" s="200">
        <v>5.276662</v>
      </c>
      <c r="AD771" s="200">
        <v>5.3329639999999996</v>
      </c>
      <c r="AE771" s="200">
        <v>5.375661</v>
      </c>
      <c r="AF771" s="198">
        <v>9.1450000000000004E-3</v>
      </c>
      <c r="AG771" s="37"/>
    </row>
    <row r="772" spans="1:33" ht="15" customHeight="1">
      <c r="A772" s="36" t="s">
        <v>2377</v>
      </c>
      <c r="B772" s="199" t="s">
        <v>2160</v>
      </c>
      <c r="C772" s="200">
        <v>3.2081580000000001</v>
      </c>
      <c r="D772" s="200">
        <v>3.0984569999999998</v>
      </c>
      <c r="E772" s="200">
        <v>3.0861640000000001</v>
      </c>
      <c r="F772" s="200">
        <v>3.1478920000000001</v>
      </c>
      <c r="G772" s="200">
        <v>3.2243490000000001</v>
      </c>
      <c r="H772" s="200">
        <v>3.2700420000000001</v>
      </c>
      <c r="I772" s="200">
        <v>3.3297189999999999</v>
      </c>
      <c r="J772" s="200">
        <v>3.3939940000000002</v>
      </c>
      <c r="K772" s="200">
        <v>3.473913</v>
      </c>
      <c r="L772" s="200">
        <v>3.5568930000000001</v>
      </c>
      <c r="M772" s="200">
        <v>3.5739999999999998</v>
      </c>
      <c r="N772" s="200">
        <v>3.603402</v>
      </c>
      <c r="O772" s="200">
        <v>3.683894</v>
      </c>
      <c r="P772" s="200">
        <v>3.7473700000000001</v>
      </c>
      <c r="Q772" s="200">
        <v>3.8160340000000001</v>
      </c>
      <c r="R772" s="200">
        <v>3.902876</v>
      </c>
      <c r="S772" s="200">
        <v>3.929243</v>
      </c>
      <c r="T772" s="200">
        <v>4.0271410000000003</v>
      </c>
      <c r="U772" s="200">
        <v>4.1344409999999998</v>
      </c>
      <c r="V772" s="200">
        <v>4.2540430000000002</v>
      </c>
      <c r="W772" s="200">
        <v>4.3310829999999996</v>
      </c>
      <c r="X772" s="200">
        <v>4.3915069999999998</v>
      </c>
      <c r="Y772" s="200">
        <v>4.4812370000000001</v>
      </c>
      <c r="Z772" s="200">
        <v>4.5743590000000003</v>
      </c>
      <c r="AA772" s="200">
        <v>4.6682959999999998</v>
      </c>
      <c r="AB772" s="200">
        <v>4.7611109999999996</v>
      </c>
      <c r="AC772" s="200">
        <v>4.8433029999999997</v>
      </c>
      <c r="AD772" s="200">
        <v>4.9284559999999997</v>
      </c>
      <c r="AE772" s="200">
        <v>5.0209390000000003</v>
      </c>
      <c r="AF772" s="198">
        <v>1.6126000000000001E-2</v>
      </c>
      <c r="AG772" s="37"/>
    </row>
    <row r="773" spans="1:33" ht="15" customHeight="1">
      <c r="A773" s="36" t="s">
        <v>2378</v>
      </c>
      <c r="B773" s="199" t="s">
        <v>2161</v>
      </c>
      <c r="C773" s="200">
        <v>13.328027000000001</v>
      </c>
      <c r="D773" s="200">
        <v>12.764881000000001</v>
      </c>
      <c r="E773" s="200">
        <v>12.606992</v>
      </c>
      <c r="F773" s="200">
        <v>12.731785</v>
      </c>
      <c r="G773" s="200">
        <v>12.960177</v>
      </c>
      <c r="H773" s="200">
        <v>13.166520999999999</v>
      </c>
      <c r="I773" s="200">
        <v>13.332207</v>
      </c>
      <c r="J773" s="200">
        <v>13.489215</v>
      </c>
      <c r="K773" s="200">
        <v>13.587275999999999</v>
      </c>
      <c r="L773" s="200">
        <v>13.682034</v>
      </c>
      <c r="M773" s="200">
        <v>13.826898</v>
      </c>
      <c r="N773" s="200">
        <v>13.94079</v>
      </c>
      <c r="O773" s="200">
        <v>14.016135999999999</v>
      </c>
      <c r="P773" s="200">
        <v>14.183946000000001</v>
      </c>
      <c r="Q773" s="200">
        <v>14.291632</v>
      </c>
      <c r="R773" s="200">
        <v>14.445071</v>
      </c>
      <c r="S773" s="200">
        <v>14.637903</v>
      </c>
      <c r="T773" s="200">
        <v>14.782209</v>
      </c>
      <c r="U773" s="200">
        <v>14.968647000000001</v>
      </c>
      <c r="V773" s="200">
        <v>15.201782</v>
      </c>
      <c r="W773" s="200">
        <v>15.331314000000001</v>
      </c>
      <c r="X773" s="200">
        <v>15.360804</v>
      </c>
      <c r="Y773" s="200">
        <v>15.468482</v>
      </c>
      <c r="Z773" s="200">
        <v>15.605344000000001</v>
      </c>
      <c r="AA773" s="200">
        <v>15.710451000000001</v>
      </c>
      <c r="AB773" s="200">
        <v>15.838857000000001</v>
      </c>
      <c r="AC773" s="200">
        <v>15.958859</v>
      </c>
      <c r="AD773" s="200">
        <v>16.078405</v>
      </c>
      <c r="AE773" s="200">
        <v>16.192005000000002</v>
      </c>
      <c r="AF773" s="198">
        <v>6.9760000000000004E-3</v>
      </c>
      <c r="AG773" s="37"/>
    </row>
    <row r="774" spans="1:33" ht="15" customHeight="1">
      <c r="A774" s="36" t="s">
        <v>2379</v>
      </c>
      <c r="B774" s="199" t="s">
        <v>2162</v>
      </c>
      <c r="C774" s="200">
        <v>25.065916000000001</v>
      </c>
      <c r="D774" s="200">
        <v>24.742211999999999</v>
      </c>
      <c r="E774" s="200">
        <v>24.661524</v>
      </c>
      <c r="F774" s="200">
        <v>25.347280999999999</v>
      </c>
      <c r="G774" s="200">
        <v>26.651682000000001</v>
      </c>
      <c r="H774" s="200">
        <v>27.393886999999999</v>
      </c>
      <c r="I774" s="200">
        <v>27.714714000000001</v>
      </c>
      <c r="J774" s="200">
        <v>28.029067999999999</v>
      </c>
      <c r="K774" s="200">
        <v>28.043880000000001</v>
      </c>
      <c r="L774" s="200">
        <v>28.224995</v>
      </c>
      <c r="M774" s="200">
        <v>28.634467999999998</v>
      </c>
      <c r="N774" s="200">
        <v>28.830027000000001</v>
      </c>
      <c r="O774" s="200">
        <v>29.218330000000002</v>
      </c>
      <c r="P774" s="200">
        <v>29.692366</v>
      </c>
      <c r="Q774" s="200">
        <v>30.080072000000001</v>
      </c>
      <c r="R774" s="200">
        <v>30.606045000000002</v>
      </c>
      <c r="S774" s="200">
        <v>31.144625000000001</v>
      </c>
      <c r="T774" s="200">
        <v>31.492455</v>
      </c>
      <c r="U774" s="200">
        <v>32.055549999999997</v>
      </c>
      <c r="V774" s="200">
        <v>32.811981000000003</v>
      </c>
      <c r="W774" s="200">
        <v>33.382072000000001</v>
      </c>
      <c r="X774" s="200">
        <v>33.818427999999997</v>
      </c>
      <c r="Y774" s="200">
        <v>34.114643000000001</v>
      </c>
      <c r="Z774" s="200">
        <v>34.410614000000002</v>
      </c>
      <c r="AA774" s="200">
        <v>34.787436999999997</v>
      </c>
      <c r="AB774" s="200">
        <v>35.216960999999998</v>
      </c>
      <c r="AC774" s="200">
        <v>35.756607000000002</v>
      </c>
      <c r="AD774" s="200">
        <v>36.238379999999999</v>
      </c>
      <c r="AE774" s="200">
        <v>36.685371000000004</v>
      </c>
      <c r="AF774" s="198">
        <v>1.3695000000000001E-2</v>
      </c>
      <c r="AG774" s="37"/>
    </row>
    <row r="775" spans="1:33" ht="15" customHeight="1">
      <c r="A775" s="36" t="s">
        <v>2380</v>
      </c>
      <c r="B775" s="199" t="s">
        <v>2163</v>
      </c>
      <c r="C775" s="200">
        <v>15.67652</v>
      </c>
      <c r="D775" s="200">
        <v>15.451765</v>
      </c>
      <c r="E775" s="200">
        <v>15.282519000000001</v>
      </c>
      <c r="F775" s="200">
        <v>15.704860999999999</v>
      </c>
      <c r="G775" s="200">
        <v>16.696262000000001</v>
      </c>
      <c r="H775" s="200">
        <v>17.204080999999999</v>
      </c>
      <c r="I775" s="200">
        <v>17.364581999999999</v>
      </c>
      <c r="J775" s="200">
        <v>17.552485999999998</v>
      </c>
      <c r="K775" s="200">
        <v>17.502334999999999</v>
      </c>
      <c r="L775" s="200">
        <v>17.604797000000001</v>
      </c>
      <c r="M775" s="200">
        <v>17.932652000000001</v>
      </c>
      <c r="N775" s="200">
        <v>18.003450000000001</v>
      </c>
      <c r="O775" s="200">
        <v>18.209526</v>
      </c>
      <c r="P775" s="200">
        <v>18.506696999999999</v>
      </c>
      <c r="Q775" s="200">
        <v>18.676967999999999</v>
      </c>
      <c r="R775" s="200">
        <v>19.000979999999998</v>
      </c>
      <c r="S775" s="200">
        <v>19.294982999999998</v>
      </c>
      <c r="T775" s="200">
        <v>19.385497999999998</v>
      </c>
      <c r="U775" s="200">
        <v>19.695471000000001</v>
      </c>
      <c r="V775" s="200">
        <v>20.179644</v>
      </c>
      <c r="W775" s="200">
        <v>20.489504</v>
      </c>
      <c r="X775" s="200">
        <v>20.667083999999999</v>
      </c>
      <c r="Y775" s="200">
        <v>20.709527999999999</v>
      </c>
      <c r="Z775" s="200">
        <v>20.712147000000002</v>
      </c>
      <c r="AA775" s="200">
        <v>20.800567999999998</v>
      </c>
      <c r="AB775" s="200">
        <v>20.973071999999998</v>
      </c>
      <c r="AC775" s="200">
        <v>21.263076999999999</v>
      </c>
      <c r="AD775" s="200">
        <v>21.486626000000001</v>
      </c>
      <c r="AE775" s="200">
        <v>21.670857999999999</v>
      </c>
      <c r="AF775" s="198">
        <v>1.1632E-2</v>
      </c>
      <c r="AG775" s="37"/>
    </row>
    <row r="776" spans="1:33" ht="15" customHeight="1">
      <c r="A776" s="36" t="s">
        <v>2381</v>
      </c>
      <c r="B776" s="199" t="s">
        <v>2164</v>
      </c>
      <c r="C776" s="200">
        <v>3.2261739999999999</v>
      </c>
      <c r="D776" s="200">
        <v>3.086751</v>
      </c>
      <c r="E776" s="200">
        <v>3.0246209999999998</v>
      </c>
      <c r="F776" s="200">
        <v>3.0319739999999999</v>
      </c>
      <c r="G776" s="200">
        <v>3.0677759999999998</v>
      </c>
      <c r="H776" s="200">
        <v>3.08846</v>
      </c>
      <c r="I776" s="200">
        <v>3.073048</v>
      </c>
      <c r="J776" s="200">
        <v>3.045588</v>
      </c>
      <c r="K776" s="200">
        <v>3.0078659999999999</v>
      </c>
      <c r="L776" s="200">
        <v>2.9820329999999999</v>
      </c>
      <c r="M776" s="200">
        <v>2.9331830000000001</v>
      </c>
      <c r="N776" s="200">
        <v>2.9148719999999999</v>
      </c>
      <c r="O776" s="200">
        <v>2.9151579999999999</v>
      </c>
      <c r="P776" s="200">
        <v>2.9204910000000002</v>
      </c>
      <c r="Q776" s="200">
        <v>2.9284150000000002</v>
      </c>
      <c r="R776" s="200">
        <v>2.9461110000000001</v>
      </c>
      <c r="S776" s="200">
        <v>2.9511189999999998</v>
      </c>
      <c r="T776" s="200">
        <v>2.9632079999999998</v>
      </c>
      <c r="U776" s="200">
        <v>2.9776039999999999</v>
      </c>
      <c r="V776" s="200">
        <v>3.0110600000000001</v>
      </c>
      <c r="W776" s="200">
        <v>3.0382169999999999</v>
      </c>
      <c r="X776" s="200">
        <v>3.053445</v>
      </c>
      <c r="Y776" s="200">
        <v>3.049982</v>
      </c>
      <c r="Z776" s="200">
        <v>3.0631240000000002</v>
      </c>
      <c r="AA776" s="200">
        <v>3.0818810000000001</v>
      </c>
      <c r="AB776" s="200">
        <v>3.0949650000000002</v>
      </c>
      <c r="AC776" s="200">
        <v>3.0901000000000001</v>
      </c>
      <c r="AD776" s="200">
        <v>3.0924610000000001</v>
      </c>
      <c r="AE776" s="200">
        <v>3.1091540000000002</v>
      </c>
      <c r="AF776" s="198">
        <v>-1.3190000000000001E-3</v>
      </c>
      <c r="AG776" s="37"/>
    </row>
    <row r="777" spans="1:33" ht="15" customHeight="1">
      <c r="A777" s="36" t="s">
        <v>2382</v>
      </c>
      <c r="B777" s="199" t="s">
        <v>2165</v>
      </c>
      <c r="C777" s="200">
        <v>6.1632220000000002</v>
      </c>
      <c r="D777" s="200">
        <v>6.203697</v>
      </c>
      <c r="E777" s="200">
        <v>6.3543830000000003</v>
      </c>
      <c r="F777" s="200">
        <v>6.6104450000000003</v>
      </c>
      <c r="G777" s="200">
        <v>6.8876439999999999</v>
      </c>
      <c r="H777" s="200">
        <v>7.1013460000000004</v>
      </c>
      <c r="I777" s="200">
        <v>7.2770849999999996</v>
      </c>
      <c r="J777" s="200">
        <v>7.4309950000000002</v>
      </c>
      <c r="K777" s="200">
        <v>7.5336800000000004</v>
      </c>
      <c r="L777" s="200">
        <v>7.6381649999999999</v>
      </c>
      <c r="M777" s="200">
        <v>7.7686339999999996</v>
      </c>
      <c r="N777" s="200">
        <v>7.9117030000000002</v>
      </c>
      <c r="O777" s="200">
        <v>8.093648</v>
      </c>
      <c r="P777" s="200">
        <v>8.2651789999999998</v>
      </c>
      <c r="Q777" s="200">
        <v>8.4746889999999997</v>
      </c>
      <c r="R777" s="200">
        <v>8.6589539999999996</v>
      </c>
      <c r="S777" s="200">
        <v>8.8985230000000008</v>
      </c>
      <c r="T777" s="200">
        <v>9.1437489999999997</v>
      </c>
      <c r="U777" s="200">
        <v>9.3824729999999992</v>
      </c>
      <c r="V777" s="200">
        <v>9.6212769999999992</v>
      </c>
      <c r="W777" s="200">
        <v>9.8543500000000002</v>
      </c>
      <c r="X777" s="200">
        <v>10.097901</v>
      </c>
      <c r="Y777" s="200">
        <v>10.355134</v>
      </c>
      <c r="Z777" s="200">
        <v>10.635343000000001</v>
      </c>
      <c r="AA777" s="200">
        <v>10.904989</v>
      </c>
      <c r="AB777" s="200">
        <v>11.148925</v>
      </c>
      <c r="AC777" s="200">
        <v>11.403433</v>
      </c>
      <c r="AD777" s="200">
        <v>11.659295</v>
      </c>
      <c r="AE777" s="200">
        <v>11.905358</v>
      </c>
      <c r="AF777" s="198">
        <v>2.3793000000000002E-2</v>
      </c>
      <c r="AG777" s="37"/>
    </row>
    <row r="778" spans="1:33" ht="15" customHeight="1">
      <c r="A778" s="36" t="s">
        <v>2383</v>
      </c>
      <c r="B778" s="199" t="s">
        <v>2166</v>
      </c>
      <c r="C778" s="200">
        <v>36.110008000000001</v>
      </c>
      <c r="D778" s="200">
        <v>35.400703</v>
      </c>
      <c r="E778" s="200">
        <v>35.126182999999997</v>
      </c>
      <c r="F778" s="200">
        <v>35.683086000000003</v>
      </c>
      <c r="G778" s="200">
        <v>37.041457999999999</v>
      </c>
      <c r="H778" s="200">
        <v>38.107151000000002</v>
      </c>
      <c r="I778" s="200">
        <v>38.669589999999999</v>
      </c>
      <c r="J778" s="200">
        <v>39.070999</v>
      </c>
      <c r="K778" s="200">
        <v>39.205418000000002</v>
      </c>
      <c r="L778" s="200">
        <v>39.610064999999999</v>
      </c>
      <c r="M778" s="200">
        <v>40.458767000000002</v>
      </c>
      <c r="N778" s="200">
        <v>41.194949999999999</v>
      </c>
      <c r="O778" s="200">
        <v>41.921261000000001</v>
      </c>
      <c r="P778" s="200">
        <v>42.919575000000002</v>
      </c>
      <c r="Q778" s="200">
        <v>43.843079000000003</v>
      </c>
      <c r="R778" s="200">
        <v>44.828766000000002</v>
      </c>
      <c r="S778" s="200">
        <v>45.967689999999997</v>
      </c>
      <c r="T778" s="200">
        <v>46.738822999999996</v>
      </c>
      <c r="U778" s="200">
        <v>47.57394</v>
      </c>
      <c r="V778" s="200">
        <v>48.849209000000002</v>
      </c>
      <c r="W778" s="200">
        <v>49.758288999999998</v>
      </c>
      <c r="X778" s="200">
        <v>50.416587999999997</v>
      </c>
      <c r="Y778" s="200">
        <v>50.755851999999997</v>
      </c>
      <c r="Z778" s="200">
        <v>50.841419000000002</v>
      </c>
      <c r="AA778" s="200">
        <v>51.041240999999999</v>
      </c>
      <c r="AB778" s="200">
        <v>51.434265000000003</v>
      </c>
      <c r="AC778" s="200">
        <v>51.857593999999999</v>
      </c>
      <c r="AD778" s="200">
        <v>52.152752</v>
      </c>
      <c r="AE778" s="200">
        <v>52.810665</v>
      </c>
      <c r="AF778" s="198">
        <v>1.3669000000000001E-2</v>
      </c>
      <c r="AG778" s="37"/>
    </row>
    <row r="779" spans="1:33" ht="15" customHeight="1">
      <c r="A779" s="36" t="s">
        <v>2384</v>
      </c>
      <c r="B779" s="199" t="s">
        <v>2167</v>
      </c>
      <c r="C779" s="200">
        <v>44.175800000000002</v>
      </c>
      <c r="D779" s="200">
        <v>43.421612000000003</v>
      </c>
      <c r="E779" s="200">
        <v>43.315769000000003</v>
      </c>
      <c r="F779" s="200">
        <v>43.660964999999997</v>
      </c>
      <c r="G779" s="200">
        <v>45.458992000000002</v>
      </c>
      <c r="H779" s="200">
        <v>46.858882999999999</v>
      </c>
      <c r="I779" s="200">
        <v>47.227874999999997</v>
      </c>
      <c r="J779" s="200">
        <v>47.595970000000001</v>
      </c>
      <c r="K779" s="200">
        <v>47.902400999999998</v>
      </c>
      <c r="L779" s="200">
        <v>48.607613000000001</v>
      </c>
      <c r="M779" s="200">
        <v>49.897053</v>
      </c>
      <c r="N779" s="200">
        <v>50.788307000000003</v>
      </c>
      <c r="O779" s="200">
        <v>51.610878</v>
      </c>
      <c r="P779" s="200">
        <v>52.598784999999999</v>
      </c>
      <c r="Q779" s="200">
        <v>53.357875999999997</v>
      </c>
      <c r="R779" s="200">
        <v>54.09845</v>
      </c>
      <c r="S779" s="200">
        <v>54.977825000000003</v>
      </c>
      <c r="T779" s="200">
        <v>55.696541000000003</v>
      </c>
      <c r="U779" s="200">
        <v>56.414332999999999</v>
      </c>
      <c r="V779" s="200">
        <v>57.449733999999999</v>
      </c>
      <c r="W779" s="200">
        <v>58.131973000000002</v>
      </c>
      <c r="X779" s="200">
        <v>58.524700000000003</v>
      </c>
      <c r="Y779" s="200">
        <v>58.827506999999997</v>
      </c>
      <c r="Z779" s="200">
        <v>59.047671999999999</v>
      </c>
      <c r="AA779" s="200">
        <v>59.638987999999998</v>
      </c>
      <c r="AB779" s="200">
        <v>60.283318000000001</v>
      </c>
      <c r="AC779" s="200">
        <v>60.947429999999997</v>
      </c>
      <c r="AD779" s="200">
        <v>61.427242</v>
      </c>
      <c r="AE779" s="200">
        <v>62.084335000000003</v>
      </c>
      <c r="AF779" s="198">
        <v>1.2227999999999999E-2</v>
      </c>
      <c r="AG779" s="37"/>
    </row>
    <row r="780" spans="1:33" ht="15" customHeight="1">
      <c r="A780" s="36" t="s">
        <v>2385</v>
      </c>
      <c r="B780" s="199" t="s">
        <v>2168</v>
      </c>
      <c r="C780" s="200">
        <v>54.873748999999997</v>
      </c>
      <c r="D780" s="200">
        <v>55.729602999999997</v>
      </c>
      <c r="E780" s="200">
        <v>57.395226000000001</v>
      </c>
      <c r="F780" s="200">
        <v>59.516444999999997</v>
      </c>
      <c r="G780" s="200">
        <v>62.241298999999998</v>
      </c>
      <c r="H780" s="200">
        <v>64.545990000000003</v>
      </c>
      <c r="I780" s="200">
        <v>66.383742999999996</v>
      </c>
      <c r="J780" s="200">
        <v>67.742148999999998</v>
      </c>
      <c r="K780" s="200">
        <v>68.570267000000001</v>
      </c>
      <c r="L780" s="200">
        <v>69.783241000000004</v>
      </c>
      <c r="M780" s="200">
        <v>71.144608000000005</v>
      </c>
      <c r="N780" s="200">
        <v>72.521857999999995</v>
      </c>
      <c r="O780" s="200">
        <v>74.249656999999999</v>
      </c>
      <c r="P780" s="200">
        <v>76.016495000000006</v>
      </c>
      <c r="Q780" s="200">
        <v>77.800467999999995</v>
      </c>
      <c r="R780" s="200">
        <v>79.727645999999993</v>
      </c>
      <c r="S780" s="200">
        <v>81.914268000000007</v>
      </c>
      <c r="T780" s="200">
        <v>84.069145000000006</v>
      </c>
      <c r="U780" s="200">
        <v>86.642760999999993</v>
      </c>
      <c r="V780" s="200">
        <v>89.291366999999994</v>
      </c>
      <c r="W780" s="200">
        <v>91.489754000000005</v>
      </c>
      <c r="X780" s="200">
        <v>93.705085999999994</v>
      </c>
      <c r="Y780" s="200">
        <v>95.775313999999995</v>
      </c>
      <c r="Z780" s="200">
        <v>97.703666999999996</v>
      </c>
      <c r="AA780" s="200">
        <v>99.768730000000005</v>
      </c>
      <c r="AB780" s="200">
        <v>101.925285</v>
      </c>
      <c r="AC780" s="200">
        <v>104.13336200000001</v>
      </c>
      <c r="AD780" s="200">
        <v>106.655563</v>
      </c>
      <c r="AE780" s="200">
        <v>109.35741400000001</v>
      </c>
      <c r="AF780" s="198">
        <v>2.4934000000000001E-2</v>
      </c>
      <c r="AG780" s="37"/>
    </row>
    <row r="781" spans="1:33" ht="15" customHeight="1">
      <c r="A781" s="36" t="s">
        <v>2386</v>
      </c>
      <c r="B781" s="199" t="s">
        <v>2169</v>
      </c>
      <c r="C781" s="200">
        <v>151.02053799999999</v>
      </c>
      <c r="D781" s="200">
        <v>157.202988</v>
      </c>
      <c r="E781" s="200">
        <v>159.995529</v>
      </c>
      <c r="F781" s="200">
        <v>160.20474200000001</v>
      </c>
      <c r="G781" s="200">
        <v>162.11686700000001</v>
      </c>
      <c r="H781" s="200">
        <v>165.846283</v>
      </c>
      <c r="I781" s="200">
        <v>168.89167800000001</v>
      </c>
      <c r="J781" s="200">
        <v>170.68859900000001</v>
      </c>
      <c r="K781" s="200">
        <v>172.68753100000001</v>
      </c>
      <c r="L781" s="200">
        <v>175.920547</v>
      </c>
      <c r="M781" s="200">
        <v>180.55302399999999</v>
      </c>
      <c r="N781" s="200">
        <v>184.692184</v>
      </c>
      <c r="O781" s="200">
        <v>188.09051500000001</v>
      </c>
      <c r="P781" s="200">
        <v>191.87020899999999</v>
      </c>
      <c r="Q781" s="200">
        <v>195.54025300000001</v>
      </c>
      <c r="R781" s="200">
        <v>198.33320599999999</v>
      </c>
      <c r="S781" s="200">
        <v>201.344009</v>
      </c>
      <c r="T781" s="200">
        <v>203.84639000000001</v>
      </c>
      <c r="U781" s="200">
        <v>207.66139200000001</v>
      </c>
      <c r="V781" s="200">
        <v>212.334915</v>
      </c>
      <c r="W781" s="200">
        <v>216.63322400000001</v>
      </c>
      <c r="X781" s="200">
        <v>220.33332799999999</v>
      </c>
      <c r="Y781" s="200">
        <v>223.33698999999999</v>
      </c>
      <c r="Z781" s="200">
        <v>226.461716</v>
      </c>
      <c r="AA781" s="200">
        <v>230.469269</v>
      </c>
      <c r="AB781" s="200">
        <v>234.84298699999999</v>
      </c>
      <c r="AC781" s="200">
        <v>239.01506000000001</v>
      </c>
      <c r="AD781" s="200">
        <v>243.07926900000001</v>
      </c>
      <c r="AE781" s="200">
        <v>247.84771699999999</v>
      </c>
      <c r="AF781" s="198">
        <v>1.7850000000000001E-2</v>
      </c>
      <c r="AG781" s="37"/>
    </row>
    <row r="782" spans="1:33" ht="15" customHeight="1">
      <c r="A782" s="36" t="s">
        <v>2387</v>
      </c>
      <c r="B782" s="199" t="s">
        <v>2170</v>
      </c>
      <c r="C782" s="200">
        <v>24.833784000000001</v>
      </c>
      <c r="D782" s="200">
        <v>24.944383999999999</v>
      </c>
      <c r="E782" s="200">
        <v>25.289047</v>
      </c>
      <c r="F782" s="200">
        <v>25.929375</v>
      </c>
      <c r="G782" s="200">
        <v>26.670738</v>
      </c>
      <c r="H782" s="200">
        <v>27.302958</v>
      </c>
      <c r="I782" s="200">
        <v>27.772669</v>
      </c>
      <c r="J782" s="200">
        <v>28.157710999999999</v>
      </c>
      <c r="K782" s="200">
        <v>28.443134000000001</v>
      </c>
      <c r="L782" s="200">
        <v>28.623678000000002</v>
      </c>
      <c r="M782" s="200">
        <v>29.231753999999999</v>
      </c>
      <c r="N782" s="200">
        <v>30.060452000000002</v>
      </c>
      <c r="O782" s="200">
        <v>30.914484000000002</v>
      </c>
      <c r="P782" s="200">
        <v>31.848739999999999</v>
      </c>
      <c r="Q782" s="200">
        <v>32.737701000000001</v>
      </c>
      <c r="R782" s="200">
        <v>33.653075999999999</v>
      </c>
      <c r="S782" s="200">
        <v>34.678798999999998</v>
      </c>
      <c r="T782" s="200">
        <v>35.693145999999999</v>
      </c>
      <c r="U782" s="200">
        <v>36.742030999999997</v>
      </c>
      <c r="V782" s="200">
        <v>37.900950999999999</v>
      </c>
      <c r="W782" s="200">
        <v>38.911239999999999</v>
      </c>
      <c r="X782" s="200">
        <v>39.907131</v>
      </c>
      <c r="Y782" s="200">
        <v>40.877346000000003</v>
      </c>
      <c r="Z782" s="200">
        <v>41.803443999999999</v>
      </c>
      <c r="AA782" s="200">
        <v>42.826484999999998</v>
      </c>
      <c r="AB782" s="200">
        <v>43.917175</v>
      </c>
      <c r="AC782" s="200">
        <v>45.075893000000001</v>
      </c>
      <c r="AD782" s="200">
        <v>46.254241999999998</v>
      </c>
      <c r="AE782" s="200">
        <v>47.55545</v>
      </c>
      <c r="AF782" s="198">
        <v>2.3474999999999999E-2</v>
      </c>
      <c r="AG782" s="37"/>
    </row>
    <row r="783" spans="1:33" ht="15" customHeight="1">
      <c r="A783" s="36" t="s">
        <v>2388</v>
      </c>
      <c r="B783" s="199" t="s">
        <v>2171</v>
      </c>
      <c r="C783" s="200">
        <v>20.950120999999999</v>
      </c>
      <c r="D783" s="200">
        <v>20.796059</v>
      </c>
      <c r="E783" s="200">
        <v>20.878626000000001</v>
      </c>
      <c r="F783" s="200">
        <v>20.322953999999999</v>
      </c>
      <c r="G783" s="200">
        <v>20.255672000000001</v>
      </c>
      <c r="H783" s="200">
        <v>20.354977000000002</v>
      </c>
      <c r="I783" s="200">
        <v>20.531898000000002</v>
      </c>
      <c r="J783" s="200">
        <v>20.758735999999999</v>
      </c>
      <c r="K783" s="200">
        <v>20.964597999999999</v>
      </c>
      <c r="L783" s="200">
        <v>21.214784999999999</v>
      </c>
      <c r="M783" s="200">
        <v>21.638210000000001</v>
      </c>
      <c r="N783" s="200">
        <v>22.034261999999998</v>
      </c>
      <c r="O783" s="200">
        <v>22.480613999999999</v>
      </c>
      <c r="P783" s="200">
        <v>22.861055</v>
      </c>
      <c r="Q783" s="200">
        <v>23.146975999999999</v>
      </c>
      <c r="R783" s="200">
        <v>23.509176</v>
      </c>
      <c r="S783" s="200">
        <v>23.967554</v>
      </c>
      <c r="T783" s="200">
        <v>24.375644999999999</v>
      </c>
      <c r="U783" s="200">
        <v>24.825061999999999</v>
      </c>
      <c r="V783" s="200">
        <v>25.327732000000001</v>
      </c>
      <c r="W783" s="200">
        <v>25.747489999999999</v>
      </c>
      <c r="X783" s="200">
        <v>26.116966000000001</v>
      </c>
      <c r="Y783" s="200">
        <v>26.456977999999999</v>
      </c>
      <c r="Z783" s="200">
        <v>26.800336999999999</v>
      </c>
      <c r="AA783" s="200">
        <v>27.217472000000001</v>
      </c>
      <c r="AB783" s="200">
        <v>27.653873000000001</v>
      </c>
      <c r="AC783" s="200">
        <v>28.095161000000001</v>
      </c>
      <c r="AD783" s="200">
        <v>28.528641</v>
      </c>
      <c r="AE783" s="200">
        <v>29.012333000000002</v>
      </c>
      <c r="AF783" s="198">
        <v>1.1696E-2</v>
      </c>
      <c r="AG783" s="37"/>
    </row>
    <row r="784" spans="1:33" ht="15" customHeight="1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>
      <c r="A785" s="36" t="s">
        <v>2389</v>
      </c>
      <c r="B785" s="201" t="s">
        <v>2172</v>
      </c>
      <c r="C785" s="197">
        <v>1218.6513669999999</v>
      </c>
      <c r="D785" s="197">
        <v>1200.9267580000001</v>
      </c>
      <c r="E785" s="197">
        <v>1202.012817</v>
      </c>
      <c r="F785" s="197">
        <v>1213.0551760000001</v>
      </c>
      <c r="G785" s="197">
        <v>1234.4476320000001</v>
      </c>
      <c r="H785" s="197">
        <v>1254.1933590000001</v>
      </c>
      <c r="I785" s="197">
        <v>1270.6857910000001</v>
      </c>
      <c r="J785" s="197">
        <v>1288.5273440000001</v>
      </c>
      <c r="K785" s="197">
        <v>1301.0466309999999</v>
      </c>
      <c r="L785" s="197">
        <v>1313.591919</v>
      </c>
      <c r="M785" s="197">
        <v>1330.2867429999999</v>
      </c>
      <c r="N785" s="197">
        <v>1346.6455080000001</v>
      </c>
      <c r="O785" s="197">
        <v>1363.0778809999999</v>
      </c>
      <c r="P785" s="197">
        <v>1382.4560550000001</v>
      </c>
      <c r="Q785" s="197">
        <v>1401.0744629999999</v>
      </c>
      <c r="R785" s="197">
        <v>1420.3120120000001</v>
      </c>
      <c r="S785" s="197">
        <v>1441.1320800000001</v>
      </c>
      <c r="T785" s="197">
        <v>1459.7917480000001</v>
      </c>
      <c r="U785" s="197">
        <v>1482.2951660000001</v>
      </c>
      <c r="V785" s="197">
        <v>1509.909668</v>
      </c>
      <c r="W785" s="197">
        <v>1533.8914789999999</v>
      </c>
      <c r="X785" s="197">
        <v>1554.9506839999999</v>
      </c>
      <c r="Y785" s="197">
        <v>1572.5758060000001</v>
      </c>
      <c r="Z785" s="197">
        <v>1589.1046140000001</v>
      </c>
      <c r="AA785" s="197">
        <v>1608.2617190000001</v>
      </c>
      <c r="AB785" s="197">
        <v>1629.208374</v>
      </c>
      <c r="AC785" s="197">
        <v>1650.755981</v>
      </c>
      <c r="AD785" s="197">
        <v>1672.4594729999999</v>
      </c>
      <c r="AE785" s="197">
        <v>1697.1517329999999</v>
      </c>
      <c r="AF785" s="195">
        <v>1.1899E-2</v>
      </c>
      <c r="AG785" s="37"/>
    </row>
    <row r="786" spans="1:33" ht="15" customHeight="1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>
      <c r="A788" s="35"/>
      <c r="B788" s="216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>
      <c r="A789" s="35"/>
      <c r="B789" s="37" t="s">
        <v>2173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>
      <c r="A790" s="35"/>
      <c r="B790" s="37" t="s">
        <v>2567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>
      <c r="B819" s="221"/>
      <c r="C819" s="221"/>
      <c r="D819" s="221"/>
      <c r="E819" s="221"/>
      <c r="F819" s="221"/>
      <c r="G819" s="221"/>
      <c r="H819" s="221"/>
      <c r="I819" s="221"/>
      <c r="J819" s="221"/>
      <c r="K819" s="221"/>
      <c r="L819" s="221"/>
      <c r="M819" s="221"/>
      <c r="N819" s="221"/>
      <c r="O819" s="221"/>
      <c r="P819" s="221"/>
      <c r="Q819" s="221"/>
      <c r="R819" s="221"/>
      <c r="S819" s="221"/>
      <c r="T819" s="221"/>
      <c r="U819" s="221"/>
      <c r="V819" s="221"/>
      <c r="W819" s="221"/>
      <c r="X819" s="221"/>
      <c r="Y819" s="221"/>
      <c r="Z819" s="221"/>
      <c r="AA819" s="221"/>
      <c r="AB819" s="221"/>
      <c r="AC819" s="221"/>
      <c r="AD819" s="221"/>
      <c r="AE819" s="221"/>
      <c r="AF819" s="221"/>
      <c r="AG819" s="37"/>
    </row>
    <row r="820" spans="2:33" ht="15" customHeight="1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>
      <c r="A885" s="36" t="s">
        <v>2390</v>
      </c>
      <c r="B885" s="205" t="s">
        <v>2391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7" t="s">
        <v>1999</v>
      </c>
      <c r="AG885" s="37"/>
    </row>
    <row r="886" spans="1:33" ht="15" customHeight="1">
      <c r="A886" s="35"/>
      <c r="B886" s="206" t="s">
        <v>2392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7" t="s">
        <v>2000</v>
      </c>
      <c r="AG886" s="37"/>
    </row>
    <row r="887" spans="1:33" ht="15" customHeight="1">
      <c r="A887" s="35"/>
      <c r="B887" s="206"/>
      <c r="C887" s="189"/>
      <c r="D887" s="189"/>
      <c r="E887" s="189"/>
      <c r="F887" s="189"/>
      <c r="G887" s="189"/>
      <c r="H887" s="189"/>
      <c r="I887" s="189"/>
      <c r="J887" s="189"/>
      <c r="K887" s="189"/>
      <c r="L887" s="189"/>
      <c r="M887" s="189"/>
      <c r="N887" s="189"/>
      <c r="O887" s="189"/>
      <c r="P887" s="189"/>
      <c r="Q887" s="189"/>
      <c r="R887" s="189"/>
      <c r="S887" s="189"/>
      <c r="T887" s="189"/>
      <c r="U887" s="189"/>
      <c r="V887" s="189"/>
      <c r="W887" s="189"/>
      <c r="X887" s="189"/>
      <c r="Y887" s="189"/>
      <c r="Z887" s="189"/>
      <c r="AA887" s="189"/>
      <c r="AB887" s="189"/>
      <c r="AC887" s="189"/>
      <c r="AD887" s="189"/>
      <c r="AE887" s="189"/>
      <c r="AF887" s="187" t="s">
        <v>2099</v>
      </c>
      <c r="AG887" s="37"/>
    </row>
    <row r="888" spans="1:33" ht="15" customHeight="1" thickBot="1">
      <c r="A888" s="35"/>
      <c r="B888" s="207" t="s">
        <v>2132</v>
      </c>
      <c r="C888" s="207">
        <v>2022</v>
      </c>
      <c r="D888" s="207">
        <v>2023</v>
      </c>
      <c r="E888" s="207">
        <v>2024</v>
      </c>
      <c r="F888" s="207">
        <v>2025</v>
      </c>
      <c r="G888" s="207">
        <v>2026</v>
      </c>
      <c r="H888" s="207">
        <v>2027</v>
      </c>
      <c r="I888" s="207">
        <v>2028</v>
      </c>
      <c r="J888" s="207">
        <v>2029</v>
      </c>
      <c r="K888" s="207">
        <v>2030</v>
      </c>
      <c r="L888" s="207">
        <v>2031</v>
      </c>
      <c r="M888" s="207">
        <v>2032</v>
      </c>
      <c r="N888" s="207">
        <v>2033</v>
      </c>
      <c r="O888" s="207">
        <v>2034</v>
      </c>
      <c r="P888" s="207">
        <v>2035</v>
      </c>
      <c r="Q888" s="207">
        <v>2036</v>
      </c>
      <c r="R888" s="207">
        <v>2037</v>
      </c>
      <c r="S888" s="207">
        <v>2038</v>
      </c>
      <c r="T888" s="207">
        <v>2039</v>
      </c>
      <c r="U888" s="207">
        <v>2040</v>
      </c>
      <c r="V888" s="207">
        <v>2041</v>
      </c>
      <c r="W888" s="207">
        <v>2042</v>
      </c>
      <c r="X888" s="207">
        <v>2043</v>
      </c>
      <c r="Y888" s="207">
        <v>2044</v>
      </c>
      <c r="Z888" s="207">
        <v>2045</v>
      </c>
      <c r="AA888" s="207">
        <v>2046</v>
      </c>
      <c r="AB888" s="207">
        <v>2047</v>
      </c>
      <c r="AC888" s="207">
        <v>2048</v>
      </c>
      <c r="AD888" s="207">
        <v>2049</v>
      </c>
      <c r="AE888" s="207">
        <v>2050</v>
      </c>
      <c r="AF888" s="208">
        <v>2050</v>
      </c>
      <c r="AG888" s="37"/>
    </row>
    <row r="889" spans="1:33" ht="15" customHeight="1" thickTop="1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>
      <c r="A890" s="36" t="s">
        <v>2393</v>
      </c>
      <c r="B890" s="201" t="s">
        <v>2133</v>
      </c>
      <c r="C890" s="197">
        <v>19750.261718999998</v>
      </c>
      <c r="D890" s="197">
        <v>19905.609375</v>
      </c>
      <c r="E890" s="197">
        <v>20081.880859000001</v>
      </c>
      <c r="F890" s="197">
        <v>20386.224609000001</v>
      </c>
      <c r="G890" s="197">
        <v>20841.882812</v>
      </c>
      <c r="H890" s="197">
        <v>21287.755859000001</v>
      </c>
      <c r="I890" s="197">
        <v>21695.880859000001</v>
      </c>
      <c r="J890" s="197">
        <v>22060.623047000001</v>
      </c>
      <c r="K890" s="197">
        <v>22380.796875</v>
      </c>
      <c r="L890" s="197">
        <v>22721.648438</v>
      </c>
      <c r="M890" s="197">
        <v>23132.277343999998</v>
      </c>
      <c r="N890" s="197">
        <v>23585.296875</v>
      </c>
      <c r="O890" s="197">
        <v>24054.847656000002</v>
      </c>
      <c r="P890" s="197">
        <v>24533.841797000001</v>
      </c>
      <c r="Q890" s="197">
        <v>25026.417968999998</v>
      </c>
      <c r="R890" s="197">
        <v>25540.740234000001</v>
      </c>
      <c r="S890" s="197">
        <v>26075.976562</v>
      </c>
      <c r="T890" s="197">
        <v>26606.574218999998</v>
      </c>
      <c r="U890" s="197">
        <v>27195.669922000001</v>
      </c>
      <c r="V890" s="197">
        <v>27810.150390999999</v>
      </c>
      <c r="W890" s="197">
        <v>28404.6875</v>
      </c>
      <c r="X890" s="197">
        <v>28996.335938</v>
      </c>
      <c r="Y890" s="197">
        <v>29571.818359000001</v>
      </c>
      <c r="Z890" s="197">
        <v>30144.392577999999</v>
      </c>
      <c r="AA890" s="197">
        <v>30744.0625</v>
      </c>
      <c r="AB890" s="197">
        <v>31369.007812</v>
      </c>
      <c r="AC890" s="197">
        <v>32033.580077999999</v>
      </c>
      <c r="AD890" s="197">
        <v>32711.115234000001</v>
      </c>
      <c r="AE890" s="197">
        <v>33403.691405999998</v>
      </c>
      <c r="AF890" s="195">
        <v>1.8945E-2</v>
      </c>
      <c r="AG890" s="37"/>
    </row>
    <row r="891" spans="1:33" ht="15" customHeight="1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>
      <c r="A892" s="36" t="s">
        <v>2394</v>
      </c>
      <c r="B892" s="201" t="s">
        <v>2134</v>
      </c>
      <c r="C892" s="197">
        <v>8.1671560000000003</v>
      </c>
      <c r="D892" s="197">
        <v>8.2280899999999999</v>
      </c>
      <c r="E892" s="197">
        <v>8.1472329999999999</v>
      </c>
      <c r="F892" s="197">
        <v>8.1092410000000008</v>
      </c>
      <c r="G892" s="197">
        <v>8.137772</v>
      </c>
      <c r="H892" s="197">
        <v>8.1893709999999995</v>
      </c>
      <c r="I892" s="197">
        <v>8.2330410000000001</v>
      </c>
      <c r="J892" s="197">
        <v>8.2507549999999998</v>
      </c>
      <c r="K892" s="197">
        <v>8.2455119999999997</v>
      </c>
      <c r="L892" s="197">
        <v>8.2333020000000001</v>
      </c>
      <c r="M892" s="197">
        <v>8.2335139999999996</v>
      </c>
      <c r="N892" s="197">
        <v>8.2539259999999999</v>
      </c>
      <c r="O892" s="197">
        <v>8.297186</v>
      </c>
      <c r="P892" s="197">
        <v>8.3317409999999992</v>
      </c>
      <c r="Q892" s="197">
        <v>8.3445269999999994</v>
      </c>
      <c r="R892" s="197">
        <v>8.3600379999999994</v>
      </c>
      <c r="S892" s="197">
        <v>8.3781169999999996</v>
      </c>
      <c r="T892" s="197">
        <v>8.3942119999999996</v>
      </c>
      <c r="U892" s="197">
        <v>8.4165729999999996</v>
      </c>
      <c r="V892" s="197">
        <v>8.4351979999999998</v>
      </c>
      <c r="W892" s="197">
        <v>8.4529619999999994</v>
      </c>
      <c r="X892" s="197">
        <v>8.4563699999999997</v>
      </c>
      <c r="Y892" s="197">
        <v>8.4525039999999994</v>
      </c>
      <c r="Z892" s="197">
        <v>8.4513459999999991</v>
      </c>
      <c r="AA892" s="197">
        <v>8.4558470000000003</v>
      </c>
      <c r="AB892" s="197">
        <v>8.4674429999999994</v>
      </c>
      <c r="AC892" s="197">
        <v>8.4817129999999992</v>
      </c>
      <c r="AD892" s="197">
        <v>8.4974290000000003</v>
      </c>
      <c r="AE892" s="197">
        <v>8.5138309999999997</v>
      </c>
      <c r="AF892" s="195">
        <v>1.4859999999999999E-3</v>
      </c>
      <c r="AG892" s="37"/>
    </row>
    <row r="893" spans="1:33" ht="15" customHeight="1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>
      <c r="A894" s="35"/>
      <c r="B894" s="201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>
      <c r="A896" s="35"/>
      <c r="B896" s="201" t="s">
        <v>2135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>
      <c r="A897" s="36" t="s">
        <v>2395</v>
      </c>
      <c r="B897" s="229" t="s">
        <v>2136</v>
      </c>
      <c r="C897" s="230">
        <v>25.827797</v>
      </c>
      <c r="D897" s="230">
        <v>25.467773000000001</v>
      </c>
      <c r="E897" s="230">
        <v>25.561111</v>
      </c>
      <c r="F897" s="230">
        <v>25.760344</v>
      </c>
      <c r="G897" s="230">
        <v>26.039218999999999</v>
      </c>
      <c r="H897" s="230">
        <v>26.252106000000001</v>
      </c>
      <c r="I897" s="230">
        <v>26.440411000000001</v>
      </c>
      <c r="J897" s="230">
        <v>26.555965</v>
      </c>
      <c r="K897" s="230">
        <v>26.625965000000001</v>
      </c>
      <c r="L897" s="230">
        <v>26.695829</v>
      </c>
      <c r="M897" s="230">
        <v>26.768864000000001</v>
      </c>
      <c r="N897" s="230">
        <v>26.791976999999999</v>
      </c>
      <c r="O897" s="230">
        <v>26.786957000000001</v>
      </c>
      <c r="P897" s="230">
        <v>26.80611</v>
      </c>
      <c r="Q897" s="230">
        <v>26.779610000000002</v>
      </c>
      <c r="R897" s="230">
        <v>26.796731999999999</v>
      </c>
      <c r="S897" s="230">
        <v>26.830734</v>
      </c>
      <c r="T897" s="230">
        <v>26.870101999999999</v>
      </c>
      <c r="U897" s="230">
        <v>26.924589000000001</v>
      </c>
      <c r="V897" s="230">
        <v>26.982379999999999</v>
      </c>
      <c r="W897" s="230">
        <v>27.015481999999999</v>
      </c>
      <c r="X897" s="230">
        <v>27.043022000000001</v>
      </c>
      <c r="Y897" s="230">
        <v>27.057110000000002</v>
      </c>
      <c r="Z897" s="230">
        <v>27.076193</v>
      </c>
      <c r="AA897" s="230">
        <v>27.091259000000001</v>
      </c>
      <c r="AB897" s="230">
        <v>27.097861999999999</v>
      </c>
      <c r="AC897" s="230">
        <v>27.104552999999999</v>
      </c>
      <c r="AD897" s="230">
        <v>27.111891</v>
      </c>
      <c r="AE897" s="230">
        <v>27.115608000000002</v>
      </c>
      <c r="AF897" s="231">
        <v>1.7390000000000001E-3</v>
      </c>
      <c r="AG897" s="37"/>
    </row>
    <row r="898" spans="1:33" ht="15" customHeight="1">
      <c r="A898" s="36" t="s">
        <v>2396</v>
      </c>
      <c r="B898" s="199" t="s">
        <v>2137</v>
      </c>
      <c r="C898" s="200">
        <v>12.766439</v>
      </c>
      <c r="D898" s="200">
        <v>12.417749000000001</v>
      </c>
      <c r="E898" s="200">
        <v>12.603659</v>
      </c>
      <c r="F898" s="200">
        <v>12.463272</v>
      </c>
      <c r="G898" s="200">
        <v>12.346261</v>
      </c>
      <c r="H898" s="200">
        <v>12.228178</v>
      </c>
      <c r="I898" s="200">
        <v>12.213829</v>
      </c>
      <c r="J898" s="200">
        <v>12.13348</v>
      </c>
      <c r="K898" s="200">
        <v>12.034943</v>
      </c>
      <c r="L898" s="200">
        <v>11.979443</v>
      </c>
      <c r="M898" s="200">
        <v>11.961413</v>
      </c>
      <c r="N898" s="200">
        <v>11.885412000000001</v>
      </c>
      <c r="O898" s="200">
        <v>11.828167000000001</v>
      </c>
      <c r="P898" s="200">
        <v>11.806039999999999</v>
      </c>
      <c r="Q898" s="200">
        <v>11.71091</v>
      </c>
      <c r="R898" s="200">
        <v>11.704986999999999</v>
      </c>
      <c r="S898" s="200">
        <v>11.580004000000001</v>
      </c>
      <c r="T898" s="200">
        <v>11.51055</v>
      </c>
      <c r="U898" s="200">
        <v>11.502174999999999</v>
      </c>
      <c r="V898" s="200">
        <v>11.509026</v>
      </c>
      <c r="W898" s="200">
        <v>11.499941</v>
      </c>
      <c r="X898" s="200">
        <v>11.516273</v>
      </c>
      <c r="Y898" s="200">
        <v>11.507444</v>
      </c>
      <c r="Z898" s="200">
        <v>11.495378000000001</v>
      </c>
      <c r="AA898" s="200">
        <v>11.42942</v>
      </c>
      <c r="AB898" s="200">
        <v>11.331016</v>
      </c>
      <c r="AC898" s="200">
        <v>11.296654</v>
      </c>
      <c r="AD898" s="200">
        <v>11.269958000000001</v>
      </c>
      <c r="AE898" s="200">
        <v>11.207483</v>
      </c>
      <c r="AF898" s="198">
        <v>-4.6410000000000002E-3</v>
      </c>
      <c r="AG898" s="37"/>
    </row>
    <row r="899" spans="1:33" ht="12" customHeight="1">
      <c r="A899" s="36" t="s">
        <v>2397</v>
      </c>
      <c r="B899" s="199" t="s">
        <v>2138</v>
      </c>
      <c r="C899" s="200">
        <v>56.966721</v>
      </c>
      <c r="D899" s="200">
        <v>55.448276999999997</v>
      </c>
      <c r="E899" s="200">
        <v>54.739730999999999</v>
      </c>
      <c r="F899" s="200">
        <v>55.346825000000003</v>
      </c>
      <c r="G899" s="200">
        <v>56.026648999999999</v>
      </c>
      <c r="H899" s="200">
        <v>56.232956000000001</v>
      </c>
      <c r="I899" s="200">
        <v>56.620761999999999</v>
      </c>
      <c r="J899" s="200">
        <v>57.779471999999998</v>
      </c>
      <c r="K899" s="200">
        <v>58.460254999999997</v>
      </c>
      <c r="L899" s="200">
        <v>58.323101000000001</v>
      </c>
      <c r="M899" s="200">
        <v>58.078491</v>
      </c>
      <c r="N899" s="200">
        <v>58.110207000000003</v>
      </c>
      <c r="O899" s="200">
        <v>58.244700999999999</v>
      </c>
      <c r="P899" s="200">
        <v>58.581760000000003</v>
      </c>
      <c r="Q899" s="200">
        <v>59.022044999999999</v>
      </c>
      <c r="R899" s="200">
        <v>59.729965</v>
      </c>
      <c r="S899" s="200">
        <v>60.501792999999999</v>
      </c>
      <c r="T899" s="200">
        <v>61.148865000000001</v>
      </c>
      <c r="U899" s="200">
        <v>61.902369999999998</v>
      </c>
      <c r="V899" s="200">
        <v>62.920338000000001</v>
      </c>
      <c r="W899" s="200">
        <v>63.670867999999999</v>
      </c>
      <c r="X899" s="200">
        <v>64.186713999999995</v>
      </c>
      <c r="Y899" s="200">
        <v>64.623947000000001</v>
      </c>
      <c r="Z899" s="200">
        <v>65.099547999999999</v>
      </c>
      <c r="AA899" s="200">
        <v>65.671417000000005</v>
      </c>
      <c r="AB899" s="200">
        <v>66.246161999999998</v>
      </c>
      <c r="AC899" s="200">
        <v>66.758774000000003</v>
      </c>
      <c r="AD899" s="200">
        <v>67.312042000000005</v>
      </c>
      <c r="AE899" s="200">
        <v>68.077599000000006</v>
      </c>
      <c r="AF899" s="198">
        <v>6.3839999999999999E-3</v>
      </c>
      <c r="AG899" s="37"/>
    </row>
    <row r="900" spans="1:33" ht="12" customHeight="1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>
      <c r="A901" s="35"/>
      <c r="B901" s="201" t="s">
        <v>2139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>
      <c r="A902" s="36" t="s">
        <v>2398</v>
      </c>
      <c r="B902" s="199" t="s">
        <v>2140</v>
      </c>
      <c r="C902" s="200">
        <v>54.796078000000001</v>
      </c>
      <c r="D902" s="200">
        <v>55.622486000000002</v>
      </c>
      <c r="E902" s="200">
        <v>56.158473999999998</v>
      </c>
      <c r="F902" s="200">
        <v>56.798847000000002</v>
      </c>
      <c r="G902" s="200">
        <v>57.698776000000002</v>
      </c>
      <c r="H902" s="200">
        <v>58.708827999999997</v>
      </c>
      <c r="I902" s="200">
        <v>59.673217999999999</v>
      </c>
      <c r="J902" s="200">
        <v>60.581234000000002</v>
      </c>
      <c r="K902" s="200">
        <v>61.412872</v>
      </c>
      <c r="L902" s="200">
        <v>62.357810999999998</v>
      </c>
      <c r="M902" s="200">
        <v>63.285102999999999</v>
      </c>
      <c r="N902" s="200">
        <v>64.061431999999996</v>
      </c>
      <c r="O902" s="200">
        <v>64.903998999999999</v>
      </c>
      <c r="P902" s="200">
        <v>65.743499999999997</v>
      </c>
      <c r="Q902" s="200">
        <v>66.597519000000005</v>
      </c>
      <c r="R902" s="200">
        <v>67.376839000000004</v>
      </c>
      <c r="S902" s="200">
        <v>68.016509999999997</v>
      </c>
      <c r="T902" s="200">
        <v>68.678061999999997</v>
      </c>
      <c r="U902" s="200">
        <v>69.303298999999996</v>
      </c>
      <c r="V902" s="200">
        <v>69.904015000000001</v>
      </c>
      <c r="W902" s="200">
        <v>70.650931999999997</v>
      </c>
      <c r="X902" s="200">
        <v>71.363997999999995</v>
      </c>
      <c r="Y902" s="200">
        <v>72.024506000000002</v>
      </c>
      <c r="Z902" s="200">
        <v>72.662598000000003</v>
      </c>
      <c r="AA902" s="200">
        <v>73.277901</v>
      </c>
      <c r="AB902" s="200">
        <v>73.890732</v>
      </c>
      <c r="AC902" s="200">
        <v>74.536911000000003</v>
      </c>
      <c r="AD902" s="200">
        <v>75.177329999999998</v>
      </c>
      <c r="AE902" s="200">
        <v>75.814186000000007</v>
      </c>
      <c r="AF902" s="198">
        <v>1.1663E-2</v>
      </c>
      <c r="AG902" s="37"/>
    </row>
    <row r="903" spans="1:33" ht="12" customHeight="1">
      <c r="A903" s="36" t="s">
        <v>2399</v>
      </c>
      <c r="B903" s="199" t="s">
        <v>2141</v>
      </c>
      <c r="C903" s="200">
        <v>9.9643289999999993</v>
      </c>
      <c r="D903" s="200">
        <v>9.5500150000000001</v>
      </c>
      <c r="E903" s="200">
        <v>9.1738090000000003</v>
      </c>
      <c r="F903" s="200">
        <v>8.8850759999999998</v>
      </c>
      <c r="G903" s="200">
        <v>8.7148050000000001</v>
      </c>
      <c r="H903" s="200">
        <v>8.5771029999999993</v>
      </c>
      <c r="I903" s="200">
        <v>8.4552580000000006</v>
      </c>
      <c r="J903" s="200">
        <v>8.3207129999999996</v>
      </c>
      <c r="K903" s="200">
        <v>8.2056640000000005</v>
      </c>
      <c r="L903" s="200">
        <v>8.0783819999999995</v>
      </c>
      <c r="M903" s="200">
        <v>7.9759549999999999</v>
      </c>
      <c r="N903" s="200">
        <v>7.8597419999999998</v>
      </c>
      <c r="O903" s="200">
        <v>7.7325819999999998</v>
      </c>
      <c r="P903" s="200">
        <v>7.6343350000000001</v>
      </c>
      <c r="Q903" s="200">
        <v>7.5055889999999996</v>
      </c>
      <c r="R903" s="200">
        <v>7.4255120000000003</v>
      </c>
      <c r="S903" s="200">
        <v>7.3430499999999999</v>
      </c>
      <c r="T903" s="200">
        <v>7.2873049999999999</v>
      </c>
      <c r="U903" s="200">
        <v>7.2329100000000004</v>
      </c>
      <c r="V903" s="200">
        <v>7.1872769999999999</v>
      </c>
      <c r="W903" s="200">
        <v>7.1263920000000001</v>
      </c>
      <c r="X903" s="200">
        <v>7.0668220000000002</v>
      </c>
      <c r="Y903" s="200">
        <v>7.0120120000000004</v>
      </c>
      <c r="Z903" s="200">
        <v>6.9559550000000003</v>
      </c>
      <c r="AA903" s="200">
        <v>6.9044679999999996</v>
      </c>
      <c r="AB903" s="200">
        <v>6.8571720000000003</v>
      </c>
      <c r="AC903" s="200">
        <v>6.8364209999999996</v>
      </c>
      <c r="AD903" s="200">
        <v>6.8209809999999997</v>
      </c>
      <c r="AE903" s="200">
        <v>6.8034699999999999</v>
      </c>
      <c r="AF903" s="198">
        <v>-1.3535E-2</v>
      </c>
      <c r="AG903" s="37"/>
    </row>
    <row r="904" spans="1:33" ht="12" customHeight="1">
      <c r="A904" s="36" t="s">
        <v>2400</v>
      </c>
      <c r="B904" s="199" t="s">
        <v>2142</v>
      </c>
      <c r="C904" s="200">
        <v>4.2601120000000003</v>
      </c>
      <c r="D904" s="200">
        <v>4.1714820000000001</v>
      </c>
      <c r="E904" s="200">
        <v>4.1188099999999999</v>
      </c>
      <c r="F904" s="200">
        <v>4.1027389999999997</v>
      </c>
      <c r="G904" s="200">
        <v>4.194096</v>
      </c>
      <c r="H904" s="200">
        <v>4.3041219999999996</v>
      </c>
      <c r="I904" s="200">
        <v>4.3703789999999998</v>
      </c>
      <c r="J904" s="200">
        <v>4.3926189999999998</v>
      </c>
      <c r="K904" s="200">
        <v>4.3862180000000004</v>
      </c>
      <c r="L904" s="200">
        <v>4.395022</v>
      </c>
      <c r="M904" s="200">
        <v>4.4412539999999998</v>
      </c>
      <c r="N904" s="200">
        <v>4.475428</v>
      </c>
      <c r="O904" s="200">
        <v>4.5057159999999996</v>
      </c>
      <c r="P904" s="200">
        <v>4.5399070000000004</v>
      </c>
      <c r="Q904" s="200">
        <v>4.5547649999999997</v>
      </c>
      <c r="R904" s="200">
        <v>4.5425589999999998</v>
      </c>
      <c r="S904" s="200">
        <v>4.5086500000000003</v>
      </c>
      <c r="T904" s="200">
        <v>4.4190550000000002</v>
      </c>
      <c r="U904" s="200">
        <v>4.3154789999999998</v>
      </c>
      <c r="V904" s="200">
        <v>4.2258300000000002</v>
      </c>
      <c r="W904" s="200">
        <v>4.1823069999999998</v>
      </c>
      <c r="X904" s="200">
        <v>4.1242099999999997</v>
      </c>
      <c r="Y904" s="200">
        <v>4.0494770000000004</v>
      </c>
      <c r="Z904" s="200">
        <v>3.9657480000000001</v>
      </c>
      <c r="AA904" s="200">
        <v>3.8892630000000001</v>
      </c>
      <c r="AB904" s="200">
        <v>3.8207719999999998</v>
      </c>
      <c r="AC904" s="200">
        <v>3.7635839999999998</v>
      </c>
      <c r="AD904" s="200">
        <v>3.7052350000000001</v>
      </c>
      <c r="AE904" s="200">
        <v>3.6421779999999999</v>
      </c>
      <c r="AF904" s="198">
        <v>-5.581E-3</v>
      </c>
      <c r="AG904" s="37"/>
    </row>
    <row r="905" spans="1:33" ht="12" customHeight="1">
      <c r="A905" s="36" t="s">
        <v>2401</v>
      </c>
      <c r="B905" s="199" t="s">
        <v>2143</v>
      </c>
      <c r="C905" s="200">
        <v>12.05316</v>
      </c>
      <c r="D905" s="200">
        <v>10.951598000000001</v>
      </c>
      <c r="E905" s="200">
        <v>10.638496999999999</v>
      </c>
      <c r="F905" s="200">
        <v>10.806258</v>
      </c>
      <c r="G905" s="200">
        <v>10.712698</v>
      </c>
      <c r="H905" s="200">
        <v>10.699052</v>
      </c>
      <c r="I905" s="200">
        <v>10.835141999999999</v>
      </c>
      <c r="J905" s="200">
        <v>10.998613000000001</v>
      </c>
      <c r="K905" s="200">
        <v>11.053032</v>
      </c>
      <c r="L905" s="200">
        <v>11.091791000000001</v>
      </c>
      <c r="M905" s="200">
        <v>11.235262000000001</v>
      </c>
      <c r="N905" s="200">
        <v>11.403373</v>
      </c>
      <c r="O905" s="200">
        <v>11.630504</v>
      </c>
      <c r="P905" s="200">
        <v>11.77073</v>
      </c>
      <c r="Q905" s="200">
        <v>11.73362</v>
      </c>
      <c r="R905" s="200">
        <v>11.765377000000001</v>
      </c>
      <c r="S905" s="200">
        <v>11.785821</v>
      </c>
      <c r="T905" s="200">
        <v>11.791359999999999</v>
      </c>
      <c r="U905" s="200">
        <v>11.853474</v>
      </c>
      <c r="V905" s="200">
        <v>11.99757</v>
      </c>
      <c r="W905" s="200">
        <v>12.09638</v>
      </c>
      <c r="X905" s="200">
        <v>12.137340999999999</v>
      </c>
      <c r="Y905" s="200">
        <v>12.080295</v>
      </c>
      <c r="Z905" s="200">
        <v>11.930534</v>
      </c>
      <c r="AA905" s="200">
        <v>11.808433000000001</v>
      </c>
      <c r="AB905" s="200">
        <v>11.753932000000001</v>
      </c>
      <c r="AC905" s="200">
        <v>11.720618999999999</v>
      </c>
      <c r="AD905" s="200">
        <v>11.726141</v>
      </c>
      <c r="AE905" s="200">
        <v>11.786659999999999</v>
      </c>
      <c r="AF905" s="198">
        <v>-7.9799999999999999E-4</v>
      </c>
      <c r="AG905" s="37"/>
    </row>
    <row r="906" spans="1:33" ht="12" customHeight="1">
      <c r="A906" s="36" t="s">
        <v>2402</v>
      </c>
      <c r="B906" s="199" t="s">
        <v>2144</v>
      </c>
      <c r="C906" s="200">
        <v>7.8650330000000004</v>
      </c>
      <c r="D906" s="200">
        <v>7.7681389999999997</v>
      </c>
      <c r="E906" s="200">
        <v>7.8144030000000004</v>
      </c>
      <c r="F906" s="200">
        <v>7.8479190000000001</v>
      </c>
      <c r="G906" s="200">
        <v>8.1358739999999994</v>
      </c>
      <c r="H906" s="200">
        <v>8.4252640000000003</v>
      </c>
      <c r="I906" s="200">
        <v>8.5212380000000003</v>
      </c>
      <c r="J906" s="200">
        <v>8.6586890000000007</v>
      </c>
      <c r="K906" s="200">
        <v>8.7689550000000001</v>
      </c>
      <c r="L906" s="200">
        <v>8.8746469999999995</v>
      </c>
      <c r="M906" s="200">
        <v>9.119802</v>
      </c>
      <c r="N906" s="200">
        <v>9.2447610000000005</v>
      </c>
      <c r="O906" s="200">
        <v>9.3860270000000003</v>
      </c>
      <c r="P906" s="200">
        <v>9.6049559999999996</v>
      </c>
      <c r="Q906" s="200">
        <v>9.7891049999999993</v>
      </c>
      <c r="R906" s="200">
        <v>9.9624989999999993</v>
      </c>
      <c r="S906" s="200">
        <v>10.184958</v>
      </c>
      <c r="T906" s="200">
        <v>10.363077000000001</v>
      </c>
      <c r="U906" s="200">
        <v>10.524352</v>
      </c>
      <c r="V906" s="200">
        <v>10.837353999999999</v>
      </c>
      <c r="W906" s="200">
        <v>11.054141</v>
      </c>
      <c r="X906" s="200">
        <v>11.183941000000001</v>
      </c>
      <c r="Y906" s="200">
        <v>11.286982999999999</v>
      </c>
      <c r="Z906" s="200">
        <v>11.304168000000001</v>
      </c>
      <c r="AA906" s="200">
        <v>11.445081</v>
      </c>
      <c r="AB906" s="200">
        <v>11.594199</v>
      </c>
      <c r="AC906" s="200">
        <v>11.761267</v>
      </c>
      <c r="AD906" s="200">
        <v>11.890419</v>
      </c>
      <c r="AE906" s="200">
        <v>12.181779000000001</v>
      </c>
      <c r="AF906" s="198">
        <v>1.5748000000000002E-2</v>
      </c>
      <c r="AG906" s="37"/>
    </row>
    <row r="907" spans="1:33" ht="12" customHeight="1">
      <c r="A907" s="36" t="s">
        <v>2403</v>
      </c>
      <c r="B907" s="199" t="s">
        <v>2145</v>
      </c>
      <c r="C907" s="200">
        <v>19.674987999999999</v>
      </c>
      <c r="D907" s="200">
        <v>19.360120999999999</v>
      </c>
      <c r="E907" s="200">
        <v>18.95628</v>
      </c>
      <c r="F907" s="200">
        <v>19.011536</v>
      </c>
      <c r="G907" s="200">
        <v>19.201826000000001</v>
      </c>
      <c r="H907" s="200">
        <v>19.332878000000001</v>
      </c>
      <c r="I907" s="200">
        <v>19.495757999999999</v>
      </c>
      <c r="J907" s="200">
        <v>19.607420000000001</v>
      </c>
      <c r="K907" s="200">
        <v>19.725607</v>
      </c>
      <c r="L907" s="200">
        <v>19.928366</v>
      </c>
      <c r="M907" s="200">
        <v>20.157499000000001</v>
      </c>
      <c r="N907" s="200">
        <v>20.338266000000001</v>
      </c>
      <c r="O907" s="200">
        <v>20.552298</v>
      </c>
      <c r="P907" s="200">
        <v>20.750080000000001</v>
      </c>
      <c r="Q907" s="200">
        <v>20.843342</v>
      </c>
      <c r="R907" s="200">
        <v>20.954526999999999</v>
      </c>
      <c r="S907" s="200">
        <v>21.026475999999999</v>
      </c>
      <c r="T907" s="200">
        <v>21.050077000000002</v>
      </c>
      <c r="U907" s="200">
        <v>21.183434999999999</v>
      </c>
      <c r="V907" s="200">
        <v>21.335636000000001</v>
      </c>
      <c r="W907" s="200">
        <v>21.447583999999999</v>
      </c>
      <c r="X907" s="200">
        <v>21.547165</v>
      </c>
      <c r="Y907" s="200">
        <v>21.528402</v>
      </c>
      <c r="Z907" s="200">
        <v>21.486687</v>
      </c>
      <c r="AA907" s="200">
        <v>21.452444</v>
      </c>
      <c r="AB907" s="200">
        <v>21.471841999999999</v>
      </c>
      <c r="AC907" s="200">
        <v>21.511579999999999</v>
      </c>
      <c r="AD907" s="200">
        <v>21.534863999999999</v>
      </c>
      <c r="AE907" s="200">
        <v>21.550186</v>
      </c>
      <c r="AF907" s="198">
        <v>3.2569999999999999E-3</v>
      </c>
      <c r="AG907" s="37"/>
    </row>
    <row r="908" spans="1:33" ht="12" customHeight="1">
      <c r="A908" s="36" t="s">
        <v>2404</v>
      </c>
      <c r="B908" s="199" t="s">
        <v>2146</v>
      </c>
      <c r="C908" s="200">
        <v>4.5862730000000003</v>
      </c>
      <c r="D908" s="200">
        <v>4.5356399999999999</v>
      </c>
      <c r="E908" s="200">
        <v>4.5218400000000001</v>
      </c>
      <c r="F908" s="200">
        <v>4.5490570000000004</v>
      </c>
      <c r="G908" s="200">
        <v>4.5718920000000001</v>
      </c>
      <c r="H908" s="200">
        <v>4.5810750000000002</v>
      </c>
      <c r="I908" s="200">
        <v>4.6168800000000001</v>
      </c>
      <c r="J908" s="200">
        <v>4.6601549999999996</v>
      </c>
      <c r="K908" s="200">
        <v>4.7188080000000001</v>
      </c>
      <c r="L908" s="200">
        <v>4.7884250000000002</v>
      </c>
      <c r="M908" s="200">
        <v>4.8138610000000002</v>
      </c>
      <c r="N908" s="200">
        <v>4.8019340000000001</v>
      </c>
      <c r="O908" s="200">
        <v>4.7936990000000002</v>
      </c>
      <c r="P908" s="200">
        <v>4.7841300000000002</v>
      </c>
      <c r="Q908" s="200">
        <v>4.7824400000000002</v>
      </c>
      <c r="R908" s="200">
        <v>4.784287</v>
      </c>
      <c r="S908" s="200">
        <v>4.7929170000000001</v>
      </c>
      <c r="T908" s="200">
        <v>4.8042899999999999</v>
      </c>
      <c r="U908" s="200">
        <v>4.8497469999999998</v>
      </c>
      <c r="V908" s="200">
        <v>4.8641370000000004</v>
      </c>
      <c r="W908" s="200">
        <v>4.8467770000000003</v>
      </c>
      <c r="X908" s="200">
        <v>4.8619979999999998</v>
      </c>
      <c r="Y908" s="200">
        <v>4.8917979999999996</v>
      </c>
      <c r="Z908" s="200">
        <v>4.9789389999999996</v>
      </c>
      <c r="AA908" s="200">
        <v>5.0540710000000004</v>
      </c>
      <c r="AB908" s="200">
        <v>5.1127310000000001</v>
      </c>
      <c r="AC908" s="200">
        <v>5.1603289999999999</v>
      </c>
      <c r="AD908" s="200">
        <v>5.2362019999999996</v>
      </c>
      <c r="AE908" s="200">
        <v>5.3075070000000002</v>
      </c>
      <c r="AF908" s="198">
        <v>5.2300000000000003E-3</v>
      </c>
      <c r="AG908" s="37"/>
    </row>
    <row r="909" spans="1:33" ht="12" customHeight="1">
      <c r="A909" s="36" t="s">
        <v>2405</v>
      </c>
      <c r="B909" s="199" t="s">
        <v>2147</v>
      </c>
      <c r="C909" s="200">
        <v>65.496230999999995</v>
      </c>
      <c r="D909" s="200">
        <v>62.209412</v>
      </c>
      <c r="E909" s="200">
        <v>61.140945000000002</v>
      </c>
      <c r="F909" s="200">
        <v>62.622447999999999</v>
      </c>
      <c r="G909" s="200">
        <v>64.578018</v>
      </c>
      <c r="H909" s="200">
        <v>66.002196999999995</v>
      </c>
      <c r="I909" s="200">
        <v>67.126380999999995</v>
      </c>
      <c r="J909" s="200">
        <v>67.96405</v>
      </c>
      <c r="K909" s="200">
        <v>68.580703999999997</v>
      </c>
      <c r="L909" s="200">
        <v>69.613151999999999</v>
      </c>
      <c r="M909" s="200">
        <v>70.812308999999999</v>
      </c>
      <c r="N909" s="200">
        <v>71.954323000000002</v>
      </c>
      <c r="O909" s="200">
        <v>73.360229000000004</v>
      </c>
      <c r="P909" s="200">
        <v>74.627746999999999</v>
      </c>
      <c r="Q909" s="200">
        <v>75.476326</v>
      </c>
      <c r="R909" s="200">
        <v>76.454811000000007</v>
      </c>
      <c r="S909" s="200">
        <v>77.410149000000004</v>
      </c>
      <c r="T909" s="200">
        <v>78.207367000000005</v>
      </c>
      <c r="U909" s="200">
        <v>79.708968999999996</v>
      </c>
      <c r="V909" s="200">
        <v>81.308304000000007</v>
      </c>
      <c r="W909" s="200">
        <v>82.524185000000003</v>
      </c>
      <c r="X909" s="200">
        <v>83.781218999999993</v>
      </c>
      <c r="Y909" s="200">
        <v>84.551270000000002</v>
      </c>
      <c r="Z909" s="200">
        <v>85.194618000000006</v>
      </c>
      <c r="AA909" s="200">
        <v>85.861442999999994</v>
      </c>
      <c r="AB909" s="200">
        <v>86.853874000000005</v>
      </c>
      <c r="AC909" s="200">
        <v>87.997009000000006</v>
      </c>
      <c r="AD909" s="200">
        <v>88.971283</v>
      </c>
      <c r="AE909" s="200">
        <v>89.928771999999995</v>
      </c>
      <c r="AF909" s="198">
        <v>1.1387E-2</v>
      </c>
      <c r="AG909" s="37"/>
    </row>
    <row r="910" spans="1:33" ht="12" customHeight="1">
      <c r="A910" s="36" t="s">
        <v>2406</v>
      </c>
      <c r="B910" s="199" t="s">
        <v>2148</v>
      </c>
      <c r="C910" s="200">
        <v>50.051006000000001</v>
      </c>
      <c r="D910" s="200">
        <v>47.786434</v>
      </c>
      <c r="E910" s="200">
        <v>46.633704999999999</v>
      </c>
      <c r="F910" s="200">
        <v>47.984893999999997</v>
      </c>
      <c r="G910" s="200">
        <v>49.768044000000003</v>
      </c>
      <c r="H910" s="200">
        <v>50.900784000000002</v>
      </c>
      <c r="I910" s="200">
        <v>51.796474000000003</v>
      </c>
      <c r="J910" s="200">
        <v>52.395598999999997</v>
      </c>
      <c r="K910" s="200">
        <v>52.906219</v>
      </c>
      <c r="L910" s="200">
        <v>53.805931000000001</v>
      </c>
      <c r="M910" s="200">
        <v>54.780639999999998</v>
      </c>
      <c r="N910" s="200">
        <v>55.675185999999997</v>
      </c>
      <c r="O910" s="200">
        <v>56.773380000000003</v>
      </c>
      <c r="P910" s="200">
        <v>57.693038999999999</v>
      </c>
      <c r="Q910" s="200">
        <v>58.195698</v>
      </c>
      <c r="R910" s="200">
        <v>58.843662000000002</v>
      </c>
      <c r="S910" s="200">
        <v>59.411918999999997</v>
      </c>
      <c r="T910" s="200">
        <v>59.868293999999999</v>
      </c>
      <c r="U910" s="200">
        <v>60.939987000000002</v>
      </c>
      <c r="V910" s="200">
        <v>62.004500999999998</v>
      </c>
      <c r="W910" s="200">
        <v>62.673690999999998</v>
      </c>
      <c r="X910" s="200">
        <v>63.416195000000002</v>
      </c>
      <c r="Y910" s="200">
        <v>63.707721999999997</v>
      </c>
      <c r="Z910" s="200">
        <v>63.966754999999999</v>
      </c>
      <c r="AA910" s="200">
        <v>64.227654000000001</v>
      </c>
      <c r="AB910" s="200">
        <v>64.768012999999996</v>
      </c>
      <c r="AC910" s="200">
        <v>65.429573000000005</v>
      </c>
      <c r="AD910" s="200">
        <v>65.921440000000004</v>
      </c>
      <c r="AE910" s="200">
        <v>66.406379999999999</v>
      </c>
      <c r="AF910" s="198">
        <v>1.0149E-2</v>
      </c>
      <c r="AG910" s="37"/>
    </row>
    <row r="911" spans="1:33" ht="12" customHeight="1">
      <c r="A911" s="36" t="s">
        <v>2407</v>
      </c>
      <c r="B911" s="199" t="s">
        <v>2149</v>
      </c>
      <c r="C911" s="200">
        <v>6.0019410000000004</v>
      </c>
      <c r="D911" s="200">
        <v>6.0253079999999999</v>
      </c>
      <c r="E911" s="200">
        <v>5.9683390000000003</v>
      </c>
      <c r="F911" s="200">
        <v>6.1349479999999996</v>
      </c>
      <c r="G911" s="200">
        <v>6.2656539999999996</v>
      </c>
      <c r="H911" s="200">
        <v>6.3058920000000001</v>
      </c>
      <c r="I911" s="200">
        <v>6.3445689999999999</v>
      </c>
      <c r="J911" s="200">
        <v>6.3508899999999997</v>
      </c>
      <c r="K911" s="200">
        <v>6.3352370000000002</v>
      </c>
      <c r="L911" s="200">
        <v>6.3621489999999996</v>
      </c>
      <c r="M911" s="200">
        <v>6.3807210000000003</v>
      </c>
      <c r="N911" s="200">
        <v>6.4227449999999999</v>
      </c>
      <c r="O911" s="200">
        <v>6.4903519999999997</v>
      </c>
      <c r="P911" s="200">
        <v>6.5733329999999999</v>
      </c>
      <c r="Q911" s="200">
        <v>6.551704</v>
      </c>
      <c r="R911" s="200">
        <v>6.5464070000000003</v>
      </c>
      <c r="S911" s="200">
        <v>6.5487659999999996</v>
      </c>
      <c r="T911" s="200">
        <v>6.5471779999999997</v>
      </c>
      <c r="U911" s="200">
        <v>6.618163</v>
      </c>
      <c r="V911" s="200">
        <v>6.699255</v>
      </c>
      <c r="W911" s="200">
        <v>6.7342890000000004</v>
      </c>
      <c r="X911" s="200">
        <v>6.756259</v>
      </c>
      <c r="Y911" s="200">
        <v>6.7332390000000002</v>
      </c>
      <c r="Z911" s="200">
        <v>6.6878640000000003</v>
      </c>
      <c r="AA911" s="200">
        <v>6.6352929999999999</v>
      </c>
      <c r="AB911" s="200">
        <v>6.6035430000000002</v>
      </c>
      <c r="AC911" s="200">
        <v>6.5977550000000003</v>
      </c>
      <c r="AD911" s="200">
        <v>6.5849159999999998</v>
      </c>
      <c r="AE911" s="200">
        <v>6.5630259999999998</v>
      </c>
      <c r="AF911" s="198">
        <v>3.1970000000000002E-3</v>
      </c>
      <c r="AG911" s="37"/>
    </row>
    <row r="912" spans="1:33" ht="12" customHeight="1">
      <c r="A912" s="36" t="s">
        <v>2408</v>
      </c>
      <c r="B912" s="199" t="s">
        <v>2150</v>
      </c>
      <c r="C912" s="200">
        <v>26.884198999999999</v>
      </c>
      <c r="D912" s="200">
        <v>24.930510999999999</v>
      </c>
      <c r="E912" s="200">
        <v>23.775887000000001</v>
      </c>
      <c r="F912" s="200">
        <v>24.609276000000001</v>
      </c>
      <c r="G912" s="200">
        <v>25.609224000000001</v>
      </c>
      <c r="H912" s="200">
        <v>26.195246000000001</v>
      </c>
      <c r="I912" s="200">
        <v>26.665009000000001</v>
      </c>
      <c r="J912" s="200">
        <v>27.006529</v>
      </c>
      <c r="K912" s="200">
        <v>27.349534999999999</v>
      </c>
      <c r="L912" s="200">
        <v>27.892665999999998</v>
      </c>
      <c r="M912" s="200">
        <v>28.463557999999999</v>
      </c>
      <c r="N912" s="200">
        <v>28.931170999999999</v>
      </c>
      <c r="O912" s="200">
        <v>29.456377</v>
      </c>
      <c r="P912" s="200">
        <v>29.891141999999999</v>
      </c>
      <c r="Q912" s="200">
        <v>30.111189</v>
      </c>
      <c r="R912" s="200">
        <v>30.444770999999999</v>
      </c>
      <c r="S912" s="200">
        <v>30.708020999999999</v>
      </c>
      <c r="T912" s="200">
        <v>30.942719</v>
      </c>
      <c r="U912" s="200">
        <v>31.589008</v>
      </c>
      <c r="V912" s="200">
        <v>32.195369999999997</v>
      </c>
      <c r="W912" s="200">
        <v>32.545772999999997</v>
      </c>
      <c r="X912" s="200">
        <v>32.970306000000001</v>
      </c>
      <c r="Y912" s="200">
        <v>33.106743000000002</v>
      </c>
      <c r="Z912" s="200">
        <v>33.248463000000001</v>
      </c>
      <c r="AA912" s="200">
        <v>33.376857999999999</v>
      </c>
      <c r="AB912" s="200">
        <v>33.711452000000001</v>
      </c>
      <c r="AC912" s="200">
        <v>34.096938999999999</v>
      </c>
      <c r="AD912" s="200">
        <v>34.351993999999998</v>
      </c>
      <c r="AE912" s="200">
        <v>34.626452999999998</v>
      </c>
      <c r="AF912" s="198">
        <v>9.0790000000000003E-3</v>
      </c>
      <c r="AG912" s="37"/>
    </row>
    <row r="913" spans="1:33" ht="12" customHeight="1">
      <c r="A913" s="36" t="s">
        <v>2409</v>
      </c>
      <c r="B913" s="199" t="s">
        <v>2151</v>
      </c>
      <c r="C913" s="200">
        <v>14.126366000000001</v>
      </c>
      <c r="D913" s="200">
        <v>13.777834</v>
      </c>
      <c r="E913" s="200">
        <v>13.749331</v>
      </c>
      <c r="F913" s="200">
        <v>13.963081000000001</v>
      </c>
      <c r="G913" s="200">
        <v>14.460558000000001</v>
      </c>
      <c r="H913" s="200">
        <v>14.882218</v>
      </c>
      <c r="I913" s="200">
        <v>15.180178</v>
      </c>
      <c r="J913" s="200">
        <v>15.396182</v>
      </c>
      <c r="K913" s="200">
        <v>15.526547000000001</v>
      </c>
      <c r="L913" s="200">
        <v>15.779363</v>
      </c>
      <c r="M913" s="200">
        <v>16.085712000000001</v>
      </c>
      <c r="N913" s="200">
        <v>16.394957000000002</v>
      </c>
      <c r="O913" s="200">
        <v>16.797505999999998</v>
      </c>
      <c r="P913" s="200">
        <v>17.129845</v>
      </c>
      <c r="Q913" s="200">
        <v>17.371435000000002</v>
      </c>
      <c r="R913" s="200">
        <v>17.651364999999998</v>
      </c>
      <c r="S913" s="200">
        <v>17.891071</v>
      </c>
      <c r="T913" s="200">
        <v>18.140561999999999</v>
      </c>
      <c r="U913" s="200">
        <v>18.509122999999999</v>
      </c>
      <c r="V913" s="200">
        <v>18.877697000000001</v>
      </c>
      <c r="W913" s="200">
        <v>19.159561</v>
      </c>
      <c r="X913" s="200">
        <v>19.476858</v>
      </c>
      <c r="Y913" s="200">
        <v>19.703638000000002</v>
      </c>
      <c r="Z913" s="200">
        <v>19.919975000000001</v>
      </c>
      <c r="AA913" s="200">
        <v>20.147929999999999</v>
      </c>
      <c r="AB913" s="200">
        <v>20.406455999999999</v>
      </c>
      <c r="AC913" s="200">
        <v>20.707279</v>
      </c>
      <c r="AD913" s="200">
        <v>20.978888999999999</v>
      </c>
      <c r="AE913" s="200">
        <v>21.229562999999999</v>
      </c>
      <c r="AF913" s="198">
        <v>1.4655E-2</v>
      </c>
      <c r="AG913" s="37"/>
    </row>
    <row r="914" spans="1:33" ht="12" customHeight="1">
      <c r="A914" s="36" t="s">
        <v>2410</v>
      </c>
      <c r="B914" s="199" t="s">
        <v>2152</v>
      </c>
      <c r="C914" s="200">
        <v>3.0385019999999998</v>
      </c>
      <c r="D914" s="200">
        <v>3.0527860000000002</v>
      </c>
      <c r="E914" s="200">
        <v>3.1401479999999999</v>
      </c>
      <c r="F914" s="200">
        <v>3.2775880000000002</v>
      </c>
      <c r="G914" s="200">
        <v>3.4326099999999999</v>
      </c>
      <c r="H914" s="200">
        <v>3.5174289999999999</v>
      </c>
      <c r="I914" s="200">
        <v>3.6067149999999999</v>
      </c>
      <c r="J914" s="200">
        <v>3.6419999999999999</v>
      </c>
      <c r="K914" s="200">
        <v>3.6949010000000002</v>
      </c>
      <c r="L914" s="200">
        <v>3.7717559999999999</v>
      </c>
      <c r="M914" s="200">
        <v>3.8506490000000002</v>
      </c>
      <c r="N914" s="200">
        <v>3.9263129999999999</v>
      </c>
      <c r="O914" s="200">
        <v>4.0291480000000002</v>
      </c>
      <c r="P914" s="200">
        <v>4.0987210000000003</v>
      </c>
      <c r="Q914" s="200">
        <v>4.161365</v>
      </c>
      <c r="R914" s="200">
        <v>4.2011229999999999</v>
      </c>
      <c r="S914" s="200">
        <v>4.264062</v>
      </c>
      <c r="T914" s="200">
        <v>4.2378400000000003</v>
      </c>
      <c r="U914" s="200">
        <v>4.2236950000000002</v>
      </c>
      <c r="V914" s="200">
        <v>4.2321780000000002</v>
      </c>
      <c r="W914" s="200">
        <v>4.2340720000000003</v>
      </c>
      <c r="X914" s="200">
        <v>4.2127730000000003</v>
      </c>
      <c r="Y914" s="200">
        <v>4.164104</v>
      </c>
      <c r="Z914" s="200">
        <v>4.1104560000000001</v>
      </c>
      <c r="AA914" s="200">
        <v>4.067571</v>
      </c>
      <c r="AB914" s="200">
        <v>4.0465590000000002</v>
      </c>
      <c r="AC914" s="200">
        <v>4.0275970000000001</v>
      </c>
      <c r="AD914" s="200">
        <v>4.0056399999999996</v>
      </c>
      <c r="AE914" s="200">
        <v>3.9873370000000001</v>
      </c>
      <c r="AF914" s="198">
        <v>9.7529999999999995E-3</v>
      </c>
      <c r="AG914" s="37"/>
    </row>
    <row r="915" spans="1:33" ht="12" customHeight="1">
      <c r="A915" s="36" t="s">
        <v>2411</v>
      </c>
      <c r="B915" s="199" t="s">
        <v>2153</v>
      </c>
      <c r="C915" s="200">
        <v>15.445226999999999</v>
      </c>
      <c r="D915" s="200">
        <v>14.422979</v>
      </c>
      <c r="E915" s="200">
        <v>14.507241</v>
      </c>
      <c r="F915" s="200">
        <v>14.637554</v>
      </c>
      <c r="G915" s="200">
        <v>14.809977999999999</v>
      </c>
      <c r="H915" s="200">
        <v>15.101414999999999</v>
      </c>
      <c r="I915" s="200">
        <v>15.329905</v>
      </c>
      <c r="J915" s="200">
        <v>15.568455</v>
      </c>
      <c r="K915" s="200">
        <v>15.674486</v>
      </c>
      <c r="L915" s="200">
        <v>15.807219999999999</v>
      </c>
      <c r="M915" s="200">
        <v>16.031669999999998</v>
      </c>
      <c r="N915" s="200">
        <v>16.279136999999999</v>
      </c>
      <c r="O915" s="200">
        <v>16.586853000000001</v>
      </c>
      <c r="P915" s="200">
        <v>16.934704</v>
      </c>
      <c r="Q915" s="200">
        <v>17.280629999999999</v>
      </c>
      <c r="R915" s="200">
        <v>17.611146999999999</v>
      </c>
      <c r="S915" s="200">
        <v>17.998232000000002</v>
      </c>
      <c r="T915" s="200">
        <v>18.339068999999999</v>
      </c>
      <c r="U915" s="200">
        <v>18.768982000000001</v>
      </c>
      <c r="V915" s="200">
        <v>19.303799000000001</v>
      </c>
      <c r="W915" s="200">
        <v>19.850491999999999</v>
      </c>
      <c r="X915" s="200">
        <v>20.365020999999999</v>
      </c>
      <c r="Y915" s="200">
        <v>20.843544000000001</v>
      </c>
      <c r="Z915" s="200">
        <v>21.227865000000001</v>
      </c>
      <c r="AA915" s="200">
        <v>21.633789</v>
      </c>
      <c r="AB915" s="200">
        <v>22.085863</v>
      </c>
      <c r="AC915" s="200">
        <v>22.567432</v>
      </c>
      <c r="AD915" s="200">
        <v>23.049842999999999</v>
      </c>
      <c r="AE915" s="200">
        <v>23.522387999999999</v>
      </c>
      <c r="AF915" s="198">
        <v>1.5136999999999999E-2</v>
      </c>
      <c r="AG915" s="37"/>
    </row>
    <row r="916" spans="1:33" ht="15" customHeight="1">
      <c r="A916" s="36" t="s">
        <v>2412</v>
      </c>
      <c r="B916" s="199" t="s">
        <v>2154</v>
      </c>
      <c r="C916" s="200">
        <v>37.005974000000002</v>
      </c>
      <c r="D916" s="200">
        <v>40.523128999999997</v>
      </c>
      <c r="E916" s="200">
        <v>40.906779999999998</v>
      </c>
      <c r="F916" s="200">
        <v>41.181502999999999</v>
      </c>
      <c r="G916" s="200">
        <v>41.442120000000003</v>
      </c>
      <c r="H916" s="200">
        <v>41.814185999999999</v>
      </c>
      <c r="I916" s="200">
        <v>42.138134000000001</v>
      </c>
      <c r="J916" s="200">
        <v>42.393130999999997</v>
      </c>
      <c r="K916" s="200">
        <v>42.474556</v>
      </c>
      <c r="L916" s="200">
        <v>42.653461</v>
      </c>
      <c r="M916" s="200">
        <v>42.785224999999997</v>
      </c>
      <c r="N916" s="200">
        <v>42.920490000000001</v>
      </c>
      <c r="O916" s="200">
        <v>43.151786999999999</v>
      </c>
      <c r="P916" s="200">
        <v>43.315781000000001</v>
      </c>
      <c r="Q916" s="200">
        <v>43.522841999999997</v>
      </c>
      <c r="R916" s="200">
        <v>43.670971000000002</v>
      </c>
      <c r="S916" s="200">
        <v>43.812229000000002</v>
      </c>
      <c r="T916" s="200">
        <v>43.955303000000001</v>
      </c>
      <c r="U916" s="200">
        <v>44.153336000000003</v>
      </c>
      <c r="V916" s="200">
        <v>44.366160999999998</v>
      </c>
      <c r="W916" s="200">
        <v>44.644573000000001</v>
      </c>
      <c r="X916" s="200">
        <v>44.910953999999997</v>
      </c>
      <c r="Y916" s="200">
        <v>45.138556999999999</v>
      </c>
      <c r="Z916" s="200">
        <v>45.369427000000002</v>
      </c>
      <c r="AA916" s="200">
        <v>45.707400999999997</v>
      </c>
      <c r="AB916" s="200">
        <v>46.030265999999997</v>
      </c>
      <c r="AC916" s="200">
        <v>46.376949000000003</v>
      </c>
      <c r="AD916" s="200">
        <v>46.826439000000001</v>
      </c>
      <c r="AE916" s="200">
        <v>47.360793999999999</v>
      </c>
      <c r="AF916" s="198">
        <v>8.8500000000000002E-3</v>
      </c>
      <c r="AG916" s="37"/>
    </row>
    <row r="917" spans="1:33" ht="15" customHeight="1">
      <c r="A917" s="36" t="s">
        <v>2413</v>
      </c>
      <c r="B917" s="199" t="s">
        <v>2155</v>
      </c>
      <c r="C917" s="200">
        <v>34.784813</v>
      </c>
      <c r="D917" s="200">
        <v>38.162528999999999</v>
      </c>
      <c r="E917" s="200">
        <v>38.495789000000002</v>
      </c>
      <c r="F917" s="200">
        <v>38.777949999999997</v>
      </c>
      <c r="G917" s="200">
        <v>39.076729</v>
      </c>
      <c r="H917" s="200">
        <v>39.457157000000002</v>
      </c>
      <c r="I917" s="200">
        <v>39.813751000000003</v>
      </c>
      <c r="J917" s="200">
        <v>40.074966000000003</v>
      </c>
      <c r="K917" s="200">
        <v>40.191875000000003</v>
      </c>
      <c r="L917" s="200">
        <v>40.367725</v>
      </c>
      <c r="M917" s="200">
        <v>40.530811</v>
      </c>
      <c r="N917" s="200">
        <v>40.695095000000002</v>
      </c>
      <c r="O917" s="200">
        <v>40.937023000000003</v>
      </c>
      <c r="P917" s="200">
        <v>41.128937000000001</v>
      </c>
      <c r="Q917" s="200">
        <v>41.351402</v>
      </c>
      <c r="R917" s="200">
        <v>41.563408000000003</v>
      </c>
      <c r="S917" s="200">
        <v>41.732810999999998</v>
      </c>
      <c r="T917" s="200">
        <v>41.918148000000002</v>
      </c>
      <c r="U917" s="200">
        <v>42.169173999999998</v>
      </c>
      <c r="V917" s="200">
        <v>42.438167999999997</v>
      </c>
      <c r="W917" s="200">
        <v>42.752204999999996</v>
      </c>
      <c r="X917" s="200">
        <v>43.052791999999997</v>
      </c>
      <c r="Y917" s="200">
        <v>43.319167999999998</v>
      </c>
      <c r="Z917" s="200">
        <v>43.583874000000002</v>
      </c>
      <c r="AA917" s="200">
        <v>43.956046999999998</v>
      </c>
      <c r="AB917" s="200">
        <v>44.315196999999998</v>
      </c>
      <c r="AC917" s="200">
        <v>44.699440000000003</v>
      </c>
      <c r="AD917" s="200">
        <v>45.177643000000003</v>
      </c>
      <c r="AE917" s="200">
        <v>45.736572000000002</v>
      </c>
      <c r="AF917" s="198">
        <v>9.8239999999999994E-3</v>
      </c>
      <c r="AG917" s="37"/>
    </row>
    <row r="918" spans="1:33" ht="15" customHeight="1">
      <c r="A918" s="36" t="s">
        <v>2414</v>
      </c>
      <c r="B918" s="199" t="s">
        <v>2156</v>
      </c>
      <c r="C918" s="200">
        <v>2.2211620000000001</v>
      </c>
      <c r="D918" s="200">
        <v>2.3605990000000001</v>
      </c>
      <c r="E918" s="200">
        <v>2.41099</v>
      </c>
      <c r="F918" s="200">
        <v>2.4035510000000002</v>
      </c>
      <c r="G918" s="200">
        <v>2.3653909999999998</v>
      </c>
      <c r="H918" s="200">
        <v>2.357027</v>
      </c>
      <c r="I918" s="200">
        <v>2.3243819999999999</v>
      </c>
      <c r="J918" s="200">
        <v>2.3181639999999999</v>
      </c>
      <c r="K918" s="200">
        <v>2.2826810000000002</v>
      </c>
      <c r="L918" s="200">
        <v>2.285736</v>
      </c>
      <c r="M918" s="200">
        <v>2.2544149999999998</v>
      </c>
      <c r="N918" s="200">
        <v>2.2253959999999999</v>
      </c>
      <c r="O918" s="200">
        <v>2.2147649999999999</v>
      </c>
      <c r="P918" s="200">
        <v>2.1868430000000001</v>
      </c>
      <c r="Q918" s="200">
        <v>2.17144</v>
      </c>
      <c r="R918" s="200">
        <v>2.107564</v>
      </c>
      <c r="S918" s="200">
        <v>2.0794190000000001</v>
      </c>
      <c r="T918" s="200">
        <v>2.037153</v>
      </c>
      <c r="U918" s="200">
        <v>1.9841599999999999</v>
      </c>
      <c r="V918" s="200">
        <v>1.927994</v>
      </c>
      <c r="W918" s="200">
        <v>1.8923700000000001</v>
      </c>
      <c r="X918" s="200">
        <v>1.85816</v>
      </c>
      <c r="Y918" s="200">
        <v>1.8193870000000001</v>
      </c>
      <c r="Z918" s="200">
        <v>1.785552</v>
      </c>
      <c r="AA918" s="200">
        <v>1.7513540000000001</v>
      </c>
      <c r="AB918" s="200">
        <v>1.715068</v>
      </c>
      <c r="AC918" s="200">
        <v>1.6775100000000001</v>
      </c>
      <c r="AD918" s="200">
        <v>1.6487940000000001</v>
      </c>
      <c r="AE918" s="200">
        <v>1.62422</v>
      </c>
      <c r="AF918" s="198">
        <v>-1.1115999999999999E-2</v>
      </c>
      <c r="AG918" s="37"/>
    </row>
    <row r="919" spans="1:33" ht="15" customHeight="1">
      <c r="A919" s="36" t="s">
        <v>2415</v>
      </c>
      <c r="B919" s="199" t="s">
        <v>2157</v>
      </c>
      <c r="C919" s="200">
        <v>23.798679</v>
      </c>
      <c r="D919" s="200">
        <v>23.436705</v>
      </c>
      <c r="E919" s="200">
        <v>23.388397000000001</v>
      </c>
      <c r="F919" s="200">
        <v>23.848320000000001</v>
      </c>
      <c r="G919" s="200">
        <v>24.667845</v>
      </c>
      <c r="H919" s="200">
        <v>25.337340999999999</v>
      </c>
      <c r="I919" s="200">
        <v>25.893089</v>
      </c>
      <c r="J919" s="200">
        <v>26.438040000000001</v>
      </c>
      <c r="K919" s="200">
        <v>26.895171999999999</v>
      </c>
      <c r="L919" s="200">
        <v>27.463573</v>
      </c>
      <c r="M919" s="200">
        <v>28.180399000000001</v>
      </c>
      <c r="N919" s="200">
        <v>28.849488999999998</v>
      </c>
      <c r="O919" s="200">
        <v>29.532719</v>
      </c>
      <c r="P919" s="200">
        <v>30.316839000000002</v>
      </c>
      <c r="Q919" s="200">
        <v>30.977481999999998</v>
      </c>
      <c r="R919" s="200">
        <v>31.625699999999998</v>
      </c>
      <c r="S919" s="200">
        <v>32.333129999999997</v>
      </c>
      <c r="T919" s="200">
        <v>32.955272999999998</v>
      </c>
      <c r="U919" s="200">
        <v>33.657330000000002</v>
      </c>
      <c r="V919" s="200">
        <v>34.513046000000003</v>
      </c>
      <c r="W919" s="200">
        <v>35.269748999999997</v>
      </c>
      <c r="X919" s="200">
        <v>36.062064999999997</v>
      </c>
      <c r="Y919" s="200">
        <v>36.740406</v>
      </c>
      <c r="Z919" s="200">
        <v>37.370190000000001</v>
      </c>
      <c r="AA919" s="200">
        <v>38.074818</v>
      </c>
      <c r="AB919" s="200">
        <v>38.820953000000003</v>
      </c>
      <c r="AC919" s="200">
        <v>39.592934</v>
      </c>
      <c r="AD919" s="200">
        <v>40.381717999999999</v>
      </c>
      <c r="AE919" s="200">
        <v>41.328544999999998</v>
      </c>
      <c r="AF919" s="198">
        <v>1.9907000000000001E-2</v>
      </c>
      <c r="AG919" s="37"/>
    </row>
    <row r="920" spans="1:33" ht="15" customHeight="1">
      <c r="A920" s="36" t="s">
        <v>2416</v>
      </c>
      <c r="B920" s="199" t="s">
        <v>2158</v>
      </c>
      <c r="C920" s="200">
        <v>7.2454809999999998</v>
      </c>
      <c r="D920" s="200">
        <v>6.9209800000000001</v>
      </c>
      <c r="E920" s="200">
        <v>6.8524979999999998</v>
      </c>
      <c r="F920" s="200">
        <v>6.9532379999999998</v>
      </c>
      <c r="G920" s="200">
        <v>7.1510300000000004</v>
      </c>
      <c r="H920" s="200">
        <v>7.3006690000000001</v>
      </c>
      <c r="I920" s="200">
        <v>7.4173270000000002</v>
      </c>
      <c r="J920" s="200">
        <v>7.5233819999999998</v>
      </c>
      <c r="K920" s="200">
        <v>7.5786509999999998</v>
      </c>
      <c r="L920" s="200">
        <v>7.6563660000000002</v>
      </c>
      <c r="M920" s="200">
        <v>7.7711209999999999</v>
      </c>
      <c r="N920" s="200">
        <v>7.8545540000000003</v>
      </c>
      <c r="O920" s="200">
        <v>7.905386</v>
      </c>
      <c r="P920" s="200">
        <v>8.0067109999999992</v>
      </c>
      <c r="Q920" s="200">
        <v>8.0700099999999999</v>
      </c>
      <c r="R920" s="200">
        <v>8.1303409999999996</v>
      </c>
      <c r="S920" s="200">
        <v>8.2050420000000006</v>
      </c>
      <c r="T920" s="200">
        <v>8.290896</v>
      </c>
      <c r="U920" s="200">
        <v>8.366422</v>
      </c>
      <c r="V920" s="200">
        <v>8.4598440000000004</v>
      </c>
      <c r="W920" s="200">
        <v>8.5253809999999994</v>
      </c>
      <c r="X920" s="200">
        <v>8.5271019999999993</v>
      </c>
      <c r="Y920" s="200">
        <v>8.5642739999999993</v>
      </c>
      <c r="Z920" s="200">
        <v>8.6170620000000007</v>
      </c>
      <c r="AA920" s="200">
        <v>8.6650589999999994</v>
      </c>
      <c r="AB920" s="200">
        <v>8.7075910000000007</v>
      </c>
      <c r="AC920" s="200">
        <v>8.7444880000000005</v>
      </c>
      <c r="AD920" s="200">
        <v>8.7853279999999998</v>
      </c>
      <c r="AE920" s="200">
        <v>8.8195110000000003</v>
      </c>
      <c r="AF920" s="198">
        <v>7.0460000000000002E-3</v>
      </c>
      <c r="AG920" s="37"/>
    </row>
    <row r="921" spans="1:33" ht="15" customHeight="1">
      <c r="A921" s="36" t="s">
        <v>2417</v>
      </c>
      <c r="B921" s="199" t="s">
        <v>2159</v>
      </c>
      <c r="C921" s="200">
        <v>1.523298</v>
      </c>
      <c r="D921" s="200">
        <v>1.4284809999999999</v>
      </c>
      <c r="E921" s="200">
        <v>1.395057</v>
      </c>
      <c r="F921" s="200">
        <v>1.391168</v>
      </c>
      <c r="G921" s="200">
        <v>1.4331910000000001</v>
      </c>
      <c r="H921" s="200">
        <v>1.453694</v>
      </c>
      <c r="I921" s="200">
        <v>1.4695670000000001</v>
      </c>
      <c r="J921" s="200">
        <v>1.477347</v>
      </c>
      <c r="K921" s="200">
        <v>1.48055</v>
      </c>
      <c r="L921" s="200">
        <v>1.4912019999999999</v>
      </c>
      <c r="M921" s="200">
        <v>1.5061100000000001</v>
      </c>
      <c r="N921" s="200">
        <v>1.5186630000000001</v>
      </c>
      <c r="O921" s="200">
        <v>1.5391619999999999</v>
      </c>
      <c r="P921" s="200">
        <v>1.5598669999999999</v>
      </c>
      <c r="Q921" s="200">
        <v>1.5660559999999999</v>
      </c>
      <c r="R921" s="200">
        <v>1.576624</v>
      </c>
      <c r="S921" s="200">
        <v>1.585129</v>
      </c>
      <c r="T921" s="200">
        <v>1.606158</v>
      </c>
      <c r="U921" s="200">
        <v>1.6346039999999999</v>
      </c>
      <c r="V921" s="200">
        <v>1.660893</v>
      </c>
      <c r="W921" s="200">
        <v>1.6810240000000001</v>
      </c>
      <c r="X921" s="200">
        <v>1.684491</v>
      </c>
      <c r="Y921" s="200">
        <v>1.690005</v>
      </c>
      <c r="Z921" s="200">
        <v>1.6977530000000001</v>
      </c>
      <c r="AA921" s="200">
        <v>1.7147490000000001</v>
      </c>
      <c r="AB921" s="200">
        <v>1.7211609999999999</v>
      </c>
      <c r="AC921" s="200">
        <v>1.7254670000000001</v>
      </c>
      <c r="AD921" s="200">
        <v>1.735476</v>
      </c>
      <c r="AE921" s="200">
        <v>1.7412939999999999</v>
      </c>
      <c r="AF921" s="198">
        <v>4.7879999999999997E-3</v>
      </c>
      <c r="AG921" s="37"/>
    </row>
    <row r="922" spans="1:33" ht="12" customHeight="1">
      <c r="A922" s="36" t="s">
        <v>2418</v>
      </c>
      <c r="B922" s="199" t="s">
        <v>2160</v>
      </c>
      <c r="C922" s="200">
        <v>0.90677200000000002</v>
      </c>
      <c r="D922" s="200">
        <v>0.86227900000000002</v>
      </c>
      <c r="E922" s="200">
        <v>0.85006000000000004</v>
      </c>
      <c r="F922" s="200">
        <v>0.85504899999999995</v>
      </c>
      <c r="G922" s="200">
        <v>0.85959799999999997</v>
      </c>
      <c r="H922" s="200">
        <v>0.86049299999999995</v>
      </c>
      <c r="I922" s="200">
        <v>0.85832600000000003</v>
      </c>
      <c r="J922" s="200">
        <v>0.86318499999999998</v>
      </c>
      <c r="K922" s="200">
        <v>0.86039500000000002</v>
      </c>
      <c r="L922" s="200">
        <v>0.85906199999999999</v>
      </c>
      <c r="M922" s="200">
        <v>0.85992199999999996</v>
      </c>
      <c r="N922" s="200">
        <v>0.84994000000000003</v>
      </c>
      <c r="O922" s="200">
        <v>0.84071799999999997</v>
      </c>
      <c r="P922" s="200">
        <v>0.84338100000000005</v>
      </c>
      <c r="Q922" s="200">
        <v>0.84621999999999997</v>
      </c>
      <c r="R922" s="200">
        <v>0.844032</v>
      </c>
      <c r="S922" s="200">
        <v>0.84967400000000004</v>
      </c>
      <c r="T922" s="200">
        <v>0.84040999999999999</v>
      </c>
      <c r="U922" s="200">
        <v>0.83285699999999996</v>
      </c>
      <c r="V922" s="200">
        <v>0.82694599999999996</v>
      </c>
      <c r="W922" s="200">
        <v>0.82325999999999999</v>
      </c>
      <c r="X922" s="200">
        <v>0.81436799999999998</v>
      </c>
      <c r="Y922" s="200">
        <v>0.80945800000000001</v>
      </c>
      <c r="Z922" s="200">
        <v>0.805697</v>
      </c>
      <c r="AA922" s="200">
        <v>0.79893199999999998</v>
      </c>
      <c r="AB922" s="200">
        <v>0.79244800000000004</v>
      </c>
      <c r="AC922" s="200">
        <v>0.78478800000000004</v>
      </c>
      <c r="AD922" s="200">
        <v>0.77718399999999999</v>
      </c>
      <c r="AE922" s="200">
        <v>0.769841</v>
      </c>
      <c r="AF922" s="198">
        <v>-5.8300000000000001E-3</v>
      </c>
      <c r="AG922" s="37"/>
    </row>
    <row r="923" spans="1:33" ht="15" customHeight="1">
      <c r="A923" s="36" t="s">
        <v>2419</v>
      </c>
      <c r="B923" s="199" t="s">
        <v>2161</v>
      </c>
      <c r="C923" s="200">
        <v>4.8154110000000001</v>
      </c>
      <c r="D923" s="200">
        <v>4.6302190000000003</v>
      </c>
      <c r="E923" s="200">
        <v>4.60738</v>
      </c>
      <c r="F923" s="200">
        <v>4.70702</v>
      </c>
      <c r="G923" s="200">
        <v>4.8582409999999996</v>
      </c>
      <c r="H923" s="200">
        <v>4.9864819999999996</v>
      </c>
      <c r="I923" s="200">
        <v>5.0894349999999999</v>
      </c>
      <c r="J923" s="200">
        <v>5.1828500000000002</v>
      </c>
      <c r="K923" s="200">
        <v>5.2377070000000003</v>
      </c>
      <c r="L923" s="200">
        <v>5.3061020000000001</v>
      </c>
      <c r="M923" s="200">
        <v>5.4050880000000001</v>
      </c>
      <c r="N923" s="200">
        <v>5.485951</v>
      </c>
      <c r="O923" s="200">
        <v>5.525506</v>
      </c>
      <c r="P923" s="200">
        <v>5.6034629999999996</v>
      </c>
      <c r="Q923" s="200">
        <v>5.6577339999999996</v>
      </c>
      <c r="R923" s="200">
        <v>5.7096850000000003</v>
      </c>
      <c r="S923" s="200">
        <v>5.770238</v>
      </c>
      <c r="T923" s="200">
        <v>5.844328</v>
      </c>
      <c r="U923" s="200">
        <v>5.8989599999999998</v>
      </c>
      <c r="V923" s="200">
        <v>5.9720040000000001</v>
      </c>
      <c r="W923" s="200">
        <v>6.0210980000000003</v>
      </c>
      <c r="X923" s="200">
        <v>6.0282439999999999</v>
      </c>
      <c r="Y923" s="200">
        <v>6.0648109999999997</v>
      </c>
      <c r="Z923" s="200">
        <v>6.1136119999999998</v>
      </c>
      <c r="AA923" s="200">
        <v>6.1513780000000002</v>
      </c>
      <c r="AB923" s="200">
        <v>6.1939820000000001</v>
      </c>
      <c r="AC923" s="200">
        <v>6.2342320000000004</v>
      </c>
      <c r="AD923" s="200">
        <v>6.2726680000000004</v>
      </c>
      <c r="AE923" s="200">
        <v>6.308376</v>
      </c>
      <c r="AF923" s="198">
        <v>9.6919999999999992E-3</v>
      </c>
      <c r="AG923" s="37"/>
    </row>
    <row r="924" spans="1:33" ht="15" customHeight="1">
      <c r="A924" s="36" t="s">
        <v>2420</v>
      </c>
      <c r="B924" s="199" t="s">
        <v>2162</v>
      </c>
      <c r="C924" s="200">
        <v>28.774691000000001</v>
      </c>
      <c r="D924" s="200">
        <v>28.290489000000001</v>
      </c>
      <c r="E924" s="200">
        <v>28.124068999999999</v>
      </c>
      <c r="F924" s="200">
        <v>28.786825</v>
      </c>
      <c r="G924" s="200">
        <v>30.022338999999999</v>
      </c>
      <c r="H924" s="200">
        <v>30.609878999999999</v>
      </c>
      <c r="I924" s="200">
        <v>30.762868999999998</v>
      </c>
      <c r="J924" s="200">
        <v>30.827936000000001</v>
      </c>
      <c r="K924" s="200">
        <v>30.632164</v>
      </c>
      <c r="L924" s="200">
        <v>30.626863</v>
      </c>
      <c r="M924" s="200">
        <v>30.875012999999999</v>
      </c>
      <c r="N924" s="200">
        <v>30.914090999999999</v>
      </c>
      <c r="O924" s="200">
        <v>31.14303</v>
      </c>
      <c r="P924" s="200">
        <v>31.419232999999998</v>
      </c>
      <c r="Q924" s="200">
        <v>31.566185000000001</v>
      </c>
      <c r="R924" s="200">
        <v>31.853279000000001</v>
      </c>
      <c r="S924" s="200">
        <v>32.138004000000002</v>
      </c>
      <c r="T924" s="200">
        <v>32.318531</v>
      </c>
      <c r="U924" s="200">
        <v>32.586905999999999</v>
      </c>
      <c r="V924" s="200">
        <v>33.054180000000002</v>
      </c>
      <c r="W924" s="200">
        <v>33.407772000000001</v>
      </c>
      <c r="X924" s="200">
        <v>33.614882999999999</v>
      </c>
      <c r="Y924" s="200">
        <v>33.657536</v>
      </c>
      <c r="Z924" s="200">
        <v>33.762329000000001</v>
      </c>
      <c r="AA924" s="200">
        <v>33.939475999999999</v>
      </c>
      <c r="AB924" s="200">
        <v>34.125084000000001</v>
      </c>
      <c r="AC924" s="200">
        <v>34.313152000000002</v>
      </c>
      <c r="AD924" s="200">
        <v>34.488456999999997</v>
      </c>
      <c r="AE924" s="200">
        <v>34.697082999999999</v>
      </c>
      <c r="AF924" s="198">
        <v>6.7070000000000003E-3</v>
      </c>
      <c r="AG924" s="37"/>
    </row>
    <row r="925" spans="1:33" ht="15" customHeight="1">
      <c r="A925" s="36" t="s">
        <v>2421</v>
      </c>
      <c r="B925" s="199" t="s">
        <v>2163</v>
      </c>
      <c r="C925" s="200">
        <v>13.685717</v>
      </c>
      <c r="D925" s="200">
        <v>13.346278</v>
      </c>
      <c r="E925" s="200">
        <v>13.044905</v>
      </c>
      <c r="F925" s="200">
        <v>13.237242999999999</v>
      </c>
      <c r="G925" s="200">
        <v>13.903228</v>
      </c>
      <c r="H925" s="200">
        <v>14.144425</v>
      </c>
      <c r="I925" s="200">
        <v>14.070879</v>
      </c>
      <c r="J925" s="200">
        <v>14.01933</v>
      </c>
      <c r="K925" s="200">
        <v>13.802799</v>
      </c>
      <c r="L925" s="200">
        <v>13.719048000000001</v>
      </c>
      <c r="M925" s="200">
        <v>13.827583000000001</v>
      </c>
      <c r="N925" s="200">
        <v>13.714021000000001</v>
      </c>
      <c r="O925" s="200">
        <v>13.719386</v>
      </c>
      <c r="P925" s="200">
        <v>13.738123999999999</v>
      </c>
      <c r="Q925" s="200">
        <v>13.708837000000001</v>
      </c>
      <c r="R925" s="200">
        <v>13.779738</v>
      </c>
      <c r="S925" s="200">
        <v>13.847332</v>
      </c>
      <c r="T925" s="200">
        <v>13.795349</v>
      </c>
      <c r="U925" s="200">
        <v>13.826857</v>
      </c>
      <c r="V925" s="200">
        <v>13.975266</v>
      </c>
      <c r="W925" s="200">
        <v>14.022323999999999</v>
      </c>
      <c r="X925" s="200">
        <v>13.983708999999999</v>
      </c>
      <c r="Y925" s="200">
        <v>13.853551</v>
      </c>
      <c r="Z925" s="200">
        <v>13.699593999999999</v>
      </c>
      <c r="AA925" s="200">
        <v>13.601508000000001</v>
      </c>
      <c r="AB925" s="200">
        <v>13.551341000000001</v>
      </c>
      <c r="AC925" s="200">
        <v>13.579151</v>
      </c>
      <c r="AD925" s="200">
        <v>13.562889999999999</v>
      </c>
      <c r="AE925" s="200">
        <v>13.519947</v>
      </c>
      <c r="AF925" s="198">
        <v>-4.35E-4</v>
      </c>
      <c r="AG925" s="37"/>
    </row>
    <row r="926" spans="1:33" ht="15" customHeight="1">
      <c r="A926" s="36" t="s">
        <v>2422</v>
      </c>
      <c r="B926" s="199" t="s">
        <v>2164</v>
      </c>
      <c r="C926" s="200">
        <v>10.174092</v>
      </c>
      <c r="D926" s="200">
        <v>10.058232</v>
      </c>
      <c r="E926" s="200">
        <v>10.129372</v>
      </c>
      <c r="F926" s="200">
        <v>10.444786000000001</v>
      </c>
      <c r="G926" s="200">
        <v>10.837342</v>
      </c>
      <c r="H926" s="200">
        <v>11.080575</v>
      </c>
      <c r="I926" s="200">
        <v>11.251837</v>
      </c>
      <c r="J926" s="200">
        <v>11.347006</v>
      </c>
      <c r="K926" s="200">
        <v>11.372539</v>
      </c>
      <c r="L926" s="200">
        <v>11.441599999999999</v>
      </c>
      <c r="M926" s="200">
        <v>11.533065000000001</v>
      </c>
      <c r="N926" s="200">
        <v>11.666391000000001</v>
      </c>
      <c r="O926" s="200">
        <v>11.863158</v>
      </c>
      <c r="P926" s="200">
        <v>12.059164000000001</v>
      </c>
      <c r="Q926" s="200">
        <v>12.189026</v>
      </c>
      <c r="R926" s="200">
        <v>12.339943</v>
      </c>
      <c r="S926" s="200">
        <v>12.505027</v>
      </c>
      <c r="T926" s="200">
        <v>12.661536</v>
      </c>
      <c r="U926" s="200">
        <v>12.795208000000001</v>
      </c>
      <c r="V926" s="200">
        <v>13.01304</v>
      </c>
      <c r="W926" s="200">
        <v>13.252452999999999</v>
      </c>
      <c r="X926" s="200">
        <v>13.430585000000001</v>
      </c>
      <c r="Y926" s="200">
        <v>13.528518999999999</v>
      </c>
      <c r="Z926" s="200">
        <v>13.706215</v>
      </c>
      <c r="AA926" s="200">
        <v>13.904786</v>
      </c>
      <c r="AB926" s="200">
        <v>14.079821000000001</v>
      </c>
      <c r="AC926" s="200">
        <v>14.180517999999999</v>
      </c>
      <c r="AD926" s="200">
        <v>14.314054</v>
      </c>
      <c r="AE926" s="200">
        <v>14.516416</v>
      </c>
      <c r="AF926" s="198">
        <v>1.2775E-2</v>
      </c>
      <c r="AG926" s="37"/>
    </row>
    <row r="927" spans="1:33" ht="15" customHeight="1">
      <c r="A927" s="36" t="s">
        <v>2423</v>
      </c>
      <c r="B927" s="199" t="s">
        <v>2165</v>
      </c>
      <c r="C927" s="200">
        <v>4.9148800000000001</v>
      </c>
      <c r="D927" s="200">
        <v>4.8859789999999998</v>
      </c>
      <c r="E927" s="200">
        <v>4.9497920000000004</v>
      </c>
      <c r="F927" s="200">
        <v>5.1047950000000002</v>
      </c>
      <c r="G927" s="200">
        <v>5.2817699999999999</v>
      </c>
      <c r="H927" s="200">
        <v>5.3848789999999997</v>
      </c>
      <c r="I927" s="200">
        <v>5.4401539999999997</v>
      </c>
      <c r="J927" s="200">
        <v>5.4615999999999998</v>
      </c>
      <c r="K927" s="200">
        <v>5.4568260000000004</v>
      </c>
      <c r="L927" s="200">
        <v>5.466215</v>
      </c>
      <c r="M927" s="200">
        <v>5.5143649999999997</v>
      </c>
      <c r="N927" s="200">
        <v>5.5336790000000002</v>
      </c>
      <c r="O927" s="200">
        <v>5.560486</v>
      </c>
      <c r="P927" s="200">
        <v>5.6219460000000003</v>
      </c>
      <c r="Q927" s="200">
        <v>5.6683240000000001</v>
      </c>
      <c r="R927" s="200">
        <v>5.7335960000000004</v>
      </c>
      <c r="S927" s="200">
        <v>5.7856449999999997</v>
      </c>
      <c r="T927" s="200">
        <v>5.8616429999999999</v>
      </c>
      <c r="U927" s="200">
        <v>5.9648430000000001</v>
      </c>
      <c r="V927" s="200">
        <v>6.065874</v>
      </c>
      <c r="W927" s="200">
        <v>6.1329969999999996</v>
      </c>
      <c r="X927" s="200">
        <v>6.2005869999999996</v>
      </c>
      <c r="Y927" s="200">
        <v>6.2754649999999996</v>
      </c>
      <c r="Z927" s="200">
        <v>6.3565189999999996</v>
      </c>
      <c r="AA927" s="200">
        <v>6.4331810000000003</v>
      </c>
      <c r="AB927" s="200">
        <v>6.4939249999999999</v>
      </c>
      <c r="AC927" s="200">
        <v>6.5534829999999999</v>
      </c>
      <c r="AD927" s="200">
        <v>6.6115139999999997</v>
      </c>
      <c r="AE927" s="200">
        <v>6.6607209999999997</v>
      </c>
      <c r="AF927" s="198">
        <v>1.0914999999999999E-2</v>
      </c>
      <c r="AG927" s="37"/>
    </row>
    <row r="928" spans="1:33" ht="15" customHeight="1">
      <c r="A928" s="36" t="s">
        <v>2424</v>
      </c>
      <c r="B928" s="199" t="s">
        <v>2166</v>
      </c>
      <c r="C928" s="200">
        <v>25.729557</v>
      </c>
      <c r="D928" s="200">
        <v>25.158113</v>
      </c>
      <c r="E928" s="200">
        <v>24.947144999999999</v>
      </c>
      <c r="F928" s="200">
        <v>25.399440999999999</v>
      </c>
      <c r="G928" s="200">
        <v>26.402747999999999</v>
      </c>
      <c r="H928" s="200">
        <v>27.166014000000001</v>
      </c>
      <c r="I928" s="200">
        <v>27.513437</v>
      </c>
      <c r="J928" s="200">
        <v>27.74119</v>
      </c>
      <c r="K928" s="200">
        <v>27.785851000000001</v>
      </c>
      <c r="L928" s="200">
        <v>27.986542</v>
      </c>
      <c r="M928" s="200">
        <v>28.568514</v>
      </c>
      <c r="N928" s="200">
        <v>29.075809</v>
      </c>
      <c r="O928" s="200">
        <v>29.567343000000001</v>
      </c>
      <c r="P928" s="200">
        <v>30.238503000000001</v>
      </c>
      <c r="Q928" s="200">
        <v>30.861941999999999</v>
      </c>
      <c r="R928" s="200">
        <v>31.493509</v>
      </c>
      <c r="S928" s="200">
        <v>32.217055999999999</v>
      </c>
      <c r="T928" s="200">
        <v>32.658805999999998</v>
      </c>
      <c r="U928" s="200">
        <v>33.132168</v>
      </c>
      <c r="V928" s="200">
        <v>33.907432999999997</v>
      </c>
      <c r="W928" s="200">
        <v>34.465248000000003</v>
      </c>
      <c r="X928" s="200">
        <v>34.841217</v>
      </c>
      <c r="Y928" s="200">
        <v>34.987068000000001</v>
      </c>
      <c r="Z928" s="200">
        <v>34.954287999999998</v>
      </c>
      <c r="AA928" s="200">
        <v>34.998367000000002</v>
      </c>
      <c r="AB928" s="200">
        <v>35.176181999999997</v>
      </c>
      <c r="AC928" s="200">
        <v>35.377758</v>
      </c>
      <c r="AD928" s="200">
        <v>35.488750000000003</v>
      </c>
      <c r="AE928" s="200">
        <v>35.843665999999999</v>
      </c>
      <c r="AF928" s="198">
        <v>1.1911E-2</v>
      </c>
      <c r="AG928" s="37"/>
    </row>
    <row r="929" spans="1:33" ht="15" customHeight="1">
      <c r="A929" s="36" t="s">
        <v>2425</v>
      </c>
      <c r="B929" s="199" t="s">
        <v>2167</v>
      </c>
      <c r="C929" s="200">
        <v>22.356407000000001</v>
      </c>
      <c r="D929" s="200">
        <v>21.948135000000001</v>
      </c>
      <c r="E929" s="200">
        <v>21.884768999999999</v>
      </c>
      <c r="F929" s="200">
        <v>22.024349000000001</v>
      </c>
      <c r="G929" s="200">
        <v>22.89819</v>
      </c>
      <c r="H929" s="200">
        <v>23.570530000000002</v>
      </c>
      <c r="I929" s="200">
        <v>23.720303000000001</v>
      </c>
      <c r="J929" s="200">
        <v>23.855443999999999</v>
      </c>
      <c r="K929" s="200">
        <v>23.959620000000001</v>
      </c>
      <c r="L929" s="200">
        <v>24.269459000000001</v>
      </c>
      <c r="M929" s="200">
        <v>24.867222000000002</v>
      </c>
      <c r="N929" s="200">
        <v>25.264023000000002</v>
      </c>
      <c r="O929" s="200">
        <v>25.600823999999999</v>
      </c>
      <c r="P929" s="200">
        <v>26.007688999999999</v>
      </c>
      <c r="Q929" s="200">
        <v>26.313351000000001</v>
      </c>
      <c r="R929" s="200">
        <v>26.606380000000001</v>
      </c>
      <c r="S929" s="200">
        <v>26.936640000000001</v>
      </c>
      <c r="T929" s="200">
        <v>27.159437</v>
      </c>
      <c r="U929" s="200">
        <v>27.350314999999998</v>
      </c>
      <c r="V929" s="200">
        <v>27.689529</v>
      </c>
      <c r="W929" s="200">
        <v>27.904806000000001</v>
      </c>
      <c r="X929" s="200">
        <v>27.975693</v>
      </c>
      <c r="Y929" s="200">
        <v>27.995571000000002</v>
      </c>
      <c r="Z929" s="200">
        <v>27.967452999999999</v>
      </c>
      <c r="AA929" s="200">
        <v>28.109425999999999</v>
      </c>
      <c r="AB929" s="200">
        <v>28.273533</v>
      </c>
      <c r="AC929" s="200">
        <v>28.448891</v>
      </c>
      <c r="AD929" s="200">
        <v>28.53274</v>
      </c>
      <c r="AE929" s="200">
        <v>28.693441</v>
      </c>
      <c r="AF929" s="198">
        <v>8.9519999999999999E-3</v>
      </c>
      <c r="AG929" s="37"/>
    </row>
    <row r="930" spans="1:33" ht="15" customHeight="1">
      <c r="A930" s="36" t="s">
        <v>2426</v>
      </c>
      <c r="B930" s="199" t="s">
        <v>2168</v>
      </c>
      <c r="C930" s="200">
        <v>9.7959209999999999</v>
      </c>
      <c r="D930" s="200">
        <v>10.014343</v>
      </c>
      <c r="E930" s="200">
        <v>10.396045000000001</v>
      </c>
      <c r="F930" s="200">
        <v>10.855007000000001</v>
      </c>
      <c r="G930" s="200">
        <v>11.376303</v>
      </c>
      <c r="H930" s="200">
        <v>11.850914</v>
      </c>
      <c r="I930" s="200">
        <v>12.234608</v>
      </c>
      <c r="J930" s="200">
        <v>12.544369</v>
      </c>
      <c r="K930" s="200">
        <v>12.773137</v>
      </c>
      <c r="L930" s="200">
        <v>13.037639</v>
      </c>
      <c r="M930" s="200">
        <v>13.318994</v>
      </c>
      <c r="N930" s="200">
        <v>13.573156000000001</v>
      </c>
      <c r="O930" s="200">
        <v>13.86199</v>
      </c>
      <c r="P930" s="200">
        <v>14.115002</v>
      </c>
      <c r="Q930" s="200">
        <v>14.389635999999999</v>
      </c>
      <c r="R930" s="200">
        <v>14.701718</v>
      </c>
      <c r="S930" s="200">
        <v>15.035532999999999</v>
      </c>
      <c r="T930" s="200">
        <v>15.393174999999999</v>
      </c>
      <c r="U930" s="200">
        <v>15.756921999999999</v>
      </c>
      <c r="V930" s="200">
        <v>16.124046</v>
      </c>
      <c r="W930" s="200">
        <v>16.433116999999999</v>
      </c>
      <c r="X930" s="200">
        <v>16.746054000000001</v>
      </c>
      <c r="Y930" s="200">
        <v>17.020600999999999</v>
      </c>
      <c r="Z930" s="200">
        <v>17.253713999999999</v>
      </c>
      <c r="AA930" s="200">
        <v>17.500260999999998</v>
      </c>
      <c r="AB930" s="200">
        <v>17.743504999999999</v>
      </c>
      <c r="AC930" s="200">
        <v>17.995816999999999</v>
      </c>
      <c r="AD930" s="200">
        <v>18.298323</v>
      </c>
      <c r="AE930" s="200">
        <v>18.627535000000002</v>
      </c>
      <c r="AF930" s="198">
        <v>2.3217999999999999E-2</v>
      </c>
      <c r="AG930" s="37"/>
    </row>
    <row r="931" spans="1:33" ht="15" customHeight="1">
      <c r="A931" s="36" t="s">
        <v>2427</v>
      </c>
      <c r="B931" s="199" t="s">
        <v>2169</v>
      </c>
      <c r="C931" s="200">
        <v>177.788498</v>
      </c>
      <c r="D931" s="200">
        <v>185.641785</v>
      </c>
      <c r="E931" s="200">
        <v>190.044479</v>
      </c>
      <c r="F931" s="200">
        <v>191.20811499999999</v>
      </c>
      <c r="G931" s="200">
        <v>194.460114</v>
      </c>
      <c r="H931" s="200">
        <v>200.28625500000001</v>
      </c>
      <c r="I931" s="200">
        <v>204.99221800000001</v>
      </c>
      <c r="J931" s="200">
        <v>208.14231899999999</v>
      </c>
      <c r="K931" s="200">
        <v>211.90202300000001</v>
      </c>
      <c r="L931" s="200">
        <v>217.43133499999999</v>
      </c>
      <c r="M931" s="200">
        <v>224.88441499999999</v>
      </c>
      <c r="N931" s="200">
        <v>231.334473</v>
      </c>
      <c r="O931" s="200">
        <v>237.10140999999999</v>
      </c>
      <c r="P931" s="200">
        <v>243.186508</v>
      </c>
      <c r="Q931" s="200">
        <v>248.70164500000001</v>
      </c>
      <c r="R931" s="200">
        <v>252.920074</v>
      </c>
      <c r="S931" s="200">
        <v>257.56158399999998</v>
      </c>
      <c r="T931" s="200">
        <v>261.56585699999999</v>
      </c>
      <c r="U931" s="200">
        <v>267.25750699999998</v>
      </c>
      <c r="V931" s="200">
        <v>274.09072900000001</v>
      </c>
      <c r="W931" s="200">
        <v>280.61282299999999</v>
      </c>
      <c r="X931" s="200">
        <v>286.30523699999998</v>
      </c>
      <c r="Y931" s="200">
        <v>291.10668900000002</v>
      </c>
      <c r="Z931" s="200">
        <v>296.11566199999999</v>
      </c>
      <c r="AA931" s="200">
        <v>302.31408699999997</v>
      </c>
      <c r="AB931" s="200">
        <v>309.03582799999998</v>
      </c>
      <c r="AC931" s="200">
        <v>315.54162600000001</v>
      </c>
      <c r="AD931" s="200">
        <v>321.92996199999999</v>
      </c>
      <c r="AE931" s="200">
        <v>329.29351800000001</v>
      </c>
      <c r="AF931" s="198">
        <v>2.2256999999999999E-2</v>
      </c>
      <c r="AG931" s="37"/>
    </row>
    <row r="932" spans="1:33" ht="15" customHeight="1">
      <c r="A932" s="36" t="s">
        <v>2428</v>
      </c>
      <c r="B932" s="199" t="s">
        <v>2170</v>
      </c>
      <c r="C932" s="200">
        <v>12.808044000000001</v>
      </c>
      <c r="D932" s="200">
        <v>12.709474</v>
      </c>
      <c r="E932" s="200">
        <v>12.785171999999999</v>
      </c>
      <c r="F932" s="200">
        <v>13.033863999999999</v>
      </c>
      <c r="G932" s="200">
        <v>13.378017</v>
      </c>
      <c r="H932" s="200">
        <v>13.689389</v>
      </c>
      <c r="I932" s="200">
        <v>13.933482</v>
      </c>
      <c r="J932" s="200">
        <v>14.156352</v>
      </c>
      <c r="K932" s="200">
        <v>14.304864999999999</v>
      </c>
      <c r="L932" s="200">
        <v>14.417863000000001</v>
      </c>
      <c r="M932" s="200">
        <v>14.746929</v>
      </c>
      <c r="N932" s="200">
        <v>15.180178</v>
      </c>
      <c r="O932" s="200">
        <v>15.636676</v>
      </c>
      <c r="P932" s="200">
        <v>16.095306000000001</v>
      </c>
      <c r="Q932" s="200">
        <v>16.528721000000001</v>
      </c>
      <c r="R932" s="200">
        <v>16.993500000000001</v>
      </c>
      <c r="S932" s="200">
        <v>17.515018000000001</v>
      </c>
      <c r="T932" s="200">
        <v>18.036959</v>
      </c>
      <c r="U932" s="200">
        <v>18.671721000000002</v>
      </c>
      <c r="V932" s="200">
        <v>19.369105999999999</v>
      </c>
      <c r="W932" s="200">
        <v>19.900165999999999</v>
      </c>
      <c r="X932" s="200">
        <v>20.430128</v>
      </c>
      <c r="Y932" s="200">
        <v>20.954847000000001</v>
      </c>
      <c r="Z932" s="200">
        <v>21.462589000000001</v>
      </c>
      <c r="AA932" s="200">
        <v>22.026641999999999</v>
      </c>
      <c r="AB932" s="200">
        <v>22.632176999999999</v>
      </c>
      <c r="AC932" s="200">
        <v>23.260977</v>
      </c>
      <c r="AD932" s="200">
        <v>23.904071999999999</v>
      </c>
      <c r="AE932" s="200">
        <v>24.614470000000001</v>
      </c>
      <c r="AF932" s="198">
        <v>2.3605000000000001E-2</v>
      </c>
      <c r="AG932" s="37"/>
    </row>
    <row r="933" spans="1:33" ht="15" customHeight="1">
      <c r="A933" s="36" t="s">
        <v>2429</v>
      </c>
      <c r="B933" s="199" t="s">
        <v>2171</v>
      </c>
      <c r="C933" s="200">
        <v>6.5620419999999999</v>
      </c>
      <c r="D933" s="200">
        <v>6.426596</v>
      </c>
      <c r="E933" s="200">
        <v>6.3589979999999997</v>
      </c>
      <c r="F933" s="200">
        <v>6.1400870000000003</v>
      </c>
      <c r="G933" s="200">
        <v>6.0647529999999996</v>
      </c>
      <c r="H933" s="200">
        <v>6.0412429999999997</v>
      </c>
      <c r="I933" s="200">
        <v>6.045674</v>
      </c>
      <c r="J933" s="200">
        <v>6.0624019999999996</v>
      </c>
      <c r="K933" s="200">
        <v>6.0769489999999999</v>
      </c>
      <c r="L933" s="200">
        <v>6.1219219999999996</v>
      </c>
      <c r="M933" s="200">
        <v>6.2192449999999999</v>
      </c>
      <c r="N933" s="200">
        <v>6.3063560000000001</v>
      </c>
      <c r="O933" s="200">
        <v>6.4027890000000003</v>
      </c>
      <c r="P933" s="200">
        <v>6.4883360000000003</v>
      </c>
      <c r="Q933" s="200">
        <v>6.5534949999999998</v>
      </c>
      <c r="R933" s="200">
        <v>6.6100159999999999</v>
      </c>
      <c r="S933" s="200">
        <v>6.6822400000000002</v>
      </c>
      <c r="T933" s="200">
        <v>6.7271049999999999</v>
      </c>
      <c r="U933" s="200">
        <v>6.7798049999999996</v>
      </c>
      <c r="V933" s="200">
        <v>6.8446699999999998</v>
      </c>
      <c r="W933" s="200">
        <v>6.9081340000000004</v>
      </c>
      <c r="X933" s="200">
        <v>6.9526440000000003</v>
      </c>
      <c r="Y933" s="200">
        <v>6.9819339999999999</v>
      </c>
      <c r="Z933" s="200">
        <v>7.0088900000000001</v>
      </c>
      <c r="AA933" s="200">
        <v>7.0532640000000004</v>
      </c>
      <c r="AB933" s="200">
        <v>7.1025239999999998</v>
      </c>
      <c r="AC933" s="200">
        <v>7.1534630000000003</v>
      </c>
      <c r="AD933" s="200">
        <v>7.1991870000000002</v>
      </c>
      <c r="AE933" s="200">
        <v>7.2546840000000001</v>
      </c>
      <c r="AF933" s="198">
        <v>3.5899999999999999E-3</v>
      </c>
      <c r="AG933" s="37"/>
    </row>
    <row r="934" spans="1:33" ht="15" customHeight="1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>
      <c r="A935" s="36" t="s">
        <v>2430</v>
      </c>
      <c r="B935" s="201" t="s">
        <v>2172</v>
      </c>
      <c r="C935" s="197">
        <v>626.12243699999999</v>
      </c>
      <c r="D935" s="197">
        <v>628.57244900000001</v>
      </c>
      <c r="E935" s="197">
        <v>631.115906</v>
      </c>
      <c r="F935" s="197">
        <v>637.62506099999996</v>
      </c>
      <c r="G935" s="197">
        <v>650.08349599999997</v>
      </c>
      <c r="H935" s="197">
        <v>663.01019299999996</v>
      </c>
      <c r="I935" s="197">
        <v>673.02038600000003</v>
      </c>
      <c r="J935" s="197">
        <v>681.33697500000005</v>
      </c>
      <c r="K935" s="197">
        <v>688.35601799999995</v>
      </c>
      <c r="L935" s="197">
        <v>697.79101600000001</v>
      </c>
      <c r="M935" s="197">
        <v>710.86688200000003</v>
      </c>
      <c r="N935" s="197">
        <v>722.199524</v>
      </c>
      <c r="O935" s="197">
        <v>733.62884499999996</v>
      </c>
      <c r="P935" s="197">
        <v>745.83917199999996</v>
      </c>
      <c r="Q935" s="197">
        <v>756.28057899999999</v>
      </c>
      <c r="R935" s="197">
        <v>766.10357699999997</v>
      </c>
      <c r="S935" s="197">
        <v>776.41754200000003</v>
      </c>
      <c r="T935" s="197">
        <v>785.19146699999999</v>
      </c>
      <c r="U935" s="197">
        <v>797.01312299999995</v>
      </c>
      <c r="V935" s="197">
        <v>811.49054000000001</v>
      </c>
      <c r="W935" s="197">
        <v>824.18670699999996</v>
      </c>
      <c r="X935" s="197">
        <v>835.17864999999995</v>
      </c>
      <c r="Y935" s="197">
        <v>843.76074200000005</v>
      </c>
      <c r="Z935" s="197">
        <v>852.03198199999997</v>
      </c>
      <c r="AA935" s="197">
        <v>862.27398700000003</v>
      </c>
      <c r="AB935" s="197">
        <v>873.67804000000001</v>
      </c>
      <c r="AC935" s="197">
        <v>885.25366199999996</v>
      </c>
      <c r="AD935" s="197">
        <v>896.59124799999995</v>
      </c>
      <c r="AE935" s="197">
        <v>909.94872999999995</v>
      </c>
      <c r="AF935" s="195">
        <v>1.3441E-2</v>
      </c>
      <c r="AG935" s="37"/>
    </row>
    <row r="936" spans="1:33" ht="15" customHeight="1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>
      <c r="A938" s="35"/>
      <c r="B938" s="216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>
      <c r="A939" s="35"/>
      <c r="B939" s="37" t="s">
        <v>2173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>
      <c r="A940" s="35"/>
      <c r="B940" s="37" t="s">
        <v>2567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>
      <c r="B983" s="221"/>
      <c r="C983" s="221"/>
      <c r="D983" s="221"/>
      <c r="E983" s="221"/>
      <c r="F983" s="221"/>
      <c r="G983" s="221"/>
      <c r="H983" s="221"/>
      <c r="I983" s="221"/>
      <c r="J983" s="221"/>
      <c r="K983" s="221"/>
      <c r="L983" s="221"/>
      <c r="M983" s="221"/>
      <c r="N983" s="221"/>
      <c r="O983" s="221"/>
      <c r="P983" s="221"/>
      <c r="Q983" s="221"/>
      <c r="R983" s="221"/>
      <c r="S983" s="221"/>
      <c r="T983" s="221"/>
      <c r="U983" s="221"/>
      <c r="V983" s="221"/>
      <c r="W983" s="221"/>
      <c r="X983" s="221"/>
      <c r="Y983" s="221"/>
      <c r="Z983" s="221"/>
      <c r="AA983" s="221"/>
      <c r="AB983" s="221"/>
      <c r="AC983" s="221"/>
      <c r="AD983" s="221"/>
      <c r="AE983" s="221"/>
      <c r="AF983" s="221"/>
      <c r="AG983" s="37"/>
    </row>
    <row r="984" spans="2:33" ht="15" customHeight="1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>
      <c r="A1035" s="36" t="s">
        <v>2431</v>
      </c>
      <c r="B1035" s="205" t="s">
        <v>2432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7" t="s">
        <v>1999</v>
      </c>
      <c r="AG1035" s="37"/>
    </row>
    <row r="1036" spans="1:33" ht="15" customHeight="1">
      <c r="A1036" s="35"/>
      <c r="B1036" s="206" t="s">
        <v>2433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7" t="s">
        <v>2000</v>
      </c>
      <c r="AG1036" s="37"/>
    </row>
    <row r="1037" spans="1:33" ht="12" customHeight="1">
      <c r="A1037" s="35"/>
      <c r="B1037" s="206"/>
      <c r="C1037" s="189"/>
      <c r="D1037" s="189"/>
      <c r="E1037" s="189"/>
      <c r="F1037" s="189"/>
      <c r="G1037" s="189"/>
      <c r="H1037" s="189"/>
      <c r="I1037" s="189"/>
      <c r="J1037" s="189"/>
      <c r="K1037" s="189"/>
      <c r="L1037" s="189"/>
      <c r="M1037" s="189"/>
      <c r="N1037" s="189"/>
      <c r="O1037" s="189"/>
      <c r="P1037" s="189"/>
      <c r="Q1037" s="189"/>
      <c r="R1037" s="189"/>
      <c r="S1037" s="189"/>
      <c r="T1037" s="189"/>
      <c r="U1037" s="189"/>
      <c r="V1037" s="189"/>
      <c r="W1037" s="189"/>
      <c r="X1037" s="189"/>
      <c r="Y1037" s="189"/>
      <c r="Z1037" s="189"/>
      <c r="AA1037" s="189"/>
      <c r="AB1037" s="189"/>
      <c r="AC1037" s="189"/>
      <c r="AD1037" s="189"/>
      <c r="AE1037" s="189"/>
      <c r="AF1037" s="187" t="s">
        <v>2099</v>
      </c>
      <c r="AG1037" s="37"/>
    </row>
    <row r="1038" spans="1:33" ht="15" customHeight="1" thickBot="1">
      <c r="A1038" s="35"/>
      <c r="B1038" s="207" t="s">
        <v>2132</v>
      </c>
      <c r="C1038" s="207">
        <v>2022</v>
      </c>
      <c r="D1038" s="207">
        <v>2023</v>
      </c>
      <c r="E1038" s="207">
        <v>2024</v>
      </c>
      <c r="F1038" s="207">
        <v>2025</v>
      </c>
      <c r="G1038" s="207">
        <v>2026</v>
      </c>
      <c r="H1038" s="207">
        <v>2027</v>
      </c>
      <c r="I1038" s="207">
        <v>2028</v>
      </c>
      <c r="J1038" s="207">
        <v>2029</v>
      </c>
      <c r="K1038" s="207">
        <v>2030</v>
      </c>
      <c r="L1038" s="207">
        <v>2031</v>
      </c>
      <c r="M1038" s="207">
        <v>2032</v>
      </c>
      <c r="N1038" s="207">
        <v>2033</v>
      </c>
      <c r="O1038" s="207">
        <v>2034</v>
      </c>
      <c r="P1038" s="207">
        <v>2035</v>
      </c>
      <c r="Q1038" s="207">
        <v>2036</v>
      </c>
      <c r="R1038" s="207">
        <v>2037</v>
      </c>
      <c r="S1038" s="207">
        <v>2038</v>
      </c>
      <c r="T1038" s="207">
        <v>2039</v>
      </c>
      <c r="U1038" s="207">
        <v>2040</v>
      </c>
      <c r="V1038" s="207">
        <v>2041</v>
      </c>
      <c r="W1038" s="207">
        <v>2042</v>
      </c>
      <c r="X1038" s="207">
        <v>2043</v>
      </c>
      <c r="Y1038" s="207">
        <v>2044</v>
      </c>
      <c r="Z1038" s="207">
        <v>2045</v>
      </c>
      <c r="AA1038" s="207">
        <v>2046</v>
      </c>
      <c r="AB1038" s="207">
        <v>2047</v>
      </c>
      <c r="AC1038" s="207">
        <v>2048</v>
      </c>
      <c r="AD1038" s="207">
        <v>2049</v>
      </c>
      <c r="AE1038" s="207">
        <v>2050</v>
      </c>
      <c r="AF1038" s="208">
        <v>2050</v>
      </c>
      <c r="AG1038" s="37"/>
    </row>
    <row r="1039" spans="1:33" ht="15" customHeight="1" thickTop="1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>
      <c r="A1040" s="36" t="s">
        <v>2434</v>
      </c>
      <c r="B1040" s="201" t="s">
        <v>2133</v>
      </c>
      <c r="C1040" s="197">
        <v>19750.261718999998</v>
      </c>
      <c r="D1040" s="197">
        <v>19905.609375</v>
      </c>
      <c r="E1040" s="197">
        <v>20081.880859000001</v>
      </c>
      <c r="F1040" s="197">
        <v>20386.224609000001</v>
      </c>
      <c r="G1040" s="197">
        <v>20841.882812</v>
      </c>
      <c r="H1040" s="197">
        <v>21287.755859000001</v>
      </c>
      <c r="I1040" s="197">
        <v>21695.880859000001</v>
      </c>
      <c r="J1040" s="197">
        <v>22060.623047000001</v>
      </c>
      <c r="K1040" s="197">
        <v>22380.796875</v>
      </c>
      <c r="L1040" s="197">
        <v>22721.648438</v>
      </c>
      <c r="M1040" s="197">
        <v>23132.277343999998</v>
      </c>
      <c r="N1040" s="197">
        <v>23585.296875</v>
      </c>
      <c r="O1040" s="197">
        <v>24054.847656000002</v>
      </c>
      <c r="P1040" s="197">
        <v>24533.841797000001</v>
      </c>
      <c r="Q1040" s="197">
        <v>25026.417968999998</v>
      </c>
      <c r="R1040" s="197">
        <v>25540.740234000001</v>
      </c>
      <c r="S1040" s="197">
        <v>26075.976562</v>
      </c>
      <c r="T1040" s="197">
        <v>26606.574218999998</v>
      </c>
      <c r="U1040" s="197">
        <v>27195.669922000001</v>
      </c>
      <c r="V1040" s="197">
        <v>27810.150390999999</v>
      </c>
      <c r="W1040" s="197">
        <v>28404.6875</v>
      </c>
      <c r="X1040" s="197">
        <v>28996.335938</v>
      </c>
      <c r="Y1040" s="197">
        <v>29571.818359000001</v>
      </c>
      <c r="Z1040" s="197">
        <v>30144.392577999999</v>
      </c>
      <c r="AA1040" s="197">
        <v>30744.0625</v>
      </c>
      <c r="AB1040" s="197">
        <v>31369.007812</v>
      </c>
      <c r="AC1040" s="197">
        <v>32033.580077999999</v>
      </c>
      <c r="AD1040" s="197">
        <v>32711.115234000001</v>
      </c>
      <c r="AE1040" s="197">
        <v>33403.691405999998</v>
      </c>
      <c r="AF1040" s="195">
        <v>1.8945E-2</v>
      </c>
      <c r="AG1040" s="37"/>
    </row>
    <row r="1041" spans="1:33" ht="15" customHeight="1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>
      <c r="A1042" s="36" t="s">
        <v>2435</v>
      </c>
      <c r="B1042" s="201" t="s">
        <v>2134</v>
      </c>
      <c r="C1042" s="197">
        <v>17.935708999999999</v>
      </c>
      <c r="D1042" s="197">
        <v>18.202760999999999</v>
      </c>
      <c r="E1042" s="197">
        <v>18.200554</v>
      </c>
      <c r="F1042" s="197">
        <v>18.255096000000002</v>
      </c>
      <c r="G1042" s="197">
        <v>18.430401</v>
      </c>
      <c r="H1042" s="197">
        <v>18.652155</v>
      </c>
      <c r="I1042" s="197">
        <v>18.854479000000001</v>
      </c>
      <c r="J1042" s="197">
        <v>19.009482999999999</v>
      </c>
      <c r="K1042" s="197">
        <v>19.114239000000001</v>
      </c>
      <c r="L1042" s="197">
        <v>19.19603</v>
      </c>
      <c r="M1042" s="197">
        <v>19.323822</v>
      </c>
      <c r="N1042" s="197">
        <v>19.486729</v>
      </c>
      <c r="O1042" s="197">
        <v>19.699490000000001</v>
      </c>
      <c r="P1042" s="197">
        <v>19.893242000000001</v>
      </c>
      <c r="Q1042" s="197">
        <v>20.036854000000002</v>
      </c>
      <c r="R1042" s="197">
        <v>20.18899</v>
      </c>
      <c r="S1042" s="197">
        <v>20.345548999999998</v>
      </c>
      <c r="T1042" s="197">
        <v>20.496616</v>
      </c>
      <c r="U1042" s="197">
        <v>20.678673</v>
      </c>
      <c r="V1042" s="197">
        <v>20.864740000000001</v>
      </c>
      <c r="W1042" s="197">
        <v>21.043156</v>
      </c>
      <c r="X1042" s="197">
        <v>21.192539</v>
      </c>
      <c r="Y1042" s="197">
        <v>21.322969000000001</v>
      </c>
      <c r="Z1042" s="197">
        <v>21.457781000000001</v>
      </c>
      <c r="AA1042" s="197">
        <v>21.610482999999999</v>
      </c>
      <c r="AB1042" s="197">
        <v>21.786048999999998</v>
      </c>
      <c r="AC1042" s="197">
        <v>21.97336</v>
      </c>
      <c r="AD1042" s="197">
        <v>22.168427000000001</v>
      </c>
      <c r="AE1042" s="197">
        <v>22.373711</v>
      </c>
      <c r="AF1042" s="195">
        <v>7.927E-3</v>
      </c>
      <c r="AG1042" s="37"/>
    </row>
    <row r="1043" spans="1:33" ht="15" customHeight="1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>
      <c r="A1044" s="35"/>
      <c r="B1044" s="201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>
      <c r="A1046" s="35"/>
      <c r="B1046" s="201" t="s">
        <v>2135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>
      <c r="A1047" s="36" t="s">
        <v>2436</v>
      </c>
      <c r="B1047" s="199" t="s">
        <v>2136</v>
      </c>
      <c r="C1047" s="200">
        <v>50.667217000000001</v>
      </c>
      <c r="D1047" s="200">
        <v>50.209296999999999</v>
      </c>
      <c r="E1047" s="200">
        <v>50.678280000000001</v>
      </c>
      <c r="F1047" s="200">
        <v>51.350802999999999</v>
      </c>
      <c r="G1047" s="200">
        <v>52.190716000000002</v>
      </c>
      <c r="H1047" s="200">
        <v>52.927047999999999</v>
      </c>
      <c r="I1047" s="200">
        <v>53.633018</v>
      </c>
      <c r="J1047" s="200">
        <v>54.252921999999998</v>
      </c>
      <c r="K1047" s="200">
        <v>54.780059999999999</v>
      </c>
      <c r="L1047" s="200">
        <v>55.375236999999998</v>
      </c>
      <c r="M1047" s="200">
        <v>56.012337000000002</v>
      </c>
      <c r="N1047" s="200">
        <v>56.554512000000003</v>
      </c>
      <c r="O1047" s="200">
        <v>57.068485000000003</v>
      </c>
      <c r="P1047" s="200">
        <v>57.594692000000002</v>
      </c>
      <c r="Q1047" s="200">
        <v>58.067791</v>
      </c>
      <c r="R1047" s="200">
        <v>58.647247</v>
      </c>
      <c r="S1047" s="200">
        <v>59.223712999999996</v>
      </c>
      <c r="T1047" s="200">
        <v>59.762568999999999</v>
      </c>
      <c r="U1047" s="200">
        <v>60.270809</v>
      </c>
      <c r="V1047" s="200">
        <v>60.781211999999996</v>
      </c>
      <c r="W1047" s="200">
        <v>61.343082000000003</v>
      </c>
      <c r="X1047" s="200">
        <v>61.891196999999998</v>
      </c>
      <c r="Y1047" s="200">
        <v>62.399890999999997</v>
      </c>
      <c r="Z1047" s="200">
        <v>62.914676999999998</v>
      </c>
      <c r="AA1047" s="200">
        <v>63.422398000000001</v>
      </c>
      <c r="AB1047" s="200">
        <v>63.919201000000001</v>
      </c>
      <c r="AC1047" s="200">
        <v>64.435646000000006</v>
      </c>
      <c r="AD1047" s="200">
        <v>64.954391000000001</v>
      </c>
      <c r="AE1047" s="200">
        <v>65.464309999999998</v>
      </c>
      <c r="AF1047" s="198">
        <v>9.1929999999999998E-3</v>
      </c>
      <c r="AG1047" s="37"/>
    </row>
    <row r="1048" spans="1:33" ht="15" customHeight="1">
      <c r="A1048" s="36" t="s">
        <v>2437</v>
      </c>
      <c r="B1048" s="199" t="s">
        <v>2137</v>
      </c>
      <c r="C1048" s="200">
        <v>447.28598</v>
      </c>
      <c r="D1048" s="200">
        <v>433.38931300000002</v>
      </c>
      <c r="E1048" s="200">
        <v>433.169647</v>
      </c>
      <c r="F1048" s="200">
        <v>440.38510100000002</v>
      </c>
      <c r="G1048" s="200">
        <v>449.284851</v>
      </c>
      <c r="H1048" s="200">
        <v>453.30496199999999</v>
      </c>
      <c r="I1048" s="200">
        <v>461.12292500000001</v>
      </c>
      <c r="J1048" s="200">
        <v>464.32513399999999</v>
      </c>
      <c r="K1048" s="200">
        <v>467.40683000000001</v>
      </c>
      <c r="L1048" s="200">
        <v>468.89267000000001</v>
      </c>
      <c r="M1048" s="200">
        <v>471.52835099999999</v>
      </c>
      <c r="N1048" s="200">
        <v>474.49865699999998</v>
      </c>
      <c r="O1048" s="200">
        <v>477.13540599999999</v>
      </c>
      <c r="P1048" s="200">
        <v>479.78832999999997</v>
      </c>
      <c r="Q1048" s="200">
        <v>479.85348499999998</v>
      </c>
      <c r="R1048" s="200">
        <v>480.69470200000001</v>
      </c>
      <c r="S1048" s="200">
        <v>481.90774499999998</v>
      </c>
      <c r="T1048" s="200">
        <v>481.82568400000002</v>
      </c>
      <c r="U1048" s="200">
        <v>484.36508199999997</v>
      </c>
      <c r="V1048" s="200">
        <v>486.50509599999998</v>
      </c>
      <c r="W1048" s="200">
        <v>488.35836799999998</v>
      </c>
      <c r="X1048" s="200">
        <v>491.36978099999999</v>
      </c>
      <c r="Y1048" s="200">
        <v>493.07763699999998</v>
      </c>
      <c r="Z1048" s="200">
        <v>493.48822000000001</v>
      </c>
      <c r="AA1048" s="200">
        <v>491.97686800000002</v>
      </c>
      <c r="AB1048" s="200">
        <v>490.07162499999998</v>
      </c>
      <c r="AC1048" s="200">
        <v>494.18856799999998</v>
      </c>
      <c r="AD1048" s="200">
        <v>496.51611300000002</v>
      </c>
      <c r="AE1048" s="200">
        <v>495.76464800000002</v>
      </c>
      <c r="AF1048" s="198">
        <v>3.6819999999999999E-3</v>
      </c>
      <c r="AG1048" s="37"/>
    </row>
    <row r="1049" spans="1:33" ht="15" customHeight="1">
      <c r="A1049" s="36" t="s">
        <v>2438</v>
      </c>
      <c r="B1049" s="199" t="s">
        <v>2138</v>
      </c>
      <c r="C1049" s="200">
        <v>258.77392600000002</v>
      </c>
      <c r="D1049" s="200">
        <v>255.232788</v>
      </c>
      <c r="E1049" s="200">
        <v>254.673981</v>
      </c>
      <c r="F1049" s="200">
        <v>260.07351699999998</v>
      </c>
      <c r="G1049" s="200">
        <v>265.27923600000003</v>
      </c>
      <c r="H1049" s="200">
        <v>267.73931900000002</v>
      </c>
      <c r="I1049" s="200">
        <v>271.91418499999997</v>
      </c>
      <c r="J1049" s="200">
        <v>280.206818</v>
      </c>
      <c r="K1049" s="200">
        <v>285.43960600000003</v>
      </c>
      <c r="L1049" s="200">
        <v>287.61615</v>
      </c>
      <c r="M1049" s="200">
        <v>290.15841699999999</v>
      </c>
      <c r="N1049" s="200">
        <v>293.47842400000002</v>
      </c>
      <c r="O1049" s="200">
        <v>296.66943400000002</v>
      </c>
      <c r="P1049" s="200">
        <v>300.81625400000001</v>
      </c>
      <c r="Q1049" s="200">
        <v>305.71029700000003</v>
      </c>
      <c r="R1049" s="200">
        <v>311.988159</v>
      </c>
      <c r="S1049" s="200">
        <v>318.69021600000002</v>
      </c>
      <c r="T1049" s="200">
        <v>324.70620700000001</v>
      </c>
      <c r="U1049" s="200">
        <v>331.46081500000003</v>
      </c>
      <c r="V1049" s="200">
        <v>339.76934799999998</v>
      </c>
      <c r="W1049" s="200">
        <v>346.852417</v>
      </c>
      <c r="X1049" s="200">
        <v>352.777557</v>
      </c>
      <c r="Y1049" s="200">
        <v>358.35192899999998</v>
      </c>
      <c r="Z1049" s="200">
        <v>364.23547400000001</v>
      </c>
      <c r="AA1049" s="200">
        <v>370.76678500000003</v>
      </c>
      <c r="AB1049" s="200">
        <v>377.45929000000001</v>
      </c>
      <c r="AC1049" s="200">
        <v>383.932861</v>
      </c>
      <c r="AD1049" s="200">
        <v>390.76495399999999</v>
      </c>
      <c r="AE1049" s="200">
        <v>398.97061200000002</v>
      </c>
      <c r="AF1049" s="198">
        <v>1.5582E-2</v>
      </c>
      <c r="AG1049" s="37"/>
    </row>
    <row r="1050" spans="1:33" ht="15" customHeight="1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>
      <c r="A1051" s="35"/>
      <c r="B1051" s="201" t="s">
        <v>2139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>
      <c r="A1052" s="36" t="s">
        <v>2439</v>
      </c>
      <c r="B1052" s="199" t="s">
        <v>2140</v>
      </c>
      <c r="C1052" s="200">
        <v>97.454734999999999</v>
      </c>
      <c r="D1052" s="200">
        <v>98.962935999999999</v>
      </c>
      <c r="E1052" s="200">
        <v>99.998154</v>
      </c>
      <c r="F1052" s="200">
        <v>100.879677</v>
      </c>
      <c r="G1052" s="200">
        <v>102.057098</v>
      </c>
      <c r="H1052" s="200">
        <v>103.38800000000001</v>
      </c>
      <c r="I1052" s="200">
        <v>104.771118</v>
      </c>
      <c r="J1052" s="200">
        <v>105.950783</v>
      </c>
      <c r="K1052" s="200">
        <v>107.108704</v>
      </c>
      <c r="L1052" s="200">
        <v>108.459267</v>
      </c>
      <c r="M1052" s="200">
        <v>109.73548099999999</v>
      </c>
      <c r="N1052" s="200">
        <v>110.61264</v>
      </c>
      <c r="O1052" s="200">
        <v>111.622162</v>
      </c>
      <c r="P1052" s="200">
        <v>112.679199</v>
      </c>
      <c r="Q1052" s="200">
        <v>113.743675</v>
      </c>
      <c r="R1052" s="200">
        <v>114.708</v>
      </c>
      <c r="S1052" s="200">
        <v>115.75151099999999</v>
      </c>
      <c r="T1052" s="200">
        <v>116.68609600000001</v>
      </c>
      <c r="U1052" s="200">
        <v>117.65638</v>
      </c>
      <c r="V1052" s="200">
        <v>118.584862</v>
      </c>
      <c r="W1052" s="200">
        <v>119.612137</v>
      </c>
      <c r="X1052" s="200">
        <v>120.607613</v>
      </c>
      <c r="Y1052" s="200">
        <v>121.5457</v>
      </c>
      <c r="Z1052" s="200">
        <v>122.472137</v>
      </c>
      <c r="AA1052" s="200">
        <v>123.33483099999999</v>
      </c>
      <c r="AB1052" s="200">
        <v>124.19871500000001</v>
      </c>
      <c r="AC1052" s="200">
        <v>125.101204</v>
      </c>
      <c r="AD1052" s="200">
        <v>125.998375</v>
      </c>
      <c r="AE1052" s="200">
        <v>126.896759</v>
      </c>
      <c r="AF1052" s="198">
        <v>9.4730000000000005E-3</v>
      </c>
      <c r="AG1052" s="37"/>
    </row>
    <row r="1053" spans="1:33" ht="12" customHeight="1">
      <c r="A1053" s="36" t="s">
        <v>2440</v>
      </c>
      <c r="B1053" s="199" t="s">
        <v>2141</v>
      </c>
      <c r="C1053" s="200">
        <v>10.557935000000001</v>
      </c>
      <c r="D1053" s="200">
        <v>10.449512</v>
      </c>
      <c r="E1053" s="200">
        <v>10.370893000000001</v>
      </c>
      <c r="F1053" s="200">
        <v>10.315884</v>
      </c>
      <c r="G1053" s="200">
        <v>10.307522000000001</v>
      </c>
      <c r="H1053" s="200">
        <v>10.341253999999999</v>
      </c>
      <c r="I1053" s="200">
        <v>10.396172999999999</v>
      </c>
      <c r="J1053" s="200">
        <v>10.426474000000001</v>
      </c>
      <c r="K1053" s="200">
        <v>10.429892000000001</v>
      </c>
      <c r="L1053" s="200">
        <v>10.412492</v>
      </c>
      <c r="M1053" s="200">
        <v>10.419981</v>
      </c>
      <c r="N1053" s="200">
        <v>10.412400999999999</v>
      </c>
      <c r="O1053" s="200">
        <v>10.375049000000001</v>
      </c>
      <c r="P1053" s="200">
        <v>10.321417</v>
      </c>
      <c r="Q1053" s="200">
        <v>10.248538</v>
      </c>
      <c r="R1053" s="200">
        <v>10.194013999999999</v>
      </c>
      <c r="S1053" s="200">
        <v>10.132388000000001</v>
      </c>
      <c r="T1053" s="200">
        <v>10.086608999999999</v>
      </c>
      <c r="U1053" s="200">
        <v>10.047523999999999</v>
      </c>
      <c r="V1053" s="200">
        <v>10.020727000000001</v>
      </c>
      <c r="W1053" s="200">
        <v>9.9960190000000004</v>
      </c>
      <c r="X1053" s="200">
        <v>9.9698930000000008</v>
      </c>
      <c r="Y1053" s="200">
        <v>9.9429820000000007</v>
      </c>
      <c r="Z1053" s="200">
        <v>9.9132090000000002</v>
      </c>
      <c r="AA1053" s="200">
        <v>9.8893299999999993</v>
      </c>
      <c r="AB1053" s="200">
        <v>9.8742230000000006</v>
      </c>
      <c r="AC1053" s="200">
        <v>9.9000719999999998</v>
      </c>
      <c r="AD1053" s="200">
        <v>9.9330800000000004</v>
      </c>
      <c r="AE1053" s="200">
        <v>9.962904</v>
      </c>
      <c r="AF1053" s="198">
        <v>-2.0699999999999998E-3</v>
      </c>
      <c r="AG1053" s="37"/>
    </row>
    <row r="1054" spans="1:33" ht="15" customHeight="1">
      <c r="A1054" s="36" t="s">
        <v>2441</v>
      </c>
      <c r="B1054" s="199" t="s">
        <v>2142</v>
      </c>
      <c r="C1054" s="200">
        <v>4.5259039999999997</v>
      </c>
      <c r="D1054" s="200">
        <v>4.4768559999999997</v>
      </c>
      <c r="E1054" s="200">
        <v>4.4514709999999997</v>
      </c>
      <c r="F1054" s="200">
        <v>4.469163</v>
      </c>
      <c r="G1054" s="200">
        <v>4.5923429999999996</v>
      </c>
      <c r="H1054" s="200">
        <v>4.7318319999999998</v>
      </c>
      <c r="I1054" s="200">
        <v>4.8119519999999998</v>
      </c>
      <c r="J1054" s="200">
        <v>4.848395</v>
      </c>
      <c r="K1054" s="200">
        <v>4.8640939999999997</v>
      </c>
      <c r="L1054" s="200">
        <v>4.9129449999999997</v>
      </c>
      <c r="M1054" s="200">
        <v>5.0002610000000001</v>
      </c>
      <c r="N1054" s="200">
        <v>5.0872529999999996</v>
      </c>
      <c r="O1054" s="200">
        <v>5.1436999999999999</v>
      </c>
      <c r="P1054" s="200">
        <v>5.1965430000000001</v>
      </c>
      <c r="Q1054" s="200">
        <v>5.2310600000000003</v>
      </c>
      <c r="R1054" s="200">
        <v>5.2549770000000002</v>
      </c>
      <c r="S1054" s="200">
        <v>5.2431000000000001</v>
      </c>
      <c r="T1054" s="200">
        <v>5.232386</v>
      </c>
      <c r="U1054" s="200">
        <v>5.2310559999999997</v>
      </c>
      <c r="V1054" s="200">
        <v>5.2441319999999996</v>
      </c>
      <c r="W1054" s="200">
        <v>5.2425620000000004</v>
      </c>
      <c r="X1054" s="200">
        <v>5.2284769999999998</v>
      </c>
      <c r="Y1054" s="200">
        <v>5.1990259999999999</v>
      </c>
      <c r="Z1054" s="200">
        <v>5.1610170000000002</v>
      </c>
      <c r="AA1054" s="200">
        <v>5.1377800000000002</v>
      </c>
      <c r="AB1054" s="200">
        <v>5.1208309999999999</v>
      </c>
      <c r="AC1054" s="200">
        <v>5.1100510000000003</v>
      </c>
      <c r="AD1054" s="200">
        <v>5.0990820000000001</v>
      </c>
      <c r="AE1054" s="200">
        <v>5.0822349999999998</v>
      </c>
      <c r="AF1054" s="198">
        <v>4.1489999999999999E-3</v>
      </c>
      <c r="AG1054" s="37"/>
    </row>
    <row r="1055" spans="1:33" ht="15" customHeight="1">
      <c r="A1055" s="36" t="s">
        <v>2442</v>
      </c>
      <c r="B1055" s="199" t="s">
        <v>2143</v>
      </c>
      <c r="C1055" s="200">
        <v>12.557702000000001</v>
      </c>
      <c r="D1055" s="200">
        <v>11.447668999999999</v>
      </c>
      <c r="E1055" s="200">
        <v>11.187239999999999</v>
      </c>
      <c r="F1055" s="200">
        <v>11.437970999999999</v>
      </c>
      <c r="G1055" s="200">
        <v>11.361393</v>
      </c>
      <c r="H1055" s="200">
        <v>11.310444</v>
      </c>
      <c r="I1055" s="200">
        <v>11.416157</v>
      </c>
      <c r="J1055" s="200">
        <v>11.552564</v>
      </c>
      <c r="K1055" s="200">
        <v>11.538366</v>
      </c>
      <c r="L1055" s="200">
        <v>11.523769</v>
      </c>
      <c r="M1055" s="200">
        <v>11.66414</v>
      </c>
      <c r="N1055" s="200">
        <v>11.856536</v>
      </c>
      <c r="O1055" s="200">
        <v>12.100834000000001</v>
      </c>
      <c r="P1055" s="200">
        <v>12.265980000000001</v>
      </c>
      <c r="Q1055" s="200">
        <v>12.231268</v>
      </c>
      <c r="R1055" s="200">
        <v>12.313351000000001</v>
      </c>
      <c r="S1055" s="200">
        <v>12.361447999999999</v>
      </c>
      <c r="T1055" s="200">
        <v>12.41207</v>
      </c>
      <c r="U1055" s="200">
        <v>12.525281</v>
      </c>
      <c r="V1055" s="200">
        <v>12.726146</v>
      </c>
      <c r="W1055" s="200">
        <v>12.864147000000001</v>
      </c>
      <c r="X1055" s="200">
        <v>12.943284999999999</v>
      </c>
      <c r="Y1055" s="200">
        <v>12.923194000000001</v>
      </c>
      <c r="Z1055" s="200">
        <v>12.801586</v>
      </c>
      <c r="AA1055" s="200">
        <v>12.710711</v>
      </c>
      <c r="AB1055" s="200">
        <v>12.691172</v>
      </c>
      <c r="AC1055" s="200">
        <v>12.692780000000001</v>
      </c>
      <c r="AD1055" s="200">
        <v>12.737282</v>
      </c>
      <c r="AE1055" s="200">
        <v>12.842453000000001</v>
      </c>
      <c r="AF1055" s="198">
        <v>8.0099999999999995E-4</v>
      </c>
      <c r="AG1055" s="37"/>
    </row>
    <row r="1056" spans="1:33" ht="12" customHeight="1">
      <c r="A1056" s="36" t="s">
        <v>2443</v>
      </c>
      <c r="B1056" s="199" t="s">
        <v>2144</v>
      </c>
      <c r="C1056" s="200">
        <v>6.0558740000000002</v>
      </c>
      <c r="D1056" s="200">
        <v>6.0040810000000002</v>
      </c>
      <c r="E1056" s="200">
        <v>6.0440550000000002</v>
      </c>
      <c r="F1056" s="200">
        <v>6.067043</v>
      </c>
      <c r="G1056" s="200">
        <v>6.2627689999999996</v>
      </c>
      <c r="H1056" s="200">
        <v>6.4591570000000003</v>
      </c>
      <c r="I1056" s="200">
        <v>6.5057419999999997</v>
      </c>
      <c r="J1056" s="200">
        <v>6.5805829999999998</v>
      </c>
      <c r="K1056" s="200">
        <v>6.6272770000000003</v>
      </c>
      <c r="L1056" s="200">
        <v>6.6748050000000001</v>
      </c>
      <c r="M1056" s="200">
        <v>6.8366480000000003</v>
      </c>
      <c r="N1056" s="200">
        <v>6.9155610000000003</v>
      </c>
      <c r="O1056" s="200">
        <v>7.0081249999999997</v>
      </c>
      <c r="P1056" s="200">
        <v>7.1666670000000003</v>
      </c>
      <c r="Q1056" s="200">
        <v>7.2953609999999998</v>
      </c>
      <c r="R1056" s="200">
        <v>7.4279109999999999</v>
      </c>
      <c r="S1056" s="200">
        <v>7.5994060000000001</v>
      </c>
      <c r="T1056" s="200">
        <v>7.7316419999999999</v>
      </c>
      <c r="U1056" s="200">
        <v>7.8552390000000001</v>
      </c>
      <c r="V1056" s="200">
        <v>8.0921830000000003</v>
      </c>
      <c r="W1056" s="200">
        <v>8.2533609999999999</v>
      </c>
      <c r="X1056" s="200">
        <v>8.3504199999999997</v>
      </c>
      <c r="Y1056" s="200">
        <v>8.4292119999999997</v>
      </c>
      <c r="Z1056" s="200">
        <v>8.4435939999999992</v>
      </c>
      <c r="AA1056" s="200">
        <v>8.5496289999999995</v>
      </c>
      <c r="AB1056" s="200">
        <v>8.6620760000000008</v>
      </c>
      <c r="AC1056" s="200">
        <v>8.7875390000000007</v>
      </c>
      <c r="AD1056" s="200">
        <v>8.8849260000000001</v>
      </c>
      <c r="AE1056" s="200">
        <v>9.1036760000000001</v>
      </c>
      <c r="AF1056" s="198">
        <v>1.4664999999999999E-2</v>
      </c>
      <c r="AG1056" s="37"/>
    </row>
    <row r="1057" spans="1:33" ht="15" customHeight="1">
      <c r="A1057" s="36" t="s">
        <v>2444</v>
      </c>
      <c r="B1057" s="199" t="s">
        <v>2145</v>
      </c>
      <c r="C1057" s="200">
        <v>21.316151000000001</v>
      </c>
      <c r="D1057" s="200">
        <v>20.948043999999999</v>
      </c>
      <c r="E1057" s="200">
        <v>20.500036000000001</v>
      </c>
      <c r="F1057" s="200">
        <v>20.578146</v>
      </c>
      <c r="G1057" s="200">
        <v>20.761565999999998</v>
      </c>
      <c r="H1057" s="200">
        <v>20.926804000000001</v>
      </c>
      <c r="I1057" s="200">
        <v>21.118760999999999</v>
      </c>
      <c r="J1057" s="200">
        <v>21.260151</v>
      </c>
      <c r="K1057" s="200">
        <v>21.392271000000001</v>
      </c>
      <c r="L1057" s="200">
        <v>21.648534999999999</v>
      </c>
      <c r="M1057" s="200">
        <v>21.925377000000001</v>
      </c>
      <c r="N1057" s="200">
        <v>22.192926</v>
      </c>
      <c r="O1057" s="200">
        <v>22.493943999999999</v>
      </c>
      <c r="P1057" s="200">
        <v>22.756252</v>
      </c>
      <c r="Q1057" s="200">
        <v>22.952605999999999</v>
      </c>
      <c r="R1057" s="200">
        <v>23.148610999999999</v>
      </c>
      <c r="S1057" s="200">
        <v>23.325277</v>
      </c>
      <c r="T1057" s="200">
        <v>23.471813000000001</v>
      </c>
      <c r="U1057" s="200">
        <v>23.704025000000001</v>
      </c>
      <c r="V1057" s="200">
        <v>23.960567000000001</v>
      </c>
      <c r="W1057" s="200">
        <v>24.179682</v>
      </c>
      <c r="X1057" s="200">
        <v>24.390716999999999</v>
      </c>
      <c r="Y1057" s="200">
        <v>24.477820999999999</v>
      </c>
      <c r="Z1057" s="200">
        <v>24.540151999999999</v>
      </c>
      <c r="AA1057" s="200">
        <v>24.61101</v>
      </c>
      <c r="AB1057" s="200">
        <v>24.735499999999998</v>
      </c>
      <c r="AC1057" s="200">
        <v>24.880721999999999</v>
      </c>
      <c r="AD1057" s="200">
        <v>25.010605000000002</v>
      </c>
      <c r="AE1057" s="200">
        <v>25.137041</v>
      </c>
      <c r="AF1057" s="198">
        <v>5.9059999999999998E-3</v>
      </c>
      <c r="AG1057" s="37"/>
    </row>
    <row r="1058" spans="1:33" ht="15" customHeight="1">
      <c r="A1058" s="36" t="s">
        <v>2445</v>
      </c>
      <c r="B1058" s="199" t="s">
        <v>2146</v>
      </c>
      <c r="C1058" s="200">
        <v>5.5101180000000003</v>
      </c>
      <c r="D1058" s="200">
        <v>5.4199120000000001</v>
      </c>
      <c r="E1058" s="200">
        <v>5.3547130000000003</v>
      </c>
      <c r="F1058" s="200">
        <v>5.3379779999999997</v>
      </c>
      <c r="G1058" s="200">
        <v>5.3322240000000001</v>
      </c>
      <c r="H1058" s="200">
        <v>5.3157930000000002</v>
      </c>
      <c r="I1058" s="200">
        <v>5.3353010000000003</v>
      </c>
      <c r="J1058" s="200">
        <v>5.3602590000000001</v>
      </c>
      <c r="K1058" s="200">
        <v>5.4041399999999999</v>
      </c>
      <c r="L1058" s="200">
        <v>5.4614570000000002</v>
      </c>
      <c r="M1058" s="200">
        <v>5.4592039999999997</v>
      </c>
      <c r="N1058" s="200">
        <v>5.4192109999999998</v>
      </c>
      <c r="O1058" s="200">
        <v>5.3860669999999997</v>
      </c>
      <c r="P1058" s="200">
        <v>5.3541129999999999</v>
      </c>
      <c r="Q1058" s="200">
        <v>5.3281359999999998</v>
      </c>
      <c r="R1058" s="200">
        <v>5.3131779999999997</v>
      </c>
      <c r="S1058" s="200">
        <v>5.3018460000000003</v>
      </c>
      <c r="T1058" s="200">
        <v>5.2851679999999996</v>
      </c>
      <c r="U1058" s="200">
        <v>5.3099679999999996</v>
      </c>
      <c r="V1058" s="200">
        <v>5.3005779999999998</v>
      </c>
      <c r="W1058" s="200">
        <v>5.259004</v>
      </c>
      <c r="X1058" s="200">
        <v>5.2525779999999997</v>
      </c>
      <c r="Y1058" s="200">
        <v>5.2619170000000004</v>
      </c>
      <c r="Z1058" s="200">
        <v>5.3314700000000004</v>
      </c>
      <c r="AA1058" s="200">
        <v>5.3869480000000003</v>
      </c>
      <c r="AB1058" s="200">
        <v>5.4251250000000004</v>
      </c>
      <c r="AC1058" s="200">
        <v>5.4513889999999998</v>
      </c>
      <c r="AD1058" s="200">
        <v>5.5069189999999999</v>
      </c>
      <c r="AE1058" s="200">
        <v>5.5569600000000001</v>
      </c>
      <c r="AF1058" s="198">
        <v>3.0200000000000002E-4</v>
      </c>
      <c r="AG1058" s="37"/>
    </row>
    <row r="1059" spans="1:33" ht="15" customHeight="1">
      <c r="A1059" s="36" t="s">
        <v>2446</v>
      </c>
      <c r="B1059" s="199" t="s">
        <v>2147</v>
      </c>
      <c r="C1059" s="200">
        <v>186.78118900000001</v>
      </c>
      <c r="D1059" s="200">
        <v>176.625305</v>
      </c>
      <c r="E1059" s="200">
        <v>172.861694</v>
      </c>
      <c r="F1059" s="200">
        <v>176.831177</v>
      </c>
      <c r="G1059" s="200">
        <v>182.29331999999999</v>
      </c>
      <c r="H1059" s="200">
        <v>186.501465</v>
      </c>
      <c r="I1059" s="200">
        <v>189.98876999999999</v>
      </c>
      <c r="J1059" s="200">
        <v>192.35296600000001</v>
      </c>
      <c r="K1059" s="200">
        <v>194.11866800000001</v>
      </c>
      <c r="L1059" s="200">
        <v>197.038895</v>
      </c>
      <c r="M1059" s="200">
        <v>200.41583299999999</v>
      </c>
      <c r="N1059" s="200">
        <v>203.53845200000001</v>
      </c>
      <c r="O1059" s="200">
        <v>207.41653400000001</v>
      </c>
      <c r="P1059" s="200">
        <v>210.58183299999999</v>
      </c>
      <c r="Q1059" s="200">
        <v>212.94940199999999</v>
      </c>
      <c r="R1059" s="200">
        <v>215.51864599999999</v>
      </c>
      <c r="S1059" s="200">
        <v>218.11947599999999</v>
      </c>
      <c r="T1059" s="200">
        <v>220.55392499999999</v>
      </c>
      <c r="U1059" s="200">
        <v>224.631317</v>
      </c>
      <c r="V1059" s="200">
        <v>228.91606100000001</v>
      </c>
      <c r="W1059" s="200">
        <v>232.07788099999999</v>
      </c>
      <c r="X1059" s="200">
        <v>235.484329</v>
      </c>
      <c r="Y1059" s="200">
        <v>237.52626000000001</v>
      </c>
      <c r="Z1059" s="200">
        <v>239.21937600000001</v>
      </c>
      <c r="AA1059" s="200">
        <v>240.958527</v>
      </c>
      <c r="AB1059" s="200">
        <v>243.65083300000001</v>
      </c>
      <c r="AC1059" s="200">
        <v>246.72702000000001</v>
      </c>
      <c r="AD1059" s="200">
        <v>249.283783</v>
      </c>
      <c r="AE1059" s="200">
        <v>251.98663300000001</v>
      </c>
      <c r="AF1059" s="198">
        <v>1.0751999999999999E-2</v>
      </c>
      <c r="AG1059" s="37"/>
    </row>
    <row r="1060" spans="1:33" ht="15" customHeight="1">
      <c r="A1060" s="36" t="s">
        <v>2447</v>
      </c>
      <c r="B1060" s="199" t="s">
        <v>2148</v>
      </c>
      <c r="C1060" s="200">
        <v>137.64032</v>
      </c>
      <c r="D1060" s="200">
        <v>130.416428</v>
      </c>
      <c r="E1060" s="200">
        <v>126.765411</v>
      </c>
      <c r="F1060" s="200">
        <v>130.678055</v>
      </c>
      <c r="G1060" s="200">
        <v>135.626846</v>
      </c>
      <c r="H1060" s="200">
        <v>139.08755500000001</v>
      </c>
      <c r="I1060" s="200">
        <v>141.912125</v>
      </c>
      <c r="J1060" s="200">
        <v>143.82136499999999</v>
      </c>
      <c r="K1060" s="200">
        <v>145.39764400000001</v>
      </c>
      <c r="L1060" s="200">
        <v>148.01263399999999</v>
      </c>
      <c r="M1060" s="200">
        <v>150.88421600000001</v>
      </c>
      <c r="N1060" s="200">
        <v>153.42057800000001</v>
      </c>
      <c r="O1060" s="200">
        <v>156.65509</v>
      </c>
      <c r="P1060" s="200">
        <v>159.14918499999999</v>
      </c>
      <c r="Q1060" s="200">
        <v>160.842422</v>
      </c>
      <c r="R1060" s="200">
        <v>162.78254699999999</v>
      </c>
      <c r="S1060" s="200">
        <v>164.65502900000001</v>
      </c>
      <c r="T1060" s="200">
        <v>166.38188199999999</v>
      </c>
      <c r="U1060" s="200">
        <v>169.735107</v>
      </c>
      <c r="V1060" s="200">
        <v>173.08822599999999</v>
      </c>
      <c r="W1060" s="200">
        <v>175.24311800000001</v>
      </c>
      <c r="X1060" s="200">
        <v>177.71498099999999</v>
      </c>
      <c r="Y1060" s="200">
        <v>178.84629799999999</v>
      </c>
      <c r="Z1060" s="200">
        <v>179.941971</v>
      </c>
      <c r="AA1060" s="200">
        <v>181.01705899999999</v>
      </c>
      <c r="AB1060" s="200">
        <v>183.017776</v>
      </c>
      <c r="AC1060" s="200">
        <v>185.345932</v>
      </c>
      <c r="AD1060" s="200">
        <v>187.11613500000001</v>
      </c>
      <c r="AE1060" s="200">
        <v>188.97607400000001</v>
      </c>
      <c r="AF1060" s="198">
        <v>1.1384999999999999E-2</v>
      </c>
      <c r="AG1060" s="37"/>
    </row>
    <row r="1061" spans="1:33" ht="15" customHeight="1">
      <c r="A1061" s="36" t="s">
        <v>2448</v>
      </c>
      <c r="B1061" s="199" t="s">
        <v>2149</v>
      </c>
      <c r="C1061" s="200">
        <v>12.146488</v>
      </c>
      <c r="D1061" s="200">
        <v>12.232861</v>
      </c>
      <c r="E1061" s="200">
        <v>12.187973</v>
      </c>
      <c r="F1061" s="200">
        <v>12.538342</v>
      </c>
      <c r="G1061" s="200">
        <v>12.896584000000001</v>
      </c>
      <c r="H1061" s="200">
        <v>13.100806</v>
      </c>
      <c r="I1061" s="200">
        <v>13.264524</v>
      </c>
      <c r="J1061" s="200">
        <v>13.355632</v>
      </c>
      <c r="K1061" s="200">
        <v>13.410871999999999</v>
      </c>
      <c r="L1061" s="200">
        <v>13.515972</v>
      </c>
      <c r="M1061" s="200">
        <v>13.627408000000001</v>
      </c>
      <c r="N1061" s="200">
        <v>13.750843</v>
      </c>
      <c r="O1061" s="200">
        <v>13.939994</v>
      </c>
      <c r="P1061" s="200">
        <v>14.113695</v>
      </c>
      <c r="Q1061" s="200">
        <v>14.206841000000001</v>
      </c>
      <c r="R1061" s="200">
        <v>14.317731</v>
      </c>
      <c r="S1061" s="200">
        <v>14.406180000000001</v>
      </c>
      <c r="T1061" s="200">
        <v>14.482699999999999</v>
      </c>
      <c r="U1061" s="200">
        <v>14.707977</v>
      </c>
      <c r="V1061" s="200">
        <v>14.958071</v>
      </c>
      <c r="W1061" s="200">
        <v>15.123239999999999</v>
      </c>
      <c r="X1061" s="200">
        <v>15.275821000000001</v>
      </c>
      <c r="Y1061" s="200">
        <v>15.31939</v>
      </c>
      <c r="Z1061" s="200">
        <v>15.305870000000001</v>
      </c>
      <c r="AA1061" s="200">
        <v>15.27515</v>
      </c>
      <c r="AB1061" s="200">
        <v>15.292738</v>
      </c>
      <c r="AC1061" s="200">
        <v>15.373644000000001</v>
      </c>
      <c r="AD1061" s="200">
        <v>15.43946</v>
      </c>
      <c r="AE1061" s="200">
        <v>15.482718</v>
      </c>
      <c r="AF1061" s="198">
        <v>8.7049999999999992E-3</v>
      </c>
      <c r="AG1061" s="37"/>
    </row>
    <row r="1062" spans="1:33" ht="15" customHeight="1">
      <c r="A1062" s="36" t="s">
        <v>2449</v>
      </c>
      <c r="B1062" s="199" t="s">
        <v>2150</v>
      </c>
      <c r="C1062" s="200">
        <v>85.863913999999994</v>
      </c>
      <c r="D1062" s="200">
        <v>79.628928999999999</v>
      </c>
      <c r="E1062" s="200">
        <v>76.277466000000004</v>
      </c>
      <c r="F1062" s="200">
        <v>79.324218999999999</v>
      </c>
      <c r="G1062" s="200">
        <v>82.571494999999999</v>
      </c>
      <c r="H1062" s="200">
        <v>84.739249999999998</v>
      </c>
      <c r="I1062" s="200">
        <v>86.674683000000002</v>
      </c>
      <c r="J1062" s="200">
        <v>88.036368999999993</v>
      </c>
      <c r="K1062" s="200">
        <v>89.245270000000005</v>
      </c>
      <c r="L1062" s="200">
        <v>91.177070999999998</v>
      </c>
      <c r="M1062" s="200">
        <v>93.147461000000007</v>
      </c>
      <c r="N1062" s="200">
        <v>94.931763000000004</v>
      </c>
      <c r="O1062" s="200">
        <v>97.165993</v>
      </c>
      <c r="P1062" s="200">
        <v>98.816208000000003</v>
      </c>
      <c r="Q1062" s="200">
        <v>100.023537</v>
      </c>
      <c r="R1062" s="200">
        <v>101.412361</v>
      </c>
      <c r="S1062" s="200">
        <v>102.72848500000001</v>
      </c>
      <c r="T1062" s="200">
        <v>104.07101400000001</v>
      </c>
      <c r="U1062" s="200">
        <v>106.596909</v>
      </c>
      <c r="V1062" s="200">
        <v>109.034599</v>
      </c>
      <c r="W1062" s="200">
        <v>110.657974</v>
      </c>
      <c r="X1062" s="200">
        <v>112.614204</v>
      </c>
      <c r="Y1062" s="200">
        <v>113.582054</v>
      </c>
      <c r="Z1062" s="200">
        <v>114.597565</v>
      </c>
      <c r="AA1062" s="200">
        <v>115.551941</v>
      </c>
      <c r="AB1062" s="200">
        <v>117.26821099999999</v>
      </c>
      <c r="AC1062" s="200">
        <v>119.180443</v>
      </c>
      <c r="AD1062" s="200">
        <v>120.61348700000001</v>
      </c>
      <c r="AE1062" s="200">
        <v>122.185196</v>
      </c>
      <c r="AF1062" s="198">
        <v>1.2678999999999999E-2</v>
      </c>
      <c r="AG1062" s="37"/>
    </row>
    <row r="1063" spans="1:33" ht="15" customHeight="1">
      <c r="A1063" s="36" t="s">
        <v>2450</v>
      </c>
      <c r="B1063" s="199" t="s">
        <v>2151</v>
      </c>
      <c r="C1063" s="200">
        <v>30.941714999999999</v>
      </c>
      <c r="D1063" s="200">
        <v>29.883659000000002</v>
      </c>
      <c r="E1063" s="200">
        <v>29.452691999999999</v>
      </c>
      <c r="F1063" s="200">
        <v>29.642022999999998</v>
      </c>
      <c r="G1063" s="200">
        <v>30.564412999999998</v>
      </c>
      <c r="H1063" s="200">
        <v>31.327922999999998</v>
      </c>
      <c r="I1063" s="200">
        <v>31.815382</v>
      </c>
      <c r="J1063" s="200">
        <v>32.074078</v>
      </c>
      <c r="K1063" s="200">
        <v>32.223636999999997</v>
      </c>
      <c r="L1063" s="200">
        <v>32.575848000000001</v>
      </c>
      <c r="M1063" s="200">
        <v>33.084735999999999</v>
      </c>
      <c r="N1063" s="200">
        <v>33.473953000000002</v>
      </c>
      <c r="O1063" s="200">
        <v>34.003864</v>
      </c>
      <c r="P1063" s="200">
        <v>34.406387000000002</v>
      </c>
      <c r="Q1063" s="200">
        <v>34.624447000000004</v>
      </c>
      <c r="R1063" s="200">
        <v>34.897781000000002</v>
      </c>
      <c r="S1063" s="200">
        <v>35.185783000000001</v>
      </c>
      <c r="T1063" s="200">
        <v>35.437888999999998</v>
      </c>
      <c r="U1063" s="200">
        <v>35.914271999999997</v>
      </c>
      <c r="V1063" s="200">
        <v>36.383758999999998</v>
      </c>
      <c r="W1063" s="200">
        <v>36.671157999999998</v>
      </c>
      <c r="X1063" s="200">
        <v>37.025317999999999</v>
      </c>
      <c r="Y1063" s="200">
        <v>37.207431999999997</v>
      </c>
      <c r="Z1063" s="200">
        <v>37.374859000000001</v>
      </c>
      <c r="AA1063" s="200">
        <v>37.552864</v>
      </c>
      <c r="AB1063" s="200">
        <v>37.783791000000001</v>
      </c>
      <c r="AC1063" s="200">
        <v>38.088417</v>
      </c>
      <c r="AD1063" s="200">
        <v>38.336238999999999</v>
      </c>
      <c r="AE1063" s="200">
        <v>38.542918999999998</v>
      </c>
      <c r="AF1063" s="198">
        <v>7.8759999999999993E-3</v>
      </c>
      <c r="AG1063" s="37"/>
    </row>
    <row r="1064" spans="1:33" ht="15" customHeight="1">
      <c r="A1064" s="36" t="s">
        <v>2451</v>
      </c>
      <c r="B1064" s="199" t="s">
        <v>2152</v>
      </c>
      <c r="C1064" s="200">
        <v>8.6881950000000003</v>
      </c>
      <c r="D1064" s="200">
        <v>8.6709859999999992</v>
      </c>
      <c r="E1064" s="200">
        <v>8.8472810000000006</v>
      </c>
      <c r="F1064" s="200">
        <v>9.1734740000000006</v>
      </c>
      <c r="G1064" s="200">
        <v>9.5943520000000007</v>
      </c>
      <c r="H1064" s="200">
        <v>9.9195689999999992</v>
      </c>
      <c r="I1064" s="200">
        <v>10.157527999999999</v>
      </c>
      <c r="J1064" s="200">
        <v>10.355282000000001</v>
      </c>
      <c r="K1064" s="200">
        <v>10.517863</v>
      </c>
      <c r="L1064" s="200">
        <v>10.743747000000001</v>
      </c>
      <c r="M1064" s="200">
        <v>11.024607</v>
      </c>
      <c r="N1064" s="200">
        <v>11.264021</v>
      </c>
      <c r="O1064" s="200">
        <v>11.545246000000001</v>
      </c>
      <c r="P1064" s="200">
        <v>11.812889999999999</v>
      </c>
      <c r="Q1064" s="200">
        <v>11.987598</v>
      </c>
      <c r="R1064" s="200">
        <v>12.154674999999999</v>
      </c>
      <c r="S1064" s="200">
        <v>12.334587000000001</v>
      </c>
      <c r="T1064" s="200">
        <v>12.390273000000001</v>
      </c>
      <c r="U1064" s="200">
        <v>12.515943999999999</v>
      </c>
      <c r="V1064" s="200">
        <v>12.711789</v>
      </c>
      <c r="W1064" s="200">
        <v>12.790755000000001</v>
      </c>
      <c r="X1064" s="200">
        <v>12.799637000000001</v>
      </c>
      <c r="Y1064" s="200">
        <v>12.737431000000001</v>
      </c>
      <c r="Z1064" s="200">
        <v>12.663663</v>
      </c>
      <c r="AA1064" s="200">
        <v>12.637111000000001</v>
      </c>
      <c r="AB1064" s="200">
        <v>12.673057</v>
      </c>
      <c r="AC1064" s="200">
        <v>12.703412</v>
      </c>
      <c r="AD1064" s="200">
        <v>12.726946</v>
      </c>
      <c r="AE1064" s="200">
        <v>12.765247</v>
      </c>
      <c r="AF1064" s="198">
        <v>1.3835999999999999E-2</v>
      </c>
      <c r="AG1064" s="37"/>
    </row>
    <row r="1065" spans="1:33" ht="15" customHeight="1">
      <c r="A1065" s="36" t="s">
        <v>2452</v>
      </c>
      <c r="B1065" s="199" t="s">
        <v>2153</v>
      </c>
      <c r="C1065" s="200">
        <v>49.140861999999998</v>
      </c>
      <c r="D1065" s="200">
        <v>46.208869999999997</v>
      </c>
      <c r="E1065" s="200">
        <v>46.096279000000003</v>
      </c>
      <c r="F1065" s="200">
        <v>46.153129999999997</v>
      </c>
      <c r="G1065" s="200">
        <v>46.666473000000003</v>
      </c>
      <c r="H1065" s="200">
        <v>47.413902</v>
      </c>
      <c r="I1065" s="200">
        <v>48.076636999999998</v>
      </c>
      <c r="J1065" s="200">
        <v>48.531596999999998</v>
      </c>
      <c r="K1065" s="200">
        <v>48.721024</v>
      </c>
      <c r="L1065" s="200">
        <v>49.026257000000001</v>
      </c>
      <c r="M1065" s="200">
        <v>49.531609000000003</v>
      </c>
      <c r="N1065" s="200">
        <v>50.117870000000003</v>
      </c>
      <c r="O1065" s="200">
        <v>50.761436000000003</v>
      </c>
      <c r="P1065" s="200">
        <v>51.432644000000003</v>
      </c>
      <c r="Q1065" s="200">
        <v>52.106986999999997</v>
      </c>
      <c r="R1065" s="200">
        <v>52.736091999999999</v>
      </c>
      <c r="S1065" s="200">
        <v>53.464447</v>
      </c>
      <c r="T1065" s="200">
        <v>54.172035000000001</v>
      </c>
      <c r="U1065" s="200">
        <v>54.896210000000004</v>
      </c>
      <c r="V1065" s="200">
        <v>55.827838999999997</v>
      </c>
      <c r="W1065" s="200">
        <v>56.834755000000001</v>
      </c>
      <c r="X1065" s="200">
        <v>57.769343999999997</v>
      </c>
      <c r="Y1065" s="200">
        <v>58.679966</v>
      </c>
      <c r="Z1065" s="200">
        <v>59.277408999999999</v>
      </c>
      <c r="AA1065" s="200">
        <v>59.941471</v>
      </c>
      <c r="AB1065" s="200">
        <v>60.633052999999997</v>
      </c>
      <c r="AC1065" s="200">
        <v>61.381087999999998</v>
      </c>
      <c r="AD1065" s="200">
        <v>62.167645</v>
      </c>
      <c r="AE1065" s="200">
        <v>63.010562999999998</v>
      </c>
      <c r="AF1065" s="198">
        <v>8.9189999999999998E-3</v>
      </c>
      <c r="AG1065" s="37"/>
    </row>
    <row r="1066" spans="1:33" ht="15" customHeight="1">
      <c r="A1066" s="36" t="s">
        <v>2453</v>
      </c>
      <c r="B1066" s="199" t="s">
        <v>2154</v>
      </c>
      <c r="C1066" s="200">
        <v>357.976135</v>
      </c>
      <c r="D1066" s="200">
        <v>389.23620599999998</v>
      </c>
      <c r="E1066" s="200">
        <v>389.04663099999999</v>
      </c>
      <c r="F1066" s="200">
        <v>388.63183600000002</v>
      </c>
      <c r="G1066" s="200">
        <v>388.48272700000001</v>
      </c>
      <c r="H1066" s="200">
        <v>388.79855300000003</v>
      </c>
      <c r="I1066" s="200">
        <v>389.259705</v>
      </c>
      <c r="J1066" s="200">
        <v>389.267944</v>
      </c>
      <c r="K1066" s="200">
        <v>387.85754400000002</v>
      </c>
      <c r="L1066" s="200">
        <v>387.004547</v>
      </c>
      <c r="M1066" s="200">
        <v>387.00216699999999</v>
      </c>
      <c r="N1066" s="200">
        <v>387.090057</v>
      </c>
      <c r="O1066" s="200">
        <v>387.69543499999997</v>
      </c>
      <c r="P1066" s="200">
        <v>388.13012700000002</v>
      </c>
      <c r="Q1066" s="200">
        <v>388.10186800000002</v>
      </c>
      <c r="R1066" s="200">
        <v>388.68753099999998</v>
      </c>
      <c r="S1066" s="200">
        <v>389.90844700000002</v>
      </c>
      <c r="T1066" s="200">
        <v>390.98989899999998</v>
      </c>
      <c r="U1066" s="200">
        <v>393.38311800000002</v>
      </c>
      <c r="V1066" s="200">
        <v>395.93984999999998</v>
      </c>
      <c r="W1066" s="200">
        <v>397.911743</v>
      </c>
      <c r="X1066" s="200">
        <v>399.84698500000002</v>
      </c>
      <c r="Y1066" s="200">
        <v>401.67654399999998</v>
      </c>
      <c r="Z1066" s="200">
        <v>403.63003500000002</v>
      </c>
      <c r="AA1066" s="200">
        <v>406.52783199999999</v>
      </c>
      <c r="AB1066" s="200">
        <v>409.30593900000002</v>
      </c>
      <c r="AC1066" s="200">
        <v>412.178223</v>
      </c>
      <c r="AD1066" s="200">
        <v>415.99591099999998</v>
      </c>
      <c r="AE1066" s="200">
        <v>420.606201</v>
      </c>
      <c r="AF1066" s="198">
        <v>5.7749999999999998E-3</v>
      </c>
      <c r="AG1066" s="37"/>
    </row>
    <row r="1067" spans="1:33" ht="15" customHeight="1">
      <c r="A1067" s="36" t="s">
        <v>2454</v>
      </c>
      <c r="B1067" s="199" t="s">
        <v>2155</v>
      </c>
      <c r="C1067" s="200">
        <v>348.59097300000002</v>
      </c>
      <c r="D1067" s="200">
        <v>379.19799799999998</v>
      </c>
      <c r="E1067" s="200">
        <v>378.62841800000001</v>
      </c>
      <c r="F1067" s="200">
        <v>378.22207600000002</v>
      </c>
      <c r="G1067" s="200">
        <v>378.12875400000001</v>
      </c>
      <c r="H1067" s="200">
        <v>378.43701199999998</v>
      </c>
      <c r="I1067" s="200">
        <v>378.899902</v>
      </c>
      <c r="J1067" s="200">
        <v>378.92501800000002</v>
      </c>
      <c r="K1067" s="200">
        <v>377.52886999999998</v>
      </c>
      <c r="L1067" s="200">
        <v>376.68008400000002</v>
      </c>
      <c r="M1067" s="200">
        <v>376.731964</v>
      </c>
      <c r="N1067" s="200">
        <v>376.819794</v>
      </c>
      <c r="O1067" s="200">
        <v>377.46450800000002</v>
      </c>
      <c r="P1067" s="200">
        <v>377.89767499999999</v>
      </c>
      <c r="Q1067" s="200">
        <v>377.912781</v>
      </c>
      <c r="R1067" s="200">
        <v>378.50741599999998</v>
      </c>
      <c r="S1067" s="200">
        <v>379.83184799999998</v>
      </c>
      <c r="T1067" s="200">
        <v>380.95013399999999</v>
      </c>
      <c r="U1067" s="200">
        <v>383.28295900000001</v>
      </c>
      <c r="V1067" s="200">
        <v>385.80026199999998</v>
      </c>
      <c r="W1067" s="200">
        <v>387.79153400000001</v>
      </c>
      <c r="X1067" s="200">
        <v>389.73571800000002</v>
      </c>
      <c r="Y1067" s="200">
        <v>391.57800300000002</v>
      </c>
      <c r="Z1067" s="200">
        <v>393.53659099999999</v>
      </c>
      <c r="AA1067" s="200">
        <v>396.41909800000002</v>
      </c>
      <c r="AB1067" s="200">
        <v>399.191284</v>
      </c>
      <c r="AC1067" s="200">
        <v>402.08889799999997</v>
      </c>
      <c r="AD1067" s="200">
        <v>405.87750199999999</v>
      </c>
      <c r="AE1067" s="200">
        <v>410.430725</v>
      </c>
      <c r="AF1067" s="198">
        <v>5.849E-3</v>
      </c>
      <c r="AG1067" s="37"/>
    </row>
    <row r="1068" spans="1:33" ht="15" customHeight="1">
      <c r="A1068" s="36" t="s">
        <v>2455</v>
      </c>
      <c r="B1068" s="199" t="s">
        <v>2156</v>
      </c>
      <c r="C1068" s="200">
        <v>9.3851560000000003</v>
      </c>
      <c r="D1068" s="200">
        <v>10.038219</v>
      </c>
      <c r="E1068" s="200">
        <v>10.418200000000001</v>
      </c>
      <c r="F1068" s="200">
        <v>10.409767</v>
      </c>
      <c r="G1068" s="200">
        <v>10.353980999999999</v>
      </c>
      <c r="H1068" s="200">
        <v>10.361546000000001</v>
      </c>
      <c r="I1068" s="200">
        <v>10.35979</v>
      </c>
      <c r="J1068" s="200">
        <v>10.342931999999999</v>
      </c>
      <c r="K1068" s="200">
        <v>10.328685</v>
      </c>
      <c r="L1068" s="200">
        <v>10.324450000000001</v>
      </c>
      <c r="M1068" s="200">
        <v>10.270216</v>
      </c>
      <c r="N1068" s="200">
        <v>10.27026</v>
      </c>
      <c r="O1068" s="200">
        <v>10.230931</v>
      </c>
      <c r="P1068" s="200">
        <v>10.232447000000001</v>
      </c>
      <c r="Q1068" s="200">
        <v>10.189099000000001</v>
      </c>
      <c r="R1068" s="200">
        <v>10.180103000000001</v>
      </c>
      <c r="S1068" s="200">
        <v>10.076612000000001</v>
      </c>
      <c r="T1068" s="200">
        <v>10.039769</v>
      </c>
      <c r="U1068" s="200">
        <v>10.100174000000001</v>
      </c>
      <c r="V1068" s="200">
        <v>10.139582000000001</v>
      </c>
      <c r="W1068" s="200">
        <v>10.120208</v>
      </c>
      <c r="X1068" s="200">
        <v>10.111281999999999</v>
      </c>
      <c r="Y1068" s="200">
        <v>10.098547999999999</v>
      </c>
      <c r="Z1068" s="200">
        <v>10.093443000000001</v>
      </c>
      <c r="AA1068" s="200">
        <v>10.108722999999999</v>
      </c>
      <c r="AB1068" s="200">
        <v>10.114660000000001</v>
      </c>
      <c r="AC1068" s="200">
        <v>10.089331</v>
      </c>
      <c r="AD1068" s="200">
        <v>10.118408000000001</v>
      </c>
      <c r="AE1068" s="200">
        <v>10.175461</v>
      </c>
      <c r="AF1068" s="198">
        <v>2.892E-3</v>
      </c>
      <c r="AG1068" s="37"/>
    </row>
    <row r="1069" spans="1:33" ht="15" customHeight="1">
      <c r="A1069" s="36" t="s">
        <v>2456</v>
      </c>
      <c r="B1069" s="199" t="s">
        <v>2157</v>
      </c>
      <c r="C1069" s="200">
        <v>25.332253999999999</v>
      </c>
      <c r="D1069" s="200">
        <v>24.820671000000001</v>
      </c>
      <c r="E1069" s="200">
        <v>24.609499</v>
      </c>
      <c r="F1069" s="200">
        <v>24.962454000000001</v>
      </c>
      <c r="G1069" s="200">
        <v>25.707981</v>
      </c>
      <c r="H1069" s="200">
        <v>26.340069</v>
      </c>
      <c r="I1069" s="200">
        <v>26.84074</v>
      </c>
      <c r="J1069" s="200">
        <v>27.317952999999999</v>
      </c>
      <c r="K1069" s="200">
        <v>27.698205999999999</v>
      </c>
      <c r="L1069" s="200">
        <v>28.214659000000001</v>
      </c>
      <c r="M1069" s="200">
        <v>28.888822999999999</v>
      </c>
      <c r="N1069" s="200">
        <v>29.503077000000001</v>
      </c>
      <c r="O1069" s="200">
        <v>30.132588999999999</v>
      </c>
      <c r="P1069" s="200">
        <v>30.823618</v>
      </c>
      <c r="Q1069" s="200">
        <v>31.385688999999999</v>
      </c>
      <c r="R1069" s="200">
        <v>31.947991999999999</v>
      </c>
      <c r="S1069" s="200">
        <v>32.587322</v>
      </c>
      <c r="T1069" s="200">
        <v>33.126094999999999</v>
      </c>
      <c r="U1069" s="200">
        <v>33.726199999999999</v>
      </c>
      <c r="V1069" s="200">
        <v>34.475723000000002</v>
      </c>
      <c r="W1069" s="200">
        <v>35.125683000000002</v>
      </c>
      <c r="X1069" s="200">
        <v>35.809863999999997</v>
      </c>
      <c r="Y1069" s="200">
        <v>36.380282999999999</v>
      </c>
      <c r="Z1069" s="200">
        <v>36.899956000000003</v>
      </c>
      <c r="AA1069" s="200">
        <v>37.486941999999999</v>
      </c>
      <c r="AB1069" s="200">
        <v>38.109444000000003</v>
      </c>
      <c r="AC1069" s="200">
        <v>38.754455999999998</v>
      </c>
      <c r="AD1069" s="200">
        <v>39.412464</v>
      </c>
      <c r="AE1069" s="200">
        <v>40.220367000000003</v>
      </c>
      <c r="AF1069" s="198">
        <v>1.6648E-2</v>
      </c>
      <c r="AG1069" s="37"/>
    </row>
    <row r="1070" spans="1:33" ht="15" customHeight="1">
      <c r="A1070" s="36" t="s">
        <v>2457</v>
      </c>
      <c r="B1070" s="199" t="s">
        <v>2158</v>
      </c>
      <c r="C1070" s="200">
        <v>18.688980000000001</v>
      </c>
      <c r="D1070" s="200">
        <v>17.968086</v>
      </c>
      <c r="E1070" s="200">
        <v>17.884525</v>
      </c>
      <c r="F1070" s="200">
        <v>18.266817</v>
      </c>
      <c r="G1070" s="200">
        <v>18.842762</v>
      </c>
      <c r="H1070" s="200">
        <v>19.326618</v>
      </c>
      <c r="I1070" s="200">
        <v>19.717666999999999</v>
      </c>
      <c r="J1070" s="200">
        <v>20.068169000000001</v>
      </c>
      <c r="K1070" s="200">
        <v>20.343588</v>
      </c>
      <c r="L1070" s="200">
        <v>20.658573000000001</v>
      </c>
      <c r="M1070" s="200">
        <v>20.977824999999999</v>
      </c>
      <c r="N1070" s="200">
        <v>21.316692</v>
      </c>
      <c r="O1070" s="200">
        <v>21.631392999999999</v>
      </c>
      <c r="P1070" s="200">
        <v>22.056290000000001</v>
      </c>
      <c r="Q1070" s="200">
        <v>22.413391000000001</v>
      </c>
      <c r="R1070" s="200">
        <v>22.825324999999999</v>
      </c>
      <c r="S1070" s="200">
        <v>23.237977999999998</v>
      </c>
      <c r="T1070" s="200">
        <v>23.612831</v>
      </c>
      <c r="U1070" s="200">
        <v>24.034732999999999</v>
      </c>
      <c r="V1070" s="200">
        <v>24.522197999999999</v>
      </c>
      <c r="W1070" s="200">
        <v>24.908255</v>
      </c>
      <c r="X1070" s="200">
        <v>25.135918</v>
      </c>
      <c r="Y1070" s="200">
        <v>25.482158999999999</v>
      </c>
      <c r="Z1070" s="200">
        <v>25.867531</v>
      </c>
      <c r="AA1070" s="200">
        <v>26.218154999999999</v>
      </c>
      <c r="AB1070" s="200">
        <v>26.593</v>
      </c>
      <c r="AC1070" s="200">
        <v>26.958280999999999</v>
      </c>
      <c r="AD1070" s="200">
        <v>27.333819999999999</v>
      </c>
      <c r="AE1070" s="200">
        <v>27.705262999999999</v>
      </c>
      <c r="AF1070" s="198">
        <v>1.4160000000000001E-2</v>
      </c>
      <c r="AG1070" s="37"/>
    </row>
    <row r="1071" spans="1:33" ht="15" customHeight="1">
      <c r="A1071" s="36" t="s">
        <v>2458</v>
      </c>
      <c r="B1071" s="199" t="s">
        <v>2159</v>
      </c>
      <c r="C1071" s="200">
        <v>1.6955420000000001</v>
      </c>
      <c r="D1071" s="200">
        <v>1.5710580000000001</v>
      </c>
      <c r="E1071" s="200">
        <v>1.529407</v>
      </c>
      <c r="F1071" s="200">
        <v>1.5116099999999999</v>
      </c>
      <c r="G1071" s="200">
        <v>1.5457719999999999</v>
      </c>
      <c r="H1071" s="200">
        <v>1.554079</v>
      </c>
      <c r="I1071" s="200">
        <v>1.5579419999999999</v>
      </c>
      <c r="J1071" s="200">
        <v>1.5577289999999999</v>
      </c>
      <c r="K1071" s="200">
        <v>1.546079</v>
      </c>
      <c r="L1071" s="200">
        <v>1.5528500000000001</v>
      </c>
      <c r="M1071" s="200">
        <v>1.5522419999999999</v>
      </c>
      <c r="N1071" s="200">
        <v>1.562392</v>
      </c>
      <c r="O1071" s="200">
        <v>1.579885</v>
      </c>
      <c r="P1071" s="200">
        <v>1.5968169999999999</v>
      </c>
      <c r="Q1071" s="200">
        <v>1.604476</v>
      </c>
      <c r="R1071" s="200">
        <v>1.608479</v>
      </c>
      <c r="S1071" s="200">
        <v>1.623353</v>
      </c>
      <c r="T1071" s="200">
        <v>1.6415420000000001</v>
      </c>
      <c r="U1071" s="200">
        <v>1.6606920000000001</v>
      </c>
      <c r="V1071" s="200">
        <v>1.677332</v>
      </c>
      <c r="W1071" s="200">
        <v>1.694245</v>
      </c>
      <c r="X1071" s="200">
        <v>1.694672</v>
      </c>
      <c r="Y1071" s="200">
        <v>1.696421</v>
      </c>
      <c r="Z1071" s="200">
        <v>1.700949</v>
      </c>
      <c r="AA1071" s="200">
        <v>1.712861</v>
      </c>
      <c r="AB1071" s="200">
        <v>1.714073</v>
      </c>
      <c r="AC1071" s="200">
        <v>1.714108</v>
      </c>
      <c r="AD1071" s="200">
        <v>1.7196819999999999</v>
      </c>
      <c r="AE1071" s="200">
        <v>1.720726</v>
      </c>
      <c r="AF1071" s="198">
        <v>5.2700000000000002E-4</v>
      </c>
      <c r="AG1071" s="37"/>
    </row>
    <row r="1072" spans="1:33" ht="15" customHeight="1">
      <c r="A1072" s="36" t="s">
        <v>2459</v>
      </c>
      <c r="B1072" s="199" t="s">
        <v>2160</v>
      </c>
      <c r="C1072" s="200">
        <v>3.6689219999999998</v>
      </c>
      <c r="D1072" s="200">
        <v>3.5252129999999999</v>
      </c>
      <c r="E1072" s="200">
        <v>3.5022319999999998</v>
      </c>
      <c r="F1072" s="200">
        <v>3.5787200000000001</v>
      </c>
      <c r="G1072" s="200">
        <v>3.6644160000000001</v>
      </c>
      <c r="H1072" s="200">
        <v>3.732755</v>
      </c>
      <c r="I1072" s="200">
        <v>3.7933119999999998</v>
      </c>
      <c r="J1072" s="200">
        <v>3.856811</v>
      </c>
      <c r="K1072" s="200">
        <v>3.9287580000000002</v>
      </c>
      <c r="L1072" s="200">
        <v>3.9925220000000001</v>
      </c>
      <c r="M1072" s="200">
        <v>4.0438890000000001</v>
      </c>
      <c r="N1072" s="200">
        <v>4.083526</v>
      </c>
      <c r="O1072" s="200">
        <v>4.1336599999999999</v>
      </c>
      <c r="P1072" s="200">
        <v>4.221851</v>
      </c>
      <c r="Q1072" s="200">
        <v>4.2988150000000003</v>
      </c>
      <c r="R1072" s="200">
        <v>4.3769039999999997</v>
      </c>
      <c r="S1072" s="200">
        <v>4.4375439999999999</v>
      </c>
      <c r="T1072" s="200">
        <v>4.4985140000000001</v>
      </c>
      <c r="U1072" s="200">
        <v>4.5746250000000002</v>
      </c>
      <c r="V1072" s="200">
        <v>4.6622890000000003</v>
      </c>
      <c r="W1072" s="200">
        <v>4.7357139999999998</v>
      </c>
      <c r="X1072" s="200">
        <v>4.7852199999999998</v>
      </c>
      <c r="Y1072" s="200">
        <v>4.8635080000000004</v>
      </c>
      <c r="Z1072" s="200">
        <v>4.9458330000000004</v>
      </c>
      <c r="AA1072" s="200">
        <v>5.0193830000000004</v>
      </c>
      <c r="AB1072" s="200">
        <v>5.095377</v>
      </c>
      <c r="AC1072" s="200">
        <v>5.1636449999999998</v>
      </c>
      <c r="AD1072" s="200">
        <v>5.2329499999999998</v>
      </c>
      <c r="AE1072" s="200">
        <v>5.3086830000000003</v>
      </c>
      <c r="AF1072" s="198">
        <v>1.3282E-2</v>
      </c>
      <c r="AG1072" s="37"/>
    </row>
    <row r="1073" spans="1:33" ht="15" customHeight="1">
      <c r="A1073" s="36" t="s">
        <v>2460</v>
      </c>
      <c r="B1073" s="199" t="s">
        <v>2161</v>
      </c>
      <c r="C1073" s="200">
        <v>13.324515</v>
      </c>
      <c r="D1073" s="200">
        <v>12.871816000000001</v>
      </c>
      <c r="E1073" s="200">
        <v>12.852886</v>
      </c>
      <c r="F1073" s="200">
        <v>13.176488000000001</v>
      </c>
      <c r="G1073" s="200">
        <v>13.632574</v>
      </c>
      <c r="H1073" s="200">
        <v>14.039783999999999</v>
      </c>
      <c r="I1073" s="200">
        <v>14.366412</v>
      </c>
      <c r="J1073" s="200">
        <v>14.653627</v>
      </c>
      <c r="K1073" s="200">
        <v>14.868752000000001</v>
      </c>
      <c r="L1073" s="200">
        <v>15.113201</v>
      </c>
      <c r="M1073" s="200">
        <v>15.381695000000001</v>
      </c>
      <c r="N1073" s="200">
        <v>15.670774</v>
      </c>
      <c r="O1073" s="200">
        <v>15.917849</v>
      </c>
      <c r="P1073" s="200">
        <v>16.237622999999999</v>
      </c>
      <c r="Q1073" s="200">
        <v>16.510099</v>
      </c>
      <c r="R1073" s="200">
        <v>16.839943000000002</v>
      </c>
      <c r="S1073" s="200">
        <v>17.17708</v>
      </c>
      <c r="T1073" s="200">
        <v>17.472774999999999</v>
      </c>
      <c r="U1073" s="200">
        <v>17.799416999999998</v>
      </c>
      <c r="V1073" s="200">
        <v>18.182575</v>
      </c>
      <c r="W1073" s="200">
        <v>18.478294000000002</v>
      </c>
      <c r="X1073" s="200">
        <v>18.656027000000002</v>
      </c>
      <c r="Y1073" s="200">
        <v>18.922229999999999</v>
      </c>
      <c r="Z1073" s="200">
        <v>19.220749000000001</v>
      </c>
      <c r="AA1073" s="200">
        <v>19.485911999999999</v>
      </c>
      <c r="AB1073" s="200">
        <v>19.783550000000002</v>
      </c>
      <c r="AC1073" s="200">
        <v>20.080528000000001</v>
      </c>
      <c r="AD1073" s="200">
        <v>20.381187000000001</v>
      </c>
      <c r="AE1073" s="200">
        <v>20.675854000000001</v>
      </c>
      <c r="AF1073" s="198">
        <v>1.5814999999999999E-2</v>
      </c>
      <c r="AG1073" s="37"/>
    </row>
    <row r="1074" spans="1:33" ht="15" customHeight="1">
      <c r="A1074" s="36" t="s">
        <v>2461</v>
      </c>
      <c r="B1074" s="199" t="s">
        <v>2162</v>
      </c>
      <c r="C1074" s="200">
        <v>25.720367</v>
      </c>
      <c r="D1074" s="200">
        <v>25.523364999999998</v>
      </c>
      <c r="E1074" s="200">
        <v>25.500011000000001</v>
      </c>
      <c r="F1074" s="200">
        <v>26.333964999999999</v>
      </c>
      <c r="G1074" s="200">
        <v>27.85191</v>
      </c>
      <c r="H1074" s="200">
        <v>28.664494000000001</v>
      </c>
      <c r="I1074" s="200">
        <v>29.014441000000001</v>
      </c>
      <c r="J1074" s="200">
        <v>29.302208</v>
      </c>
      <c r="K1074" s="200">
        <v>29.288557000000001</v>
      </c>
      <c r="L1074" s="200">
        <v>29.404941999999998</v>
      </c>
      <c r="M1074" s="200">
        <v>29.841204000000001</v>
      </c>
      <c r="N1074" s="200">
        <v>29.963937999999999</v>
      </c>
      <c r="O1074" s="200">
        <v>30.269915000000001</v>
      </c>
      <c r="P1074" s="200">
        <v>30.654633</v>
      </c>
      <c r="Q1074" s="200">
        <v>30.897490999999999</v>
      </c>
      <c r="R1074" s="200">
        <v>31.339867000000002</v>
      </c>
      <c r="S1074" s="200">
        <v>31.796828999999999</v>
      </c>
      <c r="T1074" s="200">
        <v>32.055774999999997</v>
      </c>
      <c r="U1074" s="200">
        <v>32.484589</v>
      </c>
      <c r="V1074" s="200">
        <v>33.111747999999999</v>
      </c>
      <c r="W1074" s="200">
        <v>33.567146000000001</v>
      </c>
      <c r="X1074" s="200">
        <v>33.880656999999999</v>
      </c>
      <c r="Y1074" s="200">
        <v>34.054287000000002</v>
      </c>
      <c r="Z1074" s="200">
        <v>34.212341000000002</v>
      </c>
      <c r="AA1074" s="200">
        <v>34.453471999999998</v>
      </c>
      <c r="AB1074" s="200">
        <v>34.750957</v>
      </c>
      <c r="AC1074" s="200">
        <v>35.173985000000002</v>
      </c>
      <c r="AD1074" s="200">
        <v>35.532359999999997</v>
      </c>
      <c r="AE1074" s="200">
        <v>35.845516000000003</v>
      </c>
      <c r="AF1074" s="198">
        <v>1.1925E-2</v>
      </c>
      <c r="AG1074" s="37"/>
    </row>
    <row r="1075" spans="1:33" ht="15" customHeight="1">
      <c r="A1075" s="36" t="s">
        <v>2462</v>
      </c>
      <c r="B1075" s="199" t="s">
        <v>2163</v>
      </c>
      <c r="C1075" s="200">
        <v>17.731238999999999</v>
      </c>
      <c r="D1075" s="200">
        <v>17.523540000000001</v>
      </c>
      <c r="E1075" s="200">
        <v>17.335094000000002</v>
      </c>
      <c r="F1075" s="200">
        <v>17.832004999999999</v>
      </c>
      <c r="G1075" s="200">
        <v>18.970967999999999</v>
      </c>
      <c r="H1075" s="200">
        <v>19.532228</v>
      </c>
      <c r="I1075" s="200">
        <v>19.698725</v>
      </c>
      <c r="J1075" s="200">
        <v>19.852007</v>
      </c>
      <c r="K1075" s="200">
        <v>19.758171000000001</v>
      </c>
      <c r="L1075" s="200">
        <v>19.784776999999998</v>
      </c>
      <c r="M1075" s="200">
        <v>20.132035999999999</v>
      </c>
      <c r="N1075" s="200">
        <v>20.152901</v>
      </c>
      <c r="O1075" s="200">
        <v>20.306415999999999</v>
      </c>
      <c r="P1075" s="200">
        <v>20.524526999999999</v>
      </c>
      <c r="Q1075" s="200">
        <v>20.629857999999999</v>
      </c>
      <c r="R1075" s="200">
        <v>20.892464</v>
      </c>
      <c r="S1075" s="200">
        <v>21.164967000000001</v>
      </c>
      <c r="T1075" s="200">
        <v>21.231625000000001</v>
      </c>
      <c r="U1075" s="200">
        <v>21.428319999999999</v>
      </c>
      <c r="V1075" s="200">
        <v>21.809850999999998</v>
      </c>
      <c r="W1075" s="200">
        <v>22.054214000000002</v>
      </c>
      <c r="X1075" s="200">
        <v>22.159562999999999</v>
      </c>
      <c r="Y1075" s="200">
        <v>22.12002</v>
      </c>
      <c r="Z1075" s="200">
        <v>22.040652999999999</v>
      </c>
      <c r="AA1075" s="200">
        <v>22.047605999999998</v>
      </c>
      <c r="AB1075" s="200">
        <v>22.133982</v>
      </c>
      <c r="AC1075" s="200">
        <v>22.351140999999998</v>
      </c>
      <c r="AD1075" s="200">
        <v>22.497091000000001</v>
      </c>
      <c r="AE1075" s="200">
        <v>22.600178</v>
      </c>
      <c r="AF1075" s="198">
        <v>8.7030000000000007E-3</v>
      </c>
      <c r="AG1075" s="37"/>
    </row>
    <row r="1076" spans="1:33" ht="15" customHeight="1">
      <c r="A1076" s="36" t="s">
        <v>2463</v>
      </c>
      <c r="B1076" s="199" t="s">
        <v>2164</v>
      </c>
      <c r="C1076" s="200">
        <v>1.9417990000000001</v>
      </c>
      <c r="D1076" s="200">
        <v>1.881907</v>
      </c>
      <c r="E1076" s="200">
        <v>1.8563860000000001</v>
      </c>
      <c r="F1076" s="200">
        <v>1.881216</v>
      </c>
      <c r="G1076" s="200">
        <v>1.9156089999999999</v>
      </c>
      <c r="H1076" s="200">
        <v>1.929724</v>
      </c>
      <c r="I1076" s="200">
        <v>1.9162710000000001</v>
      </c>
      <c r="J1076" s="200">
        <v>1.905767</v>
      </c>
      <c r="K1076" s="200">
        <v>1.879319</v>
      </c>
      <c r="L1076" s="200">
        <v>1.8530990000000001</v>
      </c>
      <c r="M1076" s="200">
        <v>1.8384</v>
      </c>
      <c r="N1076" s="200">
        <v>1.818092</v>
      </c>
      <c r="O1076" s="200">
        <v>1.8232550000000001</v>
      </c>
      <c r="P1076" s="200">
        <v>1.8255520000000001</v>
      </c>
      <c r="Q1076" s="200">
        <v>1.815383</v>
      </c>
      <c r="R1076" s="200">
        <v>1.809992</v>
      </c>
      <c r="S1076" s="200">
        <v>1.816897</v>
      </c>
      <c r="T1076" s="200">
        <v>1.823221</v>
      </c>
      <c r="U1076" s="200">
        <v>1.808629</v>
      </c>
      <c r="V1076" s="200">
        <v>1.8054589999999999</v>
      </c>
      <c r="W1076" s="200">
        <v>1.8125929999999999</v>
      </c>
      <c r="X1076" s="200">
        <v>1.811207</v>
      </c>
      <c r="Y1076" s="200">
        <v>1.799523</v>
      </c>
      <c r="Z1076" s="200">
        <v>1.798756</v>
      </c>
      <c r="AA1076" s="200">
        <v>1.7991710000000001</v>
      </c>
      <c r="AB1076" s="200">
        <v>1.7946260000000001</v>
      </c>
      <c r="AC1076" s="200">
        <v>1.781549</v>
      </c>
      <c r="AD1076" s="200">
        <v>1.7724850000000001</v>
      </c>
      <c r="AE1076" s="200">
        <v>1.77159</v>
      </c>
      <c r="AF1076" s="198">
        <v>-3.271E-3</v>
      </c>
      <c r="AG1076" s="37"/>
    </row>
    <row r="1077" spans="1:33" ht="15" customHeight="1">
      <c r="A1077" s="36" t="s">
        <v>2464</v>
      </c>
      <c r="B1077" s="199" t="s">
        <v>2165</v>
      </c>
      <c r="C1077" s="200">
        <v>6.0473299999999997</v>
      </c>
      <c r="D1077" s="200">
        <v>6.1179180000000004</v>
      </c>
      <c r="E1077" s="200">
        <v>6.3085310000000003</v>
      </c>
      <c r="F1077" s="200">
        <v>6.6207440000000002</v>
      </c>
      <c r="G1077" s="200">
        <v>6.9653330000000002</v>
      </c>
      <c r="H1077" s="200">
        <v>7.2025420000000002</v>
      </c>
      <c r="I1077" s="200">
        <v>7.3994439999999999</v>
      </c>
      <c r="J1077" s="200">
        <v>7.5444329999999997</v>
      </c>
      <c r="K1077" s="200">
        <v>7.6510670000000003</v>
      </c>
      <c r="L1077" s="200">
        <v>7.7670640000000004</v>
      </c>
      <c r="M1077" s="200">
        <v>7.870768</v>
      </c>
      <c r="N1077" s="200">
        <v>7.9929439999999996</v>
      </c>
      <c r="O1077" s="200">
        <v>8.1402450000000002</v>
      </c>
      <c r="P1077" s="200">
        <v>8.3045539999999995</v>
      </c>
      <c r="Q1077" s="200">
        <v>8.4522510000000004</v>
      </c>
      <c r="R1077" s="200">
        <v>8.6374119999999994</v>
      </c>
      <c r="S1077" s="200">
        <v>8.8149660000000001</v>
      </c>
      <c r="T1077" s="200">
        <v>9.000928</v>
      </c>
      <c r="U1077" s="200">
        <v>9.2476369999999992</v>
      </c>
      <c r="V1077" s="200">
        <v>9.4964359999999992</v>
      </c>
      <c r="W1077" s="200">
        <v>9.7003380000000003</v>
      </c>
      <c r="X1077" s="200">
        <v>9.9098860000000002</v>
      </c>
      <c r="Y1077" s="200">
        <v>10.134746</v>
      </c>
      <c r="Z1077" s="200">
        <v>10.372930999999999</v>
      </c>
      <c r="AA1077" s="200">
        <v>10.606695999999999</v>
      </c>
      <c r="AB1077" s="200">
        <v>10.822350999999999</v>
      </c>
      <c r="AC1077" s="200">
        <v>11.041294000000001</v>
      </c>
      <c r="AD1077" s="200">
        <v>11.262783000000001</v>
      </c>
      <c r="AE1077" s="200">
        <v>11.473748000000001</v>
      </c>
      <c r="AF1077" s="198">
        <v>2.3137000000000001E-2</v>
      </c>
      <c r="AG1077" s="37"/>
    </row>
    <row r="1078" spans="1:33" ht="15" customHeight="1">
      <c r="A1078" s="36" t="s">
        <v>2465</v>
      </c>
      <c r="B1078" s="199" t="s">
        <v>2166</v>
      </c>
      <c r="C1078" s="200">
        <v>53.348736000000002</v>
      </c>
      <c r="D1078" s="200">
        <v>52.418559999999999</v>
      </c>
      <c r="E1078" s="200">
        <v>52.083199</v>
      </c>
      <c r="F1078" s="200">
        <v>53.061359000000003</v>
      </c>
      <c r="G1078" s="200">
        <v>55.275345000000002</v>
      </c>
      <c r="H1078" s="200">
        <v>57.103240999999997</v>
      </c>
      <c r="I1078" s="200">
        <v>58.141280999999999</v>
      </c>
      <c r="J1078" s="200">
        <v>58.991816999999998</v>
      </c>
      <c r="K1078" s="200">
        <v>59.422404999999998</v>
      </c>
      <c r="L1078" s="200">
        <v>60.218711999999996</v>
      </c>
      <c r="M1078" s="200">
        <v>61.812012000000003</v>
      </c>
      <c r="N1078" s="200">
        <v>63.257702000000002</v>
      </c>
      <c r="O1078" s="200">
        <v>64.654494999999997</v>
      </c>
      <c r="P1078" s="200">
        <v>66.444016000000005</v>
      </c>
      <c r="Q1078" s="200">
        <v>68.130875000000003</v>
      </c>
      <c r="R1078" s="200">
        <v>69.915229999999994</v>
      </c>
      <c r="S1078" s="200">
        <v>71.920531999999994</v>
      </c>
      <c r="T1078" s="200">
        <v>73.336166000000006</v>
      </c>
      <c r="U1078" s="200">
        <v>74.797461999999996</v>
      </c>
      <c r="V1078" s="200">
        <v>76.958015000000003</v>
      </c>
      <c r="W1078" s="200">
        <v>78.642653999999993</v>
      </c>
      <c r="X1078" s="200">
        <v>79.932357999999994</v>
      </c>
      <c r="Y1078" s="200">
        <v>80.713127</v>
      </c>
      <c r="Z1078" s="200">
        <v>81.085044999999994</v>
      </c>
      <c r="AA1078" s="200">
        <v>81.637383</v>
      </c>
      <c r="AB1078" s="200">
        <v>82.502243000000007</v>
      </c>
      <c r="AC1078" s="200">
        <v>83.431884999999994</v>
      </c>
      <c r="AD1078" s="200">
        <v>84.156661999999997</v>
      </c>
      <c r="AE1078" s="200">
        <v>85.470009000000005</v>
      </c>
      <c r="AF1078" s="198">
        <v>1.6975000000000001E-2</v>
      </c>
      <c r="AG1078" s="37"/>
    </row>
    <row r="1079" spans="1:33" ht="15" customHeight="1">
      <c r="A1079" s="36" t="s">
        <v>2466</v>
      </c>
      <c r="B1079" s="199" t="s">
        <v>2167</v>
      </c>
      <c r="C1079" s="200">
        <v>62.818928</v>
      </c>
      <c r="D1079" s="200">
        <v>62.768130999999997</v>
      </c>
      <c r="E1079" s="200">
        <v>63.539504999999998</v>
      </c>
      <c r="F1079" s="200">
        <v>64.970573000000002</v>
      </c>
      <c r="G1079" s="200">
        <v>68.739943999999994</v>
      </c>
      <c r="H1079" s="200">
        <v>71.822265999999999</v>
      </c>
      <c r="I1079" s="200">
        <v>73.413971000000004</v>
      </c>
      <c r="J1079" s="200">
        <v>74.976676999999995</v>
      </c>
      <c r="K1079" s="200">
        <v>76.533409000000006</v>
      </c>
      <c r="L1079" s="200">
        <v>78.772094999999993</v>
      </c>
      <c r="M1079" s="200">
        <v>82.175987000000006</v>
      </c>
      <c r="N1079" s="200">
        <v>85.020859000000002</v>
      </c>
      <c r="O1079" s="200">
        <v>87.798775000000006</v>
      </c>
      <c r="P1079" s="200">
        <v>90.921143000000001</v>
      </c>
      <c r="Q1079" s="200">
        <v>93.643478000000002</v>
      </c>
      <c r="R1079" s="200">
        <v>96.266113000000004</v>
      </c>
      <c r="S1079" s="200">
        <v>99.025040000000004</v>
      </c>
      <c r="T1079" s="200">
        <v>101.531548</v>
      </c>
      <c r="U1079" s="200">
        <v>104.07353999999999</v>
      </c>
      <c r="V1079" s="200">
        <v>107.257576</v>
      </c>
      <c r="W1079" s="200">
        <v>110.01931</v>
      </c>
      <c r="X1079" s="200">
        <v>112.236572</v>
      </c>
      <c r="Y1079" s="200">
        <v>114.281342</v>
      </c>
      <c r="Z1079" s="200">
        <v>116.17946600000001</v>
      </c>
      <c r="AA1079" s="200">
        <v>118.859306</v>
      </c>
      <c r="AB1079" s="200">
        <v>121.71296700000001</v>
      </c>
      <c r="AC1079" s="200">
        <v>124.683258</v>
      </c>
      <c r="AD1079" s="200">
        <v>127.31944300000001</v>
      </c>
      <c r="AE1079" s="200">
        <v>130.373199</v>
      </c>
      <c r="AF1079" s="198">
        <v>2.6419999999999999E-2</v>
      </c>
      <c r="AG1079" s="37"/>
    </row>
    <row r="1080" spans="1:33" ht="15" customHeight="1">
      <c r="A1080" s="36" t="s">
        <v>2467</v>
      </c>
      <c r="B1080" s="199" t="s">
        <v>2168</v>
      </c>
      <c r="C1080" s="200">
        <v>45.113124999999997</v>
      </c>
      <c r="D1080" s="200">
        <v>45.825394000000003</v>
      </c>
      <c r="E1080" s="200">
        <v>47.055641000000001</v>
      </c>
      <c r="F1080" s="200">
        <v>48.834285999999999</v>
      </c>
      <c r="G1080" s="200">
        <v>50.927031999999997</v>
      </c>
      <c r="H1080" s="200">
        <v>52.563361999999998</v>
      </c>
      <c r="I1080" s="200">
        <v>53.870818999999997</v>
      </c>
      <c r="J1080" s="200">
        <v>54.721393999999997</v>
      </c>
      <c r="K1080" s="200">
        <v>55.176040999999998</v>
      </c>
      <c r="L1080" s="200">
        <v>55.723602</v>
      </c>
      <c r="M1080" s="200">
        <v>56.532730000000001</v>
      </c>
      <c r="N1080" s="200">
        <v>57.319321000000002</v>
      </c>
      <c r="O1080" s="200">
        <v>58.258437999999998</v>
      </c>
      <c r="P1080" s="200">
        <v>59.109352000000001</v>
      </c>
      <c r="Q1080" s="200">
        <v>60.000328000000003</v>
      </c>
      <c r="R1080" s="200">
        <v>60.934325999999999</v>
      </c>
      <c r="S1080" s="200">
        <v>62.000976999999999</v>
      </c>
      <c r="T1080" s="200">
        <v>62.974353999999998</v>
      </c>
      <c r="U1080" s="200">
        <v>64.134720000000002</v>
      </c>
      <c r="V1080" s="200">
        <v>65.327972000000003</v>
      </c>
      <c r="W1080" s="200">
        <v>66.305442999999997</v>
      </c>
      <c r="X1080" s="200">
        <v>67.236144999999993</v>
      </c>
      <c r="Y1080" s="200">
        <v>68.030349999999999</v>
      </c>
      <c r="Z1080" s="200">
        <v>68.724914999999996</v>
      </c>
      <c r="AA1080" s="200">
        <v>69.493026999999998</v>
      </c>
      <c r="AB1080" s="200">
        <v>70.327231999999995</v>
      </c>
      <c r="AC1080" s="200">
        <v>71.179435999999995</v>
      </c>
      <c r="AD1080" s="200">
        <v>72.181304999999995</v>
      </c>
      <c r="AE1080" s="200">
        <v>73.229286000000002</v>
      </c>
      <c r="AF1080" s="198">
        <v>1.7451000000000001E-2</v>
      </c>
      <c r="AG1080" s="37"/>
    </row>
    <row r="1081" spans="1:33" ht="15" customHeight="1">
      <c r="A1081" s="36" t="s">
        <v>2468</v>
      </c>
      <c r="B1081" s="199" t="s">
        <v>2169</v>
      </c>
      <c r="C1081" s="200">
        <v>84.972885000000005</v>
      </c>
      <c r="D1081" s="200">
        <v>87.978606999999997</v>
      </c>
      <c r="E1081" s="200">
        <v>89.254593</v>
      </c>
      <c r="F1081" s="200">
        <v>89.108231000000004</v>
      </c>
      <c r="G1081" s="200">
        <v>90.077888000000002</v>
      </c>
      <c r="H1081" s="200">
        <v>92.134345999999994</v>
      </c>
      <c r="I1081" s="200">
        <v>93.751350000000002</v>
      </c>
      <c r="J1081" s="200">
        <v>94.643531999999993</v>
      </c>
      <c r="K1081" s="200">
        <v>95.763328999999999</v>
      </c>
      <c r="L1081" s="200">
        <v>97.417441999999994</v>
      </c>
      <c r="M1081" s="200">
        <v>100.18132799999999</v>
      </c>
      <c r="N1081" s="200">
        <v>102.655731</v>
      </c>
      <c r="O1081" s="200">
        <v>104.68396799999999</v>
      </c>
      <c r="P1081" s="200">
        <v>106.75412</v>
      </c>
      <c r="Q1081" s="200">
        <v>108.756012</v>
      </c>
      <c r="R1081" s="200">
        <v>110.23455800000001</v>
      </c>
      <c r="S1081" s="200">
        <v>111.924767</v>
      </c>
      <c r="T1081" s="200">
        <v>113.418007</v>
      </c>
      <c r="U1081" s="200">
        <v>115.664276</v>
      </c>
      <c r="V1081" s="200">
        <v>118.39138</v>
      </c>
      <c r="W1081" s="200">
        <v>120.79529599999999</v>
      </c>
      <c r="X1081" s="200">
        <v>122.874039</v>
      </c>
      <c r="Y1081" s="200">
        <v>124.575592</v>
      </c>
      <c r="Z1081" s="200">
        <v>126.364555</v>
      </c>
      <c r="AA1081" s="200">
        <v>128.65220600000001</v>
      </c>
      <c r="AB1081" s="200">
        <v>131.13549800000001</v>
      </c>
      <c r="AC1081" s="200">
        <v>133.491928</v>
      </c>
      <c r="AD1081" s="200">
        <v>135.792282</v>
      </c>
      <c r="AE1081" s="200">
        <v>138.489441</v>
      </c>
      <c r="AF1081" s="198">
        <v>1.7597999999999999E-2</v>
      </c>
      <c r="AG1081" s="37"/>
    </row>
    <row r="1082" spans="1:33" ht="15" customHeight="1">
      <c r="A1082" s="36" t="s">
        <v>2469</v>
      </c>
      <c r="B1082" s="229" t="s">
        <v>2170</v>
      </c>
      <c r="C1082" s="230">
        <v>11.155306</v>
      </c>
      <c r="D1082" s="230">
        <v>11.232578</v>
      </c>
      <c r="E1082" s="230">
        <v>11.412746</v>
      </c>
      <c r="F1082" s="230">
        <v>11.749079999999999</v>
      </c>
      <c r="G1082" s="230">
        <v>12.136953</v>
      </c>
      <c r="H1082" s="230">
        <v>12.479901999999999</v>
      </c>
      <c r="I1082" s="230">
        <v>12.761760000000001</v>
      </c>
      <c r="J1082" s="230">
        <v>12.997349</v>
      </c>
      <c r="K1082" s="230">
        <v>13.188415000000001</v>
      </c>
      <c r="L1082" s="230">
        <v>13.32776</v>
      </c>
      <c r="M1082" s="230">
        <v>13.691788000000001</v>
      </c>
      <c r="N1082" s="230">
        <v>14.176247999999999</v>
      </c>
      <c r="O1082" s="230">
        <v>14.659003999999999</v>
      </c>
      <c r="P1082" s="230">
        <v>15.18716</v>
      </c>
      <c r="Q1082" s="230">
        <v>15.696051000000001</v>
      </c>
      <c r="R1082" s="230">
        <v>16.226467</v>
      </c>
      <c r="S1082" s="230">
        <v>16.820509000000001</v>
      </c>
      <c r="T1082" s="230">
        <v>17.407368000000002</v>
      </c>
      <c r="U1082" s="230">
        <v>17.990908000000001</v>
      </c>
      <c r="V1082" s="230">
        <v>18.632750000000001</v>
      </c>
      <c r="W1082" s="230">
        <v>19.231204999999999</v>
      </c>
      <c r="X1082" s="230">
        <v>19.827352999999999</v>
      </c>
      <c r="Y1082" s="230">
        <v>20.415852000000001</v>
      </c>
      <c r="Z1082" s="230">
        <v>20.986409999999999</v>
      </c>
      <c r="AA1082" s="230">
        <v>21.608537999999999</v>
      </c>
      <c r="AB1082" s="230">
        <v>22.269207000000002</v>
      </c>
      <c r="AC1082" s="230">
        <v>22.974316000000002</v>
      </c>
      <c r="AD1082" s="230">
        <v>23.695468999999999</v>
      </c>
      <c r="AE1082" s="230">
        <v>24.486052999999998</v>
      </c>
      <c r="AF1082" s="231">
        <v>2.8476000000000001E-2</v>
      </c>
      <c r="AG1082" s="37"/>
    </row>
    <row r="1083" spans="1:33" ht="15" customHeight="1">
      <c r="A1083" s="36" t="s">
        <v>2470</v>
      </c>
      <c r="B1083" s="199" t="s">
        <v>2171</v>
      </c>
      <c r="C1083" s="200">
        <v>12.806755000000001</v>
      </c>
      <c r="D1083" s="200">
        <v>12.702487</v>
      </c>
      <c r="E1083" s="200">
        <v>12.705632</v>
      </c>
      <c r="F1083" s="200">
        <v>12.384795</v>
      </c>
      <c r="G1083" s="200">
        <v>12.351266000000001</v>
      </c>
      <c r="H1083" s="200">
        <v>12.410564000000001</v>
      </c>
      <c r="I1083" s="200">
        <v>12.522487</v>
      </c>
      <c r="J1083" s="200">
        <v>12.646469</v>
      </c>
      <c r="K1083" s="200">
        <v>12.753223999999999</v>
      </c>
      <c r="L1083" s="200">
        <v>12.844503</v>
      </c>
      <c r="M1083" s="200">
        <v>13.084244999999999</v>
      </c>
      <c r="N1083" s="200">
        <v>13.319089</v>
      </c>
      <c r="O1083" s="200">
        <v>13.562929</v>
      </c>
      <c r="P1083" s="200">
        <v>13.784323000000001</v>
      </c>
      <c r="Q1083" s="200">
        <v>13.936245</v>
      </c>
      <c r="R1083" s="200">
        <v>14.125920000000001</v>
      </c>
      <c r="S1083" s="200">
        <v>14.357564</v>
      </c>
      <c r="T1083" s="200">
        <v>14.575169000000001</v>
      </c>
      <c r="U1083" s="200">
        <v>14.798427999999999</v>
      </c>
      <c r="V1083" s="200">
        <v>15.051608</v>
      </c>
      <c r="W1083" s="200">
        <v>15.269619</v>
      </c>
      <c r="X1083" s="200">
        <v>15.453139</v>
      </c>
      <c r="Y1083" s="200">
        <v>15.616167000000001</v>
      </c>
      <c r="Z1083" s="200">
        <v>15.779111</v>
      </c>
      <c r="AA1083" s="200">
        <v>15.985925</v>
      </c>
      <c r="AB1083" s="200">
        <v>16.201414</v>
      </c>
      <c r="AC1083" s="200">
        <v>16.420134000000001</v>
      </c>
      <c r="AD1083" s="200">
        <v>16.632117999999998</v>
      </c>
      <c r="AE1083" s="200">
        <v>16.87162</v>
      </c>
      <c r="AF1083" s="198">
        <v>9.894E-3</v>
      </c>
      <c r="AG1083" s="37"/>
    </row>
    <row r="1084" spans="1:33" ht="15" customHeight="1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>
      <c r="A1085" s="36" t="s">
        <v>2471</v>
      </c>
      <c r="B1085" s="201" t="s">
        <v>2172</v>
      </c>
      <c r="C1085" s="197">
        <v>1799.420044</v>
      </c>
      <c r="D1085" s="197">
        <v>1803.6400149999999</v>
      </c>
      <c r="E1085" s="197">
        <v>1802.3824460000001</v>
      </c>
      <c r="F1085" s="197">
        <v>1826.0297849999999</v>
      </c>
      <c r="G1085" s="197">
        <v>1860.1168210000001</v>
      </c>
      <c r="H1085" s="197">
        <v>1884.5896</v>
      </c>
      <c r="I1085" s="197">
        <v>1910.3082280000001</v>
      </c>
      <c r="J1085" s="197">
        <v>1932.0505370000001</v>
      </c>
      <c r="K1085" s="197">
        <v>1947.1345209999999</v>
      </c>
      <c r="L1085" s="197">
        <v>1961.6030270000001</v>
      </c>
      <c r="M1085" s="197">
        <v>1983.3439940000001</v>
      </c>
      <c r="N1085" s="197">
        <v>2004.189453</v>
      </c>
      <c r="O1085" s="197">
        <v>2025.7667240000001</v>
      </c>
      <c r="P1085" s="197">
        <v>2048.3859859999998</v>
      </c>
      <c r="Q1085" s="197">
        <v>2066.5729980000001</v>
      </c>
      <c r="R1085" s="197">
        <v>2087.7124020000001</v>
      </c>
      <c r="S1085" s="197">
        <v>2111.236328</v>
      </c>
      <c r="T1085" s="197">
        <v>2130.7814939999998</v>
      </c>
      <c r="U1085" s="197">
        <v>2158.1455080000001</v>
      </c>
      <c r="V1085" s="197">
        <v>2189.5695799999999</v>
      </c>
      <c r="W1085" s="197">
        <v>2215.8151859999998</v>
      </c>
      <c r="X1085" s="197">
        <v>2240.4990229999999</v>
      </c>
      <c r="Y1085" s="197">
        <v>2260.361328</v>
      </c>
      <c r="Z1085" s="197">
        <v>2278.25</v>
      </c>
      <c r="AA1085" s="197">
        <v>2297.6672359999998</v>
      </c>
      <c r="AB1085" s="197">
        <v>2318.7165530000002</v>
      </c>
      <c r="AC1085" s="197">
        <v>2346.453857</v>
      </c>
      <c r="AD1085" s="197">
        <v>2372.7414549999999</v>
      </c>
      <c r="AE1085" s="197">
        <v>2400.0651859999998</v>
      </c>
      <c r="AF1085" s="195">
        <v>1.034E-2</v>
      </c>
      <c r="AG1085" s="37"/>
    </row>
    <row r="1086" spans="1:33" ht="12" customHeight="1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>
      <c r="A1088" s="35"/>
      <c r="B1088" s="216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>
      <c r="B1089" s="37" t="s">
        <v>2173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>
      <c r="B1090" s="37" t="s">
        <v>2567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>
      <c r="B1179" s="221"/>
      <c r="C1179" s="221"/>
      <c r="D1179" s="221"/>
      <c r="E1179" s="221"/>
      <c r="F1179" s="221"/>
      <c r="G1179" s="221"/>
      <c r="H1179" s="221"/>
      <c r="I1179" s="221"/>
      <c r="J1179" s="221"/>
      <c r="K1179" s="221"/>
      <c r="L1179" s="221"/>
      <c r="M1179" s="221"/>
      <c r="N1179" s="221"/>
      <c r="O1179" s="221"/>
      <c r="P1179" s="221"/>
      <c r="Q1179" s="221"/>
      <c r="R1179" s="221"/>
      <c r="S1179" s="221"/>
      <c r="T1179" s="221"/>
      <c r="U1179" s="221"/>
      <c r="V1179" s="221"/>
      <c r="W1179" s="221"/>
      <c r="X1179" s="221"/>
      <c r="Y1179" s="221"/>
      <c r="Z1179" s="221"/>
      <c r="AA1179" s="221"/>
      <c r="AB1179" s="221"/>
      <c r="AC1179" s="221"/>
      <c r="AD1179" s="221"/>
      <c r="AE1179" s="221"/>
      <c r="AF1179" s="221"/>
      <c r="AG1179" s="37"/>
    </row>
    <row r="1180" spans="2:33" ht="15" customHeight="1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>
      <c r="A1185" s="36" t="s">
        <v>2472</v>
      </c>
      <c r="B1185" s="205" t="s">
        <v>2473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7" t="s">
        <v>1999</v>
      </c>
      <c r="AG1185" s="37"/>
    </row>
    <row r="1186" spans="1:33" ht="15" customHeight="1">
      <c r="A1186" s="35"/>
      <c r="B1186" s="206" t="s">
        <v>2474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7" t="s">
        <v>2000</v>
      </c>
      <c r="AG1186" s="37"/>
    </row>
    <row r="1187" spans="1:33" ht="15" customHeight="1">
      <c r="A1187" s="35"/>
      <c r="B1187" s="206"/>
      <c r="C1187" s="189"/>
      <c r="D1187" s="189"/>
      <c r="E1187" s="189"/>
      <c r="F1187" s="189"/>
      <c r="G1187" s="189"/>
      <c r="H1187" s="189"/>
      <c r="I1187" s="189"/>
      <c r="J1187" s="189"/>
      <c r="K1187" s="189"/>
      <c r="L1187" s="189"/>
      <c r="M1187" s="189"/>
      <c r="N1187" s="189"/>
      <c r="O1187" s="189"/>
      <c r="P1187" s="189"/>
      <c r="Q1187" s="189"/>
      <c r="R1187" s="189"/>
      <c r="S1187" s="189"/>
      <c r="T1187" s="189"/>
      <c r="U1187" s="189"/>
      <c r="V1187" s="189"/>
      <c r="W1187" s="189"/>
      <c r="X1187" s="189"/>
      <c r="Y1187" s="189"/>
      <c r="Z1187" s="189"/>
      <c r="AA1187" s="189"/>
      <c r="AB1187" s="189"/>
      <c r="AC1187" s="189"/>
      <c r="AD1187" s="189"/>
      <c r="AE1187" s="189"/>
      <c r="AF1187" s="187" t="s">
        <v>2099</v>
      </c>
      <c r="AG1187" s="37"/>
    </row>
    <row r="1188" spans="1:33" ht="15" customHeight="1" thickBot="1">
      <c r="A1188" s="35"/>
      <c r="B1188" s="207" t="s">
        <v>2132</v>
      </c>
      <c r="C1188" s="207">
        <v>2022</v>
      </c>
      <c r="D1188" s="207">
        <v>2023</v>
      </c>
      <c r="E1188" s="207">
        <v>2024</v>
      </c>
      <c r="F1188" s="207">
        <v>2025</v>
      </c>
      <c r="G1188" s="207">
        <v>2026</v>
      </c>
      <c r="H1188" s="207">
        <v>2027</v>
      </c>
      <c r="I1188" s="207">
        <v>2028</v>
      </c>
      <c r="J1188" s="207">
        <v>2029</v>
      </c>
      <c r="K1188" s="207">
        <v>2030</v>
      </c>
      <c r="L1188" s="207">
        <v>2031</v>
      </c>
      <c r="M1188" s="207">
        <v>2032</v>
      </c>
      <c r="N1188" s="207">
        <v>2033</v>
      </c>
      <c r="O1188" s="207">
        <v>2034</v>
      </c>
      <c r="P1188" s="207">
        <v>2035</v>
      </c>
      <c r="Q1188" s="207">
        <v>2036</v>
      </c>
      <c r="R1188" s="207">
        <v>2037</v>
      </c>
      <c r="S1188" s="207">
        <v>2038</v>
      </c>
      <c r="T1188" s="207">
        <v>2039</v>
      </c>
      <c r="U1188" s="207">
        <v>2040</v>
      </c>
      <c r="V1188" s="207">
        <v>2041</v>
      </c>
      <c r="W1188" s="207">
        <v>2042</v>
      </c>
      <c r="X1188" s="207">
        <v>2043</v>
      </c>
      <c r="Y1188" s="207">
        <v>2044</v>
      </c>
      <c r="Z1188" s="207">
        <v>2045</v>
      </c>
      <c r="AA1188" s="207">
        <v>2046</v>
      </c>
      <c r="AB1188" s="207">
        <v>2047</v>
      </c>
      <c r="AC1188" s="207">
        <v>2048</v>
      </c>
      <c r="AD1188" s="207">
        <v>2049</v>
      </c>
      <c r="AE1188" s="207">
        <v>2050</v>
      </c>
      <c r="AF1188" s="208">
        <v>2050</v>
      </c>
      <c r="AG1188" s="37"/>
    </row>
    <row r="1189" spans="1:33" ht="15" customHeight="1" thickTop="1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>
      <c r="A1190" s="36" t="s">
        <v>2475</v>
      </c>
      <c r="B1190" s="201" t="s">
        <v>2133</v>
      </c>
      <c r="C1190" s="197">
        <v>19750.261718999998</v>
      </c>
      <c r="D1190" s="197">
        <v>19905.609375</v>
      </c>
      <c r="E1190" s="197">
        <v>20081.880859000001</v>
      </c>
      <c r="F1190" s="197">
        <v>20386.224609000001</v>
      </c>
      <c r="G1190" s="197">
        <v>20841.882812</v>
      </c>
      <c r="H1190" s="197">
        <v>21287.755859000001</v>
      </c>
      <c r="I1190" s="197">
        <v>21695.880859000001</v>
      </c>
      <c r="J1190" s="197">
        <v>22060.623047000001</v>
      </c>
      <c r="K1190" s="197">
        <v>22380.796875</v>
      </c>
      <c r="L1190" s="197">
        <v>22721.648438</v>
      </c>
      <c r="M1190" s="197">
        <v>23132.277343999998</v>
      </c>
      <c r="N1190" s="197">
        <v>23585.296875</v>
      </c>
      <c r="O1190" s="197">
        <v>24054.847656000002</v>
      </c>
      <c r="P1190" s="197">
        <v>24533.841797000001</v>
      </c>
      <c r="Q1190" s="197">
        <v>25026.417968999998</v>
      </c>
      <c r="R1190" s="197">
        <v>25540.740234000001</v>
      </c>
      <c r="S1190" s="197">
        <v>26075.976562</v>
      </c>
      <c r="T1190" s="197">
        <v>26606.574218999998</v>
      </c>
      <c r="U1190" s="197">
        <v>27195.669922000001</v>
      </c>
      <c r="V1190" s="197">
        <v>27810.150390999999</v>
      </c>
      <c r="W1190" s="197">
        <v>28404.6875</v>
      </c>
      <c r="X1190" s="197">
        <v>28996.335938</v>
      </c>
      <c r="Y1190" s="197">
        <v>29571.818359000001</v>
      </c>
      <c r="Z1190" s="197">
        <v>30144.392577999999</v>
      </c>
      <c r="AA1190" s="197">
        <v>30744.0625</v>
      </c>
      <c r="AB1190" s="197">
        <v>31369.007812</v>
      </c>
      <c r="AC1190" s="197">
        <v>32033.580077999999</v>
      </c>
      <c r="AD1190" s="197">
        <v>32711.115234000001</v>
      </c>
      <c r="AE1190" s="197">
        <v>33403.691405999998</v>
      </c>
      <c r="AF1190" s="195">
        <v>1.8945E-2</v>
      </c>
      <c r="AG1190" s="37"/>
    </row>
    <row r="1191" spans="1:33" ht="15" customHeight="1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>
      <c r="A1192" s="36" t="s">
        <v>2476</v>
      </c>
      <c r="B1192" s="201" t="s">
        <v>2134</v>
      </c>
      <c r="C1192" s="197">
        <v>11.279208000000001</v>
      </c>
      <c r="D1192" s="197">
        <v>11.477911000000001</v>
      </c>
      <c r="E1192" s="197">
        <v>11.488782</v>
      </c>
      <c r="F1192" s="197">
        <v>11.527824000000001</v>
      </c>
      <c r="G1192" s="197">
        <v>11.633710000000001</v>
      </c>
      <c r="H1192" s="197">
        <v>11.766584</v>
      </c>
      <c r="I1192" s="197">
        <v>11.900788</v>
      </c>
      <c r="J1192" s="197">
        <v>12.012943999999999</v>
      </c>
      <c r="K1192" s="197">
        <v>12.094754</v>
      </c>
      <c r="L1192" s="197">
        <v>12.165592</v>
      </c>
      <c r="M1192" s="197">
        <v>12.263374000000001</v>
      </c>
      <c r="N1192" s="197">
        <v>12.380276</v>
      </c>
      <c r="O1192" s="197">
        <v>12.529563</v>
      </c>
      <c r="P1192" s="197">
        <v>12.673717999999999</v>
      </c>
      <c r="Q1192" s="197">
        <v>12.788114999999999</v>
      </c>
      <c r="R1192" s="197">
        <v>12.906219</v>
      </c>
      <c r="S1192" s="197">
        <v>13.031857</v>
      </c>
      <c r="T1192" s="197">
        <v>13.153025</v>
      </c>
      <c r="U1192" s="197">
        <v>13.283277999999999</v>
      </c>
      <c r="V1192" s="197">
        <v>13.408621</v>
      </c>
      <c r="W1192" s="197">
        <v>13.540286999999999</v>
      </c>
      <c r="X1192" s="197">
        <v>13.654588</v>
      </c>
      <c r="Y1192" s="197">
        <v>13.757885999999999</v>
      </c>
      <c r="Z1192" s="197">
        <v>13.862755999999999</v>
      </c>
      <c r="AA1192" s="197">
        <v>13.976967999999999</v>
      </c>
      <c r="AB1192" s="197">
        <v>14.106583000000001</v>
      </c>
      <c r="AC1192" s="197">
        <v>14.245155</v>
      </c>
      <c r="AD1192" s="197">
        <v>14.389381</v>
      </c>
      <c r="AE1192" s="197">
        <v>14.541240999999999</v>
      </c>
      <c r="AF1192" s="195">
        <v>9.1140000000000006E-3</v>
      </c>
      <c r="AG1192" s="37"/>
    </row>
    <row r="1193" spans="1:33" ht="15" customHeight="1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>
      <c r="A1194" s="35"/>
      <c r="B1194" s="201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>
      <c r="A1196" s="35"/>
      <c r="B1196" s="201" t="s">
        <v>2135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>
      <c r="A1197" s="36" t="s">
        <v>2477</v>
      </c>
      <c r="B1197" s="199" t="s">
        <v>2136</v>
      </c>
      <c r="C1197" s="200">
        <v>47.488261999999999</v>
      </c>
      <c r="D1197" s="200">
        <v>47.337502000000001</v>
      </c>
      <c r="E1197" s="200">
        <v>47.725383999999998</v>
      </c>
      <c r="F1197" s="200">
        <v>48.303187999999999</v>
      </c>
      <c r="G1197" s="200">
        <v>48.968184999999998</v>
      </c>
      <c r="H1197" s="200">
        <v>49.551296000000001</v>
      </c>
      <c r="I1197" s="200">
        <v>50.116463000000003</v>
      </c>
      <c r="J1197" s="200">
        <v>50.628337999999999</v>
      </c>
      <c r="K1197" s="200">
        <v>51.073169999999998</v>
      </c>
      <c r="L1197" s="200">
        <v>51.563907999999998</v>
      </c>
      <c r="M1197" s="200">
        <v>52.044578999999999</v>
      </c>
      <c r="N1197" s="200">
        <v>52.539439999999999</v>
      </c>
      <c r="O1197" s="200">
        <v>53.019077000000003</v>
      </c>
      <c r="P1197" s="200">
        <v>53.515186</v>
      </c>
      <c r="Q1197" s="200">
        <v>53.916775000000001</v>
      </c>
      <c r="R1197" s="200">
        <v>54.392268999999999</v>
      </c>
      <c r="S1197" s="200">
        <v>54.865211000000002</v>
      </c>
      <c r="T1197" s="200">
        <v>55.351188999999998</v>
      </c>
      <c r="U1197" s="200">
        <v>55.931831000000003</v>
      </c>
      <c r="V1197" s="200">
        <v>56.512337000000002</v>
      </c>
      <c r="W1197" s="200">
        <v>57.017116999999999</v>
      </c>
      <c r="X1197" s="200">
        <v>57.504299000000003</v>
      </c>
      <c r="Y1197" s="200">
        <v>57.955013000000001</v>
      </c>
      <c r="Z1197" s="200">
        <v>58.421191999999998</v>
      </c>
      <c r="AA1197" s="200">
        <v>58.893543000000001</v>
      </c>
      <c r="AB1197" s="200">
        <v>59.362060999999997</v>
      </c>
      <c r="AC1197" s="200">
        <v>59.832873999999997</v>
      </c>
      <c r="AD1197" s="200">
        <v>60.307606</v>
      </c>
      <c r="AE1197" s="200">
        <v>60.775463000000002</v>
      </c>
      <c r="AF1197" s="198">
        <v>8.8500000000000002E-3</v>
      </c>
      <c r="AG1197" s="37"/>
    </row>
    <row r="1198" spans="1:33" ht="15" customHeight="1">
      <c r="A1198" s="36" t="s">
        <v>2478</v>
      </c>
      <c r="B1198" s="199" t="s">
        <v>2137</v>
      </c>
      <c r="C1198" s="200">
        <v>105.480362</v>
      </c>
      <c r="D1198" s="200">
        <v>103.054131</v>
      </c>
      <c r="E1198" s="200">
        <v>103.486656</v>
      </c>
      <c r="F1198" s="200">
        <v>104.350266</v>
      </c>
      <c r="G1198" s="200">
        <v>105.59123200000001</v>
      </c>
      <c r="H1198" s="200">
        <v>105.97807299999999</v>
      </c>
      <c r="I1198" s="200">
        <v>106.77224699999999</v>
      </c>
      <c r="J1198" s="200">
        <v>107.05555699999999</v>
      </c>
      <c r="K1198" s="200">
        <v>107.369888</v>
      </c>
      <c r="L1198" s="200">
        <v>107.591728</v>
      </c>
      <c r="M1198" s="200">
        <v>108.25726299999999</v>
      </c>
      <c r="N1198" s="200">
        <v>108.92079200000001</v>
      </c>
      <c r="O1198" s="200">
        <v>109.377556</v>
      </c>
      <c r="P1198" s="200">
        <v>109.895355</v>
      </c>
      <c r="Q1198" s="200">
        <v>110.02087400000001</v>
      </c>
      <c r="R1198" s="200">
        <v>110.42192799999999</v>
      </c>
      <c r="S1198" s="200">
        <v>110.581947</v>
      </c>
      <c r="T1198" s="200">
        <v>110.517464</v>
      </c>
      <c r="U1198" s="200">
        <v>110.996002</v>
      </c>
      <c r="V1198" s="200">
        <v>111.48453499999999</v>
      </c>
      <c r="W1198" s="200">
        <v>112.071579</v>
      </c>
      <c r="X1198" s="200">
        <v>112.98355100000001</v>
      </c>
      <c r="Y1198" s="200">
        <v>113.564926</v>
      </c>
      <c r="Z1198" s="200">
        <v>113.93596599999999</v>
      </c>
      <c r="AA1198" s="200">
        <v>113.819199</v>
      </c>
      <c r="AB1198" s="200">
        <v>113.48065200000001</v>
      </c>
      <c r="AC1198" s="200">
        <v>114.133888</v>
      </c>
      <c r="AD1198" s="200">
        <v>114.60745199999999</v>
      </c>
      <c r="AE1198" s="200">
        <v>114.61341899999999</v>
      </c>
      <c r="AF1198" s="198">
        <v>2.97E-3</v>
      </c>
      <c r="AG1198" s="37"/>
    </row>
    <row r="1199" spans="1:33" ht="15" customHeight="1">
      <c r="A1199" s="36" t="s">
        <v>2479</v>
      </c>
      <c r="B1199" s="199" t="s">
        <v>2138</v>
      </c>
      <c r="C1199" s="200">
        <v>129.22640999999999</v>
      </c>
      <c r="D1199" s="200">
        <v>128.062119</v>
      </c>
      <c r="E1199" s="200">
        <v>128.06942699999999</v>
      </c>
      <c r="F1199" s="200">
        <v>130.28903199999999</v>
      </c>
      <c r="G1199" s="200">
        <v>132.11352500000001</v>
      </c>
      <c r="H1199" s="200">
        <v>132.780609</v>
      </c>
      <c r="I1199" s="200">
        <v>134.56658899999999</v>
      </c>
      <c r="J1199" s="200">
        <v>138.46688800000001</v>
      </c>
      <c r="K1199" s="200">
        <v>140.92025799999999</v>
      </c>
      <c r="L1199" s="200">
        <v>141.62994399999999</v>
      </c>
      <c r="M1199" s="200">
        <v>142.20091199999999</v>
      </c>
      <c r="N1199" s="200">
        <v>143.299362</v>
      </c>
      <c r="O1199" s="200">
        <v>144.441284</v>
      </c>
      <c r="P1199" s="200">
        <v>146.080826</v>
      </c>
      <c r="Q1199" s="200">
        <v>148.184021</v>
      </c>
      <c r="R1199" s="200">
        <v>150.56625399999999</v>
      </c>
      <c r="S1199" s="200">
        <v>153.287903</v>
      </c>
      <c r="T1199" s="200">
        <v>155.89198300000001</v>
      </c>
      <c r="U1199" s="200">
        <v>159.10081500000001</v>
      </c>
      <c r="V1199" s="200">
        <v>163.049789</v>
      </c>
      <c r="W1199" s="200">
        <v>166.036743</v>
      </c>
      <c r="X1199" s="200">
        <v>168.459091</v>
      </c>
      <c r="Y1199" s="200">
        <v>170.68502799999999</v>
      </c>
      <c r="Z1199" s="200">
        <v>173.09916699999999</v>
      </c>
      <c r="AA1199" s="200">
        <v>175.84198000000001</v>
      </c>
      <c r="AB1199" s="200">
        <v>178.64415</v>
      </c>
      <c r="AC1199" s="200">
        <v>181.275116</v>
      </c>
      <c r="AD1199" s="200">
        <v>184.06452899999999</v>
      </c>
      <c r="AE1199" s="200">
        <v>187.48814400000001</v>
      </c>
      <c r="AF1199" s="198">
        <v>1.338E-2</v>
      </c>
      <c r="AG1199" s="37"/>
    </row>
    <row r="1200" spans="1:33" ht="15" customHeight="1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>
      <c r="A1201" s="35"/>
      <c r="B1201" s="201" t="s">
        <v>2139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>
      <c r="A1202" s="36" t="s">
        <v>2480</v>
      </c>
      <c r="B1202" s="199" t="s">
        <v>2140</v>
      </c>
      <c r="C1202" s="200">
        <v>51.599930000000001</v>
      </c>
      <c r="D1202" s="200">
        <v>52.639342999999997</v>
      </c>
      <c r="E1202" s="200">
        <v>53.436095999999999</v>
      </c>
      <c r="F1202" s="200">
        <v>54.297642000000003</v>
      </c>
      <c r="G1202" s="200">
        <v>55.408507999999998</v>
      </c>
      <c r="H1202" s="200">
        <v>56.564922000000003</v>
      </c>
      <c r="I1202" s="200">
        <v>57.74736</v>
      </c>
      <c r="J1202" s="200">
        <v>58.880291</v>
      </c>
      <c r="K1202" s="200">
        <v>59.986584000000001</v>
      </c>
      <c r="L1202" s="200">
        <v>61.161411000000001</v>
      </c>
      <c r="M1202" s="200">
        <v>62.212432999999997</v>
      </c>
      <c r="N1202" s="200">
        <v>63.185702999999997</v>
      </c>
      <c r="O1202" s="200">
        <v>64.19838</v>
      </c>
      <c r="P1202" s="200">
        <v>65.292327999999998</v>
      </c>
      <c r="Q1202" s="200">
        <v>66.410904000000002</v>
      </c>
      <c r="R1202" s="200">
        <v>67.586319000000003</v>
      </c>
      <c r="S1202" s="200">
        <v>68.727699000000001</v>
      </c>
      <c r="T1202" s="200">
        <v>69.880782999999994</v>
      </c>
      <c r="U1202" s="200">
        <v>71.136527999999998</v>
      </c>
      <c r="V1202" s="200">
        <v>72.375731999999999</v>
      </c>
      <c r="W1202" s="200">
        <v>73.606093999999999</v>
      </c>
      <c r="X1202" s="200">
        <v>74.847504000000001</v>
      </c>
      <c r="Y1202" s="200">
        <v>76.083068999999995</v>
      </c>
      <c r="Z1202" s="200">
        <v>77.316192999999998</v>
      </c>
      <c r="AA1202" s="200">
        <v>78.527343999999999</v>
      </c>
      <c r="AB1202" s="200">
        <v>79.762383</v>
      </c>
      <c r="AC1202" s="200">
        <v>81.024985999999998</v>
      </c>
      <c r="AD1202" s="200">
        <v>82.293282000000005</v>
      </c>
      <c r="AE1202" s="200">
        <v>83.575989000000007</v>
      </c>
      <c r="AF1202" s="198">
        <v>1.7371999999999999E-2</v>
      </c>
      <c r="AG1202" s="37"/>
    </row>
    <row r="1203" spans="1:33" ht="15" customHeight="1">
      <c r="A1203" s="36" t="s">
        <v>2481</v>
      </c>
      <c r="B1203" s="199" t="s">
        <v>2141</v>
      </c>
      <c r="C1203" s="200">
        <v>7.3676649999999997</v>
      </c>
      <c r="D1203" s="200">
        <v>7.2924530000000001</v>
      </c>
      <c r="E1203" s="200">
        <v>7.2454000000000001</v>
      </c>
      <c r="F1203" s="200">
        <v>7.2088289999999997</v>
      </c>
      <c r="G1203" s="200">
        <v>7.2261100000000003</v>
      </c>
      <c r="H1203" s="200">
        <v>7.2894329999999998</v>
      </c>
      <c r="I1203" s="200">
        <v>7.3472340000000003</v>
      </c>
      <c r="J1203" s="200">
        <v>7.4050549999999999</v>
      </c>
      <c r="K1203" s="200">
        <v>7.4415560000000003</v>
      </c>
      <c r="L1203" s="200">
        <v>7.478294</v>
      </c>
      <c r="M1203" s="200">
        <v>7.5156510000000001</v>
      </c>
      <c r="N1203" s="200">
        <v>7.5544760000000002</v>
      </c>
      <c r="O1203" s="200">
        <v>7.5852170000000001</v>
      </c>
      <c r="P1203" s="200">
        <v>7.6090530000000003</v>
      </c>
      <c r="Q1203" s="200">
        <v>7.6371549999999999</v>
      </c>
      <c r="R1203" s="200">
        <v>7.6985359999999998</v>
      </c>
      <c r="S1203" s="200">
        <v>7.7476380000000002</v>
      </c>
      <c r="T1203" s="200">
        <v>7.8028190000000004</v>
      </c>
      <c r="U1203" s="200">
        <v>7.8533220000000004</v>
      </c>
      <c r="V1203" s="200">
        <v>7.9134760000000002</v>
      </c>
      <c r="W1203" s="200">
        <v>7.981109</v>
      </c>
      <c r="X1203" s="200">
        <v>8.0519010000000009</v>
      </c>
      <c r="Y1203" s="200">
        <v>8.1237619999999993</v>
      </c>
      <c r="Z1203" s="200">
        <v>8.1916630000000001</v>
      </c>
      <c r="AA1203" s="200">
        <v>8.2636649999999996</v>
      </c>
      <c r="AB1203" s="200">
        <v>8.3432279999999999</v>
      </c>
      <c r="AC1203" s="200">
        <v>8.4598510000000005</v>
      </c>
      <c r="AD1203" s="200">
        <v>8.5847879999999996</v>
      </c>
      <c r="AE1203" s="200">
        <v>8.7086690000000004</v>
      </c>
      <c r="AF1203" s="198">
        <v>5.9899999999999997E-3</v>
      </c>
      <c r="AG1203" s="37"/>
    </row>
    <row r="1204" spans="1:33" ht="15" customHeight="1">
      <c r="A1204" s="36" t="s">
        <v>2482</v>
      </c>
      <c r="B1204" s="199" t="s">
        <v>2142</v>
      </c>
      <c r="C1204" s="200">
        <v>1.954709</v>
      </c>
      <c r="D1204" s="200">
        <v>1.965406</v>
      </c>
      <c r="E1204" s="200">
        <v>1.9975309999999999</v>
      </c>
      <c r="F1204" s="200">
        <v>2.0341279999999999</v>
      </c>
      <c r="G1204" s="200">
        <v>2.1267459999999998</v>
      </c>
      <c r="H1204" s="200">
        <v>2.2259479999999998</v>
      </c>
      <c r="I1204" s="200">
        <v>2.2975780000000001</v>
      </c>
      <c r="J1204" s="200">
        <v>2.3401019999999999</v>
      </c>
      <c r="K1204" s="200">
        <v>2.3721969999999999</v>
      </c>
      <c r="L1204" s="200">
        <v>2.4297840000000002</v>
      </c>
      <c r="M1204" s="200">
        <v>2.4881229999999999</v>
      </c>
      <c r="N1204" s="200">
        <v>2.5491809999999999</v>
      </c>
      <c r="O1204" s="200">
        <v>2.6083379999999998</v>
      </c>
      <c r="P1204" s="200">
        <v>2.662601</v>
      </c>
      <c r="Q1204" s="200">
        <v>2.6956259999999999</v>
      </c>
      <c r="R1204" s="200">
        <v>2.7321080000000002</v>
      </c>
      <c r="S1204" s="200">
        <v>2.7654459999999998</v>
      </c>
      <c r="T1204" s="200">
        <v>2.7834880000000002</v>
      </c>
      <c r="U1204" s="200">
        <v>2.8138800000000002</v>
      </c>
      <c r="V1204" s="200">
        <v>2.8521809999999999</v>
      </c>
      <c r="W1204" s="200">
        <v>2.8786960000000001</v>
      </c>
      <c r="X1204" s="200">
        <v>2.8981819999999998</v>
      </c>
      <c r="Y1204" s="200">
        <v>2.9110749999999999</v>
      </c>
      <c r="Z1204" s="200">
        <v>2.9197410000000001</v>
      </c>
      <c r="AA1204" s="200">
        <v>2.9347910000000001</v>
      </c>
      <c r="AB1204" s="200">
        <v>2.9541219999999999</v>
      </c>
      <c r="AC1204" s="200">
        <v>2.9766409999999999</v>
      </c>
      <c r="AD1204" s="200">
        <v>2.9993189999999998</v>
      </c>
      <c r="AE1204" s="200">
        <v>3.0188570000000001</v>
      </c>
      <c r="AF1204" s="198">
        <v>1.5644000000000002E-2</v>
      </c>
      <c r="AG1204" s="37"/>
    </row>
    <row r="1205" spans="1:33" ht="15" customHeight="1">
      <c r="A1205" s="36" t="s">
        <v>2483</v>
      </c>
      <c r="B1205" s="199" t="s">
        <v>2143</v>
      </c>
      <c r="C1205" s="200">
        <v>5.9811540000000001</v>
      </c>
      <c r="D1205" s="200">
        <v>5.3967499999999999</v>
      </c>
      <c r="E1205" s="200">
        <v>5.2163149999999998</v>
      </c>
      <c r="F1205" s="200">
        <v>5.2761880000000003</v>
      </c>
      <c r="G1205" s="200">
        <v>5.2080770000000003</v>
      </c>
      <c r="H1205" s="200">
        <v>5.1727379999999998</v>
      </c>
      <c r="I1205" s="200">
        <v>5.2282250000000001</v>
      </c>
      <c r="J1205" s="200">
        <v>5.274527</v>
      </c>
      <c r="K1205" s="200">
        <v>5.256793</v>
      </c>
      <c r="L1205" s="200">
        <v>5.2396750000000001</v>
      </c>
      <c r="M1205" s="200">
        <v>5.2935230000000004</v>
      </c>
      <c r="N1205" s="200">
        <v>5.3742650000000003</v>
      </c>
      <c r="O1205" s="200">
        <v>5.473033</v>
      </c>
      <c r="P1205" s="200">
        <v>5.5246909999999998</v>
      </c>
      <c r="Q1205" s="200">
        <v>5.4926560000000002</v>
      </c>
      <c r="R1205" s="200">
        <v>5.5088189999999999</v>
      </c>
      <c r="S1205" s="200">
        <v>5.5151680000000001</v>
      </c>
      <c r="T1205" s="200">
        <v>5.5209780000000004</v>
      </c>
      <c r="U1205" s="200">
        <v>5.5585779999999998</v>
      </c>
      <c r="V1205" s="200">
        <v>5.6347100000000001</v>
      </c>
      <c r="W1205" s="200">
        <v>5.6775099999999998</v>
      </c>
      <c r="X1205" s="200">
        <v>5.6949949999999996</v>
      </c>
      <c r="Y1205" s="200">
        <v>5.668736</v>
      </c>
      <c r="Z1205" s="200">
        <v>5.5988110000000004</v>
      </c>
      <c r="AA1205" s="200">
        <v>5.5424749999999996</v>
      </c>
      <c r="AB1205" s="200">
        <v>5.5174909999999997</v>
      </c>
      <c r="AC1205" s="200">
        <v>5.50115</v>
      </c>
      <c r="AD1205" s="200">
        <v>5.5035020000000001</v>
      </c>
      <c r="AE1205" s="200">
        <v>5.5319050000000001</v>
      </c>
      <c r="AF1205" s="198">
        <v>-2.7850000000000001E-3</v>
      </c>
      <c r="AG1205" s="37"/>
    </row>
    <row r="1206" spans="1:33" ht="15" customHeight="1">
      <c r="A1206" s="36" t="s">
        <v>2484</v>
      </c>
      <c r="B1206" s="199" t="s">
        <v>2144</v>
      </c>
      <c r="C1206" s="200">
        <v>4.0678080000000003</v>
      </c>
      <c r="D1206" s="200">
        <v>4.0076850000000004</v>
      </c>
      <c r="E1206" s="200">
        <v>4.034211</v>
      </c>
      <c r="F1206" s="200">
        <v>4.0523860000000003</v>
      </c>
      <c r="G1206" s="200">
        <v>4.1921220000000003</v>
      </c>
      <c r="H1206" s="200">
        <v>4.3296570000000001</v>
      </c>
      <c r="I1206" s="200">
        <v>4.3944460000000003</v>
      </c>
      <c r="J1206" s="200">
        <v>4.4873339999999997</v>
      </c>
      <c r="K1206" s="200">
        <v>4.567698</v>
      </c>
      <c r="L1206" s="200">
        <v>4.6565659999999998</v>
      </c>
      <c r="M1206" s="200">
        <v>4.8289410000000004</v>
      </c>
      <c r="N1206" s="200">
        <v>4.94475</v>
      </c>
      <c r="O1206" s="200">
        <v>5.0706899999999999</v>
      </c>
      <c r="P1206" s="200">
        <v>5.2503130000000002</v>
      </c>
      <c r="Q1206" s="200">
        <v>5.395378</v>
      </c>
      <c r="R1206" s="200">
        <v>5.543558</v>
      </c>
      <c r="S1206" s="200">
        <v>5.723948</v>
      </c>
      <c r="T1206" s="200">
        <v>5.85792</v>
      </c>
      <c r="U1206" s="200">
        <v>5.9894660000000002</v>
      </c>
      <c r="V1206" s="200">
        <v>6.2093829999999999</v>
      </c>
      <c r="W1206" s="200">
        <v>6.3884559999999997</v>
      </c>
      <c r="X1206" s="200">
        <v>6.516089</v>
      </c>
      <c r="Y1206" s="200">
        <v>6.6295140000000004</v>
      </c>
      <c r="Z1206" s="200">
        <v>6.6919240000000002</v>
      </c>
      <c r="AA1206" s="200">
        <v>6.8263769999999999</v>
      </c>
      <c r="AB1206" s="200">
        <v>6.9694120000000002</v>
      </c>
      <c r="AC1206" s="200">
        <v>7.1263969999999999</v>
      </c>
      <c r="AD1206" s="200">
        <v>7.2615100000000004</v>
      </c>
      <c r="AE1206" s="200">
        <v>7.4978590000000001</v>
      </c>
      <c r="AF1206" s="198">
        <v>2.2079999999999999E-2</v>
      </c>
      <c r="AG1206" s="37"/>
    </row>
    <row r="1207" spans="1:33" ht="15" customHeight="1">
      <c r="A1207" s="36" t="s">
        <v>2485</v>
      </c>
      <c r="B1207" s="199" t="s">
        <v>2145</v>
      </c>
      <c r="C1207" s="200">
        <v>4.310244</v>
      </c>
      <c r="D1207" s="200">
        <v>4.2227269999999999</v>
      </c>
      <c r="E1207" s="200">
        <v>4.1517759999999999</v>
      </c>
      <c r="F1207" s="200">
        <v>4.183268</v>
      </c>
      <c r="G1207" s="200">
        <v>4.2334550000000002</v>
      </c>
      <c r="H1207" s="200">
        <v>4.2728820000000001</v>
      </c>
      <c r="I1207" s="200">
        <v>4.3271280000000001</v>
      </c>
      <c r="J1207" s="200">
        <v>4.3830840000000002</v>
      </c>
      <c r="K1207" s="200">
        <v>4.4408159999999999</v>
      </c>
      <c r="L1207" s="200">
        <v>4.5068380000000001</v>
      </c>
      <c r="M1207" s="200">
        <v>4.5855350000000001</v>
      </c>
      <c r="N1207" s="200">
        <v>4.6590429999999996</v>
      </c>
      <c r="O1207" s="200">
        <v>4.7505790000000001</v>
      </c>
      <c r="P1207" s="200">
        <v>4.8445799999999997</v>
      </c>
      <c r="Q1207" s="200">
        <v>4.9245109999999999</v>
      </c>
      <c r="R1207" s="200">
        <v>5.0167000000000002</v>
      </c>
      <c r="S1207" s="200">
        <v>5.1165219999999998</v>
      </c>
      <c r="T1207" s="200">
        <v>5.2145520000000003</v>
      </c>
      <c r="U1207" s="200">
        <v>5.3297220000000003</v>
      </c>
      <c r="V1207" s="200">
        <v>5.4542679999999999</v>
      </c>
      <c r="W1207" s="200">
        <v>5.5651970000000004</v>
      </c>
      <c r="X1207" s="200">
        <v>5.6759170000000001</v>
      </c>
      <c r="Y1207" s="200">
        <v>5.773231</v>
      </c>
      <c r="Z1207" s="200">
        <v>5.8650599999999997</v>
      </c>
      <c r="AA1207" s="200">
        <v>5.9592660000000004</v>
      </c>
      <c r="AB1207" s="200">
        <v>6.0616399999999997</v>
      </c>
      <c r="AC1207" s="200">
        <v>6.1637760000000004</v>
      </c>
      <c r="AD1207" s="200">
        <v>6.2657259999999999</v>
      </c>
      <c r="AE1207" s="200">
        <v>6.3748889999999996</v>
      </c>
      <c r="AF1207" s="198">
        <v>1.4076E-2</v>
      </c>
      <c r="AG1207" s="37"/>
    </row>
    <row r="1208" spans="1:33" ht="12" customHeight="1">
      <c r="A1208" s="36" t="s">
        <v>2486</v>
      </c>
      <c r="B1208" s="199" t="s">
        <v>2146</v>
      </c>
      <c r="C1208" s="200">
        <v>3.8421919999999998</v>
      </c>
      <c r="D1208" s="200">
        <v>3.795836</v>
      </c>
      <c r="E1208" s="200">
        <v>3.7650090000000001</v>
      </c>
      <c r="F1208" s="200">
        <v>3.7714859999999999</v>
      </c>
      <c r="G1208" s="200">
        <v>3.790727</v>
      </c>
      <c r="H1208" s="200">
        <v>3.7986110000000002</v>
      </c>
      <c r="I1208" s="200">
        <v>3.8307099999999998</v>
      </c>
      <c r="J1208" s="200">
        <v>3.8674189999999999</v>
      </c>
      <c r="K1208" s="200">
        <v>3.9167380000000001</v>
      </c>
      <c r="L1208" s="200">
        <v>3.9725100000000002</v>
      </c>
      <c r="M1208" s="200">
        <v>3.9836140000000002</v>
      </c>
      <c r="N1208" s="200">
        <v>3.9696440000000002</v>
      </c>
      <c r="O1208" s="200">
        <v>3.9574009999999999</v>
      </c>
      <c r="P1208" s="200">
        <v>3.9455390000000001</v>
      </c>
      <c r="Q1208" s="200">
        <v>3.9341810000000002</v>
      </c>
      <c r="R1208" s="200">
        <v>3.9338030000000002</v>
      </c>
      <c r="S1208" s="200">
        <v>3.9394049999999998</v>
      </c>
      <c r="T1208" s="200">
        <v>3.935209</v>
      </c>
      <c r="U1208" s="200">
        <v>3.958904</v>
      </c>
      <c r="V1208" s="200">
        <v>3.9570829999999999</v>
      </c>
      <c r="W1208" s="200">
        <v>3.9354550000000001</v>
      </c>
      <c r="X1208" s="200">
        <v>3.9397060000000002</v>
      </c>
      <c r="Y1208" s="200">
        <v>3.9560300000000002</v>
      </c>
      <c r="Z1208" s="200">
        <v>4.0175520000000002</v>
      </c>
      <c r="AA1208" s="200">
        <v>4.067863</v>
      </c>
      <c r="AB1208" s="200">
        <v>4.1052920000000004</v>
      </c>
      <c r="AC1208" s="200">
        <v>4.1343769999999997</v>
      </c>
      <c r="AD1208" s="200">
        <v>4.1857049999999996</v>
      </c>
      <c r="AE1208" s="200">
        <v>4.2329920000000003</v>
      </c>
      <c r="AF1208" s="198">
        <v>3.4659999999999999E-3</v>
      </c>
      <c r="AG1208" s="37"/>
    </row>
    <row r="1209" spans="1:33" ht="15" customHeight="1">
      <c r="A1209" s="36" t="s">
        <v>2487</v>
      </c>
      <c r="B1209" s="199" t="s">
        <v>2147</v>
      </c>
      <c r="C1209" s="200">
        <v>33.237869000000003</v>
      </c>
      <c r="D1209" s="200">
        <v>31.052883000000001</v>
      </c>
      <c r="E1209" s="200">
        <v>31.434265</v>
      </c>
      <c r="F1209" s="200">
        <v>32.316634999999998</v>
      </c>
      <c r="G1209" s="200">
        <v>33.280205000000002</v>
      </c>
      <c r="H1209" s="200">
        <v>34.213180999999999</v>
      </c>
      <c r="I1209" s="200">
        <v>35.212276000000003</v>
      </c>
      <c r="J1209" s="200">
        <v>36.038586000000002</v>
      </c>
      <c r="K1209" s="200">
        <v>36.647677999999999</v>
      </c>
      <c r="L1209" s="200">
        <v>37.402701999999998</v>
      </c>
      <c r="M1209" s="200">
        <v>38.495106</v>
      </c>
      <c r="N1209" s="200">
        <v>39.777641000000003</v>
      </c>
      <c r="O1209" s="200">
        <v>41.291190999999998</v>
      </c>
      <c r="P1209" s="200">
        <v>42.917465</v>
      </c>
      <c r="Q1209" s="200">
        <v>44.394711000000001</v>
      </c>
      <c r="R1209" s="200">
        <v>46.107742000000002</v>
      </c>
      <c r="S1209" s="200">
        <v>47.853057999999997</v>
      </c>
      <c r="T1209" s="200">
        <v>49.688828000000001</v>
      </c>
      <c r="U1209" s="200">
        <v>51.849364999999999</v>
      </c>
      <c r="V1209" s="200">
        <v>54.310501000000002</v>
      </c>
      <c r="W1209" s="200">
        <v>56.714798000000002</v>
      </c>
      <c r="X1209" s="200">
        <v>59.136566000000002</v>
      </c>
      <c r="Y1209" s="200">
        <v>61.474196999999997</v>
      </c>
      <c r="Z1209" s="200">
        <v>63.710419000000002</v>
      </c>
      <c r="AA1209" s="200">
        <v>66.029854</v>
      </c>
      <c r="AB1209" s="200">
        <v>68.622757000000007</v>
      </c>
      <c r="AC1209" s="200">
        <v>71.401320999999996</v>
      </c>
      <c r="AD1209" s="200">
        <v>74.202995000000001</v>
      </c>
      <c r="AE1209" s="200">
        <v>77.052672999999999</v>
      </c>
      <c r="AF1209" s="198">
        <v>3.0484000000000001E-2</v>
      </c>
      <c r="AG1209" s="37"/>
    </row>
    <row r="1210" spans="1:33" ht="15" customHeight="1">
      <c r="A1210" s="36" t="s">
        <v>2488</v>
      </c>
      <c r="B1210" s="199" t="s">
        <v>2148</v>
      </c>
      <c r="C1210" s="200">
        <v>11.838279</v>
      </c>
      <c r="D1210" s="200">
        <v>11.608548000000001</v>
      </c>
      <c r="E1210" s="200">
        <v>11.589615999999999</v>
      </c>
      <c r="F1210" s="200">
        <v>12.120132</v>
      </c>
      <c r="G1210" s="200">
        <v>12.604457999999999</v>
      </c>
      <c r="H1210" s="200">
        <v>12.933168</v>
      </c>
      <c r="I1210" s="200">
        <v>13.271397</v>
      </c>
      <c r="J1210" s="200">
        <v>13.493772999999999</v>
      </c>
      <c r="K1210" s="200">
        <v>13.61872</v>
      </c>
      <c r="L1210" s="200">
        <v>13.862219</v>
      </c>
      <c r="M1210" s="200">
        <v>14.192823000000001</v>
      </c>
      <c r="N1210" s="200">
        <v>14.559068</v>
      </c>
      <c r="O1210" s="200">
        <v>15.023674</v>
      </c>
      <c r="P1210" s="200">
        <v>15.477010999999999</v>
      </c>
      <c r="Q1210" s="200">
        <v>15.664495000000001</v>
      </c>
      <c r="R1210" s="200">
        <v>16.069420000000001</v>
      </c>
      <c r="S1210" s="200">
        <v>16.374984999999999</v>
      </c>
      <c r="T1210" s="200">
        <v>16.708288</v>
      </c>
      <c r="U1210" s="200">
        <v>17.231608999999999</v>
      </c>
      <c r="V1210" s="200">
        <v>17.788301000000001</v>
      </c>
      <c r="W1210" s="200">
        <v>18.173473000000001</v>
      </c>
      <c r="X1210" s="200">
        <v>18.553180999999999</v>
      </c>
      <c r="Y1210" s="200">
        <v>18.838518000000001</v>
      </c>
      <c r="Z1210" s="200">
        <v>19.111371999999999</v>
      </c>
      <c r="AA1210" s="200">
        <v>19.415094</v>
      </c>
      <c r="AB1210" s="200">
        <v>19.801452999999999</v>
      </c>
      <c r="AC1210" s="200">
        <v>20.227931999999999</v>
      </c>
      <c r="AD1210" s="200">
        <v>20.634194999999998</v>
      </c>
      <c r="AE1210" s="200">
        <v>21.045828</v>
      </c>
      <c r="AF1210" s="198">
        <v>2.0761000000000002E-2</v>
      </c>
      <c r="AG1210" s="37"/>
    </row>
    <row r="1211" spans="1:33" ht="15" customHeight="1">
      <c r="A1211" s="36" t="s">
        <v>2489</v>
      </c>
      <c r="B1211" s="199" t="s">
        <v>2149</v>
      </c>
      <c r="C1211" s="200">
        <v>3.1768000000000001</v>
      </c>
      <c r="D1211" s="200">
        <v>3.1886399999999999</v>
      </c>
      <c r="E1211" s="200">
        <v>3.170188</v>
      </c>
      <c r="F1211" s="200">
        <v>3.2647040000000001</v>
      </c>
      <c r="G1211" s="200">
        <v>3.312338</v>
      </c>
      <c r="H1211" s="200">
        <v>3.333691</v>
      </c>
      <c r="I1211" s="200">
        <v>3.3294079999999999</v>
      </c>
      <c r="J1211" s="200">
        <v>3.3508369999999998</v>
      </c>
      <c r="K1211" s="200">
        <v>3.3499789999999998</v>
      </c>
      <c r="L1211" s="200">
        <v>3.3272270000000002</v>
      </c>
      <c r="M1211" s="200">
        <v>3.3884940000000001</v>
      </c>
      <c r="N1211" s="200">
        <v>3.411753</v>
      </c>
      <c r="O1211" s="200">
        <v>3.444976</v>
      </c>
      <c r="P1211" s="200">
        <v>3.4836239999999998</v>
      </c>
      <c r="Q1211" s="200">
        <v>3.5185940000000002</v>
      </c>
      <c r="R1211" s="200">
        <v>3.5374660000000002</v>
      </c>
      <c r="S1211" s="200">
        <v>3.5217999999999998</v>
      </c>
      <c r="T1211" s="200">
        <v>3.552781</v>
      </c>
      <c r="U1211" s="200">
        <v>3.5996990000000002</v>
      </c>
      <c r="V1211" s="200">
        <v>3.6521569999999999</v>
      </c>
      <c r="W1211" s="200">
        <v>3.6858019999999998</v>
      </c>
      <c r="X1211" s="200">
        <v>3.7159249999999999</v>
      </c>
      <c r="Y1211" s="200">
        <v>3.7162199999999999</v>
      </c>
      <c r="Z1211" s="200">
        <v>3.7024319999999999</v>
      </c>
      <c r="AA1211" s="200">
        <v>3.6894</v>
      </c>
      <c r="AB1211" s="200">
        <v>3.6849270000000001</v>
      </c>
      <c r="AC1211" s="200">
        <v>3.6957520000000001</v>
      </c>
      <c r="AD1211" s="200">
        <v>3.702556</v>
      </c>
      <c r="AE1211" s="200">
        <v>3.703576</v>
      </c>
      <c r="AF1211" s="198">
        <v>5.4939999999999998E-3</v>
      </c>
      <c r="AG1211" s="37"/>
    </row>
    <row r="1212" spans="1:33" ht="15" customHeight="1">
      <c r="A1212" s="36" t="s">
        <v>2490</v>
      </c>
      <c r="B1212" s="199" t="s">
        <v>2150</v>
      </c>
      <c r="C1212" s="200">
        <v>3.7159119999999999</v>
      </c>
      <c r="D1212" s="200">
        <v>3.5024069999999998</v>
      </c>
      <c r="E1212" s="200">
        <v>3.4306890000000001</v>
      </c>
      <c r="F1212" s="200">
        <v>3.6381510000000001</v>
      </c>
      <c r="G1212" s="200">
        <v>3.8297099999999999</v>
      </c>
      <c r="H1212" s="200">
        <v>3.9519120000000001</v>
      </c>
      <c r="I1212" s="200">
        <v>4.1093890000000002</v>
      </c>
      <c r="J1212" s="200">
        <v>4.2143439999999996</v>
      </c>
      <c r="K1212" s="200">
        <v>4.2954429999999997</v>
      </c>
      <c r="L1212" s="200">
        <v>4.4329789999999996</v>
      </c>
      <c r="M1212" s="200">
        <v>4.5779439999999996</v>
      </c>
      <c r="N1212" s="200">
        <v>4.7522120000000001</v>
      </c>
      <c r="O1212" s="200">
        <v>4.945417</v>
      </c>
      <c r="P1212" s="200">
        <v>5.1083270000000001</v>
      </c>
      <c r="Q1212" s="200">
        <v>5.2527619999999997</v>
      </c>
      <c r="R1212" s="200">
        <v>5.4111250000000002</v>
      </c>
      <c r="S1212" s="200">
        <v>5.6189590000000003</v>
      </c>
      <c r="T1212" s="200">
        <v>5.7893549999999996</v>
      </c>
      <c r="U1212" s="200">
        <v>6.1015199999999998</v>
      </c>
      <c r="V1212" s="200">
        <v>6.4131330000000002</v>
      </c>
      <c r="W1212" s="200">
        <v>6.6273590000000002</v>
      </c>
      <c r="X1212" s="200">
        <v>6.863442</v>
      </c>
      <c r="Y1212" s="200">
        <v>7.0500059999999998</v>
      </c>
      <c r="Z1212" s="200">
        <v>7.2499079999999996</v>
      </c>
      <c r="AA1212" s="200">
        <v>7.4514829999999996</v>
      </c>
      <c r="AB1212" s="200">
        <v>7.6986169999999996</v>
      </c>
      <c r="AC1212" s="200">
        <v>7.9583380000000004</v>
      </c>
      <c r="AD1212" s="200">
        <v>8.2043090000000003</v>
      </c>
      <c r="AE1212" s="200">
        <v>8.4534839999999996</v>
      </c>
      <c r="AF1212" s="198">
        <v>2.9791000000000002E-2</v>
      </c>
      <c r="AG1212" s="37"/>
    </row>
    <row r="1213" spans="1:33" ht="15" customHeight="1">
      <c r="A1213" s="36" t="s">
        <v>2491</v>
      </c>
      <c r="B1213" s="199" t="s">
        <v>2151</v>
      </c>
      <c r="C1213" s="200">
        <v>1.545274</v>
      </c>
      <c r="D1213" s="200">
        <v>1.559374</v>
      </c>
      <c r="E1213" s="200">
        <v>1.5892189999999999</v>
      </c>
      <c r="F1213" s="200">
        <v>1.661999</v>
      </c>
      <c r="G1213" s="200">
        <v>1.762462</v>
      </c>
      <c r="H1213" s="200">
        <v>1.8569640000000001</v>
      </c>
      <c r="I1213" s="200">
        <v>1.941692</v>
      </c>
      <c r="J1213" s="200">
        <v>2.0145960000000001</v>
      </c>
      <c r="K1213" s="200">
        <v>2.074236</v>
      </c>
      <c r="L1213" s="200">
        <v>2.1446559999999999</v>
      </c>
      <c r="M1213" s="200">
        <v>2.2458469999999999</v>
      </c>
      <c r="N1213" s="200">
        <v>2.356268</v>
      </c>
      <c r="O1213" s="200">
        <v>2.4701569999999999</v>
      </c>
      <c r="P1213" s="200">
        <v>2.592838</v>
      </c>
      <c r="Q1213" s="200">
        <v>2.697651</v>
      </c>
      <c r="R1213" s="200">
        <v>2.8008709999999999</v>
      </c>
      <c r="S1213" s="200">
        <v>2.9253960000000001</v>
      </c>
      <c r="T1213" s="200">
        <v>3.06203</v>
      </c>
      <c r="U1213" s="200">
        <v>3.212583</v>
      </c>
      <c r="V1213" s="200">
        <v>3.3682249999999998</v>
      </c>
      <c r="W1213" s="200">
        <v>3.5107170000000001</v>
      </c>
      <c r="X1213" s="200">
        <v>3.6641270000000001</v>
      </c>
      <c r="Y1213" s="200">
        <v>3.806473</v>
      </c>
      <c r="Z1213" s="200">
        <v>3.9553729999999998</v>
      </c>
      <c r="AA1213" s="200">
        <v>4.1106109999999996</v>
      </c>
      <c r="AB1213" s="200">
        <v>4.274915</v>
      </c>
      <c r="AC1213" s="200">
        <v>4.4536899999999999</v>
      </c>
      <c r="AD1213" s="200">
        <v>4.6324949999999996</v>
      </c>
      <c r="AE1213" s="200">
        <v>4.8131180000000002</v>
      </c>
      <c r="AF1213" s="198">
        <v>4.1411000000000003E-2</v>
      </c>
      <c r="AG1213" s="37"/>
    </row>
    <row r="1214" spans="1:33" ht="15" customHeight="1">
      <c r="A1214" s="36" t="s">
        <v>2492</v>
      </c>
      <c r="B1214" s="199" t="s">
        <v>2152</v>
      </c>
      <c r="C1214" s="200">
        <v>3.400293</v>
      </c>
      <c r="D1214" s="200">
        <v>3.3581259999999999</v>
      </c>
      <c r="E1214" s="200">
        <v>3.3995190000000002</v>
      </c>
      <c r="F1214" s="200">
        <v>3.5552790000000001</v>
      </c>
      <c r="G1214" s="200">
        <v>3.6999469999999999</v>
      </c>
      <c r="H1214" s="200">
        <v>3.7906019999999998</v>
      </c>
      <c r="I1214" s="200">
        <v>3.8909069999999999</v>
      </c>
      <c r="J1214" s="200">
        <v>3.913996</v>
      </c>
      <c r="K1214" s="200">
        <v>3.8990619999999998</v>
      </c>
      <c r="L1214" s="200">
        <v>3.957357</v>
      </c>
      <c r="M1214" s="200">
        <v>3.9805380000000001</v>
      </c>
      <c r="N1214" s="200">
        <v>4.0388349999999997</v>
      </c>
      <c r="O1214" s="200">
        <v>4.163125</v>
      </c>
      <c r="P1214" s="200">
        <v>4.2922209999999996</v>
      </c>
      <c r="Q1214" s="200">
        <v>4.195487</v>
      </c>
      <c r="R1214" s="200">
        <v>4.3199579999999997</v>
      </c>
      <c r="S1214" s="200">
        <v>4.3088290000000002</v>
      </c>
      <c r="T1214" s="200">
        <v>4.3041219999999996</v>
      </c>
      <c r="U1214" s="200">
        <v>4.3178080000000003</v>
      </c>
      <c r="V1214" s="200">
        <v>4.3547859999999998</v>
      </c>
      <c r="W1214" s="200">
        <v>4.3495939999999997</v>
      </c>
      <c r="X1214" s="200">
        <v>4.3096870000000003</v>
      </c>
      <c r="Y1214" s="200">
        <v>4.2658189999999996</v>
      </c>
      <c r="Z1214" s="200">
        <v>4.203659</v>
      </c>
      <c r="AA1214" s="200">
        <v>4.1635989999999996</v>
      </c>
      <c r="AB1214" s="200">
        <v>4.142995</v>
      </c>
      <c r="AC1214" s="200">
        <v>4.120152</v>
      </c>
      <c r="AD1214" s="200">
        <v>4.0948349999999998</v>
      </c>
      <c r="AE1214" s="200">
        <v>4.0756509999999997</v>
      </c>
      <c r="AF1214" s="198">
        <v>6.4910000000000002E-3</v>
      </c>
      <c r="AG1214" s="37"/>
    </row>
    <row r="1215" spans="1:33" ht="15" customHeight="1">
      <c r="A1215" s="36" t="s">
        <v>2493</v>
      </c>
      <c r="B1215" s="199" t="s">
        <v>2153</v>
      </c>
      <c r="C1215" s="200">
        <v>21.39959</v>
      </c>
      <c r="D1215" s="200">
        <v>19.444334000000001</v>
      </c>
      <c r="E1215" s="200">
        <v>19.844650000000001</v>
      </c>
      <c r="F1215" s="200">
        <v>20.196504999999998</v>
      </c>
      <c r="G1215" s="200">
        <v>20.675747000000001</v>
      </c>
      <c r="H1215" s="200">
        <v>21.280010000000001</v>
      </c>
      <c r="I1215" s="200">
        <v>21.94088</v>
      </c>
      <c r="J1215" s="200">
        <v>22.544810999999999</v>
      </c>
      <c r="K1215" s="200">
        <v>23.028959</v>
      </c>
      <c r="L1215" s="200">
        <v>23.540485</v>
      </c>
      <c r="M1215" s="200">
        <v>24.302282000000002</v>
      </c>
      <c r="N1215" s="200">
        <v>25.218575000000001</v>
      </c>
      <c r="O1215" s="200">
        <v>26.267515</v>
      </c>
      <c r="P1215" s="200">
        <v>27.440453000000002</v>
      </c>
      <c r="Q1215" s="200">
        <v>28.730217</v>
      </c>
      <c r="R1215" s="200">
        <v>30.038323999999999</v>
      </c>
      <c r="S1215" s="200">
        <v>31.478075</v>
      </c>
      <c r="T1215" s="200">
        <v>32.980536999999998</v>
      </c>
      <c r="U1215" s="200">
        <v>34.617756</v>
      </c>
      <c r="V1215" s="200">
        <v>36.522198000000003</v>
      </c>
      <c r="W1215" s="200">
        <v>38.541325000000001</v>
      </c>
      <c r="X1215" s="200">
        <v>40.583385</v>
      </c>
      <c r="Y1215" s="200">
        <v>42.635680999999998</v>
      </c>
      <c r="Z1215" s="200">
        <v>44.599049000000001</v>
      </c>
      <c r="AA1215" s="200">
        <v>46.614761000000001</v>
      </c>
      <c r="AB1215" s="200">
        <v>48.821308000000002</v>
      </c>
      <c r="AC1215" s="200">
        <v>51.173392999999997</v>
      </c>
      <c r="AD1215" s="200">
        <v>53.568798000000001</v>
      </c>
      <c r="AE1215" s="200">
        <v>56.006847</v>
      </c>
      <c r="AF1215" s="198">
        <v>3.4958000000000003E-2</v>
      </c>
      <c r="AG1215" s="37"/>
    </row>
    <row r="1216" spans="1:33" ht="15" customHeight="1">
      <c r="A1216" s="36" t="s">
        <v>2494</v>
      </c>
      <c r="B1216" s="199" t="s">
        <v>2154</v>
      </c>
      <c r="C1216" s="200">
        <v>37.592880000000001</v>
      </c>
      <c r="D1216" s="200">
        <v>40.439236000000001</v>
      </c>
      <c r="E1216" s="200">
        <v>39.979897000000001</v>
      </c>
      <c r="F1216" s="200">
        <v>39.441840999999997</v>
      </c>
      <c r="G1216" s="200">
        <v>38.790976999999998</v>
      </c>
      <c r="H1216" s="200">
        <v>38.232078999999999</v>
      </c>
      <c r="I1216" s="200">
        <v>37.723334999999999</v>
      </c>
      <c r="J1216" s="200">
        <v>37.148293000000002</v>
      </c>
      <c r="K1216" s="200">
        <v>36.456104000000003</v>
      </c>
      <c r="L1216" s="200">
        <v>35.956074000000001</v>
      </c>
      <c r="M1216" s="200">
        <v>35.371864000000002</v>
      </c>
      <c r="N1216" s="200">
        <v>34.828693000000001</v>
      </c>
      <c r="O1216" s="200">
        <v>34.370255</v>
      </c>
      <c r="P1216" s="200">
        <v>34.026862999999999</v>
      </c>
      <c r="Q1216" s="200">
        <v>33.631306000000002</v>
      </c>
      <c r="R1216" s="200">
        <v>33.211613</v>
      </c>
      <c r="S1216" s="200">
        <v>32.860213999999999</v>
      </c>
      <c r="T1216" s="200">
        <v>32.330261</v>
      </c>
      <c r="U1216" s="200">
        <v>32.209667000000003</v>
      </c>
      <c r="V1216" s="200">
        <v>32.097445999999998</v>
      </c>
      <c r="W1216" s="200">
        <v>31.823043999999999</v>
      </c>
      <c r="X1216" s="200">
        <v>31.535608</v>
      </c>
      <c r="Y1216" s="200">
        <v>31.229814999999999</v>
      </c>
      <c r="Z1216" s="200">
        <v>30.934719000000001</v>
      </c>
      <c r="AA1216" s="200">
        <v>30.709544999999999</v>
      </c>
      <c r="AB1216" s="200">
        <v>30.498619000000001</v>
      </c>
      <c r="AC1216" s="200">
        <v>30.274346999999999</v>
      </c>
      <c r="AD1216" s="200">
        <v>30.116053000000001</v>
      </c>
      <c r="AE1216" s="200">
        <v>30.010142999999999</v>
      </c>
      <c r="AF1216" s="198">
        <v>-8.0129999999999993E-3</v>
      </c>
      <c r="AG1216" s="37"/>
    </row>
    <row r="1217" spans="1:33" ht="15" customHeight="1">
      <c r="A1217" s="36" t="s">
        <v>2495</v>
      </c>
      <c r="B1217" s="199" t="s">
        <v>2155</v>
      </c>
      <c r="C1217" s="200">
        <v>36.025489999999998</v>
      </c>
      <c r="D1217" s="200">
        <v>38.776932000000002</v>
      </c>
      <c r="E1217" s="200">
        <v>38.291274999999999</v>
      </c>
      <c r="F1217" s="200">
        <v>37.761082000000002</v>
      </c>
      <c r="G1217" s="200">
        <v>37.121265000000001</v>
      </c>
      <c r="H1217" s="200">
        <v>36.584972</v>
      </c>
      <c r="I1217" s="200">
        <v>36.071967999999998</v>
      </c>
      <c r="J1217" s="200">
        <v>35.527481000000002</v>
      </c>
      <c r="K1217" s="200">
        <v>34.864032999999999</v>
      </c>
      <c r="L1217" s="200">
        <v>34.368023000000001</v>
      </c>
      <c r="M1217" s="200">
        <v>33.816715000000002</v>
      </c>
      <c r="N1217" s="200">
        <v>33.306849999999997</v>
      </c>
      <c r="O1217" s="200">
        <v>32.862057</v>
      </c>
      <c r="P1217" s="200">
        <v>32.540210999999999</v>
      </c>
      <c r="Q1217" s="200">
        <v>32.167594999999999</v>
      </c>
      <c r="R1217" s="200">
        <v>31.789742</v>
      </c>
      <c r="S1217" s="200">
        <v>31.446200999999999</v>
      </c>
      <c r="T1217" s="200">
        <v>30.935898000000002</v>
      </c>
      <c r="U1217" s="200">
        <v>30.831112000000001</v>
      </c>
      <c r="V1217" s="200">
        <v>30.737907</v>
      </c>
      <c r="W1217" s="200">
        <v>30.484556000000001</v>
      </c>
      <c r="X1217" s="200">
        <v>30.216229999999999</v>
      </c>
      <c r="Y1217" s="200">
        <v>29.930278999999999</v>
      </c>
      <c r="Z1217" s="200">
        <v>29.650632999999999</v>
      </c>
      <c r="AA1217" s="200">
        <v>29.441692</v>
      </c>
      <c r="AB1217" s="200">
        <v>29.248753000000001</v>
      </c>
      <c r="AC1217" s="200">
        <v>29.045331999999998</v>
      </c>
      <c r="AD1217" s="200">
        <v>28.901163</v>
      </c>
      <c r="AE1217" s="200">
        <v>28.806128999999999</v>
      </c>
      <c r="AF1217" s="198">
        <v>-7.9550000000000003E-3</v>
      </c>
      <c r="AG1217" s="37"/>
    </row>
    <row r="1218" spans="1:33" ht="15" customHeight="1">
      <c r="A1218" s="36" t="s">
        <v>2496</v>
      </c>
      <c r="B1218" s="199" t="s">
        <v>2156</v>
      </c>
      <c r="C1218" s="200">
        <v>1.567391</v>
      </c>
      <c r="D1218" s="200">
        <v>1.662304</v>
      </c>
      <c r="E1218" s="200">
        <v>1.6886209999999999</v>
      </c>
      <c r="F1218" s="200">
        <v>1.680758</v>
      </c>
      <c r="G1218" s="200">
        <v>1.6697109999999999</v>
      </c>
      <c r="H1218" s="200">
        <v>1.6471070000000001</v>
      </c>
      <c r="I1218" s="200">
        <v>1.651367</v>
      </c>
      <c r="J1218" s="200">
        <v>1.6208119999999999</v>
      </c>
      <c r="K1218" s="200">
        <v>1.5920730000000001</v>
      </c>
      <c r="L1218" s="200">
        <v>1.5880510000000001</v>
      </c>
      <c r="M1218" s="200">
        <v>1.555148</v>
      </c>
      <c r="N1218" s="200">
        <v>1.5218449999999999</v>
      </c>
      <c r="O1218" s="200">
        <v>1.5081960000000001</v>
      </c>
      <c r="P1218" s="200">
        <v>1.4866539999999999</v>
      </c>
      <c r="Q1218" s="200">
        <v>1.463711</v>
      </c>
      <c r="R1218" s="200">
        <v>1.421872</v>
      </c>
      <c r="S1218" s="200">
        <v>1.414013</v>
      </c>
      <c r="T1218" s="200">
        <v>1.3943639999999999</v>
      </c>
      <c r="U1218" s="200">
        <v>1.3785559999999999</v>
      </c>
      <c r="V1218" s="200">
        <v>1.35954</v>
      </c>
      <c r="W1218" s="200">
        <v>1.3384879999999999</v>
      </c>
      <c r="X1218" s="200">
        <v>1.319377</v>
      </c>
      <c r="Y1218" s="200">
        <v>1.299536</v>
      </c>
      <c r="Z1218" s="200">
        <v>1.2840860000000001</v>
      </c>
      <c r="AA1218" s="200">
        <v>1.2678529999999999</v>
      </c>
      <c r="AB1218" s="200">
        <v>1.2498670000000001</v>
      </c>
      <c r="AC1218" s="200">
        <v>1.229015</v>
      </c>
      <c r="AD1218" s="200">
        <v>1.21489</v>
      </c>
      <c r="AE1218" s="200">
        <v>1.204013</v>
      </c>
      <c r="AF1218" s="198">
        <v>-9.3760000000000007E-3</v>
      </c>
      <c r="AG1218" s="37"/>
    </row>
    <row r="1219" spans="1:33" ht="15" customHeight="1">
      <c r="A1219" s="36" t="s">
        <v>2497</v>
      </c>
      <c r="B1219" s="199" t="s">
        <v>2157</v>
      </c>
      <c r="C1219" s="200">
        <v>8.706823</v>
      </c>
      <c r="D1219" s="200">
        <v>8.5899359999999998</v>
      </c>
      <c r="E1219" s="200">
        <v>8.5821509999999996</v>
      </c>
      <c r="F1219" s="200">
        <v>8.7636590000000005</v>
      </c>
      <c r="G1219" s="200">
        <v>9.0923639999999999</v>
      </c>
      <c r="H1219" s="200">
        <v>9.383165</v>
      </c>
      <c r="I1219" s="200">
        <v>9.6333409999999997</v>
      </c>
      <c r="J1219" s="200">
        <v>9.8735979999999994</v>
      </c>
      <c r="K1219" s="200">
        <v>10.064603999999999</v>
      </c>
      <c r="L1219" s="200">
        <v>10.311545000000001</v>
      </c>
      <c r="M1219" s="200">
        <v>10.621537999999999</v>
      </c>
      <c r="N1219" s="200">
        <v>10.920450000000001</v>
      </c>
      <c r="O1219" s="200">
        <v>11.24921</v>
      </c>
      <c r="P1219" s="200">
        <v>11.618451</v>
      </c>
      <c r="Q1219" s="200">
        <v>11.926529</v>
      </c>
      <c r="R1219" s="200">
        <v>12.272351</v>
      </c>
      <c r="S1219" s="200">
        <v>12.619375</v>
      </c>
      <c r="T1219" s="200">
        <v>12.933482</v>
      </c>
      <c r="U1219" s="200">
        <v>13.288504</v>
      </c>
      <c r="V1219" s="200">
        <v>13.707896</v>
      </c>
      <c r="W1219" s="200">
        <v>14.090465</v>
      </c>
      <c r="X1219" s="200">
        <v>14.490856000000001</v>
      </c>
      <c r="Y1219" s="200">
        <v>14.852399</v>
      </c>
      <c r="Z1219" s="200">
        <v>15.193417</v>
      </c>
      <c r="AA1219" s="200">
        <v>15.568474</v>
      </c>
      <c r="AB1219" s="200">
        <v>15.965068</v>
      </c>
      <c r="AC1219" s="200">
        <v>16.375900000000001</v>
      </c>
      <c r="AD1219" s="200">
        <v>16.797625</v>
      </c>
      <c r="AE1219" s="200">
        <v>17.289515999999999</v>
      </c>
      <c r="AF1219" s="198">
        <v>2.4802000000000001E-2</v>
      </c>
      <c r="AG1219" s="37"/>
    </row>
    <row r="1220" spans="1:33" ht="12" customHeight="1">
      <c r="A1220" s="36" t="s">
        <v>2498</v>
      </c>
      <c r="B1220" s="199" t="s">
        <v>2158</v>
      </c>
      <c r="C1220" s="200">
        <v>8.6640259999999998</v>
      </c>
      <c r="D1220" s="200">
        <v>8.2901170000000004</v>
      </c>
      <c r="E1220" s="200">
        <v>8.1944289999999995</v>
      </c>
      <c r="F1220" s="200">
        <v>8.3211790000000008</v>
      </c>
      <c r="G1220" s="200">
        <v>8.5285089999999997</v>
      </c>
      <c r="H1220" s="200">
        <v>8.6458709999999996</v>
      </c>
      <c r="I1220" s="200">
        <v>8.7253380000000007</v>
      </c>
      <c r="J1220" s="200">
        <v>8.8005499999999994</v>
      </c>
      <c r="K1220" s="200">
        <v>8.8307970000000005</v>
      </c>
      <c r="L1220" s="200">
        <v>8.8550509999999996</v>
      </c>
      <c r="M1220" s="200">
        <v>8.9124700000000008</v>
      </c>
      <c r="N1220" s="200">
        <v>8.9488009999999996</v>
      </c>
      <c r="O1220" s="200">
        <v>8.9822039999999994</v>
      </c>
      <c r="P1220" s="200">
        <v>9.0796220000000005</v>
      </c>
      <c r="Q1220" s="200">
        <v>9.1212599999999995</v>
      </c>
      <c r="R1220" s="200">
        <v>9.1720039999999994</v>
      </c>
      <c r="S1220" s="200">
        <v>9.2321240000000007</v>
      </c>
      <c r="T1220" s="200">
        <v>9.2726170000000003</v>
      </c>
      <c r="U1220" s="200">
        <v>9.3404559999999996</v>
      </c>
      <c r="V1220" s="200">
        <v>9.4294989999999999</v>
      </c>
      <c r="W1220" s="200">
        <v>9.4764389999999992</v>
      </c>
      <c r="X1220" s="200">
        <v>9.4541769999999996</v>
      </c>
      <c r="Y1220" s="200">
        <v>9.4732109999999992</v>
      </c>
      <c r="Z1220" s="200">
        <v>9.5071739999999991</v>
      </c>
      <c r="AA1220" s="200">
        <v>9.5329899999999999</v>
      </c>
      <c r="AB1220" s="200">
        <v>9.5577550000000002</v>
      </c>
      <c r="AC1220" s="200">
        <v>9.5736830000000008</v>
      </c>
      <c r="AD1220" s="200">
        <v>9.59436</v>
      </c>
      <c r="AE1220" s="200">
        <v>9.6087720000000001</v>
      </c>
      <c r="AF1220" s="198">
        <v>3.7030000000000001E-3</v>
      </c>
      <c r="AG1220" s="37"/>
    </row>
    <row r="1221" spans="1:33" ht="12" customHeight="1">
      <c r="A1221" s="36" t="s">
        <v>2499</v>
      </c>
      <c r="B1221" s="199" t="s">
        <v>2159</v>
      </c>
      <c r="C1221" s="200">
        <v>1.090859</v>
      </c>
      <c r="D1221" s="200">
        <v>1.056281</v>
      </c>
      <c r="E1221" s="200">
        <v>1.0648610000000001</v>
      </c>
      <c r="F1221" s="200">
        <v>1.095987</v>
      </c>
      <c r="G1221" s="200">
        <v>1.16042</v>
      </c>
      <c r="H1221" s="200">
        <v>1.2026619999999999</v>
      </c>
      <c r="I1221" s="200">
        <v>1.2391160000000001</v>
      </c>
      <c r="J1221" s="200">
        <v>1.2711650000000001</v>
      </c>
      <c r="K1221" s="200">
        <v>1.297957</v>
      </c>
      <c r="L1221" s="200">
        <v>1.3289519999999999</v>
      </c>
      <c r="M1221" s="200">
        <v>1.3617349999999999</v>
      </c>
      <c r="N1221" s="200">
        <v>1.397302</v>
      </c>
      <c r="O1221" s="200">
        <v>1.435462</v>
      </c>
      <c r="P1221" s="200">
        <v>1.481433</v>
      </c>
      <c r="Q1221" s="200">
        <v>1.5085649999999999</v>
      </c>
      <c r="R1221" s="200">
        <v>1.535226</v>
      </c>
      <c r="S1221" s="200">
        <v>1.5657509999999999</v>
      </c>
      <c r="T1221" s="200">
        <v>1.5970759999999999</v>
      </c>
      <c r="U1221" s="200">
        <v>1.635362</v>
      </c>
      <c r="V1221" s="200">
        <v>1.672838</v>
      </c>
      <c r="W1221" s="200">
        <v>1.71255</v>
      </c>
      <c r="X1221" s="200">
        <v>1.7348159999999999</v>
      </c>
      <c r="Y1221" s="200">
        <v>1.7582530000000001</v>
      </c>
      <c r="Z1221" s="200">
        <v>1.7842020000000001</v>
      </c>
      <c r="AA1221" s="200">
        <v>1.8179380000000001</v>
      </c>
      <c r="AB1221" s="200">
        <v>1.842543</v>
      </c>
      <c r="AC1221" s="200">
        <v>1.8664270000000001</v>
      </c>
      <c r="AD1221" s="200">
        <v>1.896641</v>
      </c>
      <c r="AE1221" s="200">
        <v>1.9217690000000001</v>
      </c>
      <c r="AF1221" s="198">
        <v>2.043E-2</v>
      </c>
      <c r="AG1221" s="37"/>
    </row>
    <row r="1222" spans="1:33" ht="15" customHeight="1">
      <c r="A1222" s="36" t="s">
        <v>2500</v>
      </c>
      <c r="B1222" s="199" t="s">
        <v>2160</v>
      </c>
      <c r="C1222" s="200">
        <v>1.6808829999999999</v>
      </c>
      <c r="D1222" s="200">
        <v>1.6145780000000001</v>
      </c>
      <c r="E1222" s="200">
        <v>1.594158</v>
      </c>
      <c r="F1222" s="200">
        <v>1.6212390000000001</v>
      </c>
      <c r="G1222" s="200">
        <v>1.6500239999999999</v>
      </c>
      <c r="H1222" s="200">
        <v>1.650693</v>
      </c>
      <c r="I1222" s="200">
        <v>1.6634070000000001</v>
      </c>
      <c r="J1222" s="200">
        <v>1.6789540000000001</v>
      </c>
      <c r="K1222" s="200">
        <v>1.693837</v>
      </c>
      <c r="L1222" s="200">
        <v>1.6931529999999999</v>
      </c>
      <c r="M1222" s="200">
        <v>1.6866840000000001</v>
      </c>
      <c r="N1222" s="200">
        <v>1.6824600000000001</v>
      </c>
      <c r="O1222" s="200">
        <v>1.6916599999999999</v>
      </c>
      <c r="P1222" s="200">
        <v>1.7097169999999999</v>
      </c>
      <c r="Q1222" s="200">
        <v>1.72231</v>
      </c>
      <c r="R1222" s="200">
        <v>1.730191</v>
      </c>
      <c r="S1222" s="200">
        <v>1.735239</v>
      </c>
      <c r="T1222" s="200">
        <v>1.737169</v>
      </c>
      <c r="U1222" s="200">
        <v>1.767922</v>
      </c>
      <c r="V1222" s="200">
        <v>1.802978</v>
      </c>
      <c r="W1222" s="200">
        <v>1.8127759999999999</v>
      </c>
      <c r="X1222" s="200">
        <v>1.8125830000000001</v>
      </c>
      <c r="Y1222" s="200">
        <v>1.823196</v>
      </c>
      <c r="Z1222" s="200">
        <v>1.83674</v>
      </c>
      <c r="AA1222" s="200">
        <v>1.847709</v>
      </c>
      <c r="AB1222" s="200">
        <v>1.8601909999999999</v>
      </c>
      <c r="AC1222" s="200">
        <v>1.866479</v>
      </c>
      <c r="AD1222" s="200">
        <v>1.8733420000000001</v>
      </c>
      <c r="AE1222" s="200">
        <v>1.882064</v>
      </c>
      <c r="AF1222" s="198">
        <v>4.0460000000000001E-3</v>
      </c>
      <c r="AG1222" s="37"/>
    </row>
    <row r="1223" spans="1:33" ht="15" customHeight="1">
      <c r="A1223" s="36" t="s">
        <v>2501</v>
      </c>
      <c r="B1223" s="199" t="s">
        <v>2161</v>
      </c>
      <c r="C1223" s="200">
        <v>5.8922840000000001</v>
      </c>
      <c r="D1223" s="200">
        <v>5.6192589999999996</v>
      </c>
      <c r="E1223" s="200">
        <v>5.5354099999999997</v>
      </c>
      <c r="F1223" s="200">
        <v>5.6039529999999997</v>
      </c>
      <c r="G1223" s="200">
        <v>5.7180650000000002</v>
      </c>
      <c r="H1223" s="200">
        <v>5.7925170000000001</v>
      </c>
      <c r="I1223" s="200">
        <v>5.8228150000000003</v>
      </c>
      <c r="J1223" s="200">
        <v>5.8504319999999996</v>
      </c>
      <c r="K1223" s="200">
        <v>5.8390019999999998</v>
      </c>
      <c r="L1223" s="200">
        <v>5.8329469999999999</v>
      </c>
      <c r="M1223" s="200">
        <v>5.8640499999999998</v>
      </c>
      <c r="N1223" s="200">
        <v>5.8690389999999999</v>
      </c>
      <c r="O1223" s="200">
        <v>5.8550829999999996</v>
      </c>
      <c r="P1223" s="200">
        <v>5.8884730000000003</v>
      </c>
      <c r="Q1223" s="200">
        <v>5.8903860000000003</v>
      </c>
      <c r="R1223" s="200">
        <v>5.906587</v>
      </c>
      <c r="S1223" s="200">
        <v>5.9311340000000001</v>
      </c>
      <c r="T1223" s="200">
        <v>5.9383730000000003</v>
      </c>
      <c r="U1223" s="200">
        <v>5.9371729999999996</v>
      </c>
      <c r="V1223" s="200">
        <v>5.9536819999999997</v>
      </c>
      <c r="W1223" s="200">
        <v>5.9511130000000003</v>
      </c>
      <c r="X1223" s="200">
        <v>5.9067780000000001</v>
      </c>
      <c r="Y1223" s="200">
        <v>5.8917619999999999</v>
      </c>
      <c r="Z1223" s="200">
        <v>5.8862329999999998</v>
      </c>
      <c r="AA1223" s="200">
        <v>5.8673440000000001</v>
      </c>
      <c r="AB1223" s="200">
        <v>5.8550199999999997</v>
      </c>
      <c r="AC1223" s="200">
        <v>5.8407770000000001</v>
      </c>
      <c r="AD1223" s="200">
        <v>5.8243770000000001</v>
      </c>
      <c r="AE1223" s="200">
        <v>5.8049390000000001</v>
      </c>
      <c r="AF1223" s="198">
        <v>-5.3300000000000005E-4</v>
      </c>
      <c r="AG1223" s="37"/>
    </row>
    <row r="1224" spans="1:33" ht="15" customHeight="1">
      <c r="A1224" s="36" t="s">
        <v>2502</v>
      </c>
      <c r="B1224" s="199" t="s">
        <v>2162</v>
      </c>
      <c r="C1224" s="200">
        <v>9.0157550000000004</v>
      </c>
      <c r="D1224" s="200">
        <v>9.0506949999999993</v>
      </c>
      <c r="E1224" s="200">
        <v>9.1726399999999995</v>
      </c>
      <c r="F1224" s="200">
        <v>9.5439229999999995</v>
      </c>
      <c r="G1224" s="200">
        <v>10.062868</v>
      </c>
      <c r="H1224" s="200">
        <v>10.426818000000001</v>
      </c>
      <c r="I1224" s="200">
        <v>10.676524000000001</v>
      </c>
      <c r="J1224" s="200">
        <v>10.866384999999999</v>
      </c>
      <c r="K1224" s="200">
        <v>10.993935</v>
      </c>
      <c r="L1224" s="200">
        <v>11.159029</v>
      </c>
      <c r="M1224" s="200">
        <v>11.379099999999999</v>
      </c>
      <c r="N1224" s="200">
        <v>11.527899</v>
      </c>
      <c r="O1224" s="200">
        <v>11.812267</v>
      </c>
      <c r="P1224" s="200">
        <v>12.108146</v>
      </c>
      <c r="Q1224" s="200">
        <v>12.335653000000001</v>
      </c>
      <c r="R1224" s="200">
        <v>12.629165</v>
      </c>
      <c r="S1224" s="200">
        <v>12.888037000000001</v>
      </c>
      <c r="T1224" s="200">
        <v>13.109578000000001</v>
      </c>
      <c r="U1224" s="200">
        <v>13.421053000000001</v>
      </c>
      <c r="V1224" s="200">
        <v>13.782876999999999</v>
      </c>
      <c r="W1224" s="200">
        <v>14.093985999999999</v>
      </c>
      <c r="X1224" s="200">
        <v>14.367654999999999</v>
      </c>
      <c r="Y1224" s="200">
        <v>14.613896</v>
      </c>
      <c r="Z1224" s="200">
        <v>14.879011999999999</v>
      </c>
      <c r="AA1224" s="200">
        <v>15.161621</v>
      </c>
      <c r="AB1224" s="200">
        <v>15.441171000000001</v>
      </c>
      <c r="AC1224" s="200">
        <v>15.730885000000001</v>
      </c>
      <c r="AD1224" s="200">
        <v>16.014263</v>
      </c>
      <c r="AE1224" s="200">
        <v>16.297260000000001</v>
      </c>
      <c r="AF1224" s="198">
        <v>2.1368999999999999E-2</v>
      </c>
      <c r="AG1224" s="37"/>
    </row>
    <row r="1225" spans="1:33" ht="15" customHeight="1">
      <c r="A1225" s="36" t="s">
        <v>2503</v>
      </c>
      <c r="B1225" s="199" t="s">
        <v>2163</v>
      </c>
      <c r="C1225" s="200">
        <v>3.0652499999999998</v>
      </c>
      <c r="D1225" s="200">
        <v>3.0511430000000002</v>
      </c>
      <c r="E1225" s="200">
        <v>3.0205129999999998</v>
      </c>
      <c r="F1225" s="200">
        <v>3.1079509999999999</v>
      </c>
      <c r="G1225" s="200">
        <v>3.307105</v>
      </c>
      <c r="H1225" s="200">
        <v>3.4179140000000001</v>
      </c>
      <c r="I1225" s="200">
        <v>3.4451010000000002</v>
      </c>
      <c r="J1225" s="200">
        <v>3.464181</v>
      </c>
      <c r="K1225" s="200">
        <v>3.4431600000000002</v>
      </c>
      <c r="L1225" s="200">
        <v>3.4515400000000001</v>
      </c>
      <c r="M1225" s="200">
        <v>3.513477</v>
      </c>
      <c r="N1225" s="200">
        <v>3.5000529999999999</v>
      </c>
      <c r="O1225" s="200">
        <v>3.5476209999999999</v>
      </c>
      <c r="P1225" s="200">
        <v>3.5881210000000001</v>
      </c>
      <c r="Q1225" s="200">
        <v>3.599529</v>
      </c>
      <c r="R1225" s="200">
        <v>3.6428379999999998</v>
      </c>
      <c r="S1225" s="200">
        <v>3.6959789999999999</v>
      </c>
      <c r="T1225" s="200">
        <v>3.6982089999999999</v>
      </c>
      <c r="U1225" s="200">
        <v>3.732351</v>
      </c>
      <c r="V1225" s="200">
        <v>3.7976640000000002</v>
      </c>
      <c r="W1225" s="200">
        <v>3.8345419999999999</v>
      </c>
      <c r="X1225" s="200">
        <v>3.8459819999999998</v>
      </c>
      <c r="Y1225" s="200">
        <v>3.8325999999999998</v>
      </c>
      <c r="Z1225" s="200">
        <v>3.8117909999999999</v>
      </c>
      <c r="AA1225" s="200">
        <v>3.803928</v>
      </c>
      <c r="AB1225" s="200">
        <v>3.8098990000000001</v>
      </c>
      <c r="AC1225" s="200">
        <v>3.837075</v>
      </c>
      <c r="AD1225" s="200">
        <v>3.851124</v>
      </c>
      <c r="AE1225" s="200">
        <v>3.8570440000000001</v>
      </c>
      <c r="AF1225" s="198">
        <v>8.2400000000000008E-3</v>
      </c>
      <c r="AG1225" s="37"/>
    </row>
    <row r="1226" spans="1:33" ht="15" customHeight="1">
      <c r="A1226" s="36" t="s">
        <v>2504</v>
      </c>
      <c r="B1226" s="199" t="s">
        <v>2164</v>
      </c>
      <c r="C1226" s="200">
        <v>1.6296759999999999</v>
      </c>
      <c r="D1226" s="200">
        <v>1.626398</v>
      </c>
      <c r="E1226" s="200">
        <v>1.6588529999999999</v>
      </c>
      <c r="F1226" s="200">
        <v>1.7290460000000001</v>
      </c>
      <c r="G1226" s="200">
        <v>1.8111729999999999</v>
      </c>
      <c r="H1226" s="200">
        <v>1.875175</v>
      </c>
      <c r="I1226" s="200">
        <v>1.9384110000000001</v>
      </c>
      <c r="J1226" s="200">
        <v>1.970038</v>
      </c>
      <c r="K1226" s="200">
        <v>1.9944010000000001</v>
      </c>
      <c r="L1226" s="200">
        <v>2.0351210000000002</v>
      </c>
      <c r="M1226" s="200">
        <v>2.0668440000000001</v>
      </c>
      <c r="N1226" s="200">
        <v>2.1169340000000001</v>
      </c>
      <c r="O1226" s="200">
        <v>2.180593</v>
      </c>
      <c r="P1226" s="200">
        <v>2.2483460000000002</v>
      </c>
      <c r="Q1226" s="200">
        <v>2.293714</v>
      </c>
      <c r="R1226" s="200">
        <v>2.3497690000000002</v>
      </c>
      <c r="S1226" s="200">
        <v>2.391289</v>
      </c>
      <c r="T1226" s="200">
        <v>2.4273989999999999</v>
      </c>
      <c r="U1226" s="200">
        <v>2.4721129999999998</v>
      </c>
      <c r="V1226" s="200">
        <v>2.533598</v>
      </c>
      <c r="W1226" s="200">
        <v>2.6011769999999999</v>
      </c>
      <c r="X1226" s="200">
        <v>2.654925</v>
      </c>
      <c r="Y1226" s="200">
        <v>2.6924250000000001</v>
      </c>
      <c r="Z1226" s="200">
        <v>2.7439979999999999</v>
      </c>
      <c r="AA1226" s="200">
        <v>2.8011020000000002</v>
      </c>
      <c r="AB1226" s="200">
        <v>2.8557929999999998</v>
      </c>
      <c r="AC1226" s="200">
        <v>2.89554</v>
      </c>
      <c r="AD1226" s="200">
        <v>2.9417719999999998</v>
      </c>
      <c r="AE1226" s="200">
        <v>3.0024139999999999</v>
      </c>
      <c r="AF1226" s="198">
        <v>2.2062999999999999E-2</v>
      </c>
      <c r="AG1226" s="37"/>
    </row>
    <row r="1227" spans="1:33" ht="15" customHeight="1">
      <c r="A1227" s="36" t="s">
        <v>2505</v>
      </c>
      <c r="B1227" s="199" t="s">
        <v>2165</v>
      </c>
      <c r="C1227" s="200">
        <v>4.3208299999999999</v>
      </c>
      <c r="D1227" s="200">
        <v>4.3731549999999997</v>
      </c>
      <c r="E1227" s="200">
        <v>4.4932740000000004</v>
      </c>
      <c r="F1227" s="200">
        <v>4.7069260000000002</v>
      </c>
      <c r="G1227" s="200">
        <v>4.9445899999999998</v>
      </c>
      <c r="H1227" s="200">
        <v>5.1337289999999998</v>
      </c>
      <c r="I1227" s="200">
        <v>5.2930130000000002</v>
      </c>
      <c r="J1227" s="200">
        <v>5.4321650000000004</v>
      </c>
      <c r="K1227" s="200">
        <v>5.5563750000000001</v>
      </c>
      <c r="L1227" s="200">
        <v>5.6723679999999996</v>
      </c>
      <c r="M1227" s="200">
        <v>5.7987789999999997</v>
      </c>
      <c r="N1227" s="200">
        <v>5.9109129999999999</v>
      </c>
      <c r="O1227" s="200">
        <v>6.0840519999999998</v>
      </c>
      <c r="P1227" s="200">
        <v>6.2716789999999998</v>
      </c>
      <c r="Q1227" s="200">
        <v>6.4424109999999999</v>
      </c>
      <c r="R1227" s="200">
        <v>6.636558</v>
      </c>
      <c r="S1227" s="200">
        <v>6.8007679999999997</v>
      </c>
      <c r="T1227" s="200">
        <v>6.9839700000000002</v>
      </c>
      <c r="U1227" s="200">
        <v>7.2165889999999999</v>
      </c>
      <c r="V1227" s="200">
        <v>7.4516140000000002</v>
      </c>
      <c r="W1227" s="200">
        <v>7.6582660000000002</v>
      </c>
      <c r="X1227" s="200">
        <v>7.8667470000000002</v>
      </c>
      <c r="Y1227" s="200">
        <v>8.0888709999999993</v>
      </c>
      <c r="Z1227" s="200">
        <v>8.3232239999999997</v>
      </c>
      <c r="AA1227" s="200">
        <v>8.5565920000000002</v>
      </c>
      <c r="AB1227" s="200">
        <v>8.7754790000000007</v>
      </c>
      <c r="AC1227" s="200">
        <v>8.9982690000000005</v>
      </c>
      <c r="AD1227" s="200">
        <v>9.221368</v>
      </c>
      <c r="AE1227" s="200">
        <v>9.4378010000000003</v>
      </c>
      <c r="AF1227" s="198">
        <v>2.8296000000000002E-2</v>
      </c>
      <c r="AG1227" s="37"/>
    </row>
    <row r="1228" spans="1:33" ht="15" customHeight="1">
      <c r="A1228" s="36" t="s">
        <v>2506</v>
      </c>
      <c r="B1228" s="199" t="s">
        <v>2166</v>
      </c>
      <c r="C1228" s="200">
        <v>16.401662999999999</v>
      </c>
      <c r="D1228" s="200">
        <v>16.047367000000001</v>
      </c>
      <c r="E1228" s="200">
        <v>15.912158</v>
      </c>
      <c r="F1228" s="200">
        <v>16.179001</v>
      </c>
      <c r="G1228" s="200">
        <v>16.805734999999999</v>
      </c>
      <c r="H1228" s="200">
        <v>17.301876</v>
      </c>
      <c r="I1228" s="200">
        <v>17.553567999999999</v>
      </c>
      <c r="J1228" s="200">
        <v>17.733930999999998</v>
      </c>
      <c r="K1228" s="200">
        <v>17.772409</v>
      </c>
      <c r="L1228" s="200">
        <v>17.933085999999999</v>
      </c>
      <c r="M1228" s="200">
        <v>18.301162999999999</v>
      </c>
      <c r="N1228" s="200">
        <v>18.609746999999999</v>
      </c>
      <c r="O1228" s="200">
        <v>18.918768</v>
      </c>
      <c r="P1228" s="200">
        <v>19.341826999999999</v>
      </c>
      <c r="Q1228" s="200">
        <v>19.732341999999999</v>
      </c>
      <c r="R1228" s="200">
        <v>20.145966000000001</v>
      </c>
      <c r="S1228" s="200">
        <v>20.617355</v>
      </c>
      <c r="T1228" s="200">
        <v>20.887505000000001</v>
      </c>
      <c r="U1228" s="200">
        <v>21.188469000000001</v>
      </c>
      <c r="V1228" s="200">
        <v>21.682296999999998</v>
      </c>
      <c r="W1228" s="200">
        <v>22.036563999999998</v>
      </c>
      <c r="X1228" s="200">
        <v>22.275326</v>
      </c>
      <c r="Y1228" s="200">
        <v>22.368217000000001</v>
      </c>
      <c r="Z1228" s="200">
        <v>22.345036</v>
      </c>
      <c r="AA1228" s="200">
        <v>22.369092999999999</v>
      </c>
      <c r="AB1228" s="200">
        <v>22.480177000000001</v>
      </c>
      <c r="AC1228" s="200">
        <v>22.606342000000001</v>
      </c>
      <c r="AD1228" s="200">
        <v>22.674568000000001</v>
      </c>
      <c r="AE1228" s="200">
        <v>22.898427999999999</v>
      </c>
      <c r="AF1228" s="198">
        <v>1.1989E-2</v>
      </c>
      <c r="AG1228" s="37"/>
    </row>
    <row r="1229" spans="1:33" ht="15" customHeight="1">
      <c r="A1229" s="36" t="s">
        <v>2507</v>
      </c>
      <c r="B1229" s="199" t="s">
        <v>2167</v>
      </c>
      <c r="C1229" s="200">
        <v>13.326591000000001</v>
      </c>
      <c r="D1229" s="200">
        <v>12.931293</v>
      </c>
      <c r="E1229" s="200">
        <v>12.814919</v>
      </c>
      <c r="F1229" s="200">
        <v>12.801777</v>
      </c>
      <c r="G1229" s="200">
        <v>13.263731</v>
      </c>
      <c r="H1229" s="200">
        <v>13.636428</v>
      </c>
      <c r="I1229" s="200">
        <v>13.767502</v>
      </c>
      <c r="J1229" s="200">
        <v>13.883755000000001</v>
      </c>
      <c r="K1229" s="200">
        <v>13.97437</v>
      </c>
      <c r="L1229" s="200">
        <v>14.177125999999999</v>
      </c>
      <c r="M1229" s="200">
        <v>14.534236999999999</v>
      </c>
      <c r="N1229" s="200">
        <v>14.799827000000001</v>
      </c>
      <c r="O1229" s="200">
        <v>15.080681999999999</v>
      </c>
      <c r="P1229" s="200">
        <v>15.418564</v>
      </c>
      <c r="Q1229" s="200">
        <v>15.671825</v>
      </c>
      <c r="R1229" s="200">
        <v>15.906919</v>
      </c>
      <c r="S1229" s="200">
        <v>16.130976</v>
      </c>
      <c r="T1229" s="200">
        <v>16.315809000000002</v>
      </c>
      <c r="U1229" s="200">
        <v>16.486367999999999</v>
      </c>
      <c r="V1229" s="200">
        <v>16.746372000000001</v>
      </c>
      <c r="W1229" s="200">
        <v>16.936274000000001</v>
      </c>
      <c r="X1229" s="200">
        <v>17.031569000000001</v>
      </c>
      <c r="Y1229" s="200">
        <v>17.091982000000002</v>
      </c>
      <c r="Z1229" s="200">
        <v>17.120547999999999</v>
      </c>
      <c r="AA1229" s="200">
        <v>17.256627999999999</v>
      </c>
      <c r="AB1229" s="200">
        <v>17.406300999999999</v>
      </c>
      <c r="AC1229" s="200">
        <v>17.562211999999999</v>
      </c>
      <c r="AD1229" s="200">
        <v>17.659849000000001</v>
      </c>
      <c r="AE1229" s="200">
        <v>17.804145999999999</v>
      </c>
      <c r="AF1229" s="198">
        <v>1.0399E-2</v>
      </c>
      <c r="AG1229" s="37"/>
    </row>
    <row r="1230" spans="1:33" ht="15" customHeight="1">
      <c r="A1230" s="36" t="s">
        <v>2508</v>
      </c>
      <c r="B1230" s="199" t="s">
        <v>2168</v>
      </c>
      <c r="C1230" s="200">
        <v>34.474598</v>
      </c>
      <c r="D1230" s="200">
        <v>35.136333</v>
      </c>
      <c r="E1230" s="200">
        <v>36.161835000000004</v>
      </c>
      <c r="F1230" s="200">
        <v>37.460155</v>
      </c>
      <c r="G1230" s="200">
        <v>39.075287000000003</v>
      </c>
      <c r="H1230" s="200">
        <v>40.447968000000003</v>
      </c>
      <c r="I1230" s="200">
        <v>41.583289999999998</v>
      </c>
      <c r="J1230" s="200">
        <v>42.370296000000003</v>
      </c>
      <c r="K1230" s="200">
        <v>42.851429000000003</v>
      </c>
      <c r="L1230" s="200">
        <v>43.509658999999999</v>
      </c>
      <c r="M1230" s="200">
        <v>44.346404999999997</v>
      </c>
      <c r="N1230" s="200">
        <v>45.239269</v>
      </c>
      <c r="O1230" s="200">
        <v>46.272804000000001</v>
      </c>
      <c r="P1230" s="200">
        <v>47.318325000000002</v>
      </c>
      <c r="Q1230" s="200">
        <v>48.34449</v>
      </c>
      <c r="R1230" s="200">
        <v>49.448295999999999</v>
      </c>
      <c r="S1230" s="200">
        <v>50.643608</v>
      </c>
      <c r="T1230" s="200">
        <v>51.840896999999998</v>
      </c>
      <c r="U1230" s="200">
        <v>53.203933999999997</v>
      </c>
      <c r="V1230" s="200">
        <v>54.603465999999997</v>
      </c>
      <c r="W1230" s="200">
        <v>55.813408000000003</v>
      </c>
      <c r="X1230" s="200">
        <v>57.008533</v>
      </c>
      <c r="Y1230" s="200">
        <v>58.100879999999997</v>
      </c>
      <c r="Z1230" s="200">
        <v>59.098976</v>
      </c>
      <c r="AA1230" s="200">
        <v>60.175288999999999</v>
      </c>
      <c r="AB1230" s="200">
        <v>61.300716000000001</v>
      </c>
      <c r="AC1230" s="200">
        <v>62.459060999999998</v>
      </c>
      <c r="AD1230" s="200">
        <v>63.785724999999999</v>
      </c>
      <c r="AE1230" s="200">
        <v>65.198723000000001</v>
      </c>
      <c r="AF1230" s="198">
        <v>2.3019000000000001E-2</v>
      </c>
      <c r="AG1230" s="37"/>
    </row>
    <row r="1231" spans="1:33" ht="15" customHeight="1">
      <c r="A1231" s="36" t="s">
        <v>2509</v>
      </c>
      <c r="B1231" s="199" t="s">
        <v>2169</v>
      </c>
      <c r="C1231" s="200">
        <v>35.891655</v>
      </c>
      <c r="D1231" s="200">
        <v>37.732315</v>
      </c>
      <c r="E1231" s="200">
        <v>38.591163999999999</v>
      </c>
      <c r="F1231" s="200">
        <v>38.464675999999997</v>
      </c>
      <c r="G1231" s="200">
        <v>38.548850999999999</v>
      </c>
      <c r="H1231" s="200">
        <v>39.300429999999999</v>
      </c>
      <c r="I1231" s="200">
        <v>39.996433000000003</v>
      </c>
      <c r="J1231" s="200">
        <v>40.371066999999996</v>
      </c>
      <c r="K1231" s="200">
        <v>40.916533999999999</v>
      </c>
      <c r="L1231" s="200">
        <v>41.701259999999998</v>
      </c>
      <c r="M1231" s="200">
        <v>42.841698000000001</v>
      </c>
      <c r="N1231" s="200">
        <v>43.761294999999997</v>
      </c>
      <c r="O1231" s="200">
        <v>44.633617000000001</v>
      </c>
      <c r="P1231" s="200">
        <v>45.528809000000003</v>
      </c>
      <c r="Q1231" s="200">
        <v>46.412674000000003</v>
      </c>
      <c r="R1231" s="200">
        <v>47.062469</v>
      </c>
      <c r="S1231" s="200">
        <v>47.716324</v>
      </c>
      <c r="T1231" s="200">
        <v>48.334969000000001</v>
      </c>
      <c r="U1231" s="200">
        <v>49.184787999999998</v>
      </c>
      <c r="V1231" s="200">
        <v>50.231400000000001</v>
      </c>
      <c r="W1231" s="200">
        <v>51.218238999999997</v>
      </c>
      <c r="X1231" s="200">
        <v>52.058582000000001</v>
      </c>
      <c r="Y1231" s="200">
        <v>52.725802999999999</v>
      </c>
      <c r="Z1231" s="200">
        <v>53.416367000000001</v>
      </c>
      <c r="AA1231" s="200">
        <v>54.3172</v>
      </c>
      <c r="AB1231" s="200">
        <v>55.290740999999997</v>
      </c>
      <c r="AC1231" s="200">
        <v>56.217129</v>
      </c>
      <c r="AD1231" s="200">
        <v>57.112414999999999</v>
      </c>
      <c r="AE1231" s="200">
        <v>58.167149000000002</v>
      </c>
      <c r="AF1231" s="198">
        <v>1.7392999999999999E-2</v>
      </c>
      <c r="AG1231" s="37"/>
    </row>
    <row r="1232" spans="1:33" ht="15" customHeight="1">
      <c r="A1232" s="36" t="s">
        <v>2510</v>
      </c>
      <c r="B1232" s="199" t="s">
        <v>2170</v>
      </c>
      <c r="C1232" s="200">
        <v>3.5234109999999998</v>
      </c>
      <c r="D1232" s="200">
        <v>3.515031</v>
      </c>
      <c r="E1232" s="200">
        <v>3.5451800000000002</v>
      </c>
      <c r="F1232" s="200">
        <v>3.6257670000000002</v>
      </c>
      <c r="G1232" s="200">
        <v>3.7442989999999998</v>
      </c>
      <c r="H1232" s="200">
        <v>3.8478720000000002</v>
      </c>
      <c r="I1232" s="200">
        <v>3.9182920000000001</v>
      </c>
      <c r="J1232" s="200">
        <v>3.970809</v>
      </c>
      <c r="K1232" s="200">
        <v>4.0129929999999998</v>
      </c>
      <c r="L1232" s="200">
        <v>4.0377190000000001</v>
      </c>
      <c r="M1232" s="200">
        <v>4.1347750000000003</v>
      </c>
      <c r="N1232" s="200">
        <v>4.2575760000000002</v>
      </c>
      <c r="O1232" s="200">
        <v>4.3940780000000004</v>
      </c>
      <c r="P1232" s="200">
        <v>4.5291350000000001</v>
      </c>
      <c r="Q1232" s="200">
        <v>4.6655100000000003</v>
      </c>
      <c r="R1232" s="200">
        <v>4.7893400000000002</v>
      </c>
      <c r="S1232" s="200">
        <v>4.9155829999999998</v>
      </c>
      <c r="T1232" s="200">
        <v>5.0272259999999998</v>
      </c>
      <c r="U1232" s="200">
        <v>5.1568100000000001</v>
      </c>
      <c r="V1232" s="200">
        <v>5.3004730000000002</v>
      </c>
      <c r="W1232" s="200">
        <v>5.4288230000000004</v>
      </c>
      <c r="X1232" s="200">
        <v>5.5518900000000002</v>
      </c>
      <c r="Y1232" s="200">
        <v>5.6658939999999998</v>
      </c>
      <c r="Z1232" s="200">
        <v>5.7707509999999997</v>
      </c>
      <c r="AA1232" s="200">
        <v>5.887988</v>
      </c>
      <c r="AB1232" s="200">
        <v>6.0158339999999999</v>
      </c>
      <c r="AC1232" s="200">
        <v>6.1518240000000004</v>
      </c>
      <c r="AD1232" s="200">
        <v>6.2880089999999997</v>
      </c>
      <c r="AE1232" s="200">
        <v>6.438523</v>
      </c>
      <c r="AF1232" s="198">
        <v>2.1765E-2</v>
      </c>
      <c r="AG1232" s="37"/>
    </row>
    <row r="1233" spans="1:33" ht="12" customHeight="1">
      <c r="A1233" s="36" t="s">
        <v>2511</v>
      </c>
      <c r="B1233" s="199" t="s">
        <v>2171</v>
      </c>
      <c r="C1233" s="200">
        <v>14.768777</v>
      </c>
      <c r="D1233" s="200">
        <v>14.72189</v>
      </c>
      <c r="E1233" s="200">
        <v>14.840865000000001</v>
      </c>
      <c r="F1233" s="200">
        <v>14.494657</v>
      </c>
      <c r="G1233" s="200">
        <v>14.440972</v>
      </c>
      <c r="H1233" s="200">
        <v>14.524011</v>
      </c>
      <c r="I1233" s="200">
        <v>14.656167</v>
      </c>
      <c r="J1233" s="200">
        <v>14.799804</v>
      </c>
      <c r="K1233" s="200">
        <v>14.929352</v>
      </c>
      <c r="L1233" s="200">
        <v>15.092466</v>
      </c>
      <c r="M1233" s="200">
        <v>15.384613</v>
      </c>
      <c r="N1233" s="200">
        <v>15.672333</v>
      </c>
      <c r="O1233" s="200">
        <v>15.983855</v>
      </c>
      <c r="P1233" s="200">
        <v>16.244655999999999</v>
      </c>
      <c r="Q1233" s="200">
        <v>16.417936000000001</v>
      </c>
      <c r="R1233" s="200">
        <v>16.633533</v>
      </c>
      <c r="S1233" s="200">
        <v>16.916401</v>
      </c>
      <c r="T1233" s="200">
        <v>17.131464000000001</v>
      </c>
      <c r="U1233" s="200">
        <v>17.373595999999999</v>
      </c>
      <c r="V1233" s="200">
        <v>17.650320000000001</v>
      </c>
      <c r="W1233" s="200">
        <v>17.894957999999999</v>
      </c>
      <c r="X1233" s="200">
        <v>18.097048000000001</v>
      </c>
      <c r="Y1233" s="200">
        <v>18.273737000000001</v>
      </c>
      <c r="Z1233" s="200">
        <v>18.449103999999998</v>
      </c>
      <c r="AA1233" s="200">
        <v>18.670947999999999</v>
      </c>
      <c r="AB1233" s="200">
        <v>18.906614000000001</v>
      </c>
      <c r="AC1233" s="200">
        <v>19.146626999999999</v>
      </c>
      <c r="AD1233" s="200">
        <v>19.377817</v>
      </c>
      <c r="AE1233" s="200">
        <v>19.640293</v>
      </c>
      <c r="AF1233" s="198">
        <v>1.0233000000000001E-2</v>
      </c>
      <c r="AG1233" s="37"/>
    </row>
    <row r="1234" spans="1:33" ht="15" customHeight="1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>
      <c r="A1235" s="36" t="s">
        <v>2512</v>
      </c>
      <c r="B1235" s="201" t="s">
        <v>2172</v>
      </c>
      <c r="C1235" s="197">
        <v>576.92291299999999</v>
      </c>
      <c r="D1235" s="197">
        <v>575.28100600000005</v>
      </c>
      <c r="E1235" s="197">
        <v>578.35730000000001</v>
      </c>
      <c r="F1235" s="197">
        <v>585.17968800000006</v>
      </c>
      <c r="G1235" s="197">
        <v>594.49249299999997</v>
      </c>
      <c r="H1235" s="197">
        <v>601.92388900000003</v>
      </c>
      <c r="I1235" s="197">
        <v>610.07403599999998</v>
      </c>
      <c r="J1235" s="197">
        <v>618.64569100000006</v>
      </c>
      <c r="K1235" s="197">
        <v>624.796021</v>
      </c>
      <c r="L1235" s="197">
        <v>630.36633300000005</v>
      </c>
      <c r="M1235" s="197">
        <v>637.733521</v>
      </c>
      <c r="N1235" s="197">
        <v>645.34020999999996</v>
      </c>
      <c r="O1235" s="197">
        <v>653.47051999999996</v>
      </c>
      <c r="P1235" s="197">
        <v>662.75219700000002</v>
      </c>
      <c r="Q1235" s="197">
        <v>671.26629600000001</v>
      </c>
      <c r="R1235" s="197">
        <v>680.77972399999999</v>
      </c>
      <c r="S1235" s="197">
        <v>690.66394000000003</v>
      </c>
      <c r="T1235" s="197">
        <v>699.62896699999999</v>
      </c>
      <c r="U1235" s="197">
        <v>711.37207000000001</v>
      </c>
      <c r="V1235" s="197">
        <v>724.98608400000001</v>
      </c>
      <c r="W1235" s="197">
        <v>736.68499799999995</v>
      </c>
      <c r="X1235" s="197">
        <v>747.57904099999996</v>
      </c>
      <c r="Y1235" s="197">
        <v>757.22039800000005</v>
      </c>
      <c r="Z1235" s="197">
        <v>766.48284899999999</v>
      </c>
      <c r="AA1235" s="197">
        <v>776.35620100000006</v>
      </c>
      <c r="AB1235" s="197">
        <v>786.68621800000005</v>
      </c>
      <c r="AC1235" s="197">
        <v>798.12829599999998</v>
      </c>
      <c r="AD1235" s="197">
        <v>809.69702099999995</v>
      </c>
      <c r="AE1235" s="197">
        <v>822.22381600000006</v>
      </c>
      <c r="AF1235" s="195">
        <v>1.2734000000000001E-2</v>
      </c>
      <c r="AG1235" s="37"/>
    </row>
    <row r="1236" spans="1:33" ht="15" customHeight="1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>
      <c r="A1238" s="35"/>
      <c r="B1238" s="216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>
      <c r="A1239" s="35"/>
      <c r="B1239" s="37" t="s">
        <v>2173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>
      <c r="A1240" s="35"/>
      <c r="B1240" s="37" t="s">
        <v>2567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>
      <c r="B1313" s="221"/>
      <c r="C1313" s="221"/>
      <c r="D1313" s="221"/>
      <c r="E1313" s="221"/>
      <c r="F1313" s="221"/>
      <c r="G1313" s="221"/>
      <c r="H1313" s="221"/>
      <c r="I1313" s="221"/>
      <c r="J1313" s="221"/>
      <c r="K1313" s="221"/>
      <c r="L1313" s="221"/>
      <c r="M1313" s="221"/>
      <c r="N1313" s="221"/>
      <c r="O1313" s="221"/>
      <c r="P1313" s="221"/>
      <c r="Q1313" s="221"/>
      <c r="R1313" s="221"/>
      <c r="S1313" s="221"/>
      <c r="T1313" s="221"/>
      <c r="U1313" s="221"/>
      <c r="V1313" s="221"/>
      <c r="W1313" s="221"/>
      <c r="X1313" s="221"/>
      <c r="Y1313" s="221"/>
      <c r="Z1313" s="221"/>
      <c r="AA1313" s="221"/>
      <c r="AB1313" s="221"/>
      <c r="AC1313" s="221"/>
      <c r="AD1313" s="221"/>
      <c r="AE1313" s="221"/>
      <c r="AF1313" s="221"/>
      <c r="AG1313" s="37"/>
    </row>
    <row r="1314" spans="2:33" ht="12" customHeight="1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>
      <c r="A1335" s="36" t="s">
        <v>2513</v>
      </c>
      <c r="B1335" s="205" t="s">
        <v>2514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7" t="s">
        <v>1999</v>
      </c>
      <c r="AG1335" s="37"/>
    </row>
    <row r="1336" spans="1:33" ht="15" customHeight="1">
      <c r="A1336" s="35"/>
      <c r="B1336" s="206" t="s">
        <v>2515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7" t="s">
        <v>2000</v>
      </c>
      <c r="AG1336" s="37"/>
    </row>
    <row r="1337" spans="1:33" ht="15" customHeight="1">
      <c r="A1337" s="35"/>
      <c r="B1337" s="206"/>
      <c r="C1337" s="189"/>
      <c r="D1337" s="189"/>
      <c r="E1337" s="189"/>
      <c r="F1337" s="189"/>
      <c r="G1337" s="189"/>
      <c r="H1337" s="189"/>
      <c r="I1337" s="189"/>
      <c r="J1337" s="189"/>
      <c r="K1337" s="189"/>
      <c r="L1337" s="189"/>
      <c r="M1337" s="189"/>
      <c r="N1337" s="189"/>
      <c r="O1337" s="189"/>
      <c r="P1337" s="189"/>
      <c r="Q1337" s="189"/>
      <c r="R1337" s="189"/>
      <c r="S1337" s="189"/>
      <c r="T1337" s="189"/>
      <c r="U1337" s="189"/>
      <c r="V1337" s="189"/>
      <c r="W1337" s="189"/>
      <c r="X1337" s="189"/>
      <c r="Y1337" s="189"/>
      <c r="Z1337" s="189"/>
      <c r="AA1337" s="189"/>
      <c r="AB1337" s="189"/>
      <c r="AC1337" s="189"/>
      <c r="AD1337" s="189"/>
      <c r="AE1337" s="189"/>
      <c r="AF1337" s="187" t="s">
        <v>2099</v>
      </c>
      <c r="AG1337" s="37"/>
    </row>
    <row r="1338" spans="1:33" ht="15" customHeight="1" thickBot="1">
      <c r="A1338" s="35"/>
      <c r="B1338" s="207" t="s">
        <v>2132</v>
      </c>
      <c r="C1338" s="207">
        <v>2022</v>
      </c>
      <c r="D1338" s="207">
        <v>2023</v>
      </c>
      <c r="E1338" s="207">
        <v>2024</v>
      </c>
      <c r="F1338" s="207">
        <v>2025</v>
      </c>
      <c r="G1338" s="207">
        <v>2026</v>
      </c>
      <c r="H1338" s="207">
        <v>2027</v>
      </c>
      <c r="I1338" s="207">
        <v>2028</v>
      </c>
      <c r="J1338" s="207">
        <v>2029</v>
      </c>
      <c r="K1338" s="207">
        <v>2030</v>
      </c>
      <c r="L1338" s="207">
        <v>2031</v>
      </c>
      <c r="M1338" s="207">
        <v>2032</v>
      </c>
      <c r="N1338" s="207">
        <v>2033</v>
      </c>
      <c r="O1338" s="207">
        <v>2034</v>
      </c>
      <c r="P1338" s="207">
        <v>2035</v>
      </c>
      <c r="Q1338" s="207">
        <v>2036</v>
      </c>
      <c r="R1338" s="207">
        <v>2037</v>
      </c>
      <c r="S1338" s="207">
        <v>2038</v>
      </c>
      <c r="T1338" s="207">
        <v>2039</v>
      </c>
      <c r="U1338" s="207">
        <v>2040</v>
      </c>
      <c r="V1338" s="207">
        <v>2041</v>
      </c>
      <c r="W1338" s="207">
        <v>2042</v>
      </c>
      <c r="X1338" s="207">
        <v>2043</v>
      </c>
      <c r="Y1338" s="207">
        <v>2044</v>
      </c>
      <c r="Z1338" s="207">
        <v>2045</v>
      </c>
      <c r="AA1338" s="207">
        <v>2046</v>
      </c>
      <c r="AB1338" s="207">
        <v>2047</v>
      </c>
      <c r="AC1338" s="207">
        <v>2048</v>
      </c>
      <c r="AD1338" s="207">
        <v>2049</v>
      </c>
      <c r="AE1338" s="207">
        <v>2050</v>
      </c>
      <c r="AF1338" s="208">
        <v>2050</v>
      </c>
      <c r="AG1338" s="37"/>
    </row>
    <row r="1339" spans="1:33" ht="15" customHeight="1" thickTop="1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>
      <c r="A1340" s="36" t="s">
        <v>2516</v>
      </c>
      <c r="B1340" s="201" t="s">
        <v>2133</v>
      </c>
      <c r="C1340" s="197">
        <v>19750.261718999998</v>
      </c>
      <c r="D1340" s="197">
        <v>19905.609375</v>
      </c>
      <c r="E1340" s="197">
        <v>20081.880859000001</v>
      </c>
      <c r="F1340" s="197">
        <v>20386.224609000001</v>
      </c>
      <c r="G1340" s="197">
        <v>20841.882812</v>
      </c>
      <c r="H1340" s="197">
        <v>21287.755859000001</v>
      </c>
      <c r="I1340" s="197">
        <v>21695.880859000001</v>
      </c>
      <c r="J1340" s="197">
        <v>22060.623047000001</v>
      </c>
      <c r="K1340" s="197">
        <v>22380.796875</v>
      </c>
      <c r="L1340" s="197">
        <v>22721.648438</v>
      </c>
      <c r="M1340" s="197">
        <v>23132.277343999998</v>
      </c>
      <c r="N1340" s="197">
        <v>23585.296875</v>
      </c>
      <c r="O1340" s="197">
        <v>24054.847656000002</v>
      </c>
      <c r="P1340" s="197">
        <v>24533.841797000001</v>
      </c>
      <c r="Q1340" s="197">
        <v>25026.417968999998</v>
      </c>
      <c r="R1340" s="197">
        <v>25540.740234000001</v>
      </c>
      <c r="S1340" s="197">
        <v>26075.976562</v>
      </c>
      <c r="T1340" s="197">
        <v>26606.574218999998</v>
      </c>
      <c r="U1340" s="197">
        <v>27195.669922000001</v>
      </c>
      <c r="V1340" s="197">
        <v>27810.150390999999</v>
      </c>
      <c r="W1340" s="197">
        <v>28404.6875</v>
      </c>
      <c r="X1340" s="197">
        <v>28996.335938</v>
      </c>
      <c r="Y1340" s="197">
        <v>29571.818359000001</v>
      </c>
      <c r="Z1340" s="197">
        <v>30144.392577999999</v>
      </c>
      <c r="AA1340" s="197">
        <v>30744.0625</v>
      </c>
      <c r="AB1340" s="197">
        <v>31369.007812</v>
      </c>
      <c r="AC1340" s="197">
        <v>32033.580077999999</v>
      </c>
      <c r="AD1340" s="197">
        <v>32711.115234000001</v>
      </c>
      <c r="AE1340" s="197">
        <v>33403.691405999998</v>
      </c>
      <c r="AF1340" s="195">
        <v>1.8945E-2</v>
      </c>
      <c r="AG1340" s="37"/>
    </row>
    <row r="1341" spans="1:33" ht="15" customHeight="1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>
      <c r="A1342" s="36" t="s">
        <v>2517</v>
      </c>
      <c r="B1342" s="201" t="s">
        <v>2134</v>
      </c>
      <c r="C1342" s="197">
        <v>23.883032</v>
      </c>
      <c r="D1342" s="197">
        <v>24.144355999999998</v>
      </c>
      <c r="E1342" s="197">
        <v>24.012650000000001</v>
      </c>
      <c r="F1342" s="197">
        <v>23.974744999999999</v>
      </c>
      <c r="G1342" s="197">
        <v>24.090910000000001</v>
      </c>
      <c r="H1342" s="197">
        <v>24.269663000000001</v>
      </c>
      <c r="I1342" s="197">
        <v>24.433516999999998</v>
      </c>
      <c r="J1342" s="197">
        <v>24.539234</v>
      </c>
      <c r="K1342" s="197">
        <v>24.599266</v>
      </c>
      <c r="L1342" s="197">
        <v>24.628005999999999</v>
      </c>
      <c r="M1342" s="197">
        <v>24.705048000000001</v>
      </c>
      <c r="N1342" s="197">
        <v>24.831378999999998</v>
      </c>
      <c r="O1342" s="197">
        <v>25.020416000000001</v>
      </c>
      <c r="P1342" s="197">
        <v>25.193449000000001</v>
      </c>
      <c r="Q1342" s="197">
        <v>25.311398000000001</v>
      </c>
      <c r="R1342" s="197">
        <v>25.439623000000001</v>
      </c>
      <c r="S1342" s="197">
        <v>25.572237000000001</v>
      </c>
      <c r="T1342" s="197">
        <v>25.688623</v>
      </c>
      <c r="U1342" s="197">
        <v>25.835379</v>
      </c>
      <c r="V1342" s="197">
        <v>25.972201999999999</v>
      </c>
      <c r="W1342" s="197">
        <v>26.106992999999999</v>
      </c>
      <c r="X1342" s="197">
        <v>26.205255999999999</v>
      </c>
      <c r="Y1342" s="197">
        <v>26.282212999999999</v>
      </c>
      <c r="Z1342" s="197">
        <v>26.362638</v>
      </c>
      <c r="AA1342" s="197">
        <v>26.461144999999998</v>
      </c>
      <c r="AB1342" s="197">
        <v>26.584503000000002</v>
      </c>
      <c r="AC1342" s="197">
        <v>26.719764999999999</v>
      </c>
      <c r="AD1342" s="197">
        <v>26.860814999999999</v>
      </c>
      <c r="AE1342" s="197">
        <v>27.010480999999999</v>
      </c>
      <c r="AF1342" s="195">
        <v>4.4050000000000001E-3</v>
      </c>
      <c r="AG1342" s="37"/>
    </row>
    <row r="1343" spans="1:33" ht="15" customHeight="1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>
      <c r="A1344" s="35"/>
      <c r="B1344" s="201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>
      <c r="A1346" s="35"/>
      <c r="B1346" s="201" t="s">
        <v>2135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>
      <c r="A1347" s="36" t="s">
        <v>2518</v>
      </c>
      <c r="B1347" s="199" t="s">
        <v>2136</v>
      </c>
      <c r="C1347" s="200">
        <v>189.73161300000001</v>
      </c>
      <c r="D1347" s="200">
        <v>189.413971</v>
      </c>
      <c r="E1347" s="200">
        <v>191.210983</v>
      </c>
      <c r="F1347" s="200">
        <v>193.82115200000001</v>
      </c>
      <c r="G1347" s="200">
        <v>196.83947800000001</v>
      </c>
      <c r="H1347" s="200">
        <v>199.39154099999999</v>
      </c>
      <c r="I1347" s="200">
        <v>201.89276100000001</v>
      </c>
      <c r="J1347" s="200">
        <v>203.66166699999999</v>
      </c>
      <c r="K1347" s="200">
        <v>205.16523699999999</v>
      </c>
      <c r="L1347" s="200">
        <v>207.01315299999999</v>
      </c>
      <c r="M1347" s="200">
        <v>208.95002700000001</v>
      </c>
      <c r="N1347" s="200">
        <v>211.01454200000001</v>
      </c>
      <c r="O1347" s="200">
        <v>212.727386</v>
      </c>
      <c r="P1347" s="200">
        <v>214.01985199999999</v>
      </c>
      <c r="Q1347" s="200">
        <v>215.031113</v>
      </c>
      <c r="R1347" s="200">
        <v>216.60687300000001</v>
      </c>
      <c r="S1347" s="200">
        <v>217.97453300000001</v>
      </c>
      <c r="T1347" s="200">
        <v>219.307953</v>
      </c>
      <c r="U1347" s="200">
        <v>220.94052099999999</v>
      </c>
      <c r="V1347" s="200">
        <v>222.54600500000001</v>
      </c>
      <c r="W1347" s="200">
        <v>224.02384900000001</v>
      </c>
      <c r="X1347" s="200">
        <v>225.448914</v>
      </c>
      <c r="Y1347" s="200">
        <v>226.634094</v>
      </c>
      <c r="Z1347" s="200">
        <v>227.82254</v>
      </c>
      <c r="AA1347" s="200">
        <v>229.032059</v>
      </c>
      <c r="AB1347" s="200">
        <v>230.26850899999999</v>
      </c>
      <c r="AC1347" s="200">
        <v>231.555847</v>
      </c>
      <c r="AD1347" s="200">
        <v>232.87286399999999</v>
      </c>
      <c r="AE1347" s="200">
        <v>234.14222699999999</v>
      </c>
      <c r="AF1347" s="198">
        <v>7.5399999999999998E-3</v>
      </c>
      <c r="AG1347" s="37"/>
    </row>
    <row r="1348" spans="1:33" ht="15" customHeight="1">
      <c r="A1348" s="36" t="s">
        <v>2519</v>
      </c>
      <c r="B1348" s="199" t="s">
        <v>2137</v>
      </c>
      <c r="C1348" s="200">
        <v>41.396014999999998</v>
      </c>
      <c r="D1348" s="200">
        <v>39.525635000000001</v>
      </c>
      <c r="E1348" s="200">
        <v>38.539368000000003</v>
      </c>
      <c r="F1348" s="200">
        <v>38.211348999999998</v>
      </c>
      <c r="G1348" s="200">
        <v>38.200713999999998</v>
      </c>
      <c r="H1348" s="200">
        <v>37.826115000000001</v>
      </c>
      <c r="I1348" s="200">
        <v>37.716911000000003</v>
      </c>
      <c r="J1348" s="200">
        <v>37.342998999999999</v>
      </c>
      <c r="K1348" s="200">
        <v>37.124447000000004</v>
      </c>
      <c r="L1348" s="200">
        <v>36.694214000000002</v>
      </c>
      <c r="M1348" s="200">
        <v>36.376102000000003</v>
      </c>
      <c r="N1348" s="200">
        <v>36.076529999999998</v>
      </c>
      <c r="O1348" s="200">
        <v>35.681128999999999</v>
      </c>
      <c r="P1348" s="200">
        <v>35.391300000000001</v>
      </c>
      <c r="Q1348" s="200">
        <v>34.982467999999997</v>
      </c>
      <c r="R1348" s="200">
        <v>34.642547999999998</v>
      </c>
      <c r="S1348" s="200">
        <v>34.330691999999999</v>
      </c>
      <c r="T1348" s="200">
        <v>34.017681000000003</v>
      </c>
      <c r="U1348" s="200">
        <v>33.870918000000003</v>
      </c>
      <c r="V1348" s="200">
        <v>33.718432999999997</v>
      </c>
      <c r="W1348" s="200">
        <v>33.510975000000002</v>
      </c>
      <c r="X1348" s="200">
        <v>33.429920000000003</v>
      </c>
      <c r="Y1348" s="200">
        <v>33.256450999999998</v>
      </c>
      <c r="Z1348" s="200">
        <v>33.013596</v>
      </c>
      <c r="AA1348" s="200">
        <v>32.650664999999996</v>
      </c>
      <c r="AB1348" s="200">
        <v>32.223075999999999</v>
      </c>
      <c r="AC1348" s="200">
        <v>32.089958000000003</v>
      </c>
      <c r="AD1348" s="200">
        <v>31.889999</v>
      </c>
      <c r="AE1348" s="200">
        <v>31.575019999999999</v>
      </c>
      <c r="AF1348" s="198">
        <v>-9.6249999999999999E-3</v>
      </c>
      <c r="AG1348" s="37"/>
    </row>
    <row r="1349" spans="1:33" ht="15" customHeight="1">
      <c r="A1349" s="36" t="s">
        <v>2520</v>
      </c>
      <c r="B1349" s="199" t="s">
        <v>2138</v>
      </c>
      <c r="C1349" s="200">
        <v>242.30693099999999</v>
      </c>
      <c r="D1349" s="200">
        <v>237.381348</v>
      </c>
      <c r="E1349" s="200">
        <v>235.58734100000001</v>
      </c>
      <c r="F1349" s="200">
        <v>238.71489</v>
      </c>
      <c r="G1349" s="200">
        <v>240.72340399999999</v>
      </c>
      <c r="H1349" s="200">
        <v>240.919815</v>
      </c>
      <c r="I1349" s="200">
        <v>242.43626399999999</v>
      </c>
      <c r="J1349" s="200">
        <v>247.496735</v>
      </c>
      <c r="K1349" s="200">
        <v>250.43128999999999</v>
      </c>
      <c r="L1349" s="200">
        <v>249.83332799999999</v>
      </c>
      <c r="M1349" s="200">
        <v>248.78066999999999</v>
      </c>
      <c r="N1349" s="200">
        <v>248.90441899999999</v>
      </c>
      <c r="O1349" s="200">
        <v>249.336975</v>
      </c>
      <c r="P1349" s="200">
        <v>251.03733800000001</v>
      </c>
      <c r="Q1349" s="200">
        <v>253.264084</v>
      </c>
      <c r="R1349" s="200">
        <v>256.01654100000002</v>
      </c>
      <c r="S1349" s="200">
        <v>259.28179899999998</v>
      </c>
      <c r="T1349" s="200">
        <v>262.13452100000001</v>
      </c>
      <c r="U1349" s="200">
        <v>265.81582600000002</v>
      </c>
      <c r="V1349" s="200">
        <v>270.67318699999998</v>
      </c>
      <c r="W1349" s="200">
        <v>274.15747099999999</v>
      </c>
      <c r="X1349" s="200">
        <v>276.62762500000002</v>
      </c>
      <c r="Y1349" s="200">
        <v>278.73757899999998</v>
      </c>
      <c r="Z1349" s="200">
        <v>281.101471</v>
      </c>
      <c r="AA1349" s="200">
        <v>283.94235200000003</v>
      </c>
      <c r="AB1349" s="200">
        <v>286.84716800000001</v>
      </c>
      <c r="AC1349" s="200">
        <v>289.47366299999999</v>
      </c>
      <c r="AD1349" s="200">
        <v>292.30664100000001</v>
      </c>
      <c r="AE1349" s="200">
        <v>296.09948700000001</v>
      </c>
      <c r="AF1349" s="198">
        <v>7.1859999999999997E-3</v>
      </c>
      <c r="AG1349" s="37"/>
    </row>
    <row r="1350" spans="1:33" ht="15" customHeight="1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>
      <c r="A1351" s="35"/>
      <c r="B1351" s="201" t="s">
        <v>2139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>
      <c r="A1352" s="36" t="s">
        <v>2521</v>
      </c>
      <c r="B1352" s="199" t="s">
        <v>2140</v>
      </c>
      <c r="C1352" s="200">
        <v>162.558975</v>
      </c>
      <c r="D1352" s="200">
        <v>164.86241100000001</v>
      </c>
      <c r="E1352" s="200">
        <v>167.053741</v>
      </c>
      <c r="F1352" s="200">
        <v>169.28703300000001</v>
      </c>
      <c r="G1352" s="200">
        <v>172.18203700000001</v>
      </c>
      <c r="H1352" s="200">
        <v>175.183212</v>
      </c>
      <c r="I1352" s="200">
        <v>178.04295300000001</v>
      </c>
      <c r="J1352" s="200">
        <v>180.47645600000001</v>
      </c>
      <c r="K1352" s="200">
        <v>182.968842</v>
      </c>
      <c r="L1352" s="200">
        <v>185.85261499999999</v>
      </c>
      <c r="M1352" s="200">
        <v>188.430634</v>
      </c>
      <c r="N1352" s="200">
        <v>190.51431299999999</v>
      </c>
      <c r="O1352" s="200">
        <v>192.520996</v>
      </c>
      <c r="P1352" s="200">
        <v>194.82060200000001</v>
      </c>
      <c r="Q1352" s="200">
        <v>197.19413800000001</v>
      </c>
      <c r="R1352" s="200">
        <v>199.36241100000001</v>
      </c>
      <c r="S1352" s="200">
        <v>201.91267400000001</v>
      </c>
      <c r="T1352" s="200">
        <v>204.83551</v>
      </c>
      <c r="U1352" s="200">
        <v>207.62716699999999</v>
      </c>
      <c r="V1352" s="200">
        <v>210.34068300000001</v>
      </c>
      <c r="W1352" s="200">
        <v>213.01744099999999</v>
      </c>
      <c r="X1352" s="200">
        <v>215.73159799999999</v>
      </c>
      <c r="Y1352" s="200">
        <v>218.43206799999999</v>
      </c>
      <c r="Z1352" s="200">
        <v>221.16438299999999</v>
      </c>
      <c r="AA1352" s="200">
        <v>223.788635</v>
      </c>
      <c r="AB1352" s="200">
        <v>226.43043499999999</v>
      </c>
      <c r="AC1352" s="200">
        <v>229.12901299999999</v>
      </c>
      <c r="AD1352" s="200">
        <v>231.800049</v>
      </c>
      <c r="AE1352" s="200">
        <v>234.50715600000001</v>
      </c>
      <c r="AF1352" s="198">
        <v>1.3173000000000001E-2</v>
      </c>
      <c r="AG1352" s="37"/>
    </row>
    <row r="1353" spans="1:33" ht="15" customHeight="1">
      <c r="A1353" s="36" t="s">
        <v>2522</v>
      </c>
      <c r="B1353" s="199" t="s">
        <v>2141</v>
      </c>
      <c r="C1353" s="200">
        <v>44.914256999999999</v>
      </c>
      <c r="D1353" s="200">
        <v>44.916496000000002</v>
      </c>
      <c r="E1353" s="200">
        <v>45.006194999999998</v>
      </c>
      <c r="F1353" s="200">
        <v>45.191153999999997</v>
      </c>
      <c r="G1353" s="200">
        <v>45.506981000000003</v>
      </c>
      <c r="H1353" s="200">
        <v>45.980896000000001</v>
      </c>
      <c r="I1353" s="200">
        <v>46.483192000000003</v>
      </c>
      <c r="J1353" s="200">
        <v>46.880710999999998</v>
      </c>
      <c r="K1353" s="200">
        <v>47.146625999999998</v>
      </c>
      <c r="L1353" s="200">
        <v>47.287460000000003</v>
      </c>
      <c r="M1353" s="200">
        <v>47.605553</v>
      </c>
      <c r="N1353" s="200">
        <v>47.768604000000003</v>
      </c>
      <c r="O1353" s="200">
        <v>47.774585999999999</v>
      </c>
      <c r="P1353" s="200">
        <v>47.729861999999997</v>
      </c>
      <c r="Q1353" s="200">
        <v>47.642524999999999</v>
      </c>
      <c r="R1353" s="200">
        <v>47.471953999999997</v>
      </c>
      <c r="S1353" s="200">
        <v>47.335715999999998</v>
      </c>
      <c r="T1353" s="200">
        <v>47.205109</v>
      </c>
      <c r="U1353" s="200">
        <v>47.057121000000002</v>
      </c>
      <c r="V1353" s="200">
        <v>46.971024</v>
      </c>
      <c r="W1353" s="200">
        <v>47.011040000000001</v>
      </c>
      <c r="X1353" s="200">
        <v>47.035899999999998</v>
      </c>
      <c r="Y1353" s="200">
        <v>47.038918000000002</v>
      </c>
      <c r="Z1353" s="200">
        <v>47.034832000000002</v>
      </c>
      <c r="AA1353" s="200">
        <v>47.055531000000002</v>
      </c>
      <c r="AB1353" s="200">
        <v>47.125712999999998</v>
      </c>
      <c r="AC1353" s="200">
        <v>47.409595000000003</v>
      </c>
      <c r="AD1353" s="200">
        <v>47.729855000000001</v>
      </c>
      <c r="AE1353" s="200">
        <v>48.038508999999998</v>
      </c>
      <c r="AF1353" s="198">
        <v>2.405E-3</v>
      </c>
      <c r="AG1353" s="37"/>
    </row>
    <row r="1354" spans="1:33" ht="15" customHeight="1">
      <c r="A1354" s="36" t="s">
        <v>2523</v>
      </c>
      <c r="B1354" s="199" t="s">
        <v>2142</v>
      </c>
      <c r="C1354" s="200">
        <v>12.29928</v>
      </c>
      <c r="D1354" s="200">
        <v>12.166973</v>
      </c>
      <c r="E1354" s="200">
        <v>12.088191999999999</v>
      </c>
      <c r="F1354" s="200">
        <v>12.121326</v>
      </c>
      <c r="G1354" s="200">
        <v>12.482372</v>
      </c>
      <c r="H1354" s="200">
        <v>12.913345</v>
      </c>
      <c r="I1354" s="200">
        <v>13.208995</v>
      </c>
      <c r="J1354" s="200">
        <v>13.375769999999999</v>
      </c>
      <c r="K1354" s="200">
        <v>13.493436000000001</v>
      </c>
      <c r="L1354" s="200">
        <v>13.631451999999999</v>
      </c>
      <c r="M1354" s="200">
        <v>13.887622</v>
      </c>
      <c r="N1354" s="200">
        <v>14.128731999999999</v>
      </c>
      <c r="O1354" s="200">
        <v>14.348557</v>
      </c>
      <c r="P1354" s="200">
        <v>14.522092000000001</v>
      </c>
      <c r="Q1354" s="200">
        <v>14.65175</v>
      </c>
      <c r="R1354" s="200">
        <v>14.684450999999999</v>
      </c>
      <c r="S1354" s="200">
        <v>14.731768000000001</v>
      </c>
      <c r="T1354" s="200">
        <v>14.729794</v>
      </c>
      <c r="U1354" s="200">
        <v>14.783391999999999</v>
      </c>
      <c r="V1354" s="200">
        <v>14.879102</v>
      </c>
      <c r="W1354" s="200">
        <v>14.910282</v>
      </c>
      <c r="X1354" s="200">
        <v>14.907237</v>
      </c>
      <c r="Y1354" s="200">
        <v>14.860531999999999</v>
      </c>
      <c r="Z1354" s="200">
        <v>14.800872</v>
      </c>
      <c r="AA1354" s="200">
        <v>14.777699999999999</v>
      </c>
      <c r="AB1354" s="200">
        <v>14.774785</v>
      </c>
      <c r="AC1354" s="200">
        <v>14.787331</v>
      </c>
      <c r="AD1354" s="200">
        <v>14.800663</v>
      </c>
      <c r="AE1354" s="200">
        <v>14.798209999999999</v>
      </c>
      <c r="AF1354" s="198">
        <v>6.6280000000000002E-3</v>
      </c>
      <c r="AG1354" s="37"/>
    </row>
    <row r="1355" spans="1:33" ht="15" customHeight="1">
      <c r="A1355" s="36" t="s">
        <v>2524</v>
      </c>
      <c r="B1355" s="199" t="s">
        <v>2143</v>
      </c>
      <c r="C1355" s="200">
        <v>19.873791000000001</v>
      </c>
      <c r="D1355" s="200">
        <v>18.153227000000001</v>
      </c>
      <c r="E1355" s="200">
        <v>17.825973999999999</v>
      </c>
      <c r="F1355" s="200">
        <v>18.280977</v>
      </c>
      <c r="G1355" s="200">
        <v>18.259266</v>
      </c>
      <c r="H1355" s="200">
        <v>18.313798999999999</v>
      </c>
      <c r="I1355" s="200">
        <v>18.635719000000002</v>
      </c>
      <c r="J1355" s="200">
        <v>19.046009000000002</v>
      </c>
      <c r="K1355" s="200">
        <v>19.283033</v>
      </c>
      <c r="L1355" s="200">
        <v>19.465626</v>
      </c>
      <c r="M1355" s="200">
        <v>19.775959</v>
      </c>
      <c r="N1355" s="200">
        <v>20.14922</v>
      </c>
      <c r="O1355" s="200">
        <v>20.682585</v>
      </c>
      <c r="P1355" s="200">
        <v>21.072541999999999</v>
      </c>
      <c r="Q1355" s="200">
        <v>21.141821</v>
      </c>
      <c r="R1355" s="200">
        <v>21.309866</v>
      </c>
      <c r="S1355" s="200">
        <v>21.524632</v>
      </c>
      <c r="T1355" s="200">
        <v>21.722939</v>
      </c>
      <c r="U1355" s="200">
        <v>21.985357</v>
      </c>
      <c r="V1355" s="200">
        <v>22.403542999999999</v>
      </c>
      <c r="W1355" s="200">
        <v>22.747603999999999</v>
      </c>
      <c r="X1355" s="200">
        <v>22.987144000000001</v>
      </c>
      <c r="Y1355" s="200">
        <v>23.044509999999999</v>
      </c>
      <c r="Z1355" s="200">
        <v>22.930993999999998</v>
      </c>
      <c r="AA1355" s="200">
        <v>22.865103000000001</v>
      </c>
      <c r="AB1355" s="200">
        <v>22.923884999999999</v>
      </c>
      <c r="AC1355" s="200">
        <v>23.025628999999999</v>
      </c>
      <c r="AD1355" s="200">
        <v>23.205379000000001</v>
      </c>
      <c r="AE1355" s="200">
        <v>23.497</v>
      </c>
      <c r="AF1355" s="198">
        <v>5.999E-3</v>
      </c>
      <c r="AG1355" s="37"/>
    </row>
    <row r="1356" spans="1:33" ht="15" customHeight="1">
      <c r="A1356" s="36" t="s">
        <v>2525</v>
      </c>
      <c r="B1356" s="199" t="s">
        <v>2144</v>
      </c>
      <c r="C1356" s="200">
        <v>8.6900709999999997</v>
      </c>
      <c r="D1356" s="200">
        <v>8.5089199999999998</v>
      </c>
      <c r="E1356" s="200">
        <v>8.4762310000000003</v>
      </c>
      <c r="F1356" s="200">
        <v>8.4282509999999995</v>
      </c>
      <c r="G1356" s="200">
        <v>8.6328150000000008</v>
      </c>
      <c r="H1356" s="200">
        <v>8.8294589999999999</v>
      </c>
      <c r="I1356" s="200">
        <v>8.8391280000000005</v>
      </c>
      <c r="J1356" s="200">
        <v>8.8891240000000007</v>
      </c>
      <c r="K1356" s="200">
        <v>8.8994660000000003</v>
      </c>
      <c r="L1356" s="200">
        <v>8.9102540000000001</v>
      </c>
      <c r="M1356" s="200">
        <v>9.0669109999999993</v>
      </c>
      <c r="N1356" s="200">
        <v>9.105556</v>
      </c>
      <c r="O1356" s="200">
        <v>9.1599059999999994</v>
      </c>
      <c r="P1356" s="200">
        <v>9.298508</v>
      </c>
      <c r="Q1356" s="200">
        <v>9.3972200000000008</v>
      </c>
      <c r="R1356" s="200">
        <v>9.4912729999999996</v>
      </c>
      <c r="S1356" s="200">
        <v>9.6333509999999993</v>
      </c>
      <c r="T1356" s="200">
        <v>9.7197689999999994</v>
      </c>
      <c r="U1356" s="200">
        <v>9.7885209999999994</v>
      </c>
      <c r="V1356" s="200">
        <v>9.9953679999999991</v>
      </c>
      <c r="W1356" s="200">
        <v>10.113844</v>
      </c>
      <c r="X1356" s="200">
        <v>10.150854000000001</v>
      </c>
      <c r="Y1356" s="200">
        <v>10.163219</v>
      </c>
      <c r="Z1356" s="200">
        <v>10.097446</v>
      </c>
      <c r="AA1356" s="200">
        <v>10.140369</v>
      </c>
      <c r="AB1356" s="200">
        <v>10.189567</v>
      </c>
      <c r="AC1356" s="200">
        <v>10.253436000000001</v>
      </c>
      <c r="AD1356" s="200">
        <v>10.28276</v>
      </c>
      <c r="AE1356" s="200">
        <v>10.450006999999999</v>
      </c>
      <c r="AF1356" s="198">
        <v>6.6080000000000002E-3</v>
      </c>
      <c r="AG1356" s="37"/>
    </row>
    <row r="1357" spans="1:33" ht="15" customHeight="1">
      <c r="A1357" s="36" t="s">
        <v>2526</v>
      </c>
      <c r="B1357" s="199" t="s">
        <v>2145</v>
      </c>
      <c r="C1357" s="200">
        <v>20.924734000000001</v>
      </c>
      <c r="D1357" s="200">
        <v>20.451208000000001</v>
      </c>
      <c r="E1357" s="200">
        <v>20.082560999999998</v>
      </c>
      <c r="F1357" s="200">
        <v>20.185449999999999</v>
      </c>
      <c r="G1357" s="200">
        <v>20.423356999999999</v>
      </c>
      <c r="H1357" s="200">
        <v>20.581009000000002</v>
      </c>
      <c r="I1357" s="200">
        <v>20.736443999999999</v>
      </c>
      <c r="J1357" s="200">
        <v>20.889284</v>
      </c>
      <c r="K1357" s="200">
        <v>21.030498999999999</v>
      </c>
      <c r="L1357" s="200">
        <v>21.256941000000001</v>
      </c>
      <c r="M1357" s="200">
        <v>21.507746000000001</v>
      </c>
      <c r="N1357" s="200">
        <v>21.710948999999999</v>
      </c>
      <c r="O1357" s="200">
        <v>21.976050999999998</v>
      </c>
      <c r="P1357" s="200">
        <v>22.237891999999999</v>
      </c>
      <c r="Q1357" s="200">
        <v>22.441797000000001</v>
      </c>
      <c r="R1357" s="200">
        <v>22.637820999999999</v>
      </c>
      <c r="S1357" s="200">
        <v>22.852318</v>
      </c>
      <c r="T1357" s="200">
        <v>23.045565</v>
      </c>
      <c r="U1357" s="200">
        <v>23.272058000000001</v>
      </c>
      <c r="V1357" s="200">
        <v>23.525696</v>
      </c>
      <c r="W1357" s="200">
        <v>23.766117000000001</v>
      </c>
      <c r="X1357" s="200">
        <v>23.994896000000001</v>
      </c>
      <c r="Y1357" s="200">
        <v>24.125</v>
      </c>
      <c r="Z1357" s="200">
        <v>24.227688000000001</v>
      </c>
      <c r="AA1357" s="200">
        <v>24.336072999999999</v>
      </c>
      <c r="AB1357" s="200">
        <v>24.483522000000001</v>
      </c>
      <c r="AC1357" s="200">
        <v>24.643077999999999</v>
      </c>
      <c r="AD1357" s="200">
        <v>24.791903999999999</v>
      </c>
      <c r="AE1357" s="200">
        <v>24.947514000000002</v>
      </c>
      <c r="AF1357" s="198">
        <v>6.3E-3</v>
      </c>
      <c r="AG1357" s="37"/>
    </row>
    <row r="1358" spans="1:33" ht="15" customHeight="1">
      <c r="A1358" s="36" t="s">
        <v>2527</v>
      </c>
      <c r="B1358" s="199" t="s">
        <v>2146</v>
      </c>
      <c r="C1358" s="200">
        <v>9.0740970000000001</v>
      </c>
      <c r="D1358" s="200">
        <v>8.8803420000000006</v>
      </c>
      <c r="E1358" s="200">
        <v>8.7290840000000003</v>
      </c>
      <c r="F1358" s="200">
        <v>8.6577330000000003</v>
      </c>
      <c r="G1358" s="200">
        <v>8.6046019999999999</v>
      </c>
      <c r="H1358" s="200">
        <v>8.5346449999999994</v>
      </c>
      <c r="I1358" s="200">
        <v>8.5225849999999994</v>
      </c>
      <c r="J1358" s="200">
        <v>8.519088</v>
      </c>
      <c r="K1358" s="200">
        <v>8.5453329999999994</v>
      </c>
      <c r="L1358" s="200">
        <v>8.5922280000000004</v>
      </c>
      <c r="M1358" s="200">
        <v>8.5451879999999996</v>
      </c>
      <c r="N1358" s="200">
        <v>8.4396299999999993</v>
      </c>
      <c r="O1358" s="200">
        <v>8.3455309999999994</v>
      </c>
      <c r="P1358" s="200">
        <v>8.2540049999999994</v>
      </c>
      <c r="Q1358" s="200">
        <v>8.1723610000000004</v>
      </c>
      <c r="R1358" s="200">
        <v>8.1081459999999996</v>
      </c>
      <c r="S1358" s="200">
        <v>8.0498770000000004</v>
      </c>
      <c r="T1358" s="200">
        <v>7.9839149999999997</v>
      </c>
      <c r="U1358" s="200">
        <v>7.9807560000000004</v>
      </c>
      <c r="V1358" s="200">
        <v>7.9263880000000002</v>
      </c>
      <c r="W1358" s="200">
        <v>7.8247099999999996</v>
      </c>
      <c r="X1358" s="200">
        <v>7.7759280000000004</v>
      </c>
      <c r="Y1358" s="200">
        <v>7.7506969999999997</v>
      </c>
      <c r="Z1358" s="200">
        <v>7.8138310000000004</v>
      </c>
      <c r="AA1358" s="200">
        <v>7.8556650000000001</v>
      </c>
      <c r="AB1358" s="200">
        <v>7.8718469999999998</v>
      </c>
      <c r="AC1358" s="200">
        <v>7.8705360000000004</v>
      </c>
      <c r="AD1358" s="200">
        <v>7.9111310000000001</v>
      </c>
      <c r="AE1358" s="200">
        <v>7.9433290000000003</v>
      </c>
      <c r="AF1358" s="198">
        <v>-4.7419999999999997E-3</v>
      </c>
      <c r="AG1358" s="37"/>
    </row>
    <row r="1359" spans="1:33" ht="12" customHeight="1">
      <c r="A1359" s="36" t="s">
        <v>2528</v>
      </c>
      <c r="B1359" s="199" t="s">
        <v>2147</v>
      </c>
      <c r="C1359" s="200">
        <v>150.80152899999999</v>
      </c>
      <c r="D1359" s="200">
        <v>136.77633700000001</v>
      </c>
      <c r="E1359" s="200">
        <v>137.44465600000001</v>
      </c>
      <c r="F1359" s="200">
        <v>140.36294599999999</v>
      </c>
      <c r="G1359" s="200">
        <v>144.58978300000001</v>
      </c>
      <c r="H1359" s="200">
        <v>149.23925800000001</v>
      </c>
      <c r="I1359" s="200">
        <v>153.68396000000001</v>
      </c>
      <c r="J1359" s="200">
        <v>157.57493600000001</v>
      </c>
      <c r="K1359" s="200">
        <v>160.75410500000001</v>
      </c>
      <c r="L1359" s="200">
        <v>163.83552599999999</v>
      </c>
      <c r="M1359" s="200">
        <v>168.27900700000001</v>
      </c>
      <c r="N1359" s="200">
        <v>173.243011</v>
      </c>
      <c r="O1359" s="200">
        <v>179.201324</v>
      </c>
      <c r="P1359" s="200">
        <v>185.86451700000001</v>
      </c>
      <c r="Q1359" s="200">
        <v>192.38520800000001</v>
      </c>
      <c r="R1359" s="200">
        <v>198.75140400000001</v>
      </c>
      <c r="S1359" s="200">
        <v>205.89300499999999</v>
      </c>
      <c r="T1359" s="200">
        <v>213.287735</v>
      </c>
      <c r="U1359" s="200">
        <v>221.38137800000001</v>
      </c>
      <c r="V1359" s="200">
        <v>230.73434399999999</v>
      </c>
      <c r="W1359" s="200">
        <v>240.52034</v>
      </c>
      <c r="X1359" s="200">
        <v>250.18571499999999</v>
      </c>
      <c r="Y1359" s="200">
        <v>259.37701399999997</v>
      </c>
      <c r="Z1359" s="200">
        <v>268.04428100000001</v>
      </c>
      <c r="AA1359" s="200">
        <v>276.818512</v>
      </c>
      <c r="AB1359" s="200">
        <v>286.57946800000002</v>
      </c>
      <c r="AC1359" s="200">
        <v>297.03024299999998</v>
      </c>
      <c r="AD1359" s="200">
        <v>307.38494900000001</v>
      </c>
      <c r="AE1359" s="200">
        <v>317.716339</v>
      </c>
      <c r="AF1359" s="198">
        <v>2.6970999999999998E-2</v>
      </c>
      <c r="AG1359" s="37"/>
    </row>
    <row r="1360" spans="1:33" ht="12" customHeight="1">
      <c r="A1360" s="36" t="s">
        <v>2529</v>
      </c>
      <c r="B1360" s="199" t="s">
        <v>2148</v>
      </c>
      <c r="C1360" s="200">
        <v>28.448596999999999</v>
      </c>
      <c r="D1360" s="200">
        <v>27.632428999999998</v>
      </c>
      <c r="E1360" s="200">
        <v>27.443570999999999</v>
      </c>
      <c r="F1360" s="200">
        <v>28.739418000000001</v>
      </c>
      <c r="G1360" s="200">
        <v>30.340416000000001</v>
      </c>
      <c r="H1360" s="200">
        <v>31.505206999999999</v>
      </c>
      <c r="I1360" s="200">
        <v>32.570816000000001</v>
      </c>
      <c r="J1360" s="200">
        <v>33.402465999999997</v>
      </c>
      <c r="K1360" s="200">
        <v>34.18515</v>
      </c>
      <c r="L1360" s="200">
        <v>35.208385</v>
      </c>
      <c r="M1360" s="200">
        <v>36.335957000000001</v>
      </c>
      <c r="N1360" s="200">
        <v>37.470191999999997</v>
      </c>
      <c r="O1360" s="200">
        <v>38.88485</v>
      </c>
      <c r="P1360" s="200">
        <v>40.280762000000003</v>
      </c>
      <c r="Q1360" s="200">
        <v>41.403595000000003</v>
      </c>
      <c r="R1360" s="200">
        <v>42.565277000000002</v>
      </c>
      <c r="S1360" s="200">
        <v>43.811256</v>
      </c>
      <c r="T1360" s="200">
        <v>44.909362999999999</v>
      </c>
      <c r="U1360" s="200">
        <v>46.577537999999997</v>
      </c>
      <c r="V1360" s="200">
        <v>48.301498000000002</v>
      </c>
      <c r="W1360" s="200">
        <v>49.710383999999998</v>
      </c>
      <c r="X1360" s="200">
        <v>51.13937</v>
      </c>
      <c r="Y1360" s="200">
        <v>52.233459000000003</v>
      </c>
      <c r="Z1360" s="200">
        <v>53.344906000000002</v>
      </c>
      <c r="AA1360" s="200">
        <v>54.52713</v>
      </c>
      <c r="AB1360" s="200">
        <v>55.959381</v>
      </c>
      <c r="AC1360" s="200">
        <v>57.533554000000002</v>
      </c>
      <c r="AD1360" s="200">
        <v>59.054015999999997</v>
      </c>
      <c r="AE1360" s="200">
        <v>60.574916999999999</v>
      </c>
      <c r="AF1360" s="198">
        <v>2.7359999999999999E-2</v>
      </c>
      <c r="AG1360" s="37"/>
    </row>
    <row r="1361" spans="1:33" ht="15" customHeight="1">
      <c r="A1361" s="36" t="s">
        <v>2530</v>
      </c>
      <c r="B1361" s="199" t="s">
        <v>2149</v>
      </c>
      <c r="C1361" s="200">
        <v>4.6334900000000001</v>
      </c>
      <c r="D1361" s="200">
        <v>4.646058</v>
      </c>
      <c r="E1361" s="200">
        <v>4.6621550000000003</v>
      </c>
      <c r="F1361" s="200">
        <v>4.7869489999999999</v>
      </c>
      <c r="G1361" s="200">
        <v>4.9387730000000003</v>
      </c>
      <c r="H1361" s="200">
        <v>5.0085980000000001</v>
      </c>
      <c r="I1361" s="200">
        <v>5.0762749999999999</v>
      </c>
      <c r="J1361" s="200">
        <v>5.0984920000000002</v>
      </c>
      <c r="K1361" s="200">
        <v>5.0855300000000003</v>
      </c>
      <c r="L1361" s="200">
        <v>5.1252319999999996</v>
      </c>
      <c r="M1361" s="200">
        <v>5.1640139999999999</v>
      </c>
      <c r="N1361" s="200">
        <v>5.24017</v>
      </c>
      <c r="O1361" s="200">
        <v>5.3236869999999996</v>
      </c>
      <c r="P1361" s="200">
        <v>5.4069710000000004</v>
      </c>
      <c r="Q1361" s="200">
        <v>5.4922519999999997</v>
      </c>
      <c r="R1361" s="200">
        <v>5.5401910000000001</v>
      </c>
      <c r="S1361" s="200">
        <v>5.6510160000000003</v>
      </c>
      <c r="T1361" s="200">
        <v>5.6556930000000003</v>
      </c>
      <c r="U1361" s="200">
        <v>5.8010330000000003</v>
      </c>
      <c r="V1361" s="200">
        <v>5.9583719999999998</v>
      </c>
      <c r="W1361" s="200">
        <v>6.0561360000000004</v>
      </c>
      <c r="X1361" s="200">
        <v>6.1519510000000004</v>
      </c>
      <c r="Y1361" s="200">
        <v>6.2010399999999999</v>
      </c>
      <c r="Z1361" s="200">
        <v>6.2315740000000002</v>
      </c>
      <c r="AA1361" s="200">
        <v>6.2470800000000004</v>
      </c>
      <c r="AB1361" s="200">
        <v>6.2917779999999999</v>
      </c>
      <c r="AC1361" s="200">
        <v>6.3588849999999999</v>
      </c>
      <c r="AD1361" s="200">
        <v>6.4203080000000003</v>
      </c>
      <c r="AE1361" s="200">
        <v>6.4724449999999996</v>
      </c>
      <c r="AF1361" s="198">
        <v>1.2009000000000001E-2</v>
      </c>
      <c r="AG1361" s="37"/>
    </row>
    <row r="1362" spans="1:33" ht="15" customHeight="1">
      <c r="A1362" s="36" t="s">
        <v>2531</v>
      </c>
      <c r="B1362" s="199" t="s">
        <v>2150</v>
      </c>
      <c r="C1362" s="200">
        <v>14.087887</v>
      </c>
      <c r="D1362" s="200">
        <v>13.267562</v>
      </c>
      <c r="E1362" s="200">
        <v>12.927060000000001</v>
      </c>
      <c r="F1362" s="200">
        <v>13.731930999999999</v>
      </c>
      <c r="G1362" s="200">
        <v>14.596287</v>
      </c>
      <c r="H1362" s="200">
        <v>15.204464</v>
      </c>
      <c r="I1362" s="200">
        <v>15.840391</v>
      </c>
      <c r="J1362" s="200">
        <v>16.327345000000001</v>
      </c>
      <c r="K1362" s="200">
        <v>16.859076999999999</v>
      </c>
      <c r="L1362" s="200">
        <v>17.486483</v>
      </c>
      <c r="M1362" s="200">
        <v>18.172194000000001</v>
      </c>
      <c r="N1362" s="200">
        <v>18.836887000000001</v>
      </c>
      <c r="O1362" s="200">
        <v>19.712399999999999</v>
      </c>
      <c r="P1362" s="200">
        <v>20.552135</v>
      </c>
      <c r="Q1362" s="200">
        <v>21.269114999999999</v>
      </c>
      <c r="R1362" s="200">
        <v>21.983370000000001</v>
      </c>
      <c r="S1362" s="200">
        <v>22.723724000000001</v>
      </c>
      <c r="T1362" s="200">
        <v>23.487988999999999</v>
      </c>
      <c r="U1362" s="200">
        <v>24.529015000000001</v>
      </c>
      <c r="V1362" s="200">
        <v>25.550605999999998</v>
      </c>
      <c r="W1362" s="200">
        <v>26.483791</v>
      </c>
      <c r="X1362" s="200">
        <v>27.466940000000001</v>
      </c>
      <c r="Y1362" s="200">
        <v>28.231508000000002</v>
      </c>
      <c r="Z1362" s="200">
        <v>29.037004</v>
      </c>
      <c r="AA1362" s="200">
        <v>29.878836</v>
      </c>
      <c r="AB1362" s="200">
        <v>30.872209999999999</v>
      </c>
      <c r="AC1362" s="200">
        <v>31.968966999999999</v>
      </c>
      <c r="AD1362" s="200">
        <v>33.025246000000003</v>
      </c>
      <c r="AE1362" s="200">
        <v>34.078522</v>
      </c>
      <c r="AF1362" s="198">
        <v>3.2051000000000003E-2</v>
      </c>
      <c r="AG1362" s="37"/>
    </row>
    <row r="1363" spans="1:33" ht="15" customHeight="1">
      <c r="A1363" s="36" t="s">
        <v>2532</v>
      </c>
      <c r="B1363" s="199" t="s">
        <v>2151</v>
      </c>
      <c r="C1363" s="200">
        <v>4.2892770000000002</v>
      </c>
      <c r="D1363" s="200">
        <v>4.256462</v>
      </c>
      <c r="E1363" s="200">
        <v>4.2448319999999997</v>
      </c>
      <c r="F1363" s="200">
        <v>4.3664969999999999</v>
      </c>
      <c r="G1363" s="200">
        <v>4.643052</v>
      </c>
      <c r="H1363" s="200">
        <v>4.8796660000000003</v>
      </c>
      <c r="I1363" s="200">
        <v>5.0452859999999999</v>
      </c>
      <c r="J1363" s="200">
        <v>5.1954370000000001</v>
      </c>
      <c r="K1363" s="200">
        <v>5.308243</v>
      </c>
      <c r="L1363" s="200">
        <v>5.4695970000000003</v>
      </c>
      <c r="M1363" s="200">
        <v>5.6389630000000004</v>
      </c>
      <c r="N1363" s="200">
        <v>5.82376</v>
      </c>
      <c r="O1363" s="200">
        <v>6.0401230000000004</v>
      </c>
      <c r="P1363" s="200">
        <v>6.2802179999999996</v>
      </c>
      <c r="Q1363" s="200">
        <v>6.4289709999999998</v>
      </c>
      <c r="R1363" s="200">
        <v>6.6600149999999996</v>
      </c>
      <c r="S1363" s="200">
        <v>6.8756219999999999</v>
      </c>
      <c r="T1363" s="200">
        <v>7.1104060000000002</v>
      </c>
      <c r="U1363" s="200">
        <v>7.4477599999999997</v>
      </c>
      <c r="V1363" s="200">
        <v>7.7973330000000001</v>
      </c>
      <c r="W1363" s="200">
        <v>8.0610250000000008</v>
      </c>
      <c r="X1363" s="200">
        <v>8.3459699999999994</v>
      </c>
      <c r="Y1363" s="200">
        <v>8.6121200000000009</v>
      </c>
      <c r="Z1363" s="200">
        <v>8.8818999999999999</v>
      </c>
      <c r="AA1363" s="200">
        <v>9.1669920000000005</v>
      </c>
      <c r="AB1363" s="200">
        <v>9.4753410000000002</v>
      </c>
      <c r="AC1363" s="200">
        <v>9.8032419999999991</v>
      </c>
      <c r="AD1363" s="200">
        <v>10.128017</v>
      </c>
      <c r="AE1363" s="200">
        <v>10.453842</v>
      </c>
      <c r="AF1363" s="198">
        <v>3.2328000000000003E-2</v>
      </c>
      <c r="AG1363" s="37"/>
    </row>
    <row r="1364" spans="1:33" ht="15" customHeight="1">
      <c r="A1364" s="36" t="s">
        <v>2533</v>
      </c>
      <c r="B1364" s="199" t="s">
        <v>2152</v>
      </c>
      <c r="C1364" s="200">
        <v>5.437945</v>
      </c>
      <c r="D1364" s="200">
        <v>5.4623470000000003</v>
      </c>
      <c r="E1364" s="200">
        <v>5.6095259999999998</v>
      </c>
      <c r="F1364" s="200">
        <v>5.8540419999999997</v>
      </c>
      <c r="G1364" s="200">
        <v>6.1623049999999999</v>
      </c>
      <c r="H1364" s="200">
        <v>6.4124780000000001</v>
      </c>
      <c r="I1364" s="200">
        <v>6.6088620000000002</v>
      </c>
      <c r="J1364" s="200">
        <v>6.7811940000000002</v>
      </c>
      <c r="K1364" s="200">
        <v>6.9322999999999997</v>
      </c>
      <c r="L1364" s="200">
        <v>7.1270720000000001</v>
      </c>
      <c r="M1364" s="200">
        <v>7.3607839999999998</v>
      </c>
      <c r="N1364" s="200">
        <v>7.569375</v>
      </c>
      <c r="O1364" s="200">
        <v>7.8086380000000002</v>
      </c>
      <c r="P1364" s="200">
        <v>8.0414399999999997</v>
      </c>
      <c r="Q1364" s="200">
        <v>8.2132579999999997</v>
      </c>
      <c r="R1364" s="200">
        <v>8.3817009999999996</v>
      </c>
      <c r="S1364" s="200">
        <v>8.5608920000000008</v>
      </c>
      <c r="T1364" s="200">
        <v>8.6552740000000004</v>
      </c>
      <c r="U1364" s="200">
        <v>8.7997259999999997</v>
      </c>
      <c r="V1364" s="200">
        <v>8.9951869999999996</v>
      </c>
      <c r="W1364" s="200">
        <v>9.1094329999999992</v>
      </c>
      <c r="X1364" s="200">
        <v>9.174512</v>
      </c>
      <c r="Y1364" s="200">
        <v>9.1887880000000006</v>
      </c>
      <c r="Z1364" s="200">
        <v>9.1944280000000003</v>
      </c>
      <c r="AA1364" s="200">
        <v>9.2342220000000008</v>
      </c>
      <c r="AB1364" s="200">
        <v>9.3200529999999997</v>
      </c>
      <c r="AC1364" s="200">
        <v>9.4024619999999999</v>
      </c>
      <c r="AD1364" s="200">
        <v>9.4804469999999998</v>
      </c>
      <c r="AE1364" s="200">
        <v>9.5701059999999991</v>
      </c>
      <c r="AF1364" s="198">
        <v>2.0392E-2</v>
      </c>
      <c r="AG1364" s="37"/>
    </row>
    <row r="1365" spans="1:33" ht="12" customHeight="1">
      <c r="A1365" s="36" t="s">
        <v>2534</v>
      </c>
      <c r="B1365" s="199" t="s">
        <v>2153</v>
      </c>
      <c r="C1365" s="200">
        <v>122.35292800000001</v>
      </c>
      <c r="D1365" s="200">
        <v>109.143906</v>
      </c>
      <c r="E1365" s="200">
        <v>110.001091</v>
      </c>
      <c r="F1365" s="200">
        <v>111.62352799999999</v>
      </c>
      <c r="G1365" s="200">
        <v>114.24936700000001</v>
      </c>
      <c r="H1365" s="200">
        <v>117.734047</v>
      </c>
      <c r="I1365" s="200">
        <v>121.11314400000001</v>
      </c>
      <c r="J1365" s="200">
        <v>124.17247</v>
      </c>
      <c r="K1365" s="200">
        <v>126.56895400000001</v>
      </c>
      <c r="L1365" s="200">
        <v>128.62713600000001</v>
      </c>
      <c r="M1365" s="200">
        <v>131.94305399999999</v>
      </c>
      <c r="N1365" s="200">
        <v>135.77282700000001</v>
      </c>
      <c r="O1365" s="200">
        <v>140.31648300000001</v>
      </c>
      <c r="P1365" s="200">
        <v>145.583755</v>
      </c>
      <c r="Q1365" s="200">
        <v>150.98161300000001</v>
      </c>
      <c r="R1365" s="200">
        <v>156.186127</v>
      </c>
      <c r="S1365" s="200">
        <v>162.08174099999999</v>
      </c>
      <c r="T1365" s="200">
        <v>168.37837200000001</v>
      </c>
      <c r="U1365" s="200">
        <v>174.803833</v>
      </c>
      <c r="V1365" s="200">
        <v>182.43284600000001</v>
      </c>
      <c r="W1365" s="200">
        <v>190.80995200000001</v>
      </c>
      <c r="X1365" s="200">
        <v>199.04634100000001</v>
      </c>
      <c r="Y1365" s="200">
        <v>207.14355499999999</v>
      </c>
      <c r="Z1365" s="200">
        <v>214.699387</v>
      </c>
      <c r="AA1365" s="200">
        <v>222.291382</v>
      </c>
      <c r="AB1365" s="200">
        <v>230.620071</v>
      </c>
      <c r="AC1365" s="200">
        <v>239.496689</v>
      </c>
      <c r="AD1365" s="200">
        <v>248.330917</v>
      </c>
      <c r="AE1365" s="200">
        <v>257.14141799999999</v>
      </c>
      <c r="AF1365" s="198">
        <v>2.6880999999999999E-2</v>
      </c>
      <c r="AG1365" s="37"/>
    </row>
    <row r="1366" spans="1:33" ht="15" customHeight="1">
      <c r="A1366" s="36" t="s">
        <v>2535</v>
      </c>
      <c r="B1366" s="199" t="s">
        <v>2154</v>
      </c>
      <c r="C1366" s="200">
        <v>164.93203700000001</v>
      </c>
      <c r="D1366" s="200">
        <v>178.234634</v>
      </c>
      <c r="E1366" s="200">
        <v>177.53175400000001</v>
      </c>
      <c r="F1366" s="200">
        <v>176.331604</v>
      </c>
      <c r="G1366" s="200">
        <v>175.24733000000001</v>
      </c>
      <c r="H1366" s="200">
        <v>174.43441799999999</v>
      </c>
      <c r="I1366" s="200">
        <v>173.05487099999999</v>
      </c>
      <c r="J1366" s="200">
        <v>171.46559099999999</v>
      </c>
      <c r="K1366" s="200">
        <v>169.411911</v>
      </c>
      <c r="L1366" s="200">
        <v>167.65078700000001</v>
      </c>
      <c r="M1366" s="200">
        <v>166.291382</v>
      </c>
      <c r="N1366" s="200">
        <v>165.39804100000001</v>
      </c>
      <c r="O1366" s="200">
        <v>164.95495600000001</v>
      </c>
      <c r="P1366" s="200">
        <v>163.91949500000001</v>
      </c>
      <c r="Q1366" s="200">
        <v>163.04806500000001</v>
      </c>
      <c r="R1366" s="200">
        <v>162.42790199999999</v>
      </c>
      <c r="S1366" s="200">
        <v>161.522659</v>
      </c>
      <c r="T1366" s="200">
        <v>161.11024499999999</v>
      </c>
      <c r="U1366" s="200">
        <v>161.19387800000001</v>
      </c>
      <c r="V1366" s="200">
        <v>161.33137500000001</v>
      </c>
      <c r="W1366" s="200">
        <v>161.111313</v>
      </c>
      <c r="X1366" s="200">
        <v>160.906509</v>
      </c>
      <c r="Y1366" s="200">
        <v>160.63342299999999</v>
      </c>
      <c r="Z1366" s="200">
        <v>160.383377</v>
      </c>
      <c r="AA1366" s="200">
        <v>160.56191999999999</v>
      </c>
      <c r="AB1366" s="200">
        <v>160.664749</v>
      </c>
      <c r="AC1366" s="200">
        <v>160.77685500000001</v>
      </c>
      <c r="AD1366" s="200">
        <v>161.25598099999999</v>
      </c>
      <c r="AE1366" s="200">
        <v>162.02702300000001</v>
      </c>
      <c r="AF1366" s="198">
        <v>-6.3400000000000001E-4</v>
      </c>
      <c r="AG1366" s="37"/>
    </row>
    <row r="1367" spans="1:33" ht="15" customHeight="1">
      <c r="A1367" s="36" t="s">
        <v>2536</v>
      </c>
      <c r="B1367" s="199" t="s">
        <v>2155</v>
      </c>
      <c r="C1367" s="200">
        <v>158.57839999999999</v>
      </c>
      <c r="D1367" s="200">
        <v>171.39331100000001</v>
      </c>
      <c r="E1367" s="200">
        <v>170.44575499999999</v>
      </c>
      <c r="F1367" s="200">
        <v>169.21443199999999</v>
      </c>
      <c r="G1367" s="200">
        <v>168.19809000000001</v>
      </c>
      <c r="H1367" s="200">
        <v>167.37043800000001</v>
      </c>
      <c r="I1367" s="200">
        <v>166.055283</v>
      </c>
      <c r="J1367" s="200">
        <v>164.53396599999999</v>
      </c>
      <c r="K1367" s="200">
        <v>162.54096999999999</v>
      </c>
      <c r="L1367" s="200">
        <v>160.886841</v>
      </c>
      <c r="M1367" s="200">
        <v>159.58068800000001</v>
      </c>
      <c r="N1367" s="200">
        <v>158.69589199999999</v>
      </c>
      <c r="O1367" s="200">
        <v>158.31767300000001</v>
      </c>
      <c r="P1367" s="200">
        <v>157.32063299999999</v>
      </c>
      <c r="Q1367" s="200">
        <v>156.47654700000001</v>
      </c>
      <c r="R1367" s="200">
        <v>155.92332500000001</v>
      </c>
      <c r="S1367" s="200">
        <v>155.073654</v>
      </c>
      <c r="T1367" s="200">
        <v>154.758194</v>
      </c>
      <c r="U1367" s="200">
        <v>154.88279700000001</v>
      </c>
      <c r="V1367" s="200">
        <v>155.07440199999999</v>
      </c>
      <c r="W1367" s="200">
        <v>154.90576200000001</v>
      </c>
      <c r="X1367" s="200">
        <v>154.74598700000001</v>
      </c>
      <c r="Y1367" s="200">
        <v>154.52654999999999</v>
      </c>
      <c r="Z1367" s="200">
        <v>154.323196</v>
      </c>
      <c r="AA1367" s="200">
        <v>154.544815</v>
      </c>
      <c r="AB1367" s="200">
        <v>154.69311500000001</v>
      </c>
      <c r="AC1367" s="200">
        <v>154.86433400000001</v>
      </c>
      <c r="AD1367" s="200">
        <v>155.371475</v>
      </c>
      <c r="AE1367" s="200">
        <v>156.155518</v>
      </c>
      <c r="AF1367" s="198">
        <v>-5.5000000000000003E-4</v>
      </c>
      <c r="AG1367" s="37"/>
    </row>
    <row r="1368" spans="1:33" ht="15" customHeight="1">
      <c r="A1368" s="36" t="s">
        <v>2537</v>
      </c>
      <c r="B1368" s="199" t="s">
        <v>2156</v>
      </c>
      <c r="C1368" s="200">
        <v>6.3536339999999996</v>
      </c>
      <c r="D1368" s="200">
        <v>6.8413240000000002</v>
      </c>
      <c r="E1368" s="200">
        <v>7.0859969999999999</v>
      </c>
      <c r="F1368" s="200">
        <v>7.117178</v>
      </c>
      <c r="G1368" s="200">
        <v>7.0492330000000001</v>
      </c>
      <c r="H1368" s="200">
        <v>7.0639760000000003</v>
      </c>
      <c r="I1368" s="200">
        <v>6.999587</v>
      </c>
      <c r="J1368" s="200">
        <v>6.9316230000000001</v>
      </c>
      <c r="K1368" s="200">
        <v>6.8709389999999999</v>
      </c>
      <c r="L1368" s="200">
        <v>6.7639449999999997</v>
      </c>
      <c r="M1368" s="200">
        <v>6.7106960000000004</v>
      </c>
      <c r="N1368" s="200">
        <v>6.7021449999999998</v>
      </c>
      <c r="O1368" s="200">
        <v>6.6372859999999996</v>
      </c>
      <c r="P1368" s="200">
        <v>6.5988610000000003</v>
      </c>
      <c r="Q1368" s="200">
        <v>6.5715110000000001</v>
      </c>
      <c r="R1368" s="200">
        <v>6.5045719999999996</v>
      </c>
      <c r="S1368" s="200">
        <v>6.4490059999999998</v>
      </c>
      <c r="T1368" s="200">
        <v>6.3520459999999996</v>
      </c>
      <c r="U1368" s="200">
        <v>6.3110869999999997</v>
      </c>
      <c r="V1368" s="200">
        <v>6.2569800000000004</v>
      </c>
      <c r="W1368" s="200">
        <v>6.2055490000000004</v>
      </c>
      <c r="X1368" s="200">
        <v>6.1605179999999997</v>
      </c>
      <c r="Y1368" s="200">
        <v>6.1068670000000003</v>
      </c>
      <c r="Z1368" s="200">
        <v>6.060181</v>
      </c>
      <c r="AA1368" s="200">
        <v>6.0171099999999997</v>
      </c>
      <c r="AB1368" s="200">
        <v>5.971641</v>
      </c>
      <c r="AC1368" s="200">
        <v>5.9125249999999996</v>
      </c>
      <c r="AD1368" s="200">
        <v>5.8845109999999998</v>
      </c>
      <c r="AE1368" s="200">
        <v>5.8715109999999999</v>
      </c>
      <c r="AF1368" s="198">
        <v>-2.8140000000000001E-3</v>
      </c>
      <c r="AG1368" s="37"/>
    </row>
    <row r="1369" spans="1:33" ht="15" customHeight="1">
      <c r="A1369" s="36" t="s">
        <v>2538</v>
      </c>
      <c r="B1369" s="199" t="s">
        <v>2157</v>
      </c>
      <c r="C1369" s="200">
        <v>19.408698999999999</v>
      </c>
      <c r="D1369" s="200">
        <v>19.088460999999999</v>
      </c>
      <c r="E1369" s="200">
        <v>19.034631999999998</v>
      </c>
      <c r="F1369" s="200">
        <v>19.393688000000001</v>
      </c>
      <c r="G1369" s="200">
        <v>20.032679000000002</v>
      </c>
      <c r="H1369" s="200">
        <v>20.518139000000001</v>
      </c>
      <c r="I1369" s="200">
        <v>20.907627000000002</v>
      </c>
      <c r="J1369" s="200">
        <v>21.296164000000001</v>
      </c>
      <c r="K1369" s="200">
        <v>21.620262</v>
      </c>
      <c r="L1369" s="200">
        <v>22.037095999999998</v>
      </c>
      <c r="M1369" s="200">
        <v>22.570209999999999</v>
      </c>
      <c r="N1369" s="200">
        <v>23.055374</v>
      </c>
      <c r="O1369" s="200">
        <v>23.558198999999998</v>
      </c>
      <c r="P1369" s="200">
        <v>24.147371</v>
      </c>
      <c r="Q1369" s="200">
        <v>24.635441</v>
      </c>
      <c r="R1369" s="200">
        <v>25.099062</v>
      </c>
      <c r="S1369" s="200">
        <v>25.627604999999999</v>
      </c>
      <c r="T1369" s="200">
        <v>26.097228999999999</v>
      </c>
      <c r="U1369" s="200">
        <v>26.622548999999999</v>
      </c>
      <c r="V1369" s="200">
        <v>27.267866000000001</v>
      </c>
      <c r="W1369" s="200">
        <v>27.825821000000001</v>
      </c>
      <c r="X1369" s="200">
        <v>28.410522</v>
      </c>
      <c r="Y1369" s="200">
        <v>28.904454999999999</v>
      </c>
      <c r="Z1369" s="200">
        <v>29.362075999999998</v>
      </c>
      <c r="AA1369" s="200">
        <v>29.877203000000002</v>
      </c>
      <c r="AB1369" s="200">
        <v>30.421552999999999</v>
      </c>
      <c r="AC1369" s="200">
        <v>30.983592999999999</v>
      </c>
      <c r="AD1369" s="200">
        <v>31.557397999999999</v>
      </c>
      <c r="AE1369" s="200">
        <v>32.253138999999997</v>
      </c>
      <c r="AF1369" s="198">
        <v>1.8304999999999998E-2</v>
      </c>
      <c r="AG1369" s="37"/>
    </row>
    <row r="1370" spans="1:33" ht="15" customHeight="1">
      <c r="A1370" s="36" t="s">
        <v>2539</v>
      </c>
      <c r="B1370" s="199" t="s">
        <v>2158</v>
      </c>
      <c r="C1370" s="200">
        <v>19.047585999999999</v>
      </c>
      <c r="D1370" s="200">
        <v>18.318519999999999</v>
      </c>
      <c r="E1370" s="200">
        <v>18.305857</v>
      </c>
      <c r="F1370" s="200">
        <v>18.743079999999999</v>
      </c>
      <c r="G1370" s="200">
        <v>19.402719000000001</v>
      </c>
      <c r="H1370" s="200">
        <v>19.948689999999999</v>
      </c>
      <c r="I1370" s="200">
        <v>20.347811</v>
      </c>
      <c r="J1370" s="200">
        <v>20.670200000000001</v>
      </c>
      <c r="K1370" s="200">
        <v>20.873837999999999</v>
      </c>
      <c r="L1370" s="200">
        <v>21.10247</v>
      </c>
      <c r="M1370" s="200">
        <v>21.525213000000001</v>
      </c>
      <c r="N1370" s="200">
        <v>21.868587000000002</v>
      </c>
      <c r="O1370" s="200">
        <v>22.159697000000001</v>
      </c>
      <c r="P1370" s="200">
        <v>22.589639999999999</v>
      </c>
      <c r="Q1370" s="200">
        <v>22.859680000000001</v>
      </c>
      <c r="R1370" s="200">
        <v>23.111975000000001</v>
      </c>
      <c r="S1370" s="200">
        <v>23.510555</v>
      </c>
      <c r="T1370" s="200">
        <v>23.820995</v>
      </c>
      <c r="U1370" s="200">
        <v>24.132850999999999</v>
      </c>
      <c r="V1370" s="200">
        <v>24.494232</v>
      </c>
      <c r="W1370" s="200">
        <v>24.815104999999999</v>
      </c>
      <c r="X1370" s="200">
        <v>24.94519</v>
      </c>
      <c r="Y1370" s="200">
        <v>25.172153000000002</v>
      </c>
      <c r="Z1370" s="200">
        <v>25.446995000000001</v>
      </c>
      <c r="AA1370" s="200">
        <v>25.706427000000001</v>
      </c>
      <c r="AB1370" s="200">
        <v>25.951035000000001</v>
      </c>
      <c r="AC1370" s="200">
        <v>26.188369999999999</v>
      </c>
      <c r="AD1370" s="200">
        <v>26.445526000000001</v>
      </c>
      <c r="AE1370" s="200">
        <v>26.680057999999999</v>
      </c>
      <c r="AF1370" s="198">
        <v>1.2108000000000001E-2</v>
      </c>
      <c r="AG1370" s="37"/>
    </row>
    <row r="1371" spans="1:33" ht="12" customHeight="1">
      <c r="A1371" s="36" t="s">
        <v>2540</v>
      </c>
      <c r="B1371" s="199" t="s">
        <v>2159</v>
      </c>
      <c r="C1371" s="200">
        <v>4.4743940000000002</v>
      </c>
      <c r="D1371" s="200">
        <v>4.2814699999999997</v>
      </c>
      <c r="E1371" s="200">
        <v>4.2889390000000001</v>
      </c>
      <c r="F1371" s="200">
        <v>4.3793329999999999</v>
      </c>
      <c r="G1371" s="200">
        <v>4.6011620000000004</v>
      </c>
      <c r="H1371" s="200">
        <v>4.7408109999999999</v>
      </c>
      <c r="I1371" s="200">
        <v>4.8523779999999999</v>
      </c>
      <c r="J1371" s="200">
        <v>4.9471059999999998</v>
      </c>
      <c r="K1371" s="200">
        <v>5.0134939999999997</v>
      </c>
      <c r="L1371" s="200">
        <v>5.0972790000000003</v>
      </c>
      <c r="M1371" s="200">
        <v>5.2088169999999998</v>
      </c>
      <c r="N1371" s="200">
        <v>5.3305110000000004</v>
      </c>
      <c r="O1371" s="200">
        <v>5.4617719999999998</v>
      </c>
      <c r="P1371" s="200">
        <v>5.608854</v>
      </c>
      <c r="Q1371" s="200">
        <v>5.6955980000000004</v>
      </c>
      <c r="R1371" s="200">
        <v>5.7843980000000004</v>
      </c>
      <c r="S1371" s="200">
        <v>5.8941400000000002</v>
      </c>
      <c r="T1371" s="200">
        <v>6.0187429999999997</v>
      </c>
      <c r="U1371" s="200">
        <v>6.16357</v>
      </c>
      <c r="V1371" s="200">
        <v>6.3028259999999996</v>
      </c>
      <c r="W1371" s="200">
        <v>6.4440980000000003</v>
      </c>
      <c r="X1371" s="200">
        <v>6.5208050000000002</v>
      </c>
      <c r="Y1371" s="200">
        <v>6.6043469999999997</v>
      </c>
      <c r="Z1371" s="200">
        <v>6.6984529999999998</v>
      </c>
      <c r="AA1371" s="200">
        <v>6.824662</v>
      </c>
      <c r="AB1371" s="200">
        <v>6.9126390000000004</v>
      </c>
      <c r="AC1371" s="200">
        <v>6.9968170000000001</v>
      </c>
      <c r="AD1371" s="200">
        <v>7.1048850000000003</v>
      </c>
      <c r="AE1371" s="200">
        <v>7.1958279999999997</v>
      </c>
      <c r="AF1371" s="198">
        <v>1.7114000000000001E-2</v>
      </c>
      <c r="AG1371" s="37"/>
    </row>
    <row r="1372" spans="1:33" ht="15" customHeight="1">
      <c r="A1372" s="36" t="s">
        <v>2541</v>
      </c>
      <c r="B1372" s="199" t="s">
        <v>2160</v>
      </c>
      <c r="C1372" s="200">
        <v>1.6544449999999999</v>
      </c>
      <c r="D1372" s="200">
        <v>1.5463469999999999</v>
      </c>
      <c r="E1372" s="200">
        <v>1.513417</v>
      </c>
      <c r="F1372" s="200">
        <v>1.530216</v>
      </c>
      <c r="G1372" s="200">
        <v>1.549282</v>
      </c>
      <c r="H1372" s="200">
        <v>1.584152</v>
      </c>
      <c r="I1372" s="200">
        <v>1.5788610000000001</v>
      </c>
      <c r="J1372" s="200">
        <v>1.596514</v>
      </c>
      <c r="K1372" s="200">
        <v>1.588096</v>
      </c>
      <c r="L1372" s="200">
        <v>1.584066</v>
      </c>
      <c r="M1372" s="200">
        <v>1.6353059999999999</v>
      </c>
      <c r="N1372" s="200">
        <v>1.6510609999999999</v>
      </c>
      <c r="O1372" s="200">
        <v>1.6382350000000001</v>
      </c>
      <c r="P1372" s="200">
        <v>1.6829229999999999</v>
      </c>
      <c r="Q1372" s="200">
        <v>1.692137</v>
      </c>
      <c r="R1372" s="200">
        <v>1.6565380000000001</v>
      </c>
      <c r="S1372" s="200">
        <v>1.712296</v>
      </c>
      <c r="T1372" s="200">
        <v>1.6903379999999999</v>
      </c>
      <c r="U1372" s="200">
        <v>1.6579539999999999</v>
      </c>
      <c r="V1372" s="200">
        <v>1.630201</v>
      </c>
      <c r="W1372" s="200">
        <v>1.6320749999999999</v>
      </c>
      <c r="X1372" s="200">
        <v>1.620781</v>
      </c>
      <c r="Y1372" s="200">
        <v>1.6176090000000001</v>
      </c>
      <c r="Z1372" s="200">
        <v>1.6195170000000001</v>
      </c>
      <c r="AA1372" s="200">
        <v>1.607828</v>
      </c>
      <c r="AB1372" s="200">
        <v>1.5981270000000001</v>
      </c>
      <c r="AC1372" s="200">
        <v>1.5898129999999999</v>
      </c>
      <c r="AD1372" s="200">
        <v>1.579904</v>
      </c>
      <c r="AE1372" s="200">
        <v>1.5715749999999999</v>
      </c>
      <c r="AF1372" s="198">
        <v>-1.8339999999999999E-3</v>
      </c>
      <c r="AG1372" s="37"/>
    </row>
    <row r="1373" spans="1:33" ht="15" customHeight="1">
      <c r="A1373" s="36" t="s">
        <v>2542</v>
      </c>
      <c r="B1373" s="199" t="s">
        <v>2161</v>
      </c>
      <c r="C1373" s="200">
        <v>12.918747</v>
      </c>
      <c r="D1373" s="200">
        <v>12.490701</v>
      </c>
      <c r="E1373" s="200">
        <v>12.503501999999999</v>
      </c>
      <c r="F1373" s="200">
        <v>12.83353</v>
      </c>
      <c r="G1373" s="200">
        <v>13.252274999999999</v>
      </c>
      <c r="H1373" s="200">
        <v>13.623726</v>
      </c>
      <c r="I1373" s="200">
        <v>13.916572</v>
      </c>
      <c r="J1373" s="200">
        <v>14.126580000000001</v>
      </c>
      <c r="K1373" s="200">
        <v>14.272247999999999</v>
      </c>
      <c r="L1373" s="200">
        <v>14.421127</v>
      </c>
      <c r="M1373" s="200">
        <v>14.681089999999999</v>
      </c>
      <c r="N1373" s="200">
        <v>14.887015</v>
      </c>
      <c r="O1373" s="200">
        <v>15.05969</v>
      </c>
      <c r="P1373" s="200">
        <v>15.297863</v>
      </c>
      <c r="Q1373" s="200">
        <v>15.471945</v>
      </c>
      <c r="R1373" s="200">
        <v>15.67104</v>
      </c>
      <c r="S1373" s="200">
        <v>15.904119</v>
      </c>
      <c r="T1373" s="200">
        <v>16.111916000000001</v>
      </c>
      <c r="U1373" s="200">
        <v>16.311325</v>
      </c>
      <c r="V1373" s="200">
        <v>16.561205000000001</v>
      </c>
      <c r="W1373" s="200">
        <v>16.738931999999998</v>
      </c>
      <c r="X1373" s="200">
        <v>16.803604</v>
      </c>
      <c r="Y1373" s="200">
        <v>16.950196999999999</v>
      </c>
      <c r="Z1373" s="200">
        <v>17.129024999999999</v>
      </c>
      <c r="AA1373" s="200">
        <v>17.273937</v>
      </c>
      <c r="AB1373" s="200">
        <v>17.440269000000001</v>
      </c>
      <c r="AC1373" s="200">
        <v>17.601742000000002</v>
      </c>
      <c r="AD1373" s="200">
        <v>17.760738</v>
      </c>
      <c r="AE1373" s="200">
        <v>17.912655000000001</v>
      </c>
      <c r="AF1373" s="198">
        <v>1.1741E-2</v>
      </c>
      <c r="AG1373" s="37"/>
    </row>
    <row r="1374" spans="1:33" ht="15" customHeight="1">
      <c r="A1374" s="36" t="s">
        <v>2543</v>
      </c>
      <c r="B1374" s="199" t="s">
        <v>2162</v>
      </c>
      <c r="C1374" s="200">
        <v>21.712662000000002</v>
      </c>
      <c r="D1374" s="200">
        <v>21.682289000000001</v>
      </c>
      <c r="E1374" s="200">
        <v>22.041882999999999</v>
      </c>
      <c r="F1374" s="200">
        <v>23.007572</v>
      </c>
      <c r="G1374" s="200">
        <v>24.274180999999999</v>
      </c>
      <c r="H1374" s="200">
        <v>25.098621000000001</v>
      </c>
      <c r="I1374" s="200">
        <v>25.715751999999998</v>
      </c>
      <c r="J1374" s="200">
        <v>26.225594000000001</v>
      </c>
      <c r="K1374" s="200">
        <v>26.580939999999998</v>
      </c>
      <c r="L1374" s="200">
        <v>26.992725</v>
      </c>
      <c r="M1374" s="200">
        <v>27.548629999999999</v>
      </c>
      <c r="N1374" s="200">
        <v>28.059021000000001</v>
      </c>
      <c r="O1374" s="200">
        <v>28.693066000000002</v>
      </c>
      <c r="P1374" s="200">
        <v>29.418056</v>
      </c>
      <c r="Q1374" s="200">
        <v>30.082338</v>
      </c>
      <c r="R1374" s="200">
        <v>30.797903000000002</v>
      </c>
      <c r="S1374" s="200">
        <v>31.614305000000002</v>
      </c>
      <c r="T1374" s="200">
        <v>32.432105999999997</v>
      </c>
      <c r="U1374" s="200">
        <v>33.296756999999999</v>
      </c>
      <c r="V1374" s="200">
        <v>34.283703000000003</v>
      </c>
      <c r="W1374" s="200">
        <v>35.212166000000003</v>
      </c>
      <c r="X1374" s="200">
        <v>36.087398999999998</v>
      </c>
      <c r="Y1374" s="200">
        <v>36.907145999999997</v>
      </c>
      <c r="Z1374" s="200">
        <v>37.819468999999998</v>
      </c>
      <c r="AA1374" s="200">
        <v>38.771908000000003</v>
      </c>
      <c r="AB1374" s="200">
        <v>39.696410999999998</v>
      </c>
      <c r="AC1374" s="200">
        <v>40.646251999999997</v>
      </c>
      <c r="AD1374" s="200">
        <v>41.616714000000002</v>
      </c>
      <c r="AE1374" s="200">
        <v>42.608756999999997</v>
      </c>
      <c r="AF1374" s="198">
        <v>2.4368999999999998E-2</v>
      </c>
      <c r="AG1374" s="37"/>
    </row>
    <row r="1375" spans="1:33" ht="15" customHeight="1">
      <c r="A1375" s="36" t="s">
        <v>2544</v>
      </c>
      <c r="B1375" s="199" t="s">
        <v>2163</v>
      </c>
      <c r="C1375" s="200">
        <v>5.1877209999999998</v>
      </c>
      <c r="D1375" s="200">
        <v>5.0804080000000003</v>
      </c>
      <c r="E1375" s="200">
        <v>4.9994230000000002</v>
      </c>
      <c r="F1375" s="200">
        <v>5.138217</v>
      </c>
      <c r="G1375" s="200">
        <v>5.4653</v>
      </c>
      <c r="H1375" s="200">
        <v>5.5816990000000004</v>
      </c>
      <c r="I1375" s="200">
        <v>5.6497859999999998</v>
      </c>
      <c r="J1375" s="200">
        <v>5.7187910000000004</v>
      </c>
      <c r="K1375" s="200">
        <v>5.6785639999999997</v>
      </c>
      <c r="L1375" s="200">
        <v>5.6916339999999996</v>
      </c>
      <c r="M1375" s="200">
        <v>5.7608800000000002</v>
      </c>
      <c r="N1375" s="200">
        <v>5.8007070000000001</v>
      </c>
      <c r="O1375" s="200">
        <v>5.8620580000000002</v>
      </c>
      <c r="P1375" s="200">
        <v>5.9742490000000004</v>
      </c>
      <c r="Q1375" s="200">
        <v>6.0271939999999997</v>
      </c>
      <c r="R1375" s="200">
        <v>6.1320899999999998</v>
      </c>
      <c r="S1375" s="200">
        <v>6.2467949999999997</v>
      </c>
      <c r="T1375" s="200">
        <v>6.3359490000000003</v>
      </c>
      <c r="U1375" s="200">
        <v>6.4452220000000002</v>
      </c>
      <c r="V1375" s="200">
        <v>6.6110009999999999</v>
      </c>
      <c r="W1375" s="200">
        <v>6.7278589999999996</v>
      </c>
      <c r="X1375" s="200">
        <v>6.8013459999999997</v>
      </c>
      <c r="Y1375" s="200">
        <v>6.8337329999999996</v>
      </c>
      <c r="Z1375" s="200">
        <v>6.8562149999999997</v>
      </c>
      <c r="AA1375" s="200">
        <v>6.9074330000000002</v>
      </c>
      <c r="AB1375" s="200">
        <v>6.97966</v>
      </c>
      <c r="AC1375" s="200">
        <v>7.0927389999999999</v>
      </c>
      <c r="AD1375" s="200">
        <v>7.1842170000000003</v>
      </c>
      <c r="AE1375" s="200">
        <v>7.2631189999999997</v>
      </c>
      <c r="AF1375" s="198">
        <v>1.2090999999999999E-2</v>
      </c>
      <c r="AG1375" s="37"/>
    </row>
    <row r="1376" spans="1:33" ht="15" customHeight="1">
      <c r="A1376" s="36" t="s">
        <v>2545</v>
      </c>
      <c r="B1376" s="199" t="s">
        <v>2164</v>
      </c>
      <c r="C1376" s="200">
        <v>5.846959</v>
      </c>
      <c r="D1376" s="200">
        <v>5.8140049999999999</v>
      </c>
      <c r="E1376" s="200">
        <v>5.9078739999999996</v>
      </c>
      <c r="F1376" s="200">
        <v>6.1650919999999996</v>
      </c>
      <c r="G1376" s="200">
        <v>6.4516920000000004</v>
      </c>
      <c r="H1376" s="200">
        <v>6.6347500000000004</v>
      </c>
      <c r="I1376" s="200">
        <v>6.7718870000000004</v>
      </c>
      <c r="J1376" s="200">
        <v>6.8590739999999997</v>
      </c>
      <c r="K1376" s="200">
        <v>6.9288049999999997</v>
      </c>
      <c r="L1376" s="200">
        <v>6.9973150000000004</v>
      </c>
      <c r="M1376" s="200">
        <v>7.0954179999999996</v>
      </c>
      <c r="N1376" s="200">
        <v>7.1938300000000002</v>
      </c>
      <c r="O1376" s="200">
        <v>7.3354850000000003</v>
      </c>
      <c r="P1376" s="200">
        <v>7.4793820000000002</v>
      </c>
      <c r="Q1376" s="200">
        <v>7.5865710000000002</v>
      </c>
      <c r="R1376" s="200">
        <v>7.6785509999999997</v>
      </c>
      <c r="S1376" s="200">
        <v>7.802054</v>
      </c>
      <c r="T1376" s="200">
        <v>7.9012079999999996</v>
      </c>
      <c r="U1376" s="200">
        <v>8.0240600000000004</v>
      </c>
      <c r="V1376" s="200">
        <v>8.2008969999999994</v>
      </c>
      <c r="W1376" s="200">
        <v>8.3711579999999994</v>
      </c>
      <c r="X1376" s="200">
        <v>8.5023780000000002</v>
      </c>
      <c r="Y1376" s="200">
        <v>8.5813939999999995</v>
      </c>
      <c r="Z1376" s="200">
        <v>8.7146500000000007</v>
      </c>
      <c r="AA1376" s="200">
        <v>8.861345</v>
      </c>
      <c r="AB1376" s="200">
        <v>8.9968149999999998</v>
      </c>
      <c r="AC1376" s="200">
        <v>9.0819109999999998</v>
      </c>
      <c r="AD1376" s="200">
        <v>9.1883900000000001</v>
      </c>
      <c r="AE1376" s="200">
        <v>9.3397199999999998</v>
      </c>
      <c r="AF1376" s="198">
        <v>1.6868000000000001E-2</v>
      </c>
      <c r="AG1376" s="37"/>
    </row>
    <row r="1377" spans="1:33" ht="12" customHeight="1">
      <c r="A1377" s="36" t="s">
        <v>2546</v>
      </c>
      <c r="B1377" s="199" t="s">
        <v>2165</v>
      </c>
      <c r="C1377" s="200">
        <v>10.677982999999999</v>
      </c>
      <c r="D1377" s="200">
        <v>10.787875</v>
      </c>
      <c r="E1377" s="200">
        <v>11.134586000000001</v>
      </c>
      <c r="F1377" s="200">
        <v>11.704261000000001</v>
      </c>
      <c r="G1377" s="200">
        <v>12.357189</v>
      </c>
      <c r="H1377" s="200">
        <v>12.882173</v>
      </c>
      <c r="I1377" s="200">
        <v>13.294079</v>
      </c>
      <c r="J1377" s="200">
        <v>13.647728000000001</v>
      </c>
      <c r="K1377" s="200">
        <v>13.973573</v>
      </c>
      <c r="L1377" s="200">
        <v>14.303777</v>
      </c>
      <c r="M1377" s="200">
        <v>14.692332</v>
      </c>
      <c r="N1377" s="200">
        <v>15.064486</v>
      </c>
      <c r="O1377" s="200">
        <v>15.495523</v>
      </c>
      <c r="P1377" s="200">
        <v>15.964427000000001</v>
      </c>
      <c r="Q1377" s="200">
        <v>16.468572999999999</v>
      </c>
      <c r="R1377" s="200">
        <v>16.987262999999999</v>
      </c>
      <c r="S1377" s="200">
        <v>17.565456000000001</v>
      </c>
      <c r="T1377" s="200">
        <v>18.194949999999999</v>
      </c>
      <c r="U1377" s="200">
        <v>18.827475</v>
      </c>
      <c r="V1377" s="200">
        <v>19.471806000000001</v>
      </c>
      <c r="W1377" s="200">
        <v>20.113150000000001</v>
      </c>
      <c r="X1377" s="200">
        <v>20.783674000000001</v>
      </c>
      <c r="Y1377" s="200">
        <v>21.49202</v>
      </c>
      <c r="Z1377" s="200">
        <v>22.248604</v>
      </c>
      <c r="AA1377" s="200">
        <v>23.003129999999999</v>
      </c>
      <c r="AB1377" s="200">
        <v>23.719937999999999</v>
      </c>
      <c r="AC1377" s="200">
        <v>24.471601</v>
      </c>
      <c r="AD1377" s="200">
        <v>25.244109999999999</v>
      </c>
      <c r="AE1377" s="200">
        <v>26.00592</v>
      </c>
      <c r="AF1377" s="198">
        <v>3.2301000000000003E-2</v>
      </c>
      <c r="AG1377" s="37"/>
    </row>
    <row r="1378" spans="1:33" ht="12" customHeight="1">
      <c r="A1378" s="36" t="s">
        <v>2547</v>
      </c>
      <c r="B1378" s="199" t="s">
        <v>2166</v>
      </c>
      <c r="C1378" s="200">
        <v>37.665596000000001</v>
      </c>
      <c r="D1378" s="200">
        <v>36.8596</v>
      </c>
      <c r="E1378" s="200">
        <v>36.500216999999999</v>
      </c>
      <c r="F1378" s="200">
        <v>37.036774000000001</v>
      </c>
      <c r="G1378" s="200">
        <v>38.374423999999998</v>
      </c>
      <c r="H1378" s="200">
        <v>39.425041</v>
      </c>
      <c r="I1378" s="200">
        <v>39.914101000000002</v>
      </c>
      <c r="J1378" s="200">
        <v>40.262436000000001</v>
      </c>
      <c r="K1378" s="200">
        <v>40.339976999999998</v>
      </c>
      <c r="L1378" s="200">
        <v>40.637661000000001</v>
      </c>
      <c r="M1378" s="200">
        <v>41.463332999999999</v>
      </c>
      <c r="N1378" s="200">
        <v>42.164639000000001</v>
      </c>
      <c r="O1378" s="200">
        <v>42.831237999999999</v>
      </c>
      <c r="P1378" s="200">
        <v>43.737712999999999</v>
      </c>
      <c r="Q1378" s="200">
        <v>44.588348000000003</v>
      </c>
      <c r="R1378" s="200">
        <v>45.472068999999998</v>
      </c>
      <c r="S1378" s="200">
        <v>46.446494999999999</v>
      </c>
      <c r="T1378" s="200">
        <v>47.078899</v>
      </c>
      <c r="U1378" s="200">
        <v>47.728729000000001</v>
      </c>
      <c r="V1378" s="200">
        <v>48.812443000000002</v>
      </c>
      <c r="W1378" s="200">
        <v>49.570011000000001</v>
      </c>
      <c r="X1378" s="200">
        <v>50.069729000000002</v>
      </c>
      <c r="Y1378" s="200">
        <v>50.24091</v>
      </c>
      <c r="Z1378" s="200">
        <v>50.154381000000001</v>
      </c>
      <c r="AA1378" s="200">
        <v>50.184173999999999</v>
      </c>
      <c r="AB1378" s="200">
        <v>50.400711000000001</v>
      </c>
      <c r="AC1378" s="200">
        <v>50.650188</v>
      </c>
      <c r="AD1378" s="200">
        <v>50.770851</v>
      </c>
      <c r="AE1378" s="200">
        <v>51.240569999999998</v>
      </c>
      <c r="AF1378" s="198">
        <v>1.1053E-2</v>
      </c>
      <c r="AG1378" s="37"/>
    </row>
    <row r="1379" spans="1:33" ht="15" customHeight="1">
      <c r="A1379" s="36" t="s">
        <v>2548</v>
      </c>
      <c r="B1379" s="199" t="s">
        <v>2167</v>
      </c>
      <c r="C1379" s="200">
        <v>33.996544</v>
      </c>
      <c r="D1379" s="200">
        <v>33.567439999999998</v>
      </c>
      <c r="E1379" s="200">
        <v>33.716361999999997</v>
      </c>
      <c r="F1379" s="200">
        <v>34.197009999999999</v>
      </c>
      <c r="G1379" s="200">
        <v>35.806399999999996</v>
      </c>
      <c r="H1379" s="200">
        <v>37.088954999999999</v>
      </c>
      <c r="I1379" s="200">
        <v>37.500160000000001</v>
      </c>
      <c r="J1379" s="200">
        <v>37.906829999999999</v>
      </c>
      <c r="K1379" s="200">
        <v>38.309452</v>
      </c>
      <c r="L1379" s="200">
        <v>39.001198000000002</v>
      </c>
      <c r="M1379" s="200">
        <v>40.184071000000003</v>
      </c>
      <c r="N1379" s="200">
        <v>41.050773999999997</v>
      </c>
      <c r="O1379" s="200">
        <v>41.870510000000003</v>
      </c>
      <c r="P1379" s="200">
        <v>42.892437000000001</v>
      </c>
      <c r="Q1379" s="200">
        <v>43.705666000000001</v>
      </c>
      <c r="R1379" s="200">
        <v>44.399590000000003</v>
      </c>
      <c r="S1379" s="200">
        <v>45.321182</v>
      </c>
      <c r="T1379" s="200">
        <v>46.106934000000003</v>
      </c>
      <c r="U1379" s="200">
        <v>46.949638</v>
      </c>
      <c r="V1379" s="200">
        <v>48.065212000000002</v>
      </c>
      <c r="W1379" s="200">
        <v>48.841118000000002</v>
      </c>
      <c r="X1379" s="200">
        <v>49.370902999999998</v>
      </c>
      <c r="Y1379" s="200">
        <v>49.824905000000001</v>
      </c>
      <c r="Z1379" s="200">
        <v>50.228580000000001</v>
      </c>
      <c r="AA1379" s="200">
        <v>50.951366</v>
      </c>
      <c r="AB1379" s="200">
        <v>51.726230999999999</v>
      </c>
      <c r="AC1379" s="200">
        <v>52.515770000000003</v>
      </c>
      <c r="AD1379" s="200">
        <v>53.151530999999999</v>
      </c>
      <c r="AE1379" s="200">
        <v>53.947094</v>
      </c>
      <c r="AF1379" s="198">
        <v>1.6628E-2</v>
      </c>
      <c r="AG1379" s="37"/>
    </row>
    <row r="1380" spans="1:33" ht="12" customHeight="1">
      <c r="A1380" s="36" t="s">
        <v>2549</v>
      </c>
      <c r="B1380" s="199" t="s">
        <v>2168</v>
      </c>
      <c r="C1380" s="200">
        <v>170.958145</v>
      </c>
      <c r="D1380" s="200">
        <v>175.22160299999999</v>
      </c>
      <c r="E1380" s="200">
        <v>181.532364</v>
      </c>
      <c r="F1380" s="200">
        <v>189.731369</v>
      </c>
      <c r="G1380" s="200">
        <v>199.10540800000001</v>
      </c>
      <c r="H1380" s="200">
        <v>206.980896</v>
      </c>
      <c r="I1380" s="200">
        <v>213.56300400000001</v>
      </c>
      <c r="J1380" s="200">
        <v>218.47906499999999</v>
      </c>
      <c r="K1380" s="200">
        <v>222.11901900000001</v>
      </c>
      <c r="L1380" s="200">
        <v>226.379639</v>
      </c>
      <c r="M1380" s="200">
        <v>232.05316199999999</v>
      </c>
      <c r="N1380" s="200">
        <v>237.80259699999999</v>
      </c>
      <c r="O1380" s="200">
        <v>244.24305699999999</v>
      </c>
      <c r="P1380" s="200">
        <v>250.89241000000001</v>
      </c>
      <c r="Q1380" s="200">
        <v>257.571167</v>
      </c>
      <c r="R1380" s="200">
        <v>264.53201300000001</v>
      </c>
      <c r="S1380" s="200">
        <v>272.37374899999998</v>
      </c>
      <c r="T1380" s="200">
        <v>280.52630599999998</v>
      </c>
      <c r="U1380" s="200">
        <v>289.72305299999999</v>
      </c>
      <c r="V1380" s="200">
        <v>299.26556399999998</v>
      </c>
      <c r="W1380" s="200">
        <v>307.578461</v>
      </c>
      <c r="X1380" s="200">
        <v>315.890198</v>
      </c>
      <c r="Y1380" s="200">
        <v>323.77340700000002</v>
      </c>
      <c r="Z1380" s="200">
        <v>331.362549</v>
      </c>
      <c r="AA1380" s="200">
        <v>339.52474999999998</v>
      </c>
      <c r="AB1380" s="200">
        <v>348.10171500000001</v>
      </c>
      <c r="AC1380" s="200">
        <v>356.91348299999999</v>
      </c>
      <c r="AD1380" s="200">
        <v>366.75253300000003</v>
      </c>
      <c r="AE1380" s="200">
        <v>377.13857999999999</v>
      </c>
      <c r="AF1380" s="198">
        <v>2.8660000000000001E-2</v>
      </c>
      <c r="AG1380" s="37"/>
    </row>
    <row r="1381" spans="1:33" ht="15" customHeight="1">
      <c r="A1381" s="36" t="s">
        <v>2550</v>
      </c>
      <c r="B1381" s="199" t="s">
        <v>2169</v>
      </c>
      <c r="C1381" s="200">
        <v>123.789856</v>
      </c>
      <c r="D1381" s="200">
        <v>129.965836</v>
      </c>
      <c r="E1381" s="200">
        <v>132.74650600000001</v>
      </c>
      <c r="F1381" s="200">
        <v>133.00767500000001</v>
      </c>
      <c r="G1381" s="200">
        <v>134.680588</v>
      </c>
      <c r="H1381" s="200">
        <v>137.47699</v>
      </c>
      <c r="I1381" s="200">
        <v>139.29473899999999</v>
      </c>
      <c r="J1381" s="200">
        <v>140.07502700000001</v>
      </c>
      <c r="K1381" s="200">
        <v>141.41419999999999</v>
      </c>
      <c r="L1381" s="200">
        <v>143.462097</v>
      </c>
      <c r="M1381" s="200">
        <v>146.94026199999999</v>
      </c>
      <c r="N1381" s="200">
        <v>150.06457499999999</v>
      </c>
      <c r="O1381" s="200">
        <v>152.43014500000001</v>
      </c>
      <c r="P1381" s="200">
        <v>155.138779</v>
      </c>
      <c r="Q1381" s="200">
        <v>157.89859000000001</v>
      </c>
      <c r="R1381" s="200">
        <v>159.29028299999999</v>
      </c>
      <c r="S1381" s="200">
        <v>160.95211800000001</v>
      </c>
      <c r="T1381" s="200">
        <v>162.08694499999999</v>
      </c>
      <c r="U1381" s="200">
        <v>164.329803</v>
      </c>
      <c r="V1381" s="200">
        <v>167.22236599999999</v>
      </c>
      <c r="W1381" s="200">
        <v>169.927795</v>
      </c>
      <c r="X1381" s="200">
        <v>172.09266700000001</v>
      </c>
      <c r="Y1381" s="200">
        <v>173.608475</v>
      </c>
      <c r="Z1381" s="200">
        <v>175.21820099999999</v>
      </c>
      <c r="AA1381" s="200">
        <v>177.48950199999999</v>
      </c>
      <c r="AB1381" s="200">
        <v>180.03639200000001</v>
      </c>
      <c r="AC1381" s="200">
        <v>182.41037</v>
      </c>
      <c r="AD1381" s="200">
        <v>184.66127</v>
      </c>
      <c r="AE1381" s="200">
        <v>187.41001900000001</v>
      </c>
      <c r="AF1381" s="198">
        <v>1.4921E-2</v>
      </c>
      <c r="AG1381" s="37"/>
    </row>
    <row r="1382" spans="1:33" ht="15" customHeight="1">
      <c r="A1382" s="36" t="s">
        <v>2551</v>
      </c>
      <c r="B1382" s="199" t="s">
        <v>2170</v>
      </c>
      <c r="C1382" s="200">
        <v>14.099727</v>
      </c>
      <c r="D1382" s="200">
        <v>14.171073</v>
      </c>
      <c r="E1382" s="200">
        <v>14.399379</v>
      </c>
      <c r="F1382" s="200">
        <v>14.80438</v>
      </c>
      <c r="G1382" s="200">
        <v>15.286206</v>
      </c>
      <c r="H1382" s="200">
        <v>15.721227000000001</v>
      </c>
      <c r="I1382" s="200">
        <v>16.068467999999999</v>
      </c>
      <c r="J1382" s="200">
        <v>16.369827000000001</v>
      </c>
      <c r="K1382" s="200">
        <v>16.611678999999999</v>
      </c>
      <c r="L1382" s="200">
        <v>16.787403000000001</v>
      </c>
      <c r="M1382" s="200">
        <v>17.228701000000001</v>
      </c>
      <c r="N1382" s="200">
        <v>17.815622000000001</v>
      </c>
      <c r="O1382" s="200">
        <v>18.419228</v>
      </c>
      <c r="P1382" s="200">
        <v>19.072433</v>
      </c>
      <c r="Q1382" s="200">
        <v>19.708293999999999</v>
      </c>
      <c r="R1382" s="200">
        <v>20.368296000000001</v>
      </c>
      <c r="S1382" s="200">
        <v>21.100418000000001</v>
      </c>
      <c r="T1382" s="200">
        <v>21.818394000000001</v>
      </c>
      <c r="U1382" s="200">
        <v>22.575310000000002</v>
      </c>
      <c r="V1382" s="200">
        <v>23.407253000000001</v>
      </c>
      <c r="W1382" s="200">
        <v>24.154067999999999</v>
      </c>
      <c r="X1382" s="200">
        <v>24.899066999999999</v>
      </c>
      <c r="Y1382" s="200">
        <v>25.634287</v>
      </c>
      <c r="Z1382" s="200">
        <v>26.347366000000001</v>
      </c>
      <c r="AA1382" s="200">
        <v>27.127307999999999</v>
      </c>
      <c r="AB1382" s="200">
        <v>27.959232</v>
      </c>
      <c r="AC1382" s="200">
        <v>28.842081</v>
      </c>
      <c r="AD1382" s="200">
        <v>29.745522000000001</v>
      </c>
      <c r="AE1382" s="200">
        <v>30.736436999999999</v>
      </c>
      <c r="AF1382" s="198">
        <v>2.8223000000000002E-2</v>
      </c>
      <c r="AG1382" s="37"/>
    </row>
    <row r="1383" spans="1:33" ht="15" customHeight="1">
      <c r="A1383" s="36" t="s">
        <v>2552</v>
      </c>
      <c r="B1383" s="199" t="s">
        <v>2171</v>
      </c>
      <c r="C1383" s="200">
        <v>37.666451000000002</v>
      </c>
      <c r="D1383" s="200">
        <v>37.373817000000003</v>
      </c>
      <c r="E1383" s="200">
        <v>37.527217999999998</v>
      </c>
      <c r="F1383" s="200">
        <v>36.811377999999998</v>
      </c>
      <c r="G1383" s="200">
        <v>36.971344000000002</v>
      </c>
      <c r="H1383" s="200">
        <v>37.374481000000003</v>
      </c>
      <c r="I1383" s="200">
        <v>37.861927000000001</v>
      </c>
      <c r="J1383" s="200">
        <v>38.427849000000002</v>
      </c>
      <c r="K1383" s="200">
        <v>38.945594999999997</v>
      </c>
      <c r="L1383" s="200">
        <v>39.510627999999997</v>
      </c>
      <c r="M1383" s="200">
        <v>40.501719999999999</v>
      </c>
      <c r="N1383" s="200">
        <v>41.448090000000001</v>
      </c>
      <c r="O1383" s="200">
        <v>42.406135999999996</v>
      </c>
      <c r="P1383" s="200">
        <v>43.273952000000001</v>
      </c>
      <c r="Q1383" s="200">
        <v>43.965896999999998</v>
      </c>
      <c r="R1383" s="200">
        <v>44.751674999999999</v>
      </c>
      <c r="S1383" s="200">
        <v>45.833733000000002</v>
      </c>
      <c r="T1383" s="200">
        <v>46.824001000000003</v>
      </c>
      <c r="U1383" s="200">
        <v>47.844284000000002</v>
      </c>
      <c r="V1383" s="200">
        <v>48.974266</v>
      </c>
      <c r="W1383" s="200">
        <v>49.966202000000003</v>
      </c>
      <c r="X1383" s="200">
        <v>50.867896999999999</v>
      </c>
      <c r="Y1383" s="200">
        <v>51.719665999999997</v>
      </c>
      <c r="Z1383" s="200">
        <v>52.596626000000001</v>
      </c>
      <c r="AA1383" s="200">
        <v>53.619002999999999</v>
      </c>
      <c r="AB1383" s="200">
        <v>54.680121999999997</v>
      </c>
      <c r="AC1383" s="200">
        <v>55.761673000000002</v>
      </c>
      <c r="AD1383" s="200">
        <v>56.836384000000002</v>
      </c>
      <c r="AE1383" s="200">
        <v>58.020248000000002</v>
      </c>
      <c r="AF1383" s="198">
        <v>1.5549E-2</v>
      </c>
      <c r="AG1383" s="37"/>
    </row>
    <row r="1384" spans="1:33" ht="15" customHeight="1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>
      <c r="A1385" s="36" t="s">
        <v>2553</v>
      </c>
      <c r="B1385" s="201" t="s">
        <v>2172</v>
      </c>
      <c r="C1385" s="197">
        <v>1545.848755</v>
      </c>
      <c r="D1385" s="197">
        <v>1545.5198969999999</v>
      </c>
      <c r="E1385" s="197">
        <v>1555.380615</v>
      </c>
      <c r="F1385" s="197">
        <v>1576.326538</v>
      </c>
      <c r="G1385" s="197">
        <v>1605.6260990000001</v>
      </c>
      <c r="H1385" s="197">
        <v>1631.7807620000001</v>
      </c>
      <c r="I1385" s="197">
        <v>1654.427246</v>
      </c>
      <c r="J1385" s="197">
        <v>1675.331543</v>
      </c>
      <c r="K1385" s="197">
        <v>1691.06897</v>
      </c>
      <c r="L1385" s="197">
        <v>1705.934448</v>
      </c>
      <c r="M1385" s="197">
        <v>1727.5123289999999</v>
      </c>
      <c r="N1385" s="197">
        <v>1749.7829589999999</v>
      </c>
      <c r="O1385" s="197">
        <v>1773.3211670000001</v>
      </c>
      <c r="P1385" s="197">
        <v>1799.330811</v>
      </c>
      <c r="Q1385" s="197">
        <v>1824.3680420000001</v>
      </c>
      <c r="R1385" s="197">
        <v>1849.333862</v>
      </c>
      <c r="S1385" s="197">
        <v>1877.82312</v>
      </c>
      <c r="T1385" s="197">
        <v>1905.892578</v>
      </c>
      <c r="U1385" s="197">
        <v>1938.899658</v>
      </c>
      <c r="V1385" s="197">
        <v>1976.838013</v>
      </c>
      <c r="W1385" s="197">
        <v>2010.605591</v>
      </c>
      <c r="X1385" s="197">
        <v>2041.8156739999999</v>
      </c>
      <c r="Y1385" s="197">
        <v>2069.8388669999999</v>
      </c>
      <c r="Z1385" s="197">
        <v>2096.9716800000001</v>
      </c>
      <c r="AA1385" s="197">
        <v>2127.076172</v>
      </c>
      <c r="AB1385" s="197">
        <v>2159.3562010000001</v>
      </c>
      <c r="AC1385" s="197">
        <v>2192.9570309999999</v>
      </c>
      <c r="AD1385" s="197">
        <v>2227.7702640000002</v>
      </c>
      <c r="AE1385" s="197">
        <v>2265.7766109999998</v>
      </c>
      <c r="AF1385" s="195">
        <v>1.3749000000000001E-2</v>
      </c>
      <c r="AG1385" s="37"/>
    </row>
    <row r="1386" spans="1:33" ht="15" customHeight="1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>
      <c r="A1388" s="35"/>
      <c r="B1388" s="216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>
      <c r="A1389" s="35"/>
      <c r="B1389" s="37" t="s">
        <v>2173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>
      <c r="A1390" s="35"/>
      <c r="B1390" s="37" t="s">
        <v>2567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0" spans="2:32" ht="15" customHeight="1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>
      <c r="B1431" s="219"/>
      <c r="C1431" s="219"/>
      <c r="D1431" s="219"/>
      <c r="E1431" s="219"/>
      <c r="F1431" s="219"/>
      <c r="G1431" s="219"/>
      <c r="H1431" s="219"/>
      <c r="I1431" s="219"/>
      <c r="J1431" s="219"/>
      <c r="K1431" s="219"/>
      <c r="L1431" s="219"/>
      <c r="M1431" s="219"/>
      <c r="N1431" s="219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19"/>
      <c r="Z1431" s="219"/>
      <c r="AA1431" s="219"/>
      <c r="AB1431" s="219"/>
      <c r="AC1431" s="219"/>
      <c r="AD1431" s="219"/>
      <c r="AE1431" s="219"/>
      <c r="AF1431" s="219"/>
    </row>
    <row r="1434" spans="2:32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34" spans="2:32" ht="15" customHeight="1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>
      <c r="B1535" s="219"/>
      <c r="C1535" s="219"/>
      <c r="D1535" s="219"/>
      <c r="E1535" s="219"/>
      <c r="F1535" s="219"/>
      <c r="G1535" s="219"/>
      <c r="H1535" s="219"/>
      <c r="I1535" s="219"/>
      <c r="J1535" s="219"/>
      <c r="K1535" s="219"/>
      <c r="L1535" s="219"/>
      <c r="M1535" s="219"/>
      <c r="N1535" s="219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19"/>
      <c r="Z1535" s="219"/>
      <c r="AA1535" s="219"/>
      <c r="AB1535" s="219"/>
      <c r="AC1535" s="219"/>
      <c r="AD1535" s="219"/>
      <c r="AE1535" s="219"/>
      <c r="AF1535" s="219"/>
    </row>
    <row r="1624" spans="2:32" ht="15" customHeight="1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>
      <c r="B1628" s="219"/>
      <c r="C1628" s="219"/>
      <c r="D1628" s="219"/>
      <c r="E1628" s="219"/>
      <c r="F1628" s="219"/>
      <c r="G1628" s="219"/>
      <c r="H1628" s="219"/>
      <c r="I1628" s="219"/>
      <c r="J1628" s="219"/>
      <c r="K1628" s="219"/>
      <c r="L1628" s="219"/>
      <c r="M1628" s="219"/>
      <c r="N1628" s="219"/>
      <c r="O1628" s="219"/>
      <c r="P1628" s="219"/>
      <c r="Q1628" s="219"/>
      <c r="R1628" s="219"/>
      <c r="S1628" s="219"/>
      <c r="T1628" s="219"/>
      <c r="U1628" s="219"/>
      <c r="V1628" s="219"/>
      <c r="W1628" s="219"/>
      <c r="X1628" s="219"/>
      <c r="Y1628" s="219"/>
      <c r="Z1628" s="219"/>
      <c r="AA1628" s="219"/>
      <c r="AB1628" s="219"/>
      <c r="AC1628" s="219"/>
      <c r="AD1628" s="219"/>
      <c r="AE1628" s="219"/>
      <c r="AF1628" s="219"/>
    </row>
    <row r="1631" spans="2:32" ht="15" customHeight="1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>
      <c r="B1778" s="219"/>
      <c r="C1778" s="219"/>
      <c r="D1778" s="219"/>
      <c r="E1778" s="219"/>
      <c r="F1778" s="219"/>
      <c r="G1778" s="219"/>
      <c r="H1778" s="219"/>
      <c r="I1778" s="219"/>
      <c r="J1778" s="219"/>
      <c r="K1778" s="219"/>
      <c r="L1778" s="219"/>
      <c r="M1778" s="219"/>
      <c r="N1778" s="219"/>
      <c r="O1778" s="219"/>
      <c r="P1778" s="219"/>
      <c r="Q1778" s="219"/>
      <c r="R1778" s="219"/>
      <c r="S1778" s="219"/>
      <c r="T1778" s="219"/>
      <c r="U1778" s="219"/>
      <c r="V1778" s="219"/>
      <c r="W1778" s="219"/>
      <c r="X1778" s="219"/>
      <c r="Y1778" s="219"/>
      <c r="Z1778" s="219"/>
      <c r="AA1778" s="219"/>
      <c r="AB1778" s="219"/>
      <c r="AC1778" s="219"/>
      <c r="AD1778" s="219"/>
      <c r="AE1778" s="219"/>
      <c r="AF1778" s="219"/>
    </row>
    <row r="1781" spans="2:32" ht="15" customHeight="1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>
      <c r="B1928" s="219"/>
      <c r="C1928" s="219"/>
      <c r="D1928" s="219"/>
      <c r="E1928" s="219"/>
      <c r="F1928" s="219"/>
      <c r="G1928" s="219"/>
      <c r="H1928" s="219"/>
      <c r="I1928" s="219"/>
      <c r="J1928" s="219"/>
      <c r="K1928" s="219"/>
      <c r="L1928" s="219"/>
      <c r="M1928" s="219"/>
      <c r="N1928" s="219"/>
      <c r="O1928" s="219"/>
      <c r="P1928" s="219"/>
      <c r="Q1928" s="219"/>
      <c r="R1928" s="219"/>
      <c r="S1928" s="219"/>
      <c r="T1928" s="219"/>
      <c r="U1928" s="219"/>
      <c r="V1928" s="219"/>
      <c r="W1928" s="219"/>
      <c r="X1928" s="219"/>
      <c r="Y1928" s="219"/>
      <c r="Z1928" s="219"/>
      <c r="AA1928" s="219"/>
      <c r="AB1928" s="219"/>
      <c r="AC1928" s="219"/>
      <c r="AD1928" s="219"/>
      <c r="AE1928" s="219"/>
      <c r="AF1928" s="219"/>
    </row>
    <row r="1931" spans="2:32" ht="15" customHeight="1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>
      <c r="B2078" s="219"/>
      <c r="C2078" s="219"/>
      <c r="D2078" s="219"/>
      <c r="E2078" s="219"/>
      <c r="F2078" s="219"/>
      <c r="G2078" s="219"/>
      <c r="H2078" s="219"/>
      <c r="I2078" s="219"/>
      <c r="J2078" s="219"/>
      <c r="K2078" s="219"/>
      <c r="L2078" s="219"/>
      <c r="M2078" s="219"/>
      <c r="N2078" s="219"/>
      <c r="O2078" s="219"/>
      <c r="P2078" s="219"/>
      <c r="Q2078" s="219"/>
      <c r="R2078" s="219"/>
      <c r="S2078" s="219"/>
      <c r="T2078" s="219"/>
      <c r="U2078" s="219"/>
      <c r="V2078" s="219"/>
      <c r="W2078" s="219"/>
      <c r="X2078" s="219"/>
      <c r="Y2078" s="219"/>
      <c r="Z2078" s="219"/>
      <c r="AA2078" s="219"/>
      <c r="AB2078" s="219"/>
      <c r="AC2078" s="219"/>
      <c r="AD2078" s="219"/>
      <c r="AE2078" s="219"/>
      <c r="AF2078" s="219"/>
    </row>
    <row r="2226" spans="2:32" ht="15" customHeight="1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>
      <c r="B2228" s="219"/>
      <c r="C2228" s="219"/>
      <c r="D2228" s="219"/>
      <c r="E2228" s="219"/>
      <c r="F2228" s="219"/>
      <c r="G2228" s="219"/>
      <c r="H2228" s="219"/>
      <c r="I2228" s="219"/>
      <c r="J2228" s="219"/>
      <c r="K2228" s="219"/>
      <c r="L2228" s="219"/>
      <c r="M2228" s="219"/>
      <c r="N2228" s="219"/>
      <c r="O2228" s="219"/>
      <c r="P2228" s="219"/>
      <c r="Q2228" s="219"/>
      <c r="R2228" s="219"/>
      <c r="S2228" s="219"/>
      <c r="T2228" s="219"/>
      <c r="U2228" s="219"/>
      <c r="V2228" s="219"/>
      <c r="W2228" s="219"/>
      <c r="X2228" s="219"/>
      <c r="Y2228" s="219"/>
      <c r="Z2228" s="219"/>
      <c r="AA2228" s="219"/>
      <c r="AB2228" s="219"/>
      <c r="AC2228" s="219"/>
      <c r="AD2228" s="219"/>
      <c r="AE2228" s="219"/>
      <c r="AF2228" s="219"/>
    </row>
    <row r="2231" spans="2:32" ht="15" customHeight="1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>
      <c r="B2378" s="219"/>
      <c r="C2378" s="219"/>
      <c r="D2378" s="219"/>
      <c r="E2378" s="219"/>
      <c r="F2378" s="219"/>
      <c r="G2378" s="219"/>
      <c r="H2378" s="219"/>
      <c r="I2378" s="219"/>
      <c r="J2378" s="219"/>
      <c r="K2378" s="219"/>
      <c r="L2378" s="219"/>
      <c r="M2378" s="219"/>
      <c r="N2378" s="219"/>
      <c r="O2378" s="219"/>
      <c r="P2378" s="219"/>
      <c r="Q2378" s="219"/>
      <c r="R2378" s="219"/>
      <c r="S2378" s="219"/>
      <c r="T2378" s="219"/>
      <c r="U2378" s="219"/>
      <c r="V2378" s="219"/>
      <c r="W2378" s="219"/>
      <c r="X2378" s="219"/>
      <c r="Y2378" s="219"/>
      <c r="Z2378" s="219"/>
      <c r="AA2378" s="219"/>
      <c r="AB2378" s="219"/>
      <c r="AC2378" s="219"/>
      <c r="AD2378" s="219"/>
      <c r="AE2378" s="219"/>
      <c r="AF2378" s="219"/>
    </row>
    <row r="2381" spans="2:32" ht="15" customHeight="1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>
      <c r="B2528" s="219"/>
      <c r="C2528" s="219"/>
      <c r="D2528" s="219"/>
      <c r="E2528" s="219"/>
      <c r="F2528" s="219"/>
      <c r="G2528" s="219"/>
      <c r="H2528" s="219"/>
      <c r="I2528" s="219"/>
      <c r="J2528" s="219"/>
      <c r="K2528" s="219"/>
      <c r="L2528" s="219"/>
      <c r="M2528" s="219"/>
      <c r="N2528" s="219"/>
      <c r="O2528" s="219"/>
      <c r="P2528" s="219"/>
      <c r="Q2528" s="219"/>
      <c r="R2528" s="219"/>
      <c r="S2528" s="219"/>
      <c r="T2528" s="219"/>
      <c r="U2528" s="219"/>
      <c r="V2528" s="219"/>
      <c r="W2528" s="219"/>
      <c r="X2528" s="219"/>
      <c r="Y2528" s="219"/>
      <c r="Z2528" s="219"/>
      <c r="AA2528" s="219"/>
      <c r="AB2528" s="219"/>
      <c r="AC2528" s="219"/>
      <c r="AD2528" s="219"/>
      <c r="AE2528" s="219"/>
      <c r="AF2528" s="219"/>
    </row>
    <row r="2674" spans="2:32" ht="15" customHeight="1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>
      <c r="B2678" s="219"/>
      <c r="C2678" s="219"/>
      <c r="D2678" s="219"/>
      <c r="E2678" s="219"/>
      <c r="F2678" s="219"/>
      <c r="G2678" s="219"/>
      <c r="H2678" s="219"/>
      <c r="I2678" s="219"/>
      <c r="J2678" s="219"/>
      <c r="K2678" s="219"/>
      <c r="L2678" s="219"/>
      <c r="M2678" s="219"/>
      <c r="N2678" s="219"/>
      <c r="O2678" s="219"/>
      <c r="P2678" s="219"/>
      <c r="Q2678" s="219"/>
      <c r="R2678" s="219"/>
      <c r="S2678" s="219"/>
      <c r="T2678" s="219"/>
      <c r="U2678" s="219"/>
      <c r="V2678" s="219"/>
      <c r="W2678" s="219"/>
      <c r="X2678" s="219"/>
      <c r="Y2678" s="219"/>
      <c r="Z2678" s="219"/>
      <c r="AA2678" s="219"/>
      <c r="AB2678" s="219"/>
      <c r="AC2678" s="219"/>
      <c r="AD2678" s="219"/>
      <c r="AE2678" s="219"/>
      <c r="AF2678" s="219"/>
    </row>
    <row r="2681" spans="2:32" ht="15" customHeight="1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>
      <c r="B2828" s="219"/>
      <c r="C2828" s="219"/>
      <c r="D2828" s="219"/>
      <c r="E2828" s="219"/>
      <c r="F2828" s="219"/>
      <c r="G2828" s="219"/>
      <c r="H2828" s="219"/>
      <c r="I2828" s="219"/>
      <c r="J2828" s="219"/>
      <c r="K2828" s="219"/>
      <c r="L2828" s="219"/>
      <c r="M2828" s="219"/>
      <c r="N2828" s="219"/>
      <c r="O2828" s="219"/>
      <c r="P2828" s="219"/>
      <c r="Q2828" s="219"/>
      <c r="R2828" s="219"/>
      <c r="S2828" s="219"/>
      <c r="T2828" s="219"/>
      <c r="U2828" s="219"/>
      <c r="V2828" s="219"/>
      <c r="W2828" s="219"/>
      <c r="X2828" s="219"/>
      <c r="Y2828" s="219"/>
      <c r="Z2828" s="219"/>
      <c r="AA2828" s="219"/>
      <c r="AB2828" s="219"/>
      <c r="AC2828" s="219"/>
      <c r="AD2828" s="219"/>
      <c r="AE2828" s="219"/>
      <c r="AF2828" s="219"/>
    </row>
  </sheetData>
  <mergeCells count="24">
    <mergeCell ref="B1778:AF1778"/>
    <mergeCell ref="B1928:AF1928"/>
    <mergeCell ref="B728:AF728"/>
    <mergeCell ref="B156:AF156"/>
    <mergeCell ref="B292:AF292"/>
    <mergeCell ref="B378:AF378"/>
    <mergeCell ref="B560:AF560"/>
    <mergeCell ref="B652:AF652"/>
    <mergeCell ref="B2828:AF2828"/>
    <mergeCell ref="B2078:AF2078"/>
    <mergeCell ref="B819:AF819"/>
    <mergeCell ref="B95:AG95"/>
    <mergeCell ref="B2228:AF2228"/>
    <mergeCell ref="B2378:AF2378"/>
    <mergeCell ref="B2528:AF2528"/>
    <mergeCell ref="B2678:AF2678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948</v>
      </c>
      <c r="B10" s="52" t="s">
        <v>947</v>
      </c>
      <c r="AG10" s="144" t="s">
        <v>1998</v>
      </c>
    </row>
    <row r="11" spans="1:33" ht="15" customHeight="1">
      <c r="B11" s="49"/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B15" s="53" t="s">
        <v>818</v>
      </c>
    </row>
    <row r="16" spans="1:33" ht="15" customHeight="1">
      <c r="B16" s="53" t="s">
        <v>904</v>
      </c>
    </row>
    <row r="17" spans="1:33" ht="15" customHeight="1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/>
    <row r="29" spans="1:33" ht="12" customHeight="1">
      <c r="B29" s="53" t="s">
        <v>902</v>
      </c>
    </row>
    <row r="30" spans="1:33" ht="12" customHeight="1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/>
    <row r="40" spans="1:33" ht="12" customHeight="1">
      <c r="B40" s="53" t="s">
        <v>901</v>
      </c>
    </row>
    <row r="41" spans="1:33" ht="15" customHeight="1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>
      <c r="B57" s="53" t="s">
        <v>357</v>
      </c>
    </row>
    <row r="58" spans="1:33" ht="12" customHeight="1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>
      <c r="B62" s="53" t="s">
        <v>457</v>
      </c>
    </row>
    <row r="63" spans="1:33" ht="15" customHeight="1">
      <c r="B63" s="53" t="s">
        <v>456</v>
      </c>
    </row>
    <row r="64" spans="1:33" ht="15" customHeight="1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>
      <c r="B68" s="53" t="s">
        <v>184</v>
      </c>
    </row>
    <row r="69" spans="1:33" ht="15" customHeight="1">
      <c r="B69" s="53" t="s">
        <v>185</v>
      </c>
    </row>
    <row r="70" spans="1:33" ht="15" customHeight="1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/>
    <row r="76" spans="1:33" ht="15" customHeight="1">
      <c r="B76" s="53" t="s">
        <v>899</v>
      </c>
    </row>
    <row r="78" spans="1:33" ht="15" customHeight="1">
      <c r="B78" s="53" t="s">
        <v>898</v>
      </c>
    </row>
    <row r="79" spans="1:33" ht="15" customHeight="1">
      <c r="B79" s="53" t="s">
        <v>194</v>
      </c>
    </row>
    <row r="80" spans="1:33" ht="12" customHeight="1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>
      <c r="B85" s="53" t="s">
        <v>197</v>
      </c>
    </row>
    <row r="86" spans="1:34" ht="15" customHeight="1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>
      <c r="B91" s="53" t="s">
        <v>198</v>
      </c>
    </row>
    <row r="92" spans="1:34" ht="15" customHeight="1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/>
    <row r="95" spans="1:34" ht="15" customHeight="1">
      <c r="B95" s="225" t="s">
        <v>2041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142"/>
    </row>
    <row r="96" spans="1:34" ht="15" customHeight="1">
      <c r="B96" s="22" t="s">
        <v>2042</v>
      </c>
    </row>
    <row r="97" spans="2:2" ht="12" customHeight="1">
      <c r="B97" s="22" t="s">
        <v>2043</v>
      </c>
    </row>
    <row r="98" spans="2:2" ht="15" customHeight="1">
      <c r="B98" s="22" t="s">
        <v>2025</v>
      </c>
    </row>
    <row r="99" spans="2:2" ht="15" customHeight="1">
      <c r="B99" s="22" t="s">
        <v>2011</v>
      </c>
    </row>
    <row r="100" spans="2:2" ht="15" customHeight="1">
      <c r="B100" s="22" t="s">
        <v>2044</v>
      </c>
    </row>
    <row r="101" spans="2:2" ht="15" customHeight="1">
      <c r="B101" s="22" t="s">
        <v>2027</v>
      </c>
    </row>
    <row r="102" spans="2:2" ht="15" customHeight="1">
      <c r="B102" s="22" t="s">
        <v>1984</v>
      </c>
    </row>
    <row r="103" spans="2:2" ht="15" customHeight="1">
      <c r="B103" s="22" t="s">
        <v>2034</v>
      </c>
    </row>
    <row r="104" spans="2:2" ht="12" customHeight="1">
      <c r="B104" s="22" t="s">
        <v>368</v>
      </c>
    </row>
    <row r="105" spans="2:2" ht="15" customHeight="1">
      <c r="B105" s="22" t="s">
        <v>2012</v>
      </c>
    </row>
    <row r="106" spans="2:2" ht="15" customHeight="1">
      <c r="B106" s="22" t="s">
        <v>2021</v>
      </c>
    </row>
    <row r="107" spans="2:2" ht="15" customHeight="1">
      <c r="B107" s="22" t="s">
        <v>2022</v>
      </c>
    </row>
    <row r="110" spans="2:2" ht="12" customHeight="1"/>
    <row r="114" ht="12" customHeight="1"/>
    <row r="120" ht="12" customHeight="1"/>
    <row r="125" ht="12" customHeight="1"/>
    <row r="147" spans="2:33" ht="15" customHeight="1">
      <c r="B147" s="222"/>
      <c r="C147" s="222"/>
      <c r="D147" s="222"/>
      <c r="E147" s="222"/>
      <c r="F147" s="222"/>
      <c r="G147" s="222"/>
      <c r="H147" s="222"/>
      <c r="I147" s="222"/>
      <c r="J147" s="222"/>
      <c r="K147" s="222"/>
      <c r="L147" s="222"/>
      <c r="M147" s="222"/>
      <c r="N147" s="222"/>
      <c r="O147" s="222"/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</row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210" ht="12" customHeight="1"/>
    <row r="225" ht="12" customHeight="1"/>
    <row r="227" ht="12" customHeight="1"/>
    <row r="232" ht="12" customHeight="1"/>
    <row r="236" ht="12" customHeight="1"/>
    <row r="241" ht="12" customHeight="1"/>
    <row r="244" ht="12" customHeight="1"/>
    <row r="248" ht="12" customHeight="1"/>
    <row r="252" ht="12" customHeight="1"/>
    <row r="255" ht="12" customHeight="1"/>
    <row r="283" spans="2:33" ht="15" customHeight="1">
      <c r="B283" s="222"/>
      <c r="C283" s="222"/>
      <c r="D283" s="222"/>
      <c r="E283" s="222"/>
      <c r="F283" s="222"/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</row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22" ht="12" customHeight="1"/>
    <row r="324" ht="12" customHeight="1"/>
    <row r="326" ht="12" customHeight="1"/>
    <row r="331" ht="12" customHeight="1"/>
    <row r="365" spans="2:33" ht="12" customHeight="1"/>
    <row r="368" spans="2:33" ht="15" customHeight="1">
      <c r="B368" s="222"/>
      <c r="C368" s="222"/>
      <c r="D368" s="222"/>
      <c r="E368" s="222"/>
      <c r="F368" s="222"/>
      <c r="G368" s="222"/>
      <c r="H368" s="222"/>
      <c r="I368" s="222"/>
      <c r="J368" s="222"/>
      <c r="K368" s="222"/>
      <c r="L368" s="222"/>
      <c r="M368" s="222"/>
      <c r="N368" s="222"/>
      <c r="O368" s="222"/>
      <c r="P368" s="222"/>
      <c r="Q368" s="222"/>
      <c r="R368" s="222"/>
      <c r="S368" s="222"/>
      <c r="T368" s="222"/>
      <c r="U368" s="222"/>
      <c r="V368" s="222"/>
      <c r="W368" s="222"/>
      <c r="X368" s="222"/>
      <c r="Y368" s="222"/>
      <c r="Z368" s="222"/>
      <c r="AA368" s="222"/>
      <c r="AB368" s="222"/>
      <c r="AC368" s="222"/>
      <c r="AD368" s="222"/>
      <c r="AE368" s="222"/>
      <c r="AF368" s="222"/>
      <c r="AG368" s="222"/>
    </row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74" ht="12" customHeight="1"/>
    <row r="491" ht="12" customHeight="1"/>
    <row r="494" ht="12" customHeight="1"/>
    <row r="508" ht="12" customHeight="1"/>
    <row r="511" ht="12" customHeight="1"/>
    <row r="512" ht="12" customHeight="1"/>
    <row r="526" ht="12" customHeight="1"/>
    <row r="543" ht="12" customHeight="1"/>
    <row r="551" spans="2:33" ht="15" customHeight="1">
      <c r="B551" s="222"/>
      <c r="C551" s="222"/>
      <c r="D551" s="222"/>
      <c r="E551" s="222"/>
      <c r="F551" s="222"/>
      <c r="G551" s="222"/>
      <c r="H551" s="222"/>
      <c r="I551" s="222"/>
      <c r="J551" s="222"/>
      <c r="K551" s="222"/>
      <c r="L551" s="222"/>
      <c r="M551" s="222"/>
      <c r="N551" s="222"/>
      <c r="O551" s="222"/>
      <c r="P551" s="222"/>
      <c r="Q551" s="222"/>
      <c r="R551" s="222"/>
      <c r="S551" s="222"/>
      <c r="T551" s="222"/>
      <c r="U551" s="222"/>
      <c r="V551" s="222"/>
      <c r="W551" s="222"/>
      <c r="X551" s="222"/>
      <c r="Y551" s="222"/>
      <c r="Z551" s="222"/>
      <c r="AA551" s="222"/>
      <c r="AB551" s="222"/>
      <c r="AC551" s="222"/>
      <c r="AD551" s="222"/>
      <c r="AE551" s="222"/>
      <c r="AF551" s="222"/>
      <c r="AG551" s="222"/>
    </row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7" ht="12" customHeight="1"/>
    <row r="609" ht="12" customHeight="1"/>
    <row r="622" ht="12" customHeight="1"/>
    <row r="625" ht="12" customHeight="1"/>
    <row r="643" spans="2:33" ht="15" customHeight="1">
      <c r="B643" s="222"/>
      <c r="C643" s="222"/>
      <c r="D643" s="222"/>
      <c r="E643" s="222"/>
      <c r="F643" s="222"/>
      <c r="G643" s="222"/>
      <c r="H643" s="222"/>
      <c r="I643" s="222"/>
      <c r="J643" s="222"/>
      <c r="K643" s="222"/>
      <c r="L643" s="222"/>
      <c r="M643" s="222"/>
      <c r="N643" s="222"/>
      <c r="O643" s="222"/>
      <c r="P643" s="222"/>
      <c r="Q643" s="222"/>
      <c r="R643" s="222"/>
      <c r="S643" s="222"/>
      <c r="T643" s="222"/>
      <c r="U643" s="222"/>
      <c r="V643" s="222"/>
      <c r="W643" s="222"/>
      <c r="X643" s="222"/>
      <c r="Y643" s="222"/>
      <c r="Z643" s="222"/>
      <c r="AA643" s="222"/>
      <c r="AB643" s="222"/>
      <c r="AC643" s="222"/>
      <c r="AD643" s="222"/>
      <c r="AE643" s="222"/>
      <c r="AF643" s="222"/>
      <c r="AG643" s="222"/>
    </row>
    <row r="655" spans="2:33" ht="12" customHeight="1"/>
    <row r="656" spans="2:33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72" ht="12" customHeight="1"/>
    <row r="685" ht="12" customHeight="1"/>
    <row r="699" ht="12" customHeight="1"/>
    <row r="702" ht="12" customHeight="1"/>
    <row r="719" spans="2:33" ht="15" customHeight="1">
      <c r="B719" s="222"/>
      <c r="C719" s="222"/>
      <c r="D719" s="222"/>
      <c r="E719" s="222"/>
      <c r="F719" s="222"/>
      <c r="G719" s="222"/>
      <c r="H719" s="222"/>
      <c r="I719" s="222"/>
      <c r="J719" s="222"/>
      <c r="K719" s="222"/>
      <c r="L719" s="222"/>
      <c r="M719" s="222"/>
      <c r="N719" s="222"/>
      <c r="O719" s="222"/>
      <c r="P719" s="222"/>
      <c r="Q719" s="222"/>
      <c r="R719" s="222"/>
      <c r="S719" s="222"/>
      <c r="T719" s="222"/>
      <c r="U719" s="222"/>
      <c r="V719" s="222"/>
      <c r="W719" s="222"/>
      <c r="X719" s="222"/>
      <c r="Y719" s="222"/>
      <c r="Z719" s="222"/>
      <c r="AA719" s="222"/>
      <c r="AB719" s="222"/>
      <c r="AC719" s="222"/>
      <c r="AD719" s="222"/>
      <c r="AE719" s="222"/>
      <c r="AF719" s="222"/>
      <c r="AG719" s="222"/>
    </row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7" ht="12" customHeight="1"/>
    <row r="768" ht="12" customHeight="1"/>
    <row r="789" ht="12" customHeight="1"/>
    <row r="792" ht="12" customHeight="1"/>
    <row r="810" spans="2:33" ht="15" customHeight="1">
      <c r="B810" s="222"/>
      <c r="C810" s="222"/>
      <c r="D810" s="222"/>
      <c r="E810" s="222"/>
      <c r="F810" s="222"/>
      <c r="G810" s="222"/>
      <c r="H810" s="222"/>
      <c r="I810" s="222"/>
      <c r="J810" s="222"/>
      <c r="K810" s="222"/>
      <c r="L810" s="222"/>
      <c r="M810" s="222"/>
      <c r="N810" s="222"/>
      <c r="O810" s="222"/>
      <c r="P810" s="222"/>
      <c r="Q810" s="222"/>
      <c r="R810" s="222"/>
      <c r="S810" s="222"/>
      <c r="T810" s="222"/>
      <c r="U810" s="222"/>
      <c r="V810" s="222"/>
      <c r="W810" s="222"/>
      <c r="X810" s="222"/>
      <c r="Y810" s="222"/>
      <c r="Z810" s="222"/>
      <c r="AA810" s="222"/>
      <c r="AB810" s="222"/>
      <c r="AC810" s="222"/>
      <c r="AD810" s="222"/>
      <c r="AE810" s="222"/>
      <c r="AF810" s="222"/>
      <c r="AG810" s="222"/>
    </row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7" ht="12" customHeight="1"/>
    <row r="857" ht="12" customHeight="1"/>
    <row r="868" ht="12" customHeight="1"/>
    <row r="871" ht="12" customHeight="1"/>
    <row r="888" spans="2:33" ht="15" customHeight="1">
      <c r="B888" s="222"/>
      <c r="C888" s="222"/>
      <c r="D888" s="222"/>
      <c r="E888" s="222"/>
      <c r="F888" s="222"/>
      <c r="G888" s="222"/>
      <c r="H888" s="222"/>
      <c r="I888" s="222"/>
      <c r="J888" s="222"/>
      <c r="K888" s="222"/>
      <c r="L888" s="222"/>
      <c r="M888" s="222"/>
      <c r="N888" s="222"/>
      <c r="O888" s="222"/>
      <c r="P888" s="222"/>
      <c r="Q888" s="222"/>
      <c r="R888" s="222"/>
      <c r="S888" s="222"/>
      <c r="T888" s="222"/>
      <c r="U888" s="222"/>
      <c r="V888" s="222"/>
      <c r="W888" s="222"/>
      <c r="X888" s="222"/>
      <c r="Y888" s="222"/>
      <c r="Z888" s="222"/>
      <c r="AA888" s="222"/>
      <c r="AB888" s="222"/>
      <c r="AC888" s="222"/>
      <c r="AD888" s="222"/>
      <c r="AE888" s="222"/>
      <c r="AF888" s="222"/>
      <c r="AG888" s="222"/>
    </row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22" ht="12" customHeight="1"/>
    <row r="937" ht="12" customHeight="1"/>
    <row r="953" ht="12" customHeight="1"/>
    <row r="956" ht="12" customHeight="1"/>
    <row r="973" spans="2:33" ht="15" customHeight="1">
      <c r="B973" s="222"/>
      <c r="C973" s="222"/>
      <c r="D973" s="222"/>
      <c r="E973" s="222"/>
      <c r="F973" s="222"/>
      <c r="G973" s="222"/>
      <c r="H973" s="222"/>
      <c r="I973" s="222"/>
      <c r="J973" s="222"/>
      <c r="K973" s="222"/>
      <c r="L973" s="222"/>
      <c r="M973" s="222"/>
      <c r="N973" s="222"/>
      <c r="O973" s="222"/>
      <c r="P973" s="222"/>
      <c r="Q973" s="222"/>
      <c r="R973" s="222"/>
      <c r="S973" s="222"/>
      <c r="T973" s="222"/>
      <c r="U973" s="222"/>
      <c r="V973" s="222"/>
      <c r="W973" s="222"/>
      <c r="X973" s="222"/>
      <c r="Y973" s="222"/>
      <c r="Z973" s="222"/>
      <c r="AA973" s="222"/>
      <c r="AB973" s="222"/>
      <c r="AC973" s="222"/>
      <c r="AD973" s="222"/>
      <c r="AE973" s="222"/>
      <c r="AF973" s="222"/>
      <c r="AG973" s="222"/>
    </row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  <row r="1001" ht="12" customHeight="1"/>
    <row r="1002" ht="12" customHeight="1"/>
    <row r="1003" ht="12" customHeight="1"/>
    <row r="1004" ht="12" customHeight="1"/>
    <row r="1005" ht="12" customHeight="1"/>
    <row r="1006" ht="12" customHeight="1"/>
    <row r="1007" ht="12" customHeight="1"/>
    <row r="1008" ht="12" customHeight="1"/>
    <row r="1009" ht="12" customHeight="1"/>
    <row r="1010" ht="12" customHeight="1"/>
    <row r="1011" ht="12" customHeight="1"/>
    <row r="1012" ht="12" customHeight="1"/>
    <row r="1013" ht="12" customHeight="1"/>
    <row r="1014" ht="12" customHeight="1"/>
    <row r="1015" ht="12" customHeight="1"/>
    <row r="1022" ht="12" customHeight="1"/>
    <row r="1037" ht="12" customHeight="1"/>
    <row r="1053" ht="12" customHeight="1"/>
    <row r="1056" ht="12" customHeight="1"/>
    <row r="1073" spans="2:33" ht="15" customHeight="1">
      <c r="B1073" s="222"/>
      <c r="C1073" s="222"/>
      <c r="D1073" s="222"/>
      <c r="E1073" s="222"/>
      <c r="F1073" s="222"/>
      <c r="G1073" s="222"/>
      <c r="H1073" s="222"/>
      <c r="I1073" s="222"/>
      <c r="J1073" s="222"/>
      <c r="K1073" s="222"/>
      <c r="L1073" s="222"/>
      <c r="M1073" s="222"/>
      <c r="N1073" s="222"/>
      <c r="O1073" s="222"/>
      <c r="P1073" s="222"/>
      <c r="Q1073" s="222"/>
      <c r="R1073" s="222"/>
      <c r="S1073" s="222"/>
      <c r="T1073" s="222"/>
      <c r="U1073" s="222"/>
      <c r="V1073" s="222"/>
      <c r="W1073" s="222"/>
      <c r="X1073" s="222"/>
      <c r="Y1073" s="222"/>
      <c r="Z1073" s="222"/>
      <c r="AA1073" s="222"/>
      <c r="AB1073" s="222"/>
      <c r="AC1073" s="222"/>
      <c r="AD1073" s="222"/>
      <c r="AE1073" s="222"/>
      <c r="AF1073" s="222"/>
      <c r="AG1073" s="222"/>
    </row>
    <row r="1085" spans="2:33" ht="12" customHeight="1"/>
    <row r="1086" spans="2:33" ht="12" customHeight="1"/>
    <row r="1087" spans="2:33" ht="12" customHeight="1"/>
    <row r="1088" spans="2:33" ht="12" customHeight="1"/>
    <row r="1089" ht="12" customHeight="1"/>
    <row r="1090" ht="12" customHeight="1"/>
    <row r="1097" ht="12" customHeight="1"/>
    <row r="1110" ht="12" customHeight="1"/>
    <row r="1124" ht="12" customHeight="1"/>
    <row r="1127" ht="12" customHeight="1"/>
    <row r="1128" ht="12" customHeight="1"/>
    <row r="1145" spans="2:33" ht="15" customHeight="1">
      <c r="B1145" s="222"/>
      <c r="C1145" s="222"/>
      <c r="D1145" s="222"/>
      <c r="E1145" s="222"/>
      <c r="F1145" s="222"/>
      <c r="G1145" s="222"/>
      <c r="H1145" s="222"/>
      <c r="I1145" s="222"/>
      <c r="J1145" s="222"/>
      <c r="K1145" s="222"/>
      <c r="L1145" s="222"/>
      <c r="M1145" s="222"/>
      <c r="N1145" s="222"/>
      <c r="O1145" s="222"/>
      <c r="P1145" s="222"/>
      <c r="Q1145" s="222"/>
      <c r="R1145" s="222"/>
      <c r="S1145" s="222"/>
      <c r="T1145" s="222"/>
      <c r="U1145" s="222"/>
      <c r="V1145" s="222"/>
      <c r="W1145" s="222"/>
      <c r="X1145" s="222"/>
      <c r="Y1145" s="222"/>
      <c r="Z1145" s="222"/>
      <c r="AA1145" s="222"/>
      <c r="AB1145" s="222"/>
      <c r="AC1145" s="222"/>
      <c r="AD1145" s="222"/>
      <c r="AE1145" s="222"/>
      <c r="AF1145" s="222"/>
      <c r="AG1145" s="222"/>
    </row>
    <row r="1158" ht="12" customHeight="1"/>
    <row r="1159" ht="12" customHeight="1"/>
    <row r="1160" ht="12" customHeight="1"/>
    <row r="1161" ht="12" customHeight="1"/>
    <row r="1162" ht="12" customHeight="1"/>
    <row r="1163" ht="12" customHeight="1"/>
    <row r="1164" ht="12" customHeight="1"/>
    <row r="1165" ht="12" customHeight="1"/>
    <row r="1184" ht="12" customHeight="1"/>
    <row r="1196" ht="12" customHeight="1"/>
    <row r="1208" ht="12" customHeight="1"/>
    <row r="1220" ht="12" customHeight="1"/>
    <row r="1221" ht="12" customHeight="1"/>
    <row r="1233" ht="12" customHeight="1"/>
    <row r="1240" ht="12" customHeight="1"/>
    <row r="1248" ht="12" customHeight="1"/>
    <row r="1256" ht="12" customHeight="1"/>
    <row r="1257" ht="12" customHeight="1"/>
    <row r="1261" ht="12" customHeight="1"/>
    <row r="1279" spans="2:33" ht="15" customHeight="1">
      <c r="B1279" s="222"/>
      <c r="C1279" s="222"/>
      <c r="D1279" s="222"/>
      <c r="E1279" s="222"/>
      <c r="F1279" s="222"/>
      <c r="G1279" s="222"/>
      <c r="H1279" s="222"/>
      <c r="I1279" s="222"/>
      <c r="J1279" s="222"/>
      <c r="K1279" s="222"/>
      <c r="L1279" s="222"/>
      <c r="M1279" s="222"/>
      <c r="N1279" s="222"/>
      <c r="O1279" s="222"/>
      <c r="P1279" s="222"/>
      <c r="Q1279" s="222"/>
      <c r="R1279" s="222"/>
      <c r="S1279" s="222"/>
      <c r="T1279" s="222"/>
      <c r="U1279" s="222"/>
      <c r="V1279" s="222"/>
      <c r="W1279" s="222"/>
      <c r="X1279" s="222"/>
      <c r="Y1279" s="222"/>
      <c r="Z1279" s="222"/>
      <c r="AA1279" s="222"/>
      <c r="AB1279" s="222"/>
      <c r="AC1279" s="222"/>
      <c r="AD1279" s="222"/>
      <c r="AE1279" s="222"/>
      <c r="AF1279" s="222"/>
      <c r="AG1279" s="222"/>
    </row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2" customHeight="1"/>
    <row r="1301" ht="12" customHeight="1"/>
    <row r="1302" ht="12" customHeight="1"/>
    <row r="1303" ht="12" customHeight="1"/>
    <row r="1304" ht="12" customHeight="1"/>
    <row r="1305" ht="12" customHeight="1"/>
    <row r="1306" ht="12" customHeight="1"/>
    <row r="1307" ht="12" customHeight="1"/>
    <row r="1308" ht="12" customHeight="1"/>
    <row r="1309" ht="12" customHeight="1"/>
    <row r="1310" ht="12" customHeight="1"/>
    <row r="1311" ht="12" customHeight="1"/>
    <row r="1312" ht="12" customHeight="1"/>
    <row r="1313" ht="12" customHeight="1"/>
    <row r="1314" ht="12" customHeight="1"/>
    <row r="1315" ht="12" customHeight="1"/>
    <row r="1333" ht="12" customHeight="1"/>
    <row r="1345" ht="12" customHeight="1"/>
    <row r="1359" ht="12" customHeight="1"/>
    <row r="1360" ht="12" customHeight="1"/>
    <row r="1365" ht="12" customHeight="1"/>
    <row r="1371" ht="12" customHeight="1"/>
    <row r="1377" ht="12" customHeight="1"/>
    <row r="1378" ht="12" customHeight="1"/>
    <row r="1380" ht="12" customHeight="1"/>
    <row r="1397" spans="2:33" ht="15" customHeight="1">
      <c r="B1397" s="222"/>
      <c r="C1397" s="222"/>
      <c r="D1397" s="222"/>
      <c r="E1397" s="222"/>
      <c r="F1397" s="222"/>
      <c r="G1397" s="222"/>
      <c r="H1397" s="222"/>
      <c r="I1397" s="222"/>
      <c r="J1397" s="222"/>
      <c r="K1397" s="222"/>
      <c r="L1397" s="222"/>
      <c r="M1397" s="222"/>
      <c r="N1397" s="222"/>
      <c r="O1397" s="222"/>
      <c r="P1397" s="222"/>
      <c r="Q1397" s="222"/>
      <c r="R1397" s="222"/>
      <c r="S1397" s="222"/>
      <c r="T1397" s="222"/>
      <c r="U1397" s="222"/>
      <c r="V1397" s="222"/>
      <c r="W1397" s="222"/>
      <c r="X1397" s="222"/>
      <c r="Y1397" s="222"/>
      <c r="Z1397" s="222"/>
      <c r="AA1397" s="222"/>
      <c r="AB1397" s="222"/>
      <c r="AC1397" s="222"/>
      <c r="AD1397" s="222"/>
      <c r="AE1397" s="222"/>
      <c r="AF1397" s="222"/>
      <c r="AG1397" s="222"/>
    </row>
    <row r="1409" ht="12" customHeight="1"/>
    <row r="1410" ht="12" customHeight="1"/>
    <row r="1411" ht="12" customHeight="1"/>
    <row r="1412" ht="12" customHeight="1"/>
    <row r="1413" ht="12" customHeight="1"/>
    <row r="1414" ht="12" customHeight="1"/>
    <row r="1415" ht="12" customHeight="1"/>
    <row r="1434" ht="12" customHeight="1"/>
    <row r="1445" ht="12" customHeight="1"/>
    <row r="1459" ht="12" customHeight="1"/>
    <row r="1461" ht="12" customHeight="1"/>
    <row r="1462" ht="12" customHeight="1"/>
    <row r="1467" ht="12" customHeight="1"/>
    <row r="1473" ht="12" customHeight="1"/>
    <row r="1480" ht="12" customHeight="1"/>
    <row r="1481" ht="12" customHeight="1"/>
    <row r="1483" ht="12" customHeight="1"/>
    <row r="1501" spans="2:33" ht="15" customHeight="1">
      <c r="B1501" s="222"/>
      <c r="C1501" s="222"/>
      <c r="D1501" s="222"/>
      <c r="E1501" s="222"/>
      <c r="F1501" s="222"/>
      <c r="G1501" s="222"/>
      <c r="H1501" s="222"/>
      <c r="I1501" s="222"/>
      <c r="J1501" s="222"/>
      <c r="K1501" s="222"/>
      <c r="L1501" s="222"/>
      <c r="M1501" s="222"/>
      <c r="N1501" s="222"/>
      <c r="O1501" s="222"/>
      <c r="P1501" s="222"/>
      <c r="Q1501" s="222"/>
      <c r="R1501" s="222"/>
      <c r="S1501" s="222"/>
      <c r="T1501" s="222"/>
      <c r="U1501" s="222"/>
      <c r="V1501" s="222"/>
      <c r="W1501" s="222"/>
      <c r="X1501" s="222"/>
      <c r="Y1501" s="222"/>
      <c r="Z1501" s="222"/>
      <c r="AA1501" s="222"/>
      <c r="AB1501" s="222"/>
      <c r="AC1501" s="222"/>
      <c r="AD1501" s="222"/>
      <c r="AE1501" s="222"/>
      <c r="AF1501" s="222"/>
      <c r="AG1501" s="222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31" sqref="E31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 thickBot="1">
      <c r="A1" s="35"/>
      <c r="B1" s="203" t="s">
        <v>2094</v>
      </c>
      <c r="C1" s="204">
        <v>2022</v>
      </c>
      <c r="D1" s="204">
        <v>2023</v>
      </c>
      <c r="E1" s="204">
        <v>2024</v>
      </c>
      <c r="F1" s="204">
        <v>2025</v>
      </c>
      <c r="G1" s="204">
        <v>2026</v>
      </c>
      <c r="H1" s="204">
        <v>2027</v>
      </c>
      <c r="I1" s="204">
        <v>2028</v>
      </c>
      <c r="J1" s="204">
        <v>2029</v>
      </c>
      <c r="K1" s="204">
        <v>2030</v>
      </c>
      <c r="L1" s="204">
        <v>2031</v>
      </c>
      <c r="M1" s="204">
        <v>2032</v>
      </c>
      <c r="N1" s="204">
        <v>2033</v>
      </c>
      <c r="O1" s="204">
        <v>2034</v>
      </c>
      <c r="P1" s="204">
        <v>2035</v>
      </c>
      <c r="Q1" s="204">
        <v>2036</v>
      </c>
      <c r="R1" s="204">
        <v>2037</v>
      </c>
      <c r="S1" s="204">
        <v>2038</v>
      </c>
      <c r="T1" s="204">
        <v>2039</v>
      </c>
      <c r="U1" s="204">
        <v>2040</v>
      </c>
      <c r="V1" s="204">
        <v>2041</v>
      </c>
      <c r="W1" s="204">
        <v>2042</v>
      </c>
      <c r="X1" s="204">
        <v>2043</v>
      </c>
      <c r="Y1" s="204">
        <v>2044</v>
      </c>
      <c r="Z1" s="204">
        <v>2045</v>
      </c>
      <c r="AA1" s="204">
        <v>2046</v>
      </c>
      <c r="AB1" s="204">
        <v>2047</v>
      </c>
      <c r="AC1" s="204">
        <v>2048</v>
      </c>
      <c r="AD1" s="204">
        <v>2049</v>
      </c>
      <c r="AE1" s="204">
        <v>2050</v>
      </c>
      <c r="AF1" s="35"/>
      <c r="AG1" s="35"/>
    </row>
    <row r="2" spans="1:33" ht="15" customHeight="1" thickTop="1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>
      <c r="A3" s="35"/>
      <c r="B3" s="35"/>
      <c r="C3" s="194" t="s">
        <v>52</v>
      </c>
      <c r="D3" s="194" t="s">
        <v>2095</v>
      </c>
      <c r="E3" s="185"/>
      <c r="F3" s="185"/>
      <c r="G3" s="18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>
      <c r="A4" s="35"/>
      <c r="B4" s="35"/>
      <c r="C4" s="194" t="s">
        <v>53</v>
      </c>
      <c r="D4" s="194" t="s">
        <v>2096</v>
      </c>
      <c r="E4" s="185"/>
      <c r="F4" s="185"/>
      <c r="G4" s="194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>
      <c r="A5" s="35"/>
      <c r="B5" s="35"/>
      <c r="C5" s="194" t="s">
        <v>54</v>
      </c>
      <c r="D5" s="194" t="s">
        <v>2097</v>
      </c>
      <c r="E5" s="185"/>
      <c r="F5" s="185"/>
      <c r="G5" s="18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>
      <c r="A6" s="35"/>
      <c r="B6" s="35"/>
      <c r="C6" s="194" t="s">
        <v>55</v>
      </c>
      <c r="D6" s="185"/>
      <c r="E6" s="194" t="s">
        <v>2098</v>
      </c>
      <c r="F6" s="185"/>
      <c r="G6" s="18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>
      <c r="A10" s="36" t="s">
        <v>211</v>
      </c>
      <c r="B10" s="205" t="s">
        <v>2554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7" t="s">
        <v>1999</v>
      </c>
      <c r="AG10" s="37"/>
    </row>
    <row r="11" spans="1:33" ht="15" customHeight="1">
      <c r="A11" s="35"/>
      <c r="B11" s="206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7" t="s">
        <v>2000</v>
      </c>
      <c r="AG11" s="37"/>
    </row>
    <row r="12" spans="1:33" ht="15" customHeight="1">
      <c r="A12" s="35"/>
      <c r="B12" s="206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89"/>
      <c r="AD12" s="189"/>
      <c r="AE12" s="189"/>
      <c r="AF12" s="187" t="s">
        <v>2099</v>
      </c>
      <c r="AG12" s="37"/>
    </row>
    <row r="13" spans="1:33" ht="15" customHeight="1" thickBot="1">
      <c r="A13" s="35"/>
      <c r="B13" s="207" t="s">
        <v>212</v>
      </c>
      <c r="C13" s="207">
        <v>2022</v>
      </c>
      <c r="D13" s="207">
        <v>2023</v>
      </c>
      <c r="E13" s="207">
        <v>2024</v>
      </c>
      <c r="F13" s="207">
        <v>2025</v>
      </c>
      <c r="G13" s="207">
        <v>2026</v>
      </c>
      <c r="H13" s="207">
        <v>2027</v>
      </c>
      <c r="I13" s="207">
        <v>2028</v>
      </c>
      <c r="J13" s="207">
        <v>2029</v>
      </c>
      <c r="K13" s="207">
        <v>2030</v>
      </c>
      <c r="L13" s="207">
        <v>2031</v>
      </c>
      <c r="M13" s="207">
        <v>2032</v>
      </c>
      <c r="N13" s="207">
        <v>2033</v>
      </c>
      <c r="O13" s="207">
        <v>2034</v>
      </c>
      <c r="P13" s="207">
        <v>2035</v>
      </c>
      <c r="Q13" s="207">
        <v>2036</v>
      </c>
      <c r="R13" s="207">
        <v>2037</v>
      </c>
      <c r="S13" s="207">
        <v>2038</v>
      </c>
      <c r="T13" s="207">
        <v>2039</v>
      </c>
      <c r="U13" s="207">
        <v>2040</v>
      </c>
      <c r="V13" s="207">
        <v>2041</v>
      </c>
      <c r="W13" s="207">
        <v>2042</v>
      </c>
      <c r="X13" s="207">
        <v>2043</v>
      </c>
      <c r="Y13" s="207">
        <v>2044</v>
      </c>
      <c r="Z13" s="207">
        <v>2045</v>
      </c>
      <c r="AA13" s="207">
        <v>2046</v>
      </c>
      <c r="AB13" s="207">
        <v>2047</v>
      </c>
      <c r="AC13" s="207">
        <v>2048</v>
      </c>
      <c r="AD13" s="207">
        <v>2049</v>
      </c>
      <c r="AE13" s="207">
        <v>2050</v>
      </c>
      <c r="AF13" s="208">
        <v>2050</v>
      </c>
      <c r="AG13" s="37"/>
    </row>
    <row r="14" spans="1:33" ht="15" customHeight="1" thickTop="1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>
      <c r="A15" s="36" t="s">
        <v>213</v>
      </c>
      <c r="B15" s="201" t="s">
        <v>214</v>
      </c>
      <c r="C15" s="197">
        <v>14541.972656</v>
      </c>
      <c r="D15" s="197">
        <v>14586.113281</v>
      </c>
      <c r="E15" s="197">
        <v>14429.691406</v>
      </c>
      <c r="F15" s="197">
        <v>14201.924805000001</v>
      </c>
      <c r="G15" s="197">
        <v>14016.908203000001</v>
      </c>
      <c r="H15" s="197">
        <v>13860.761719</v>
      </c>
      <c r="I15" s="197">
        <v>13679.085938</v>
      </c>
      <c r="J15" s="197">
        <v>13473.831055000001</v>
      </c>
      <c r="K15" s="197">
        <v>13253.083008</v>
      </c>
      <c r="L15" s="197">
        <v>13044.084961</v>
      </c>
      <c r="M15" s="197">
        <v>12836.977539</v>
      </c>
      <c r="N15" s="197">
        <v>12674.038086</v>
      </c>
      <c r="O15" s="197">
        <v>12534.655273</v>
      </c>
      <c r="P15" s="197">
        <v>12394.663086</v>
      </c>
      <c r="Q15" s="197">
        <v>12251.546875</v>
      </c>
      <c r="R15" s="197">
        <v>12130.821289</v>
      </c>
      <c r="S15" s="197">
        <v>12028.415039</v>
      </c>
      <c r="T15" s="197">
        <v>11933.921875</v>
      </c>
      <c r="U15" s="197">
        <v>11864.000977</v>
      </c>
      <c r="V15" s="197">
        <v>11805.395508</v>
      </c>
      <c r="W15" s="197">
        <v>11762.741211</v>
      </c>
      <c r="X15" s="197">
        <v>11733.643555000001</v>
      </c>
      <c r="Y15" s="197">
        <v>11725.385742</v>
      </c>
      <c r="Z15" s="197">
        <v>11735.774414</v>
      </c>
      <c r="AA15" s="197">
        <v>11770.762694999999</v>
      </c>
      <c r="AB15" s="197">
        <v>11824.348633</v>
      </c>
      <c r="AC15" s="197">
        <v>11889.714844</v>
      </c>
      <c r="AD15" s="197">
        <v>11962.909180000001</v>
      </c>
      <c r="AE15" s="197">
        <v>12054.454102</v>
      </c>
      <c r="AF15" s="195">
        <v>-6.6779999999999999E-3</v>
      </c>
      <c r="AG15" s="37"/>
    </row>
    <row r="16" spans="1:33" ht="15" customHeight="1">
      <c r="A16" s="36" t="s">
        <v>215</v>
      </c>
      <c r="B16" s="199" t="s">
        <v>216</v>
      </c>
      <c r="C16" s="200">
        <v>14415.272461</v>
      </c>
      <c r="D16" s="200">
        <v>14443.935546999999</v>
      </c>
      <c r="E16" s="200">
        <v>14272.423828000001</v>
      </c>
      <c r="F16" s="200">
        <v>14024.321289</v>
      </c>
      <c r="G16" s="200">
        <v>13815.495117</v>
      </c>
      <c r="H16" s="200">
        <v>13632.25</v>
      </c>
      <c r="I16" s="200">
        <v>13419.692383</v>
      </c>
      <c r="J16" s="200">
        <v>13179.959961</v>
      </c>
      <c r="K16" s="200">
        <v>12922.150390999999</v>
      </c>
      <c r="L16" s="200">
        <v>12678.574219</v>
      </c>
      <c r="M16" s="200">
        <v>12437.037109000001</v>
      </c>
      <c r="N16" s="200">
        <v>12238.958984000001</v>
      </c>
      <c r="O16" s="200">
        <v>12063.409180000001</v>
      </c>
      <c r="P16" s="200">
        <v>11887.983398</v>
      </c>
      <c r="Q16" s="200">
        <v>11710.702148</v>
      </c>
      <c r="R16" s="200">
        <v>11556.080078000001</v>
      </c>
      <c r="S16" s="200">
        <v>11421.212890999999</v>
      </c>
      <c r="T16" s="200">
        <v>11295.928711</v>
      </c>
      <c r="U16" s="200">
        <v>11196.765625</v>
      </c>
      <c r="V16" s="200">
        <v>11110.766602</v>
      </c>
      <c r="W16" s="200">
        <v>11042.224609000001</v>
      </c>
      <c r="X16" s="200">
        <v>10988.434569999999</v>
      </c>
      <c r="Y16" s="200">
        <v>10958.347656</v>
      </c>
      <c r="Z16" s="200">
        <v>10949.109375</v>
      </c>
      <c r="AA16" s="200">
        <v>10963.973633</v>
      </c>
      <c r="AB16" s="200">
        <v>10998.306640999999</v>
      </c>
      <c r="AC16" s="200">
        <v>11045.133789</v>
      </c>
      <c r="AD16" s="200">
        <v>11100.259765999999</v>
      </c>
      <c r="AE16" s="200">
        <v>11174.059569999999</v>
      </c>
      <c r="AF16" s="198">
        <v>-9.0550000000000005E-3</v>
      </c>
      <c r="AG16" s="37"/>
    </row>
    <row r="17" spans="1:33" ht="15" customHeight="1">
      <c r="A17" s="36" t="s">
        <v>217</v>
      </c>
      <c r="B17" s="199" t="s">
        <v>218</v>
      </c>
      <c r="C17" s="200">
        <v>31.110834000000001</v>
      </c>
      <c r="D17" s="200">
        <v>31.640059999999998</v>
      </c>
      <c r="E17" s="200">
        <v>29.552766999999999</v>
      </c>
      <c r="F17" s="200">
        <v>29.441513</v>
      </c>
      <c r="G17" s="200">
        <v>28.728484999999999</v>
      </c>
      <c r="H17" s="200">
        <v>27.952176999999999</v>
      </c>
      <c r="I17" s="200">
        <v>27.018059000000001</v>
      </c>
      <c r="J17" s="200">
        <v>25.972712999999999</v>
      </c>
      <c r="K17" s="200">
        <v>24.873795000000001</v>
      </c>
      <c r="L17" s="200">
        <v>23.800640000000001</v>
      </c>
      <c r="M17" s="200">
        <v>22.75461</v>
      </c>
      <c r="N17" s="200">
        <v>21.823027</v>
      </c>
      <c r="O17" s="200">
        <v>20.987984000000001</v>
      </c>
      <c r="P17" s="200">
        <v>20.244168999999999</v>
      </c>
      <c r="Q17" s="200">
        <v>19.537762000000001</v>
      </c>
      <c r="R17" s="200">
        <v>19.024712000000001</v>
      </c>
      <c r="S17" s="200">
        <v>18.648620999999999</v>
      </c>
      <c r="T17" s="200">
        <v>18.398510000000002</v>
      </c>
      <c r="U17" s="200">
        <v>18.275644</v>
      </c>
      <c r="V17" s="200">
        <v>18.222812999999999</v>
      </c>
      <c r="W17" s="200">
        <v>18.236134</v>
      </c>
      <c r="X17" s="200">
        <v>18.340064999999999</v>
      </c>
      <c r="Y17" s="200">
        <v>18.452594999999999</v>
      </c>
      <c r="Z17" s="200">
        <v>18.609615000000002</v>
      </c>
      <c r="AA17" s="200">
        <v>18.756809000000001</v>
      </c>
      <c r="AB17" s="200">
        <v>19.004078</v>
      </c>
      <c r="AC17" s="200">
        <v>19.229309000000001</v>
      </c>
      <c r="AD17" s="200">
        <v>19.515996999999999</v>
      </c>
      <c r="AE17" s="200">
        <v>19.788425</v>
      </c>
      <c r="AF17" s="198">
        <v>-1.6029000000000002E-2</v>
      </c>
      <c r="AG17" s="37"/>
    </row>
    <row r="18" spans="1:33" ht="15" customHeight="1">
      <c r="A18" s="36" t="s">
        <v>219</v>
      </c>
      <c r="B18" s="199" t="s">
        <v>220</v>
      </c>
      <c r="C18" s="200">
        <v>61.460402999999999</v>
      </c>
      <c r="D18" s="200">
        <v>64.699020000000004</v>
      </c>
      <c r="E18" s="200">
        <v>67.503647000000001</v>
      </c>
      <c r="F18" s="200">
        <v>70.684073999999995</v>
      </c>
      <c r="G18" s="200">
        <v>74.503555000000006</v>
      </c>
      <c r="H18" s="200">
        <v>77.632530000000003</v>
      </c>
      <c r="I18" s="200">
        <v>81.324982000000006</v>
      </c>
      <c r="J18" s="200">
        <v>84.520767000000006</v>
      </c>
      <c r="K18" s="200">
        <v>86.959732000000002</v>
      </c>
      <c r="L18" s="200">
        <v>89.758049</v>
      </c>
      <c r="M18" s="200">
        <v>91.490157999999994</v>
      </c>
      <c r="N18" s="200">
        <v>93.247542999999993</v>
      </c>
      <c r="O18" s="200">
        <v>95.158996999999999</v>
      </c>
      <c r="P18" s="200">
        <v>96.641707999999994</v>
      </c>
      <c r="Q18" s="200">
        <v>98.053237999999993</v>
      </c>
      <c r="R18" s="200">
        <v>99.864699999999999</v>
      </c>
      <c r="S18" s="200">
        <v>101.36190000000001</v>
      </c>
      <c r="T18" s="200">
        <v>102.785622</v>
      </c>
      <c r="U18" s="200">
        <v>104.47521999999999</v>
      </c>
      <c r="V18" s="200">
        <v>105.749611</v>
      </c>
      <c r="W18" s="200">
        <v>107.324608</v>
      </c>
      <c r="X18" s="200">
        <v>109.779274</v>
      </c>
      <c r="Y18" s="200">
        <v>110.920013</v>
      </c>
      <c r="Z18" s="200">
        <v>111.97983600000001</v>
      </c>
      <c r="AA18" s="200">
        <v>113.441277</v>
      </c>
      <c r="AB18" s="200">
        <v>115.037064</v>
      </c>
      <c r="AC18" s="200">
        <v>116.75106</v>
      </c>
      <c r="AD18" s="200">
        <v>118.593468</v>
      </c>
      <c r="AE18" s="200">
        <v>120.69574</v>
      </c>
      <c r="AF18" s="198">
        <v>2.4396000000000001E-2</v>
      </c>
      <c r="AG18" s="37"/>
    </row>
    <row r="19" spans="1:33" ht="15" customHeight="1">
      <c r="A19" s="36" t="s">
        <v>221</v>
      </c>
      <c r="B19" s="199" t="s">
        <v>157</v>
      </c>
      <c r="C19" s="200">
        <v>0.71288799999999997</v>
      </c>
      <c r="D19" s="200">
        <v>0.67766800000000005</v>
      </c>
      <c r="E19" s="200">
        <v>0.53775200000000001</v>
      </c>
      <c r="F19" s="200">
        <v>0.51500500000000005</v>
      </c>
      <c r="G19" s="200">
        <v>0.507019</v>
      </c>
      <c r="H19" s="200">
        <v>0.49244300000000002</v>
      </c>
      <c r="I19" s="200">
        <v>0.48183900000000002</v>
      </c>
      <c r="J19" s="200">
        <v>0.470472</v>
      </c>
      <c r="K19" s="200">
        <v>0.44594200000000001</v>
      </c>
      <c r="L19" s="200">
        <v>0.44344499999999998</v>
      </c>
      <c r="M19" s="200">
        <v>0.43788300000000002</v>
      </c>
      <c r="N19" s="200">
        <v>0.43343399999999999</v>
      </c>
      <c r="O19" s="200">
        <v>0.43173299999999998</v>
      </c>
      <c r="P19" s="200">
        <v>0.43049900000000002</v>
      </c>
      <c r="Q19" s="200">
        <v>0.42709599999999998</v>
      </c>
      <c r="R19" s="200">
        <v>0.42463099999999998</v>
      </c>
      <c r="S19" s="200">
        <v>0.42622700000000002</v>
      </c>
      <c r="T19" s="200">
        <v>0.37802400000000003</v>
      </c>
      <c r="U19" s="200">
        <v>0.33532600000000001</v>
      </c>
      <c r="V19" s="200">
        <v>0.34005299999999999</v>
      </c>
      <c r="W19" s="200">
        <v>0.343781</v>
      </c>
      <c r="X19" s="200">
        <v>0.34665600000000002</v>
      </c>
      <c r="Y19" s="200">
        <v>0.34931299999999998</v>
      </c>
      <c r="Z19" s="200">
        <v>0.35186400000000001</v>
      </c>
      <c r="AA19" s="200">
        <v>0.35644799999999999</v>
      </c>
      <c r="AB19" s="200">
        <v>0.36170999999999998</v>
      </c>
      <c r="AC19" s="200">
        <v>0.367786</v>
      </c>
      <c r="AD19" s="200">
        <v>0.37404300000000001</v>
      </c>
      <c r="AE19" s="200">
        <v>0.38108199999999998</v>
      </c>
      <c r="AF19" s="198">
        <v>-2.2120000000000001E-2</v>
      </c>
      <c r="AG19" s="37"/>
    </row>
    <row r="20" spans="1:33" ht="15" customHeight="1">
      <c r="A20" s="36" t="s">
        <v>222</v>
      </c>
      <c r="B20" s="199" t="s">
        <v>223</v>
      </c>
      <c r="C20" s="200">
        <v>0.79738799999999999</v>
      </c>
      <c r="D20" s="200">
        <v>0.735487</v>
      </c>
      <c r="E20" s="200">
        <v>0.54745600000000005</v>
      </c>
      <c r="F20" s="200">
        <v>0.54066800000000004</v>
      </c>
      <c r="G20" s="200">
        <v>0.54419300000000004</v>
      </c>
      <c r="H20" s="200">
        <v>0.56128199999999995</v>
      </c>
      <c r="I20" s="200">
        <v>0.31209199999999998</v>
      </c>
      <c r="J20" s="200">
        <v>0.33013999999999999</v>
      </c>
      <c r="K20" s="200">
        <v>0.384077</v>
      </c>
      <c r="L20" s="200">
        <v>0.43762600000000001</v>
      </c>
      <c r="M20" s="200">
        <v>0.48971900000000002</v>
      </c>
      <c r="N20" s="200">
        <v>0.54025400000000001</v>
      </c>
      <c r="O20" s="200">
        <v>0.59017699999999995</v>
      </c>
      <c r="P20" s="200">
        <v>0.63807599999999998</v>
      </c>
      <c r="Q20" s="200">
        <v>0.68416399999999999</v>
      </c>
      <c r="R20" s="200">
        <v>0.72875999999999996</v>
      </c>
      <c r="S20" s="200">
        <v>0.77158599999999999</v>
      </c>
      <c r="T20" s="200">
        <v>0.81298700000000002</v>
      </c>
      <c r="U20" s="200">
        <v>0.85285</v>
      </c>
      <c r="V20" s="200">
        <v>0.89180899999999996</v>
      </c>
      <c r="W20" s="200">
        <v>0.93071300000000001</v>
      </c>
      <c r="X20" s="200">
        <v>0.96862199999999998</v>
      </c>
      <c r="Y20" s="200">
        <v>1.007558</v>
      </c>
      <c r="Z20" s="200">
        <v>1.0480309999999999</v>
      </c>
      <c r="AA20" s="200">
        <v>1.0965309999999999</v>
      </c>
      <c r="AB20" s="200">
        <v>1.1502429999999999</v>
      </c>
      <c r="AC20" s="200">
        <v>1.2091620000000001</v>
      </c>
      <c r="AD20" s="200">
        <v>1.2718959999999999</v>
      </c>
      <c r="AE20" s="200">
        <v>1.341161</v>
      </c>
      <c r="AF20" s="198">
        <v>1.8742999999999999E-2</v>
      </c>
      <c r="AG20" s="37"/>
    </row>
    <row r="21" spans="1:33" ht="15" customHeight="1">
      <c r="A21" s="36" t="s">
        <v>224</v>
      </c>
      <c r="B21" s="199" t="s">
        <v>205</v>
      </c>
      <c r="C21" s="200">
        <v>32.193668000000002</v>
      </c>
      <c r="D21" s="200">
        <v>43.907116000000002</v>
      </c>
      <c r="E21" s="200">
        <v>58.529483999999997</v>
      </c>
      <c r="F21" s="200">
        <v>75.757942</v>
      </c>
      <c r="G21" s="200">
        <v>96.391159000000002</v>
      </c>
      <c r="H21" s="200">
        <v>121.066132</v>
      </c>
      <c r="I21" s="200">
        <v>149.37681599999999</v>
      </c>
      <c r="J21" s="200">
        <v>181.62849399999999</v>
      </c>
      <c r="K21" s="200">
        <v>217.248322</v>
      </c>
      <c r="L21" s="200">
        <v>249.97737100000001</v>
      </c>
      <c r="M21" s="200">
        <v>283.60272200000003</v>
      </c>
      <c r="N21" s="200">
        <v>317.79742399999998</v>
      </c>
      <c r="O21" s="200">
        <v>352.768036</v>
      </c>
      <c r="P21" s="200">
        <v>387.34478799999999</v>
      </c>
      <c r="Q21" s="200">
        <v>420.69439699999998</v>
      </c>
      <c r="R21" s="200">
        <v>453.186218</v>
      </c>
      <c r="S21" s="200">
        <v>484.42330900000002</v>
      </c>
      <c r="T21" s="200">
        <v>513.99560499999995</v>
      </c>
      <c r="U21" s="200">
        <v>541.63085899999999</v>
      </c>
      <c r="V21" s="200">
        <v>567.72460899999999</v>
      </c>
      <c r="W21" s="200">
        <v>591.95019500000001</v>
      </c>
      <c r="X21" s="200">
        <v>614.02081299999998</v>
      </c>
      <c r="Y21" s="200">
        <v>634.53887899999995</v>
      </c>
      <c r="Z21" s="200">
        <v>652.89733899999999</v>
      </c>
      <c r="AA21" s="200">
        <v>671.348206</v>
      </c>
      <c r="AB21" s="200">
        <v>688.68969700000002</v>
      </c>
      <c r="AC21" s="200">
        <v>705.21575900000005</v>
      </c>
      <c r="AD21" s="200">
        <v>721.08111599999995</v>
      </c>
      <c r="AE21" s="200">
        <v>736.37286400000005</v>
      </c>
      <c r="AF21" s="198">
        <v>0.118272</v>
      </c>
      <c r="AG21" s="37"/>
    </row>
    <row r="22" spans="1:33" ht="15" customHeight="1">
      <c r="A22" s="36" t="s">
        <v>225</v>
      </c>
      <c r="B22" s="199" t="s">
        <v>226</v>
      </c>
      <c r="C22" s="200">
        <v>0.42613899999999999</v>
      </c>
      <c r="D22" s="200">
        <v>0.51818299999999995</v>
      </c>
      <c r="E22" s="200">
        <v>0.59576700000000005</v>
      </c>
      <c r="F22" s="200">
        <v>0.66511799999999999</v>
      </c>
      <c r="G22" s="200">
        <v>0.73787199999999997</v>
      </c>
      <c r="H22" s="200">
        <v>0.80678000000000005</v>
      </c>
      <c r="I22" s="200">
        <v>0.87969799999999998</v>
      </c>
      <c r="J22" s="200">
        <v>0.94835800000000003</v>
      </c>
      <c r="K22" s="200">
        <v>1.0205519999999999</v>
      </c>
      <c r="L22" s="200">
        <v>1.0934459999999999</v>
      </c>
      <c r="M22" s="200">
        <v>1.1656569999999999</v>
      </c>
      <c r="N22" s="200">
        <v>1.2371049999999999</v>
      </c>
      <c r="O22" s="200">
        <v>1.3096950000000001</v>
      </c>
      <c r="P22" s="200">
        <v>1.3809180000000001</v>
      </c>
      <c r="Q22" s="200">
        <v>1.4474880000000001</v>
      </c>
      <c r="R22" s="200">
        <v>1.512508</v>
      </c>
      <c r="S22" s="200">
        <v>1.570883</v>
      </c>
      <c r="T22" s="200">
        <v>1.623062</v>
      </c>
      <c r="U22" s="200">
        <v>1.665691</v>
      </c>
      <c r="V22" s="200">
        <v>1.699897</v>
      </c>
      <c r="W22" s="200">
        <v>1.7316929999999999</v>
      </c>
      <c r="X22" s="200">
        <v>1.7536229999999999</v>
      </c>
      <c r="Y22" s="200">
        <v>1.769871</v>
      </c>
      <c r="Z22" s="200">
        <v>1.7791170000000001</v>
      </c>
      <c r="AA22" s="200">
        <v>1.7894969999999999</v>
      </c>
      <c r="AB22" s="200">
        <v>1.800149</v>
      </c>
      <c r="AC22" s="200">
        <v>1.8077129999999999</v>
      </c>
      <c r="AD22" s="200">
        <v>1.8132870000000001</v>
      </c>
      <c r="AE22" s="200">
        <v>1.8167770000000001</v>
      </c>
      <c r="AF22" s="198">
        <v>5.3151999999999998E-2</v>
      </c>
      <c r="AG22" s="37"/>
    </row>
    <row r="23" spans="1:33" ht="12" customHeight="1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>
      <c r="A24" s="36" t="s">
        <v>227</v>
      </c>
      <c r="B24" s="201" t="s">
        <v>228</v>
      </c>
      <c r="C24" s="197">
        <v>951.50280799999996</v>
      </c>
      <c r="D24" s="197">
        <v>942.55828899999995</v>
      </c>
      <c r="E24" s="197">
        <v>925.34039299999995</v>
      </c>
      <c r="F24" s="197">
        <v>912.45153800000003</v>
      </c>
      <c r="G24" s="197">
        <v>903.11096199999997</v>
      </c>
      <c r="H24" s="197">
        <v>894.80664100000001</v>
      </c>
      <c r="I24" s="197">
        <v>888.38452099999995</v>
      </c>
      <c r="J24" s="197">
        <v>882.99560499999995</v>
      </c>
      <c r="K24" s="197">
        <v>877.03247099999999</v>
      </c>
      <c r="L24" s="197">
        <v>872.79089399999998</v>
      </c>
      <c r="M24" s="197">
        <v>871.79064900000003</v>
      </c>
      <c r="N24" s="197">
        <v>871.86755400000004</v>
      </c>
      <c r="O24" s="197">
        <v>873.03363000000002</v>
      </c>
      <c r="P24" s="197">
        <v>875.073486</v>
      </c>
      <c r="Q24" s="197">
        <v>877.49945100000002</v>
      </c>
      <c r="R24" s="197">
        <v>881.02331500000003</v>
      </c>
      <c r="S24" s="197">
        <v>885.54095500000005</v>
      </c>
      <c r="T24" s="197">
        <v>889.79608199999996</v>
      </c>
      <c r="U24" s="197">
        <v>896.14636199999995</v>
      </c>
      <c r="V24" s="197">
        <v>903.92437700000005</v>
      </c>
      <c r="W24" s="197">
        <v>911.92645300000004</v>
      </c>
      <c r="X24" s="197">
        <v>919.04620399999999</v>
      </c>
      <c r="Y24" s="197">
        <v>925.47399900000005</v>
      </c>
      <c r="Z24" s="197">
        <v>932.77233899999999</v>
      </c>
      <c r="AA24" s="197">
        <v>941.28070100000002</v>
      </c>
      <c r="AB24" s="197">
        <v>951.49883999999997</v>
      </c>
      <c r="AC24" s="197">
        <v>960.51415999999995</v>
      </c>
      <c r="AD24" s="197">
        <v>969.57879600000001</v>
      </c>
      <c r="AE24" s="197">
        <v>981.59570299999996</v>
      </c>
      <c r="AF24" s="195">
        <v>1.1130000000000001E-3</v>
      </c>
      <c r="AG24" s="37"/>
    </row>
    <row r="25" spans="1:33" ht="15" customHeight="1">
      <c r="A25" s="36" t="s">
        <v>229</v>
      </c>
      <c r="B25" s="199" t="s">
        <v>216</v>
      </c>
      <c r="C25" s="200">
        <v>657.76745600000004</v>
      </c>
      <c r="D25" s="200">
        <v>651.25982699999997</v>
      </c>
      <c r="E25" s="200">
        <v>640.80761700000005</v>
      </c>
      <c r="F25" s="200">
        <v>634.44543499999997</v>
      </c>
      <c r="G25" s="200">
        <v>630.82428000000004</v>
      </c>
      <c r="H25" s="200">
        <v>624.78125</v>
      </c>
      <c r="I25" s="200">
        <v>620.947632</v>
      </c>
      <c r="J25" s="200">
        <v>618.08074999999997</v>
      </c>
      <c r="K25" s="200">
        <v>615.03594999999996</v>
      </c>
      <c r="L25" s="200">
        <v>613.48315400000001</v>
      </c>
      <c r="M25" s="200">
        <v>614.07128899999998</v>
      </c>
      <c r="N25" s="200">
        <v>615.42193599999996</v>
      </c>
      <c r="O25" s="200">
        <v>617.641479</v>
      </c>
      <c r="P25" s="200">
        <v>620.38317900000004</v>
      </c>
      <c r="Q25" s="200">
        <v>623.32220500000005</v>
      </c>
      <c r="R25" s="200">
        <v>627.02630599999998</v>
      </c>
      <c r="S25" s="200">
        <v>631.23345900000004</v>
      </c>
      <c r="T25" s="200">
        <v>635.20404099999996</v>
      </c>
      <c r="U25" s="200">
        <v>640.80859399999997</v>
      </c>
      <c r="V25" s="200">
        <v>646.77948000000004</v>
      </c>
      <c r="W25" s="200">
        <v>653.38256799999999</v>
      </c>
      <c r="X25" s="200">
        <v>659.03369099999998</v>
      </c>
      <c r="Y25" s="200">
        <v>663.90283199999999</v>
      </c>
      <c r="Z25" s="200">
        <v>669.03552200000001</v>
      </c>
      <c r="AA25" s="200">
        <v>675.10998500000005</v>
      </c>
      <c r="AB25" s="200">
        <v>682.46606399999996</v>
      </c>
      <c r="AC25" s="200">
        <v>688.97082499999999</v>
      </c>
      <c r="AD25" s="200">
        <v>695.63995399999999</v>
      </c>
      <c r="AE25" s="200">
        <v>704.23315400000001</v>
      </c>
      <c r="AF25" s="198">
        <v>2.441E-3</v>
      </c>
      <c r="AG25" s="37"/>
    </row>
    <row r="26" spans="1:33" ht="15" customHeight="1">
      <c r="A26" s="36" t="s">
        <v>230</v>
      </c>
      <c r="B26" s="199" t="s">
        <v>218</v>
      </c>
      <c r="C26" s="200">
        <v>3.5136699999999998</v>
      </c>
      <c r="D26" s="200">
        <v>3.389497</v>
      </c>
      <c r="E26" s="200">
        <v>2.991625</v>
      </c>
      <c r="F26" s="200">
        <v>2.9037060000000001</v>
      </c>
      <c r="G26" s="200">
        <v>2.7676799999999999</v>
      </c>
      <c r="H26" s="200">
        <v>2.7080980000000001</v>
      </c>
      <c r="I26" s="200">
        <v>2.6648450000000001</v>
      </c>
      <c r="J26" s="200">
        <v>2.6710020000000001</v>
      </c>
      <c r="K26" s="200">
        <v>2.68058</v>
      </c>
      <c r="L26" s="200">
        <v>2.705457</v>
      </c>
      <c r="M26" s="200">
        <v>2.745193</v>
      </c>
      <c r="N26" s="200">
        <v>2.803118</v>
      </c>
      <c r="O26" s="200">
        <v>2.8754189999999999</v>
      </c>
      <c r="P26" s="200">
        <v>2.972388</v>
      </c>
      <c r="Q26" s="200">
        <v>3.075218</v>
      </c>
      <c r="R26" s="200">
        <v>3.2065070000000002</v>
      </c>
      <c r="S26" s="200">
        <v>3.3501609999999999</v>
      </c>
      <c r="T26" s="200">
        <v>3.5010400000000002</v>
      </c>
      <c r="U26" s="200">
        <v>3.6667809999999998</v>
      </c>
      <c r="V26" s="200">
        <v>3.843432</v>
      </c>
      <c r="W26" s="200">
        <v>4.0169430000000004</v>
      </c>
      <c r="X26" s="200">
        <v>4.194909</v>
      </c>
      <c r="Y26" s="200">
        <v>4.3540520000000003</v>
      </c>
      <c r="Z26" s="200">
        <v>4.5155190000000003</v>
      </c>
      <c r="AA26" s="200">
        <v>4.6677289999999996</v>
      </c>
      <c r="AB26" s="200">
        <v>4.8359430000000003</v>
      </c>
      <c r="AC26" s="200">
        <v>4.9793599999999998</v>
      </c>
      <c r="AD26" s="200">
        <v>5.1316860000000002</v>
      </c>
      <c r="AE26" s="200">
        <v>5.2824540000000004</v>
      </c>
      <c r="AF26" s="198">
        <v>1.4668E-2</v>
      </c>
      <c r="AG26" s="37"/>
    </row>
    <row r="27" spans="1:33" ht="15" customHeight="1">
      <c r="A27" s="36" t="s">
        <v>231</v>
      </c>
      <c r="B27" s="199" t="s">
        <v>220</v>
      </c>
      <c r="C27" s="200">
        <v>289.12039199999998</v>
      </c>
      <c r="D27" s="200">
        <v>286.82144199999999</v>
      </c>
      <c r="E27" s="200">
        <v>280.46920799999998</v>
      </c>
      <c r="F27" s="200">
        <v>274.07836900000001</v>
      </c>
      <c r="G27" s="200">
        <v>268.54092400000002</v>
      </c>
      <c r="H27" s="200">
        <v>266.37576300000001</v>
      </c>
      <c r="I27" s="200">
        <v>263.84298699999999</v>
      </c>
      <c r="J27" s="200">
        <v>261.31542999999999</v>
      </c>
      <c r="K27" s="200">
        <v>258.401184</v>
      </c>
      <c r="L27" s="200">
        <v>255.69387800000001</v>
      </c>
      <c r="M27" s="200">
        <v>254.05813599999999</v>
      </c>
      <c r="N27" s="200">
        <v>252.705139</v>
      </c>
      <c r="O27" s="200">
        <v>251.542633</v>
      </c>
      <c r="P27" s="200">
        <v>250.69047499999999</v>
      </c>
      <c r="Q27" s="200">
        <v>250.00555399999999</v>
      </c>
      <c r="R27" s="200">
        <v>249.60524000000001</v>
      </c>
      <c r="S27" s="200">
        <v>249.66021699999999</v>
      </c>
      <c r="T27" s="200">
        <v>249.65734900000001</v>
      </c>
      <c r="U27" s="200">
        <v>250.07077000000001</v>
      </c>
      <c r="V27" s="200">
        <v>251.505585</v>
      </c>
      <c r="W27" s="200">
        <v>252.50730899999999</v>
      </c>
      <c r="X27" s="200">
        <v>253.54638700000001</v>
      </c>
      <c r="Y27" s="200">
        <v>254.66670199999999</v>
      </c>
      <c r="Z27" s="200">
        <v>256.36206099999998</v>
      </c>
      <c r="AA27" s="200">
        <v>258.30450400000001</v>
      </c>
      <c r="AB27" s="200">
        <v>260.63464399999998</v>
      </c>
      <c r="AC27" s="200">
        <v>262.62152099999997</v>
      </c>
      <c r="AD27" s="200">
        <v>264.464203</v>
      </c>
      <c r="AE27" s="200">
        <v>267.307861</v>
      </c>
      <c r="AF27" s="198">
        <v>-2.7980000000000001E-3</v>
      </c>
      <c r="AG27" s="37"/>
    </row>
    <row r="28" spans="1:33" ht="15" customHeight="1">
      <c r="A28" s="36" t="s">
        <v>232</v>
      </c>
      <c r="B28" s="199" t="s">
        <v>223</v>
      </c>
      <c r="C28" s="200">
        <v>1.1919999999999999E-3</v>
      </c>
      <c r="D28" s="200">
        <v>5.9367000000000003E-2</v>
      </c>
      <c r="E28" s="200">
        <v>0.11705</v>
      </c>
      <c r="F28" s="200">
        <v>0.17241300000000001</v>
      </c>
      <c r="G28" s="200">
        <v>0.22949800000000001</v>
      </c>
      <c r="H28" s="200">
        <v>0.28361900000000001</v>
      </c>
      <c r="I28" s="200">
        <v>0.33646300000000001</v>
      </c>
      <c r="J28" s="200">
        <v>0.39336500000000002</v>
      </c>
      <c r="K28" s="200">
        <v>0.43659700000000001</v>
      </c>
      <c r="L28" s="200">
        <v>0.48442800000000003</v>
      </c>
      <c r="M28" s="200">
        <v>0.53945200000000004</v>
      </c>
      <c r="N28" s="200">
        <v>0.60183900000000001</v>
      </c>
      <c r="O28" s="200">
        <v>0.67321399999999998</v>
      </c>
      <c r="P28" s="200">
        <v>0.75634199999999996</v>
      </c>
      <c r="Q28" s="200">
        <v>0.853271</v>
      </c>
      <c r="R28" s="200">
        <v>0.96770199999999995</v>
      </c>
      <c r="S28" s="200">
        <v>1.1022019999999999</v>
      </c>
      <c r="T28" s="200">
        <v>1.257558</v>
      </c>
      <c r="U28" s="200">
        <v>1.4395659999999999</v>
      </c>
      <c r="V28" s="200">
        <v>1.649748</v>
      </c>
      <c r="W28" s="200">
        <v>1.8861079999999999</v>
      </c>
      <c r="X28" s="200">
        <v>2.1497600000000001</v>
      </c>
      <c r="Y28" s="200">
        <v>2.4400059999999999</v>
      </c>
      <c r="Z28" s="200">
        <v>2.7592599999999998</v>
      </c>
      <c r="AA28" s="200">
        <v>3.1105109999999998</v>
      </c>
      <c r="AB28" s="200">
        <v>3.4898639999999999</v>
      </c>
      <c r="AC28" s="200">
        <v>3.885303</v>
      </c>
      <c r="AD28" s="200">
        <v>4.2978630000000004</v>
      </c>
      <c r="AE28" s="200">
        <v>4.7380370000000003</v>
      </c>
      <c r="AF28" s="198">
        <v>0.34446300000000002</v>
      </c>
      <c r="AG28" s="37"/>
    </row>
    <row r="29" spans="1:33" ht="15" customHeight="1">
      <c r="A29" s="36" t="s">
        <v>233</v>
      </c>
      <c r="B29" s="199" t="s">
        <v>157</v>
      </c>
      <c r="C29" s="200">
        <v>1.100109</v>
      </c>
      <c r="D29" s="200">
        <v>1.0280959999999999</v>
      </c>
      <c r="E29" s="200">
        <v>0.95485699999999996</v>
      </c>
      <c r="F29" s="200">
        <v>0.85162800000000005</v>
      </c>
      <c r="G29" s="200">
        <v>0.74851699999999999</v>
      </c>
      <c r="H29" s="200">
        <v>0.657968</v>
      </c>
      <c r="I29" s="200">
        <v>0.59255500000000005</v>
      </c>
      <c r="J29" s="200">
        <v>0.53501100000000001</v>
      </c>
      <c r="K29" s="200">
        <v>0.478159</v>
      </c>
      <c r="L29" s="200">
        <v>0.42399300000000001</v>
      </c>
      <c r="M29" s="200">
        <v>0.376664</v>
      </c>
      <c r="N29" s="200">
        <v>0.33548499999999998</v>
      </c>
      <c r="O29" s="200">
        <v>0.30089100000000002</v>
      </c>
      <c r="P29" s="200">
        <v>0.27107300000000001</v>
      </c>
      <c r="Q29" s="200">
        <v>0.243198</v>
      </c>
      <c r="R29" s="200">
        <v>0.217586</v>
      </c>
      <c r="S29" s="200">
        <v>0.19492699999999999</v>
      </c>
      <c r="T29" s="200">
        <v>0.17607900000000001</v>
      </c>
      <c r="U29" s="200">
        <v>0.160581</v>
      </c>
      <c r="V29" s="200">
        <v>0.14618200000000001</v>
      </c>
      <c r="W29" s="200">
        <v>0.133464</v>
      </c>
      <c r="X29" s="200">
        <v>0.121475</v>
      </c>
      <c r="Y29" s="200">
        <v>0.110383</v>
      </c>
      <c r="Z29" s="200">
        <v>9.9973999999999993E-2</v>
      </c>
      <c r="AA29" s="200">
        <v>8.7946999999999997E-2</v>
      </c>
      <c r="AB29" s="200">
        <v>7.2319999999999995E-2</v>
      </c>
      <c r="AC29" s="200">
        <v>5.7146000000000002E-2</v>
      </c>
      <c r="AD29" s="200">
        <v>4.5075999999999998E-2</v>
      </c>
      <c r="AE29" s="200">
        <v>3.4169999999999999E-2</v>
      </c>
      <c r="AF29" s="198">
        <v>-0.116615</v>
      </c>
      <c r="AG29" s="37"/>
    </row>
    <row r="30" spans="1:33" ht="15" customHeight="1">
      <c r="A30" s="36" t="s">
        <v>234</v>
      </c>
      <c r="B30" s="199" t="s">
        <v>205</v>
      </c>
      <c r="C30" s="200">
        <v>0</v>
      </c>
      <c r="D30" s="200">
        <v>0</v>
      </c>
      <c r="E30" s="200">
        <v>0</v>
      </c>
      <c r="F30" s="200">
        <v>0</v>
      </c>
      <c r="G30" s="200">
        <v>0</v>
      </c>
      <c r="H30" s="200">
        <v>0</v>
      </c>
      <c r="I30" s="200">
        <v>0</v>
      </c>
      <c r="J30" s="200">
        <v>0</v>
      </c>
      <c r="K30" s="200">
        <v>0</v>
      </c>
      <c r="L30" s="200">
        <v>0</v>
      </c>
      <c r="M30" s="200">
        <v>0</v>
      </c>
      <c r="N30" s="200">
        <v>0</v>
      </c>
      <c r="O30" s="200">
        <v>0</v>
      </c>
      <c r="P30" s="200">
        <v>0</v>
      </c>
      <c r="Q30" s="200">
        <v>0</v>
      </c>
      <c r="R30" s="200">
        <v>0</v>
      </c>
      <c r="S30" s="200">
        <v>0</v>
      </c>
      <c r="T30" s="200">
        <v>0</v>
      </c>
      <c r="U30" s="200">
        <v>0</v>
      </c>
      <c r="V30" s="200">
        <v>0</v>
      </c>
      <c r="W30" s="200">
        <v>0</v>
      </c>
      <c r="X30" s="200">
        <v>0</v>
      </c>
      <c r="Y30" s="200">
        <v>0</v>
      </c>
      <c r="Z30" s="200">
        <v>0</v>
      </c>
      <c r="AA30" s="200">
        <v>0</v>
      </c>
      <c r="AB30" s="200">
        <v>0</v>
      </c>
      <c r="AC30" s="200">
        <v>0</v>
      </c>
      <c r="AD30" s="200">
        <v>0</v>
      </c>
      <c r="AE30" s="200">
        <v>0</v>
      </c>
      <c r="AF30" s="198" t="s">
        <v>1190</v>
      </c>
      <c r="AG30" s="37"/>
    </row>
    <row r="31" spans="1:33" ht="15" customHeight="1">
      <c r="A31" s="36" t="s">
        <v>235</v>
      </c>
      <c r="B31" s="199" t="s">
        <v>226</v>
      </c>
      <c r="C31" s="200">
        <v>0</v>
      </c>
      <c r="D31" s="200">
        <v>0</v>
      </c>
      <c r="E31" s="200">
        <v>0</v>
      </c>
      <c r="F31" s="200">
        <v>0</v>
      </c>
      <c r="G31" s="200">
        <v>0</v>
      </c>
      <c r="H31" s="200">
        <v>0</v>
      </c>
      <c r="I31" s="200">
        <v>0</v>
      </c>
      <c r="J31" s="200">
        <v>0</v>
      </c>
      <c r="K31" s="200">
        <v>0</v>
      </c>
      <c r="L31" s="200">
        <v>0</v>
      </c>
      <c r="M31" s="200">
        <v>0</v>
      </c>
      <c r="N31" s="200">
        <v>0</v>
      </c>
      <c r="O31" s="200">
        <v>0</v>
      </c>
      <c r="P31" s="200">
        <v>0</v>
      </c>
      <c r="Q31" s="200">
        <v>0</v>
      </c>
      <c r="R31" s="200">
        <v>0</v>
      </c>
      <c r="S31" s="200">
        <v>0</v>
      </c>
      <c r="T31" s="200">
        <v>0</v>
      </c>
      <c r="U31" s="200">
        <v>0</v>
      </c>
      <c r="V31" s="200">
        <v>0</v>
      </c>
      <c r="W31" s="200">
        <v>0</v>
      </c>
      <c r="X31" s="200">
        <v>0</v>
      </c>
      <c r="Y31" s="200">
        <v>0</v>
      </c>
      <c r="Z31" s="200">
        <v>0</v>
      </c>
      <c r="AA31" s="200">
        <v>0</v>
      </c>
      <c r="AB31" s="200">
        <v>0</v>
      </c>
      <c r="AC31" s="200">
        <v>0</v>
      </c>
      <c r="AD31" s="200">
        <v>0</v>
      </c>
      <c r="AE31" s="200">
        <v>0</v>
      </c>
      <c r="AF31" s="198" t="s">
        <v>1190</v>
      </c>
      <c r="AG31" s="37"/>
    </row>
    <row r="32" spans="1:33" ht="12" customHeight="1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>
      <c r="A33" s="36" t="s">
        <v>236</v>
      </c>
      <c r="B33" s="201" t="s">
        <v>237</v>
      </c>
      <c r="C33" s="197">
        <v>5922.7910160000001</v>
      </c>
      <c r="D33" s="197">
        <v>5816.7055659999996</v>
      </c>
      <c r="E33" s="197">
        <v>5728.0952150000003</v>
      </c>
      <c r="F33" s="197">
        <v>5673.0986329999996</v>
      </c>
      <c r="G33" s="197">
        <v>5638.8964839999999</v>
      </c>
      <c r="H33" s="197">
        <v>5591.7084960000002</v>
      </c>
      <c r="I33" s="197">
        <v>5543.7119140000004</v>
      </c>
      <c r="J33" s="197">
        <v>5483.6694340000004</v>
      </c>
      <c r="K33" s="197">
        <v>5422.388672</v>
      </c>
      <c r="L33" s="197">
        <v>5371.3027339999999</v>
      </c>
      <c r="M33" s="197">
        <v>5340.158203</v>
      </c>
      <c r="N33" s="197">
        <v>5306.5048829999996</v>
      </c>
      <c r="O33" s="197">
        <v>5278.7797849999997</v>
      </c>
      <c r="P33" s="197">
        <v>5261.2470700000003</v>
      </c>
      <c r="Q33" s="197">
        <v>5242.9990230000003</v>
      </c>
      <c r="R33" s="197">
        <v>5237.6972660000001</v>
      </c>
      <c r="S33" s="197">
        <v>5236.3618159999996</v>
      </c>
      <c r="T33" s="197">
        <v>5238.3041990000002</v>
      </c>
      <c r="U33" s="197">
        <v>5247.9145509999998</v>
      </c>
      <c r="V33" s="197">
        <v>5263.2084960000002</v>
      </c>
      <c r="W33" s="197">
        <v>5281.4541019999997</v>
      </c>
      <c r="X33" s="197">
        <v>5299.6816410000001</v>
      </c>
      <c r="Y33" s="197">
        <v>5316.7680659999996</v>
      </c>
      <c r="Z33" s="197">
        <v>5331.7001950000003</v>
      </c>
      <c r="AA33" s="197">
        <v>5353.1992190000001</v>
      </c>
      <c r="AB33" s="197">
        <v>5376.3164059999999</v>
      </c>
      <c r="AC33" s="197">
        <v>5393.3178710000002</v>
      </c>
      <c r="AD33" s="197">
        <v>5413.4169920000004</v>
      </c>
      <c r="AE33" s="197">
        <v>5450.0122069999998</v>
      </c>
      <c r="AF33" s="195">
        <v>-2.967E-3</v>
      </c>
      <c r="AG33" s="37"/>
    </row>
    <row r="34" spans="1:33" ht="15" customHeight="1">
      <c r="A34" s="36" t="s">
        <v>238</v>
      </c>
      <c r="B34" s="199" t="s">
        <v>239</v>
      </c>
      <c r="C34" s="200">
        <v>616.20519999999999</v>
      </c>
      <c r="D34" s="200">
        <v>611.60089100000005</v>
      </c>
      <c r="E34" s="200">
        <v>610.37268100000006</v>
      </c>
      <c r="F34" s="200">
        <v>612.19366500000001</v>
      </c>
      <c r="G34" s="200">
        <v>616.92590299999995</v>
      </c>
      <c r="H34" s="200">
        <v>620.02862500000003</v>
      </c>
      <c r="I34" s="200">
        <v>623.435608</v>
      </c>
      <c r="J34" s="200">
        <v>626.11090100000001</v>
      </c>
      <c r="K34" s="200">
        <v>629.31872599999997</v>
      </c>
      <c r="L34" s="200">
        <v>633.79577600000005</v>
      </c>
      <c r="M34" s="200">
        <v>641.25616500000001</v>
      </c>
      <c r="N34" s="200">
        <v>647.76110800000004</v>
      </c>
      <c r="O34" s="200">
        <v>654.28460700000005</v>
      </c>
      <c r="P34" s="200">
        <v>661.13012700000002</v>
      </c>
      <c r="Q34" s="200">
        <v>667.05139199999996</v>
      </c>
      <c r="R34" s="200">
        <v>674.55737299999998</v>
      </c>
      <c r="S34" s="200">
        <v>681.19171100000005</v>
      </c>
      <c r="T34" s="200">
        <v>688.82940699999995</v>
      </c>
      <c r="U34" s="200">
        <v>697.06719999999996</v>
      </c>
      <c r="V34" s="200">
        <v>706.54357900000002</v>
      </c>
      <c r="W34" s="200">
        <v>715.970642</v>
      </c>
      <c r="X34" s="200">
        <v>725.08044400000006</v>
      </c>
      <c r="Y34" s="200">
        <v>734.180969</v>
      </c>
      <c r="Z34" s="200">
        <v>743.18780500000003</v>
      </c>
      <c r="AA34" s="200">
        <v>753.50970500000005</v>
      </c>
      <c r="AB34" s="200">
        <v>764.21655299999998</v>
      </c>
      <c r="AC34" s="200">
        <v>774.01879899999994</v>
      </c>
      <c r="AD34" s="200">
        <v>784.56542999999999</v>
      </c>
      <c r="AE34" s="200">
        <v>797.65808100000004</v>
      </c>
      <c r="AF34" s="198">
        <v>9.2599999999999991E-3</v>
      </c>
      <c r="AG34" s="37"/>
    </row>
    <row r="35" spans="1:33" ht="15" customHeight="1">
      <c r="A35" s="36" t="s">
        <v>240</v>
      </c>
      <c r="B35" s="199" t="s">
        <v>220</v>
      </c>
      <c r="C35" s="200">
        <v>5252.3305659999996</v>
      </c>
      <c r="D35" s="200">
        <v>5150.2441410000001</v>
      </c>
      <c r="E35" s="200">
        <v>5062.3154299999997</v>
      </c>
      <c r="F35" s="200">
        <v>5004.9750979999999</v>
      </c>
      <c r="G35" s="200">
        <v>4965.6987300000001</v>
      </c>
      <c r="H35" s="200">
        <v>4915.5693359999996</v>
      </c>
      <c r="I35" s="200">
        <v>4864.6591799999997</v>
      </c>
      <c r="J35" s="200">
        <v>4802.8212890000004</v>
      </c>
      <c r="K35" s="200">
        <v>4739.4140619999998</v>
      </c>
      <c r="L35" s="200">
        <v>4684.7788090000004</v>
      </c>
      <c r="M35" s="200">
        <v>4646.6831050000001</v>
      </c>
      <c r="N35" s="200">
        <v>4606.6586909999996</v>
      </c>
      <c r="O35" s="200">
        <v>4572.0830079999996</v>
      </c>
      <c r="P35" s="200">
        <v>4546.9648440000001</v>
      </c>
      <c r="Q35" s="200">
        <v>4521.8164059999999</v>
      </c>
      <c r="R35" s="200">
        <v>4507.6464839999999</v>
      </c>
      <c r="S35" s="200">
        <v>4498.0512699999999</v>
      </c>
      <c r="T35" s="200">
        <v>4490.4604490000002</v>
      </c>
      <c r="U35" s="200">
        <v>4489.5615230000003</v>
      </c>
      <c r="V35" s="200">
        <v>4492.7368159999996</v>
      </c>
      <c r="W35" s="200">
        <v>4498.6596680000002</v>
      </c>
      <c r="X35" s="200">
        <v>4504.6669920000004</v>
      </c>
      <c r="Y35" s="200">
        <v>4509.3803710000002</v>
      </c>
      <c r="Z35" s="200">
        <v>4511.908203</v>
      </c>
      <c r="AA35" s="200">
        <v>4519.439453</v>
      </c>
      <c r="AB35" s="200">
        <v>4527.9907229999999</v>
      </c>
      <c r="AC35" s="200">
        <v>4531.3125</v>
      </c>
      <c r="AD35" s="200">
        <v>4536.8085940000001</v>
      </c>
      <c r="AE35" s="200">
        <v>4555.8002930000002</v>
      </c>
      <c r="AF35" s="198">
        <v>-5.0679999999999996E-3</v>
      </c>
      <c r="AG35" s="37"/>
    </row>
    <row r="36" spans="1:33" ht="15" customHeight="1">
      <c r="A36" s="36" t="s">
        <v>241</v>
      </c>
      <c r="B36" s="199" t="s">
        <v>157</v>
      </c>
      <c r="C36" s="200">
        <v>51.344929</v>
      </c>
      <c r="D36" s="200">
        <v>51.773192999999999</v>
      </c>
      <c r="E36" s="200">
        <v>51.965775000000001</v>
      </c>
      <c r="F36" s="200">
        <v>52.061793999999999</v>
      </c>
      <c r="G36" s="200">
        <v>52.003608999999997</v>
      </c>
      <c r="H36" s="200">
        <v>51.453991000000002</v>
      </c>
      <c r="I36" s="200">
        <v>50.587242000000003</v>
      </c>
      <c r="J36" s="200">
        <v>49.357909999999997</v>
      </c>
      <c r="K36" s="200">
        <v>47.935226</v>
      </c>
      <c r="L36" s="200">
        <v>46.656028999999997</v>
      </c>
      <c r="M36" s="200">
        <v>45.774757000000001</v>
      </c>
      <c r="N36" s="200">
        <v>45.265822999999997</v>
      </c>
      <c r="O36" s="200">
        <v>45.213749</v>
      </c>
      <c r="P36" s="200">
        <v>45.570152</v>
      </c>
      <c r="Q36" s="200">
        <v>46.181812000000001</v>
      </c>
      <c r="R36" s="200">
        <v>47.148071000000002</v>
      </c>
      <c r="S36" s="200">
        <v>48.373516000000002</v>
      </c>
      <c r="T36" s="200">
        <v>49.850357000000002</v>
      </c>
      <c r="U36" s="200">
        <v>51.657871</v>
      </c>
      <c r="V36" s="200">
        <v>53.784999999999997</v>
      </c>
      <c r="W36" s="200">
        <v>56.128627999999999</v>
      </c>
      <c r="X36" s="200">
        <v>58.653038000000002</v>
      </c>
      <c r="Y36" s="200">
        <v>61.322830000000003</v>
      </c>
      <c r="Z36" s="200">
        <v>64.089225999999996</v>
      </c>
      <c r="AA36" s="200">
        <v>67.060805999999999</v>
      </c>
      <c r="AB36" s="200">
        <v>70.195708999999994</v>
      </c>
      <c r="AC36" s="200">
        <v>73.347763</v>
      </c>
      <c r="AD36" s="200">
        <v>76.647514000000001</v>
      </c>
      <c r="AE36" s="200">
        <v>80.336478999999997</v>
      </c>
      <c r="AF36" s="198">
        <v>1.6115999999999998E-2</v>
      </c>
      <c r="AG36" s="37"/>
    </row>
    <row r="37" spans="1:33" ht="15" customHeight="1">
      <c r="A37" s="36" t="s">
        <v>242</v>
      </c>
      <c r="B37" s="199" t="s">
        <v>223</v>
      </c>
      <c r="C37" s="200">
        <v>1.2452650000000001</v>
      </c>
      <c r="D37" s="200">
        <v>1.3861779999999999</v>
      </c>
      <c r="E37" s="200">
        <v>1.5248809999999999</v>
      </c>
      <c r="F37" s="200">
        <v>1.6560079999999999</v>
      </c>
      <c r="G37" s="200">
        <v>1.7862659999999999</v>
      </c>
      <c r="H37" s="200">
        <v>1.903707</v>
      </c>
      <c r="I37" s="200">
        <v>2.0105780000000002</v>
      </c>
      <c r="J37" s="200">
        <v>2.0996890000000001</v>
      </c>
      <c r="K37" s="200">
        <v>2.1804990000000002</v>
      </c>
      <c r="L37" s="200">
        <v>2.2604649999999999</v>
      </c>
      <c r="M37" s="200">
        <v>2.3478089999999998</v>
      </c>
      <c r="N37" s="200">
        <v>2.4404729999999999</v>
      </c>
      <c r="O37" s="200">
        <v>2.5412210000000002</v>
      </c>
      <c r="P37" s="200">
        <v>2.6449829999999999</v>
      </c>
      <c r="Q37" s="200">
        <v>2.752405</v>
      </c>
      <c r="R37" s="200">
        <v>2.87385</v>
      </c>
      <c r="S37" s="200">
        <v>3.004591</v>
      </c>
      <c r="T37" s="200">
        <v>3.1495850000000001</v>
      </c>
      <c r="U37" s="200">
        <v>3.3139080000000001</v>
      </c>
      <c r="V37" s="200">
        <v>3.5006020000000002</v>
      </c>
      <c r="W37" s="200">
        <v>3.7020719999999998</v>
      </c>
      <c r="X37" s="200">
        <v>3.9170069999999999</v>
      </c>
      <c r="Y37" s="200">
        <v>4.1414160000000004</v>
      </c>
      <c r="Z37" s="200">
        <v>4.3768849999999997</v>
      </c>
      <c r="AA37" s="200">
        <v>4.632447</v>
      </c>
      <c r="AB37" s="200">
        <v>4.9017460000000002</v>
      </c>
      <c r="AC37" s="200">
        <v>5.1746309999999998</v>
      </c>
      <c r="AD37" s="200">
        <v>5.4474770000000001</v>
      </c>
      <c r="AE37" s="200">
        <v>5.7450359999999998</v>
      </c>
      <c r="AF37" s="198">
        <v>5.6125000000000001E-2</v>
      </c>
      <c r="AG37" s="37"/>
    </row>
    <row r="38" spans="1:33" ht="15" customHeight="1">
      <c r="A38" s="36" t="s">
        <v>243</v>
      </c>
      <c r="B38" s="199" t="s">
        <v>218</v>
      </c>
      <c r="C38" s="200">
        <v>1.575329</v>
      </c>
      <c r="D38" s="200">
        <v>1.59209</v>
      </c>
      <c r="E38" s="200">
        <v>1.542675</v>
      </c>
      <c r="F38" s="200">
        <v>1.6006830000000001</v>
      </c>
      <c r="G38" s="200">
        <v>1.6393420000000001</v>
      </c>
      <c r="H38" s="200">
        <v>1.678971</v>
      </c>
      <c r="I38" s="200">
        <v>1.7193179999999999</v>
      </c>
      <c r="J38" s="200">
        <v>1.762707</v>
      </c>
      <c r="K38" s="200">
        <v>1.813895</v>
      </c>
      <c r="L38" s="200">
        <v>1.879181</v>
      </c>
      <c r="M38" s="200">
        <v>1.9543600000000001</v>
      </c>
      <c r="N38" s="200">
        <v>2.0339360000000002</v>
      </c>
      <c r="O38" s="200">
        <v>2.113308</v>
      </c>
      <c r="P38" s="200">
        <v>2.196958</v>
      </c>
      <c r="Q38" s="200">
        <v>2.2686670000000002</v>
      </c>
      <c r="R38" s="200">
        <v>2.3534449999999998</v>
      </c>
      <c r="S38" s="200">
        <v>2.433783</v>
      </c>
      <c r="T38" s="200">
        <v>2.5157970000000001</v>
      </c>
      <c r="U38" s="200">
        <v>2.6119849999999998</v>
      </c>
      <c r="V38" s="200">
        <v>2.7199399999999998</v>
      </c>
      <c r="W38" s="200">
        <v>2.8330769999999998</v>
      </c>
      <c r="X38" s="200">
        <v>2.961128</v>
      </c>
      <c r="Y38" s="200">
        <v>3.087059</v>
      </c>
      <c r="Z38" s="200">
        <v>3.2187969999999999</v>
      </c>
      <c r="AA38" s="200">
        <v>3.346063</v>
      </c>
      <c r="AB38" s="200">
        <v>3.488648</v>
      </c>
      <c r="AC38" s="200">
        <v>3.6174729999999999</v>
      </c>
      <c r="AD38" s="200">
        <v>3.75576</v>
      </c>
      <c r="AE38" s="200">
        <v>3.8951479999999998</v>
      </c>
      <c r="AF38" s="198">
        <v>3.2858999999999999E-2</v>
      </c>
      <c r="AG38" s="37"/>
    </row>
    <row r="39" spans="1:33" ht="15" customHeight="1">
      <c r="A39" s="36" t="s">
        <v>244</v>
      </c>
      <c r="B39" s="199" t="s">
        <v>205</v>
      </c>
      <c r="C39" s="200">
        <v>9.0132000000000004E-2</v>
      </c>
      <c r="D39" s="200">
        <v>0.10914600000000001</v>
      </c>
      <c r="E39" s="200">
        <v>0.14400499999999999</v>
      </c>
      <c r="F39" s="200">
        <v>0.16340499999999999</v>
      </c>
      <c r="G39" s="200">
        <v>0.180895</v>
      </c>
      <c r="H39" s="200">
        <v>0.19575699999999999</v>
      </c>
      <c r="I39" s="200">
        <v>0.20827399999999999</v>
      </c>
      <c r="J39" s="200">
        <v>0.21801599999999999</v>
      </c>
      <c r="K39" s="200">
        <v>0.225574</v>
      </c>
      <c r="L39" s="200">
        <v>0.231714</v>
      </c>
      <c r="M39" s="200">
        <v>0.23694499999999999</v>
      </c>
      <c r="N39" s="200">
        <v>0.240285</v>
      </c>
      <c r="O39" s="200">
        <v>0.24247299999999999</v>
      </c>
      <c r="P39" s="200">
        <v>0.244232</v>
      </c>
      <c r="Q39" s="200">
        <v>0.245169</v>
      </c>
      <c r="R39" s="200">
        <v>0.24673500000000001</v>
      </c>
      <c r="S39" s="200">
        <v>0.24945500000000001</v>
      </c>
      <c r="T39" s="200">
        <v>0.25267000000000001</v>
      </c>
      <c r="U39" s="200">
        <v>0.25714399999999998</v>
      </c>
      <c r="V39" s="200">
        <v>0.26399899999999998</v>
      </c>
      <c r="W39" s="200">
        <v>0.27311400000000002</v>
      </c>
      <c r="X39" s="200">
        <v>0.28285100000000002</v>
      </c>
      <c r="Y39" s="200">
        <v>0.293846</v>
      </c>
      <c r="Z39" s="200">
        <v>0.30659700000000001</v>
      </c>
      <c r="AA39" s="200">
        <v>0.32178200000000001</v>
      </c>
      <c r="AB39" s="200">
        <v>0.33802500000000002</v>
      </c>
      <c r="AC39" s="200">
        <v>0.35486499999999999</v>
      </c>
      <c r="AD39" s="200">
        <v>0.37290400000000001</v>
      </c>
      <c r="AE39" s="200">
        <v>0.39289000000000002</v>
      </c>
      <c r="AF39" s="198">
        <v>5.3987E-2</v>
      </c>
      <c r="AG39" s="37"/>
    </row>
    <row r="40" spans="1:33" ht="15" customHeight="1">
      <c r="A40" s="36" t="s">
        <v>245</v>
      </c>
      <c r="B40" s="199" t="s">
        <v>226</v>
      </c>
      <c r="C40" s="200">
        <v>0</v>
      </c>
      <c r="D40" s="200">
        <v>0</v>
      </c>
      <c r="E40" s="200">
        <v>0.22972699999999999</v>
      </c>
      <c r="F40" s="200">
        <v>0.44725199999999998</v>
      </c>
      <c r="G40" s="200">
        <v>0.66231200000000001</v>
      </c>
      <c r="H40" s="200">
        <v>0.87751500000000004</v>
      </c>
      <c r="I40" s="200">
        <v>1.0912500000000001</v>
      </c>
      <c r="J40" s="200">
        <v>1.2990360000000001</v>
      </c>
      <c r="K40" s="200">
        <v>1.5006790000000001</v>
      </c>
      <c r="L40" s="200">
        <v>1.7007650000000001</v>
      </c>
      <c r="M40" s="200">
        <v>1.904776</v>
      </c>
      <c r="N40" s="200">
        <v>2.1047159999999998</v>
      </c>
      <c r="O40" s="200">
        <v>2.3014619999999999</v>
      </c>
      <c r="P40" s="200">
        <v>2.4959410000000002</v>
      </c>
      <c r="Q40" s="200">
        <v>2.6833969999999998</v>
      </c>
      <c r="R40" s="200">
        <v>2.8711519999999999</v>
      </c>
      <c r="S40" s="200">
        <v>3.0575350000000001</v>
      </c>
      <c r="T40" s="200">
        <v>3.245911</v>
      </c>
      <c r="U40" s="200">
        <v>3.4448439999999998</v>
      </c>
      <c r="V40" s="200">
        <v>3.6585719999999999</v>
      </c>
      <c r="W40" s="200">
        <v>3.886771</v>
      </c>
      <c r="X40" s="200">
        <v>4.1203969999999996</v>
      </c>
      <c r="Y40" s="200">
        <v>4.3612700000000002</v>
      </c>
      <c r="Z40" s="200">
        <v>4.6121660000000002</v>
      </c>
      <c r="AA40" s="200">
        <v>4.8889959999999997</v>
      </c>
      <c r="AB40" s="200">
        <v>5.184831</v>
      </c>
      <c r="AC40" s="200">
        <v>5.4921150000000001</v>
      </c>
      <c r="AD40" s="200">
        <v>5.8197830000000002</v>
      </c>
      <c r="AE40" s="200">
        <v>6.1840799999999998</v>
      </c>
      <c r="AF40" s="198" t="s">
        <v>1190</v>
      </c>
      <c r="AG40" s="37"/>
    </row>
    <row r="41" spans="1:33" ht="12" customHeight="1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>
      <c r="A43" s="36" t="s">
        <v>246</v>
      </c>
      <c r="B43" s="201" t="s">
        <v>247</v>
      </c>
      <c r="C43" s="197">
        <v>481.38171399999999</v>
      </c>
      <c r="D43" s="197">
        <v>474.82238799999999</v>
      </c>
      <c r="E43" s="197">
        <v>494.12914999999998</v>
      </c>
      <c r="F43" s="197">
        <v>482.20422400000001</v>
      </c>
      <c r="G43" s="197">
        <v>461.88034099999999</v>
      </c>
      <c r="H43" s="197">
        <v>446.09524499999998</v>
      </c>
      <c r="I43" s="197">
        <v>439.745361</v>
      </c>
      <c r="J43" s="197">
        <v>444.52569599999998</v>
      </c>
      <c r="K43" s="197">
        <v>441.89193699999998</v>
      </c>
      <c r="L43" s="197">
        <v>443.42330900000002</v>
      </c>
      <c r="M43" s="197">
        <v>447.43722500000001</v>
      </c>
      <c r="N43" s="197">
        <v>450.64798000000002</v>
      </c>
      <c r="O43" s="197">
        <v>452.66558800000001</v>
      </c>
      <c r="P43" s="197">
        <v>455.51504499999999</v>
      </c>
      <c r="Q43" s="197">
        <v>455.89370700000001</v>
      </c>
      <c r="R43" s="197">
        <v>456.86227400000001</v>
      </c>
      <c r="S43" s="197">
        <v>458.27462800000001</v>
      </c>
      <c r="T43" s="197">
        <v>457.60876500000001</v>
      </c>
      <c r="U43" s="197">
        <v>458.12835699999999</v>
      </c>
      <c r="V43" s="197">
        <v>461.673248</v>
      </c>
      <c r="W43" s="197">
        <v>464.588348</v>
      </c>
      <c r="X43" s="197">
        <v>464.93649299999998</v>
      </c>
      <c r="Y43" s="197">
        <v>464.922821</v>
      </c>
      <c r="Z43" s="197">
        <v>464.770691</v>
      </c>
      <c r="AA43" s="197">
        <v>465.76678500000003</v>
      </c>
      <c r="AB43" s="197">
        <v>468.15533399999998</v>
      </c>
      <c r="AC43" s="197">
        <v>471.33984400000003</v>
      </c>
      <c r="AD43" s="197">
        <v>472.59906000000001</v>
      </c>
      <c r="AE43" s="197">
        <v>475.72866800000003</v>
      </c>
      <c r="AF43" s="195">
        <v>-4.2200000000000001E-4</v>
      </c>
      <c r="AG43" s="37"/>
    </row>
    <row r="44" spans="1:33" ht="15" customHeight="1">
      <c r="A44" s="36" t="s">
        <v>248</v>
      </c>
      <c r="B44" s="199" t="s">
        <v>220</v>
      </c>
      <c r="C44" s="200">
        <v>480.86654700000003</v>
      </c>
      <c r="D44" s="200">
        <v>473.79251099999999</v>
      </c>
      <c r="E44" s="200">
        <v>492.51501500000001</v>
      </c>
      <c r="F44" s="200">
        <v>480.10034200000001</v>
      </c>
      <c r="G44" s="200">
        <v>459.17535400000003</v>
      </c>
      <c r="H44" s="200">
        <v>442.59573399999999</v>
      </c>
      <c r="I44" s="200">
        <v>435.204926</v>
      </c>
      <c r="J44" s="200">
        <v>438.61608899999999</v>
      </c>
      <c r="K44" s="200">
        <v>434.49127199999998</v>
      </c>
      <c r="L44" s="200">
        <v>434.25302099999999</v>
      </c>
      <c r="M44" s="200">
        <v>435.99301100000002</v>
      </c>
      <c r="N44" s="200">
        <v>436.48690800000003</v>
      </c>
      <c r="O44" s="200">
        <v>435.37204000000003</v>
      </c>
      <c r="P44" s="200">
        <v>434.60772700000001</v>
      </c>
      <c r="Q44" s="200">
        <v>431.05429099999998</v>
      </c>
      <c r="R44" s="200">
        <v>427.65039100000001</v>
      </c>
      <c r="S44" s="200">
        <v>424.25372299999998</v>
      </c>
      <c r="T44" s="200">
        <v>418.55365</v>
      </c>
      <c r="U44" s="200">
        <v>413.58151199999998</v>
      </c>
      <c r="V44" s="200">
        <v>410.946777</v>
      </c>
      <c r="W44" s="200">
        <v>407.33846999999997</v>
      </c>
      <c r="X44" s="200">
        <v>401.121399</v>
      </c>
      <c r="Y44" s="200">
        <v>394.29074100000003</v>
      </c>
      <c r="Z44" s="200">
        <v>387.06680299999999</v>
      </c>
      <c r="AA44" s="200">
        <v>380.52633700000001</v>
      </c>
      <c r="AB44" s="200">
        <v>373.70101899999997</v>
      </c>
      <c r="AC44" s="200">
        <v>367.609375</v>
      </c>
      <c r="AD44" s="200">
        <v>360.13336199999998</v>
      </c>
      <c r="AE44" s="200">
        <v>354.19946299999998</v>
      </c>
      <c r="AF44" s="198">
        <v>-1.0859000000000001E-2</v>
      </c>
      <c r="AG44" s="37"/>
    </row>
    <row r="45" spans="1:33" ht="15" customHeight="1">
      <c r="A45" s="36" t="s">
        <v>249</v>
      </c>
      <c r="B45" s="199" t="s">
        <v>250</v>
      </c>
      <c r="C45" s="200">
        <v>0</v>
      </c>
      <c r="D45" s="200">
        <v>0</v>
      </c>
      <c r="E45" s="200">
        <v>0</v>
      </c>
      <c r="F45" s="200">
        <v>0</v>
      </c>
      <c r="G45" s="200">
        <v>0</v>
      </c>
      <c r="H45" s="200">
        <v>0</v>
      </c>
      <c r="I45" s="200">
        <v>0</v>
      </c>
      <c r="J45" s="200">
        <v>0</v>
      </c>
      <c r="K45" s="200">
        <v>0</v>
      </c>
      <c r="L45" s="200">
        <v>0</v>
      </c>
      <c r="M45" s="200">
        <v>0</v>
      </c>
      <c r="N45" s="200">
        <v>0</v>
      </c>
      <c r="O45" s="200">
        <v>0</v>
      </c>
      <c r="P45" s="200">
        <v>0</v>
      </c>
      <c r="Q45" s="200">
        <v>0</v>
      </c>
      <c r="R45" s="200">
        <v>0</v>
      </c>
      <c r="S45" s="200">
        <v>0</v>
      </c>
      <c r="T45" s="200">
        <v>0</v>
      </c>
      <c r="U45" s="200">
        <v>0</v>
      </c>
      <c r="V45" s="200">
        <v>0</v>
      </c>
      <c r="W45" s="200">
        <v>0</v>
      </c>
      <c r="X45" s="200">
        <v>0</v>
      </c>
      <c r="Y45" s="200">
        <v>0</v>
      </c>
      <c r="Z45" s="200">
        <v>0</v>
      </c>
      <c r="AA45" s="200">
        <v>0</v>
      </c>
      <c r="AB45" s="200">
        <v>0</v>
      </c>
      <c r="AC45" s="200">
        <v>0</v>
      </c>
      <c r="AD45" s="200">
        <v>0</v>
      </c>
      <c r="AE45" s="200">
        <v>0</v>
      </c>
      <c r="AF45" s="198" t="s">
        <v>1190</v>
      </c>
      <c r="AG45" s="37"/>
    </row>
    <row r="46" spans="1:33" ht="15" customHeight="1">
      <c r="A46" s="36" t="s">
        <v>251</v>
      </c>
      <c r="B46" s="199" t="s">
        <v>252</v>
      </c>
      <c r="C46" s="200">
        <v>0</v>
      </c>
      <c r="D46" s="200">
        <v>0</v>
      </c>
      <c r="E46" s="200">
        <v>0</v>
      </c>
      <c r="F46" s="200">
        <v>0</v>
      </c>
      <c r="G46" s="200">
        <v>0</v>
      </c>
      <c r="H46" s="200">
        <v>0</v>
      </c>
      <c r="I46" s="200">
        <v>0</v>
      </c>
      <c r="J46" s="200">
        <v>0</v>
      </c>
      <c r="K46" s="200">
        <v>0</v>
      </c>
      <c r="L46" s="200">
        <v>0</v>
      </c>
      <c r="M46" s="200">
        <v>0</v>
      </c>
      <c r="N46" s="200">
        <v>0</v>
      </c>
      <c r="O46" s="200">
        <v>0</v>
      </c>
      <c r="P46" s="200">
        <v>0</v>
      </c>
      <c r="Q46" s="200">
        <v>0</v>
      </c>
      <c r="R46" s="200">
        <v>0</v>
      </c>
      <c r="S46" s="200">
        <v>0</v>
      </c>
      <c r="T46" s="200">
        <v>0</v>
      </c>
      <c r="U46" s="200">
        <v>0</v>
      </c>
      <c r="V46" s="200">
        <v>0</v>
      </c>
      <c r="W46" s="200">
        <v>0</v>
      </c>
      <c r="X46" s="200">
        <v>0</v>
      </c>
      <c r="Y46" s="200">
        <v>0</v>
      </c>
      <c r="Z46" s="200">
        <v>0</v>
      </c>
      <c r="AA46" s="200">
        <v>0</v>
      </c>
      <c r="AB46" s="200">
        <v>0</v>
      </c>
      <c r="AC46" s="200">
        <v>0</v>
      </c>
      <c r="AD46" s="200">
        <v>0</v>
      </c>
      <c r="AE46" s="200">
        <v>0</v>
      </c>
      <c r="AF46" s="198" t="s">
        <v>1190</v>
      </c>
      <c r="AG46" s="37"/>
    </row>
    <row r="47" spans="1:33" ht="15" customHeight="1">
      <c r="A47" s="36" t="s">
        <v>253</v>
      </c>
      <c r="B47" s="199" t="s">
        <v>254</v>
      </c>
      <c r="C47" s="200">
        <v>0.51516300000000004</v>
      </c>
      <c r="D47" s="200">
        <v>1.02989</v>
      </c>
      <c r="E47" s="200">
        <v>1.6141289999999999</v>
      </c>
      <c r="F47" s="200">
        <v>2.1038670000000002</v>
      </c>
      <c r="G47" s="200">
        <v>2.7049910000000001</v>
      </c>
      <c r="H47" s="200">
        <v>3.499511</v>
      </c>
      <c r="I47" s="200">
        <v>4.5404369999999998</v>
      </c>
      <c r="J47" s="200">
        <v>5.9096029999999997</v>
      </c>
      <c r="K47" s="200">
        <v>7.4006509999999999</v>
      </c>
      <c r="L47" s="200">
        <v>9.1702840000000005</v>
      </c>
      <c r="M47" s="200">
        <v>11.444215</v>
      </c>
      <c r="N47" s="200">
        <v>14.161068</v>
      </c>
      <c r="O47" s="200">
        <v>17.293554</v>
      </c>
      <c r="P47" s="200">
        <v>20.907318</v>
      </c>
      <c r="Q47" s="200">
        <v>24.839417000000001</v>
      </c>
      <c r="R47" s="200">
        <v>29.211893</v>
      </c>
      <c r="S47" s="200">
        <v>34.020896999999998</v>
      </c>
      <c r="T47" s="200">
        <v>39.055110999999997</v>
      </c>
      <c r="U47" s="200">
        <v>44.546832999999999</v>
      </c>
      <c r="V47" s="200">
        <v>50.726470999999997</v>
      </c>
      <c r="W47" s="200">
        <v>57.249889000000003</v>
      </c>
      <c r="X47" s="200">
        <v>63.815086000000001</v>
      </c>
      <c r="Y47" s="200">
        <v>70.632087999999996</v>
      </c>
      <c r="Z47" s="200">
        <v>77.703888000000006</v>
      </c>
      <c r="AA47" s="200">
        <v>85.240448000000001</v>
      </c>
      <c r="AB47" s="200">
        <v>94.454329999999999</v>
      </c>
      <c r="AC47" s="200">
        <v>103.730484</v>
      </c>
      <c r="AD47" s="200">
        <v>112.465706</v>
      </c>
      <c r="AE47" s="200">
        <v>121.52919799999999</v>
      </c>
      <c r="AF47" s="198">
        <v>0.21546000000000001</v>
      </c>
      <c r="AG47" s="37"/>
    </row>
    <row r="48" spans="1:33" ht="12" customHeight="1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>
      <c r="A49" s="36" t="s">
        <v>255</v>
      </c>
      <c r="B49" s="201" t="s">
        <v>256</v>
      </c>
      <c r="C49" s="197">
        <v>98.239020999999994</v>
      </c>
      <c r="D49" s="197">
        <v>98.920753000000005</v>
      </c>
      <c r="E49" s="197">
        <v>98.114661999999996</v>
      </c>
      <c r="F49" s="197">
        <v>97.346069</v>
      </c>
      <c r="G49" s="197">
        <v>96.685867000000002</v>
      </c>
      <c r="H49" s="197">
        <v>95.823470999999998</v>
      </c>
      <c r="I49" s="197">
        <v>94.964698999999996</v>
      </c>
      <c r="J49" s="197">
        <v>93.890502999999995</v>
      </c>
      <c r="K49" s="197">
        <v>92.919189000000003</v>
      </c>
      <c r="L49" s="197">
        <v>92.029815999999997</v>
      </c>
      <c r="M49" s="197">
        <v>91.401107999999994</v>
      </c>
      <c r="N49" s="197">
        <v>90.674225000000007</v>
      </c>
      <c r="O49" s="197">
        <v>89.934028999999995</v>
      </c>
      <c r="P49" s="197">
        <v>89.168869000000001</v>
      </c>
      <c r="Q49" s="197">
        <v>88.333008000000007</v>
      </c>
      <c r="R49" s="197">
        <v>87.614966999999993</v>
      </c>
      <c r="S49" s="197">
        <v>86.833350999999993</v>
      </c>
      <c r="T49" s="197">
        <v>86.156693000000004</v>
      </c>
      <c r="U49" s="197">
        <v>85.473595000000003</v>
      </c>
      <c r="V49" s="197">
        <v>84.846123000000006</v>
      </c>
      <c r="W49" s="197">
        <v>84.273765999999995</v>
      </c>
      <c r="X49" s="197">
        <v>83.705399</v>
      </c>
      <c r="Y49" s="197">
        <v>83.103454999999997</v>
      </c>
      <c r="Z49" s="197">
        <v>82.418205</v>
      </c>
      <c r="AA49" s="197">
        <v>81.856209000000007</v>
      </c>
      <c r="AB49" s="197">
        <v>81.249022999999994</v>
      </c>
      <c r="AC49" s="197">
        <v>80.573120000000003</v>
      </c>
      <c r="AD49" s="197">
        <v>79.990395000000007</v>
      </c>
      <c r="AE49" s="197">
        <v>79.592849999999999</v>
      </c>
      <c r="AF49" s="195">
        <v>-7.489E-3</v>
      </c>
      <c r="AG49" s="37"/>
    </row>
    <row r="50" spans="1:33" ht="15" customHeight="1">
      <c r="A50" s="36" t="s">
        <v>257</v>
      </c>
      <c r="B50" s="199" t="s">
        <v>220</v>
      </c>
      <c r="C50" s="200">
        <v>95.724982999999995</v>
      </c>
      <c r="D50" s="200">
        <v>96.410872999999995</v>
      </c>
      <c r="E50" s="200">
        <v>95.648369000000002</v>
      </c>
      <c r="F50" s="200">
        <v>94.922400999999994</v>
      </c>
      <c r="G50" s="200">
        <v>94.299674999999993</v>
      </c>
      <c r="H50" s="200">
        <v>93.480141000000003</v>
      </c>
      <c r="I50" s="200">
        <v>92.663535999999993</v>
      </c>
      <c r="J50" s="200">
        <v>91.636002000000005</v>
      </c>
      <c r="K50" s="200">
        <v>90.709732000000002</v>
      </c>
      <c r="L50" s="200">
        <v>89.864052000000001</v>
      </c>
      <c r="M50" s="200">
        <v>89.271820000000005</v>
      </c>
      <c r="N50" s="200">
        <v>88.583907999999994</v>
      </c>
      <c r="O50" s="200">
        <v>87.881882000000004</v>
      </c>
      <c r="P50" s="200">
        <v>87.154610000000005</v>
      </c>
      <c r="Q50" s="200">
        <v>86.355025999999995</v>
      </c>
      <c r="R50" s="200">
        <v>85.672011999999995</v>
      </c>
      <c r="S50" s="200">
        <v>84.929305999999997</v>
      </c>
      <c r="T50" s="200">
        <v>84.290549999999996</v>
      </c>
      <c r="U50" s="200">
        <v>83.598647999999997</v>
      </c>
      <c r="V50" s="200">
        <v>82.885955999999993</v>
      </c>
      <c r="W50" s="200">
        <v>82.221778999999998</v>
      </c>
      <c r="X50" s="200">
        <v>81.555756000000002</v>
      </c>
      <c r="Y50" s="200">
        <v>80.850998000000004</v>
      </c>
      <c r="Z50" s="200">
        <v>80.058989999999994</v>
      </c>
      <c r="AA50" s="200">
        <v>79.380050999999995</v>
      </c>
      <c r="AB50" s="200">
        <v>78.650115999999997</v>
      </c>
      <c r="AC50" s="200">
        <v>77.846335999999994</v>
      </c>
      <c r="AD50" s="200">
        <v>77.124741</v>
      </c>
      <c r="AE50" s="200">
        <v>76.572761999999997</v>
      </c>
      <c r="AF50" s="198">
        <v>-7.9410000000000001E-3</v>
      </c>
      <c r="AG50" s="37"/>
    </row>
    <row r="51" spans="1:33" ht="15" customHeight="1">
      <c r="A51" s="36" t="s">
        <v>258</v>
      </c>
      <c r="B51" s="199" t="s">
        <v>259</v>
      </c>
      <c r="C51" s="200">
        <v>1.875904</v>
      </c>
      <c r="D51" s="200">
        <v>1.8078829999999999</v>
      </c>
      <c r="E51" s="200">
        <v>1.7136819999999999</v>
      </c>
      <c r="F51" s="200">
        <v>1.621937</v>
      </c>
      <c r="G51" s="200">
        <v>1.5413140000000001</v>
      </c>
      <c r="H51" s="200">
        <v>1.455168</v>
      </c>
      <c r="I51" s="200">
        <v>1.371278</v>
      </c>
      <c r="J51" s="200">
        <v>1.2863249999999999</v>
      </c>
      <c r="K51" s="200">
        <v>1.1999850000000001</v>
      </c>
      <c r="L51" s="200">
        <v>1.1125510000000001</v>
      </c>
      <c r="M51" s="200">
        <v>1.0315639999999999</v>
      </c>
      <c r="N51" s="200">
        <v>0.94839600000000002</v>
      </c>
      <c r="O51" s="200">
        <v>0.86860599999999999</v>
      </c>
      <c r="P51" s="200">
        <v>0.79182399999999997</v>
      </c>
      <c r="Q51" s="200">
        <v>0.72530600000000001</v>
      </c>
      <c r="R51" s="200">
        <v>0.65481</v>
      </c>
      <c r="S51" s="200">
        <v>0.57531900000000002</v>
      </c>
      <c r="T51" s="200">
        <v>0.49192999999999998</v>
      </c>
      <c r="U51" s="200">
        <v>0.417902</v>
      </c>
      <c r="V51" s="200">
        <v>0.41475499999999998</v>
      </c>
      <c r="W51" s="200">
        <v>0.41187499999999999</v>
      </c>
      <c r="X51" s="200">
        <v>0.40901599999999999</v>
      </c>
      <c r="Y51" s="200">
        <v>0.40599000000000002</v>
      </c>
      <c r="Z51" s="200">
        <v>0.40254800000000002</v>
      </c>
      <c r="AA51" s="200">
        <v>0.39974100000000001</v>
      </c>
      <c r="AB51" s="200">
        <v>0.396733</v>
      </c>
      <c r="AC51" s="200">
        <v>0.39335599999999998</v>
      </c>
      <c r="AD51" s="200">
        <v>0.39045299999999999</v>
      </c>
      <c r="AE51" s="200">
        <v>0.38850499999999999</v>
      </c>
      <c r="AF51" s="198">
        <v>-5.4682000000000001E-2</v>
      </c>
      <c r="AG51" s="37"/>
    </row>
    <row r="52" spans="1:33" ht="15" customHeight="1">
      <c r="A52" s="36" t="s">
        <v>260</v>
      </c>
      <c r="B52" s="199" t="s">
        <v>252</v>
      </c>
      <c r="C52" s="200">
        <v>0</v>
      </c>
      <c r="D52" s="200">
        <v>0</v>
      </c>
      <c r="E52" s="200">
        <v>0</v>
      </c>
      <c r="F52" s="200">
        <v>0</v>
      </c>
      <c r="G52" s="200">
        <v>0</v>
      </c>
      <c r="H52" s="200">
        <v>0</v>
      </c>
      <c r="I52" s="200">
        <v>0</v>
      </c>
      <c r="J52" s="200">
        <v>0</v>
      </c>
      <c r="K52" s="200">
        <v>0</v>
      </c>
      <c r="L52" s="200">
        <v>0</v>
      </c>
      <c r="M52" s="200">
        <v>0</v>
      </c>
      <c r="N52" s="200">
        <v>0</v>
      </c>
      <c r="O52" s="200">
        <v>0</v>
      </c>
      <c r="P52" s="200">
        <v>0</v>
      </c>
      <c r="Q52" s="200">
        <v>0</v>
      </c>
      <c r="R52" s="200">
        <v>0</v>
      </c>
      <c r="S52" s="200">
        <v>0</v>
      </c>
      <c r="T52" s="200">
        <v>0</v>
      </c>
      <c r="U52" s="200">
        <v>0</v>
      </c>
      <c r="V52" s="200">
        <v>0</v>
      </c>
      <c r="W52" s="200">
        <v>0</v>
      </c>
      <c r="X52" s="200">
        <v>0</v>
      </c>
      <c r="Y52" s="200">
        <v>0</v>
      </c>
      <c r="Z52" s="200">
        <v>0</v>
      </c>
      <c r="AA52" s="200">
        <v>0</v>
      </c>
      <c r="AB52" s="200">
        <v>0</v>
      </c>
      <c r="AC52" s="200">
        <v>0</v>
      </c>
      <c r="AD52" s="200">
        <v>0</v>
      </c>
      <c r="AE52" s="200">
        <v>0</v>
      </c>
      <c r="AF52" s="198" t="s">
        <v>1190</v>
      </c>
      <c r="AG52" s="37"/>
    </row>
    <row r="53" spans="1:33" ht="15" customHeight="1">
      <c r="A53" s="36" t="s">
        <v>261</v>
      </c>
      <c r="B53" s="199" t="s">
        <v>254</v>
      </c>
      <c r="C53" s="200">
        <v>0.638131</v>
      </c>
      <c r="D53" s="200">
        <v>0.70199999999999996</v>
      </c>
      <c r="E53" s="200">
        <v>0.75260700000000003</v>
      </c>
      <c r="F53" s="200">
        <v>0.80172500000000002</v>
      </c>
      <c r="G53" s="200">
        <v>0.84487999999999996</v>
      </c>
      <c r="H53" s="200">
        <v>0.88815699999999997</v>
      </c>
      <c r="I53" s="200">
        <v>0.92988400000000004</v>
      </c>
      <c r="J53" s="200">
        <v>0.96818099999999996</v>
      </c>
      <c r="K53" s="200">
        <v>1.009477</v>
      </c>
      <c r="L53" s="200">
        <v>1.053212</v>
      </c>
      <c r="M53" s="200">
        <v>1.0977250000000001</v>
      </c>
      <c r="N53" s="200">
        <v>1.1419189999999999</v>
      </c>
      <c r="O53" s="200">
        <v>1.183538</v>
      </c>
      <c r="P53" s="200">
        <v>1.2224330000000001</v>
      </c>
      <c r="Q53" s="200">
        <v>1.252678</v>
      </c>
      <c r="R53" s="200">
        <v>1.2881480000000001</v>
      </c>
      <c r="S53" s="200">
        <v>1.3287279999999999</v>
      </c>
      <c r="T53" s="200">
        <v>1.374214</v>
      </c>
      <c r="U53" s="200">
        <v>1.4570460000000001</v>
      </c>
      <c r="V53" s="200">
        <v>1.54541</v>
      </c>
      <c r="W53" s="200">
        <v>1.640115</v>
      </c>
      <c r="X53" s="200">
        <v>1.7406269999999999</v>
      </c>
      <c r="Y53" s="200">
        <v>1.8464670000000001</v>
      </c>
      <c r="Z53" s="200">
        <v>1.956663</v>
      </c>
      <c r="AA53" s="200">
        <v>2.0764179999999999</v>
      </c>
      <c r="AB53" s="200">
        <v>2.2021730000000002</v>
      </c>
      <c r="AC53" s="200">
        <v>2.3334239999999999</v>
      </c>
      <c r="AD53" s="200">
        <v>2.4752070000000002</v>
      </c>
      <c r="AE53" s="200">
        <v>2.6315870000000001</v>
      </c>
      <c r="AF53" s="198">
        <v>5.1901999999999997E-2</v>
      </c>
      <c r="AG53" s="37"/>
    </row>
    <row r="54" spans="1:33" ht="12" customHeight="1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>
      <c r="A55" s="36" t="s">
        <v>262</v>
      </c>
      <c r="B55" s="201" t="s">
        <v>263</v>
      </c>
      <c r="C55" s="197">
        <v>935.02770999999996</v>
      </c>
      <c r="D55" s="197">
        <v>881.83038299999998</v>
      </c>
      <c r="E55" s="197">
        <v>877.72729500000003</v>
      </c>
      <c r="F55" s="197">
        <v>878.60412599999995</v>
      </c>
      <c r="G55" s="197">
        <v>871.25030500000003</v>
      </c>
      <c r="H55" s="197">
        <v>868.44872999999995</v>
      </c>
      <c r="I55" s="197">
        <v>862.68933100000004</v>
      </c>
      <c r="J55" s="197">
        <v>859.14196800000002</v>
      </c>
      <c r="K55" s="197">
        <v>856.63439900000003</v>
      </c>
      <c r="L55" s="197">
        <v>857.13647500000002</v>
      </c>
      <c r="M55" s="197">
        <v>857.43701199999998</v>
      </c>
      <c r="N55" s="197">
        <v>858.00024399999995</v>
      </c>
      <c r="O55" s="197">
        <v>857.76019299999996</v>
      </c>
      <c r="P55" s="197">
        <v>858.217896</v>
      </c>
      <c r="Q55" s="197">
        <v>857.54724099999999</v>
      </c>
      <c r="R55" s="197">
        <v>857.61346400000002</v>
      </c>
      <c r="S55" s="197">
        <v>857.63464399999998</v>
      </c>
      <c r="T55" s="197">
        <v>857.34979199999998</v>
      </c>
      <c r="U55" s="197">
        <v>857.24542199999996</v>
      </c>
      <c r="V55" s="197">
        <v>857.30096400000002</v>
      </c>
      <c r="W55" s="197">
        <v>857.82971199999997</v>
      </c>
      <c r="X55" s="197">
        <v>857.81982400000004</v>
      </c>
      <c r="Y55" s="197">
        <v>858.04791299999999</v>
      </c>
      <c r="Z55" s="197">
        <v>858.06762700000002</v>
      </c>
      <c r="AA55" s="197">
        <v>860.63342299999999</v>
      </c>
      <c r="AB55" s="197">
        <v>860.92425500000002</v>
      </c>
      <c r="AC55" s="197">
        <v>859.83441200000004</v>
      </c>
      <c r="AD55" s="197">
        <v>859.12170400000002</v>
      </c>
      <c r="AE55" s="197">
        <v>858.094604</v>
      </c>
      <c r="AF55" s="195">
        <v>-3.0620000000000001E-3</v>
      </c>
      <c r="AG55" s="37"/>
    </row>
    <row r="56" spans="1:33" ht="15" customHeight="1">
      <c r="A56" s="36" t="s">
        <v>264</v>
      </c>
      <c r="B56" s="199" t="s">
        <v>220</v>
      </c>
      <c r="C56" s="200">
        <v>222.93867499999999</v>
      </c>
      <c r="D56" s="200">
        <v>318.21374500000002</v>
      </c>
      <c r="E56" s="200">
        <v>318.50683600000002</v>
      </c>
      <c r="F56" s="200">
        <v>321.42748999999998</v>
      </c>
      <c r="G56" s="200">
        <v>326.40893599999998</v>
      </c>
      <c r="H56" s="200">
        <v>331.75039700000002</v>
      </c>
      <c r="I56" s="200">
        <v>339.13262900000001</v>
      </c>
      <c r="J56" s="200">
        <v>343.65380900000002</v>
      </c>
      <c r="K56" s="200">
        <v>348.44000199999999</v>
      </c>
      <c r="L56" s="200">
        <v>348.61184700000001</v>
      </c>
      <c r="M56" s="200">
        <v>349.93618800000002</v>
      </c>
      <c r="N56" s="200">
        <v>351.71850599999999</v>
      </c>
      <c r="O56" s="200">
        <v>354.40063500000002</v>
      </c>
      <c r="P56" s="200">
        <v>355.17700200000002</v>
      </c>
      <c r="Q56" s="200">
        <v>356.67022700000001</v>
      </c>
      <c r="R56" s="200">
        <v>356.87670900000001</v>
      </c>
      <c r="S56" s="200">
        <v>358.82894900000002</v>
      </c>
      <c r="T56" s="200">
        <v>358.93920900000001</v>
      </c>
      <c r="U56" s="200">
        <v>360.572205</v>
      </c>
      <c r="V56" s="200">
        <v>361.26196299999998</v>
      </c>
      <c r="W56" s="200">
        <v>361.28478999999999</v>
      </c>
      <c r="X56" s="200">
        <v>360.64623999999998</v>
      </c>
      <c r="Y56" s="200">
        <v>360.38775600000002</v>
      </c>
      <c r="Z56" s="200">
        <v>360.05560300000002</v>
      </c>
      <c r="AA56" s="200">
        <v>358.46176100000002</v>
      </c>
      <c r="AB56" s="200">
        <v>357.26376299999998</v>
      </c>
      <c r="AC56" s="200">
        <v>357.07412699999998</v>
      </c>
      <c r="AD56" s="200">
        <v>355.22808800000001</v>
      </c>
      <c r="AE56" s="200">
        <v>354.51147500000002</v>
      </c>
      <c r="AF56" s="198">
        <v>1.6704E-2</v>
      </c>
      <c r="AG56" s="37"/>
    </row>
    <row r="57" spans="1:33" ht="15" customHeight="1">
      <c r="A57" s="36" t="s">
        <v>265</v>
      </c>
      <c r="B57" s="199" t="s">
        <v>259</v>
      </c>
      <c r="C57" s="200">
        <v>685.66516100000001</v>
      </c>
      <c r="D57" s="200">
        <v>532.149719</v>
      </c>
      <c r="E57" s="200">
        <v>519.35320999999999</v>
      </c>
      <c r="F57" s="200">
        <v>520.34844999999996</v>
      </c>
      <c r="G57" s="200">
        <v>497.46441700000003</v>
      </c>
      <c r="H57" s="200">
        <v>487.75363199999998</v>
      </c>
      <c r="I57" s="200">
        <v>469.75631700000002</v>
      </c>
      <c r="J57" s="200">
        <v>458.26986699999998</v>
      </c>
      <c r="K57" s="200">
        <v>449.82733200000001</v>
      </c>
      <c r="L57" s="200">
        <v>449.95632899999998</v>
      </c>
      <c r="M57" s="200">
        <v>449.27517699999999</v>
      </c>
      <c r="N57" s="200">
        <v>449.44375600000001</v>
      </c>
      <c r="O57" s="200">
        <v>447.34497099999999</v>
      </c>
      <c r="P57" s="200">
        <v>447.23684700000001</v>
      </c>
      <c r="Q57" s="200">
        <v>444.02316300000001</v>
      </c>
      <c r="R57" s="200">
        <v>442.96899400000001</v>
      </c>
      <c r="S57" s="200">
        <v>441.815674</v>
      </c>
      <c r="T57" s="200">
        <v>439.63165300000003</v>
      </c>
      <c r="U57" s="200">
        <v>437.97662400000002</v>
      </c>
      <c r="V57" s="200">
        <v>436.76757800000001</v>
      </c>
      <c r="W57" s="200">
        <v>436.80938700000002</v>
      </c>
      <c r="X57" s="200">
        <v>435.24386600000003</v>
      </c>
      <c r="Y57" s="200">
        <v>434.29315200000002</v>
      </c>
      <c r="Z57" s="200">
        <v>432.733093</v>
      </c>
      <c r="AA57" s="200">
        <v>438.45755000000003</v>
      </c>
      <c r="AB57" s="200">
        <v>437.70047</v>
      </c>
      <c r="AC57" s="200">
        <v>432.92089800000002</v>
      </c>
      <c r="AD57" s="200">
        <v>429.24749800000001</v>
      </c>
      <c r="AE57" s="200">
        <v>424.56079099999999</v>
      </c>
      <c r="AF57" s="198">
        <v>-1.6972999999999999E-2</v>
      </c>
      <c r="AG57" s="37"/>
    </row>
    <row r="58" spans="1:33" ht="15" customHeight="1">
      <c r="A58" s="36" t="s">
        <v>266</v>
      </c>
      <c r="B58" s="199" t="s">
        <v>252</v>
      </c>
      <c r="C58" s="200">
        <v>0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I58" s="200">
        <v>0</v>
      </c>
      <c r="J58" s="200">
        <v>0</v>
      </c>
      <c r="K58" s="200">
        <v>0</v>
      </c>
      <c r="L58" s="200">
        <v>0</v>
      </c>
      <c r="M58" s="200">
        <v>0</v>
      </c>
      <c r="N58" s="200">
        <v>0</v>
      </c>
      <c r="O58" s="200">
        <v>0</v>
      </c>
      <c r="P58" s="200">
        <v>0</v>
      </c>
      <c r="Q58" s="200">
        <v>0</v>
      </c>
      <c r="R58" s="200">
        <v>0</v>
      </c>
      <c r="S58" s="200">
        <v>0</v>
      </c>
      <c r="T58" s="200">
        <v>0</v>
      </c>
      <c r="U58" s="200">
        <v>0</v>
      </c>
      <c r="V58" s="200">
        <v>0</v>
      </c>
      <c r="W58" s="200">
        <v>0</v>
      </c>
      <c r="X58" s="200">
        <v>0</v>
      </c>
      <c r="Y58" s="200">
        <v>0</v>
      </c>
      <c r="Z58" s="200">
        <v>0</v>
      </c>
      <c r="AA58" s="200">
        <v>0</v>
      </c>
      <c r="AB58" s="200">
        <v>0</v>
      </c>
      <c r="AC58" s="200">
        <v>0</v>
      </c>
      <c r="AD58" s="200">
        <v>0</v>
      </c>
      <c r="AE58" s="200">
        <v>0</v>
      </c>
      <c r="AF58" s="198" t="s">
        <v>1190</v>
      </c>
      <c r="AG58" s="37"/>
    </row>
    <row r="59" spans="1:33" ht="15" customHeight="1">
      <c r="A59" s="36" t="s">
        <v>267</v>
      </c>
      <c r="B59" s="199" t="s">
        <v>254</v>
      </c>
      <c r="C59" s="200">
        <v>26.423862</v>
      </c>
      <c r="D59" s="200">
        <v>31.466925</v>
      </c>
      <c r="E59" s="200">
        <v>39.867241</v>
      </c>
      <c r="F59" s="200">
        <v>36.828189999999999</v>
      </c>
      <c r="G59" s="200">
        <v>47.376953</v>
      </c>
      <c r="H59" s="200">
        <v>48.944679000000001</v>
      </c>
      <c r="I59" s="200">
        <v>53.800423000000002</v>
      </c>
      <c r="J59" s="200">
        <v>57.218277</v>
      </c>
      <c r="K59" s="200">
        <v>58.367088000000003</v>
      </c>
      <c r="L59" s="200">
        <v>58.568268000000003</v>
      </c>
      <c r="M59" s="200">
        <v>58.225639000000001</v>
      </c>
      <c r="N59" s="200">
        <v>56.838042999999999</v>
      </c>
      <c r="O59" s="200">
        <v>56.014595</v>
      </c>
      <c r="P59" s="200">
        <v>55.804080999999996</v>
      </c>
      <c r="Q59" s="200">
        <v>56.853912000000001</v>
      </c>
      <c r="R59" s="200">
        <v>57.767783999999999</v>
      </c>
      <c r="S59" s="200">
        <v>56.989986000000002</v>
      </c>
      <c r="T59" s="200">
        <v>58.778945999999998</v>
      </c>
      <c r="U59" s="200">
        <v>58.696617000000003</v>
      </c>
      <c r="V59" s="200">
        <v>59.2714</v>
      </c>
      <c r="W59" s="200">
        <v>59.735518999999996</v>
      </c>
      <c r="X59" s="200">
        <v>61.929656999999999</v>
      </c>
      <c r="Y59" s="200">
        <v>63.367027</v>
      </c>
      <c r="Z59" s="200">
        <v>65.278946000000005</v>
      </c>
      <c r="AA59" s="200">
        <v>63.714081</v>
      </c>
      <c r="AB59" s="200">
        <v>65.960021999999995</v>
      </c>
      <c r="AC59" s="200">
        <v>69.839432000000002</v>
      </c>
      <c r="AD59" s="200">
        <v>74.646148999999994</v>
      </c>
      <c r="AE59" s="200">
        <v>79.022368999999998</v>
      </c>
      <c r="AF59" s="198">
        <v>3.9898999999999997E-2</v>
      </c>
      <c r="AG59" s="37"/>
    </row>
    <row r="60" spans="1:33" ht="12" customHeight="1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>
      <c r="A61" s="36" t="s">
        <v>268</v>
      </c>
      <c r="B61" s="201" t="s">
        <v>269</v>
      </c>
      <c r="C61" s="197">
        <v>2802.8073730000001</v>
      </c>
      <c r="D61" s="197">
        <v>3008.1679690000001</v>
      </c>
      <c r="E61" s="197">
        <v>3051.2026369999999</v>
      </c>
      <c r="F61" s="197">
        <v>3057.110596</v>
      </c>
      <c r="G61" s="197">
        <v>3095.898193</v>
      </c>
      <c r="H61" s="197">
        <v>3134.226807</v>
      </c>
      <c r="I61" s="197">
        <v>3164.5515140000002</v>
      </c>
      <c r="J61" s="197">
        <v>3187.108154</v>
      </c>
      <c r="K61" s="197">
        <v>3202.938232</v>
      </c>
      <c r="L61" s="197">
        <v>3218.7827149999998</v>
      </c>
      <c r="M61" s="197">
        <v>3243.936279</v>
      </c>
      <c r="N61" s="197">
        <v>3270.4479980000001</v>
      </c>
      <c r="O61" s="197">
        <v>3294.4030760000001</v>
      </c>
      <c r="P61" s="197">
        <v>3322.9240719999998</v>
      </c>
      <c r="Q61" s="197">
        <v>3359.8247070000002</v>
      </c>
      <c r="R61" s="197">
        <v>3403.8945309999999</v>
      </c>
      <c r="S61" s="197">
        <v>3450.171875</v>
      </c>
      <c r="T61" s="197">
        <v>3498.4882809999999</v>
      </c>
      <c r="U61" s="197">
        <v>3554.6437989999999</v>
      </c>
      <c r="V61" s="197">
        <v>3608.4033199999999</v>
      </c>
      <c r="W61" s="197">
        <v>3663.0974120000001</v>
      </c>
      <c r="X61" s="197">
        <v>3718.6245119999999</v>
      </c>
      <c r="Y61" s="197">
        <v>3774.0097660000001</v>
      </c>
      <c r="Z61" s="197">
        <v>3827.9187010000001</v>
      </c>
      <c r="AA61" s="197">
        <v>3880.4333499999998</v>
      </c>
      <c r="AB61" s="197">
        <v>3936.7380370000001</v>
      </c>
      <c r="AC61" s="197">
        <v>3993.6040039999998</v>
      </c>
      <c r="AD61" s="197">
        <v>4049.650635</v>
      </c>
      <c r="AE61" s="197">
        <v>4112.1577150000003</v>
      </c>
      <c r="AF61" s="195">
        <v>1.3783999999999999E-2</v>
      </c>
      <c r="AG61" s="37"/>
    </row>
    <row r="62" spans="1:33" ht="15" customHeight="1">
      <c r="A62" s="36" t="s">
        <v>270</v>
      </c>
      <c r="B62" s="199" t="s">
        <v>271</v>
      </c>
      <c r="C62" s="200">
        <v>2780.3857419999999</v>
      </c>
      <c r="D62" s="200">
        <v>2985.7573240000002</v>
      </c>
      <c r="E62" s="200">
        <v>3028.8010250000002</v>
      </c>
      <c r="F62" s="200">
        <v>3034.7165530000002</v>
      </c>
      <c r="G62" s="200">
        <v>3073.5104980000001</v>
      </c>
      <c r="H62" s="200">
        <v>3111.8442380000001</v>
      </c>
      <c r="I62" s="200">
        <v>3142.173096</v>
      </c>
      <c r="J62" s="200">
        <v>3164.733154</v>
      </c>
      <c r="K62" s="200">
        <v>3180.5661620000001</v>
      </c>
      <c r="L62" s="200">
        <v>3196.413086</v>
      </c>
      <c r="M62" s="200">
        <v>3221.5686040000001</v>
      </c>
      <c r="N62" s="200">
        <v>3248.0820309999999</v>
      </c>
      <c r="O62" s="200">
        <v>3272.0385740000002</v>
      </c>
      <c r="P62" s="200">
        <v>3300.560547</v>
      </c>
      <c r="Q62" s="200">
        <v>3337.4621579999998</v>
      </c>
      <c r="R62" s="200">
        <v>3381.5327149999998</v>
      </c>
      <c r="S62" s="200">
        <v>3427.8107909999999</v>
      </c>
      <c r="T62" s="200">
        <v>3476.1276859999998</v>
      </c>
      <c r="U62" s="200">
        <v>3532.2836910000001</v>
      </c>
      <c r="V62" s="200">
        <v>3586.0437010000001</v>
      </c>
      <c r="W62" s="200">
        <v>3640.7380370000001</v>
      </c>
      <c r="X62" s="200">
        <v>3696.2653810000002</v>
      </c>
      <c r="Y62" s="200">
        <v>3751.6508789999998</v>
      </c>
      <c r="Z62" s="200">
        <v>3805.5598140000002</v>
      </c>
      <c r="AA62" s="200">
        <v>3858.0747070000002</v>
      </c>
      <c r="AB62" s="200">
        <v>3914.3793949999999</v>
      </c>
      <c r="AC62" s="200">
        <v>3971.2456050000001</v>
      </c>
      <c r="AD62" s="200">
        <v>4027.2922359999998</v>
      </c>
      <c r="AE62" s="200">
        <v>4089.7993160000001</v>
      </c>
      <c r="AF62" s="198">
        <v>1.3878E-2</v>
      </c>
      <c r="AG62" s="37"/>
    </row>
    <row r="63" spans="1:33" ht="15" customHeight="1">
      <c r="A63" s="36" t="s">
        <v>272</v>
      </c>
      <c r="B63" s="199" t="s">
        <v>77</v>
      </c>
      <c r="C63" s="200">
        <v>22.421617999999999</v>
      </c>
      <c r="D63" s="200">
        <v>22.410634999999999</v>
      </c>
      <c r="E63" s="200">
        <v>22.401547999999998</v>
      </c>
      <c r="F63" s="200">
        <v>22.394031999999999</v>
      </c>
      <c r="G63" s="200">
        <v>22.387812</v>
      </c>
      <c r="H63" s="200">
        <v>22.382666</v>
      </c>
      <c r="I63" s="200">
        <v>22.378406999999999</v>
      </c>
      <c r="J63" s="200">
        <v>22.374884000000002</v>
      </c>
      <c r="K63" s="200">
        <v>22.371969</v>
      </c>
      <c r="L63" s="200">
        <v>22.369558000000001</v>
      </c>
      <c r="M63" s="200">
        <v>22.367563000000001</v>
      </c>
      <c r="N63" s="200">
        <v>22.365911000000001</v>
      </c>
      <c r="O63" s="200">
        <v>22.364546000000001</v>
      </c>
      <c r="P63" s="200">
        <v>22.363416999999998</v>
      </c>
      <c r="Q63" s="200">
        <v>22.362480000000001</v>
      </c>
      <c r="R63" s="200">
        <v>22.361708</v>
      </c>
      <c r="S63" s="200">
        <v>22.361066999999998</v>
      </c>
      <c r="T63" s="200">
        <v>22.360537999999998</v>
      </c>
      <c r="U63" s="200">
        <v>22.360099999999999</v>
      </c>
      <c r="V63" s="200">
        <v>22.359736999999999</v>
      </c>
      <c r="W63" s="200">
        <v>22.359438000000001</v>
      </c>
      <c r="X63" s="200">
        <v>22.359190000000002</v>
      </c>
      <c r="Y63" s="200">
        <v>22.358984</v>
      </c>
      <c r="Z63" s="200">
        <v>22.358813999999999</v>
      </c>
      <c r="AA63" s="200">
        <v>22.358673</v>
      </c>
      <c r="AB63" s="200">
        <v>22.358557000000001</v>
      </c>
      <c r="AC63" s="200">
        <v>22.358460999999998</v>
      </c>
      <c r="AD63" s="200">
        <v>22.358381000000001</v>
      </c>
      <c r="AE63" s="200">
        <v>22.358315000000001</v>
      </c>
      <c r="AF63" s="198">
        <v>-1.01E-4</v>
      </c>
      <c r="AG63" s="37"/>
    </row>
    <row r="64" spans="1:33" ht="12" customHeight="1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>
      <c r="A65" s="36" t="s">
        <v>273</v>
      </c>
      <c r="B65" s="201" t="s">
        <v>274</v>
      </c>
      <c r="C65" s="197">
        <v>430.83187900000001</v>
      </c>
      <c r="D65" s="197">
        <v>433.13122600000003</v>
      </c>
      <c r="E65" s="197">
        <v>433.96752900000001</v>
      </c>
      <c r="F65" s="197">
        <v>434.62820399999998</v>
      </c>
      <c r="G65" s="197">
        <v>435.16168199999998</v>
      </c>
      <c r="H65" s="197">
        <v>435.947113</v>
      </c>
      <c r="I65" s="197">
        <v>436.50567599999999</v>
      </c>
      <c r="J65" s="197">
        <v>436.95120200000002</v>
      </c>
      <c r="K65" s="197">
        <v>437.33203099999997</v>
      </c>
      <c r="L65" s="197">
        <v>437.57638500000002</v>
      </c>
      <c r="M65" s="197">
        <v>437.74392699999999</v>
      </c>
      <c r="N65" s="197">
        <v>437.826752</v>
      </c>
      <c r="O65" s="197">
        <v>437.85824600000001</v>
      </c>
      <c r="P65" s="197">
        <v>437.879456</v>
      </c>
      <c r="Q65" s="197">
        <v>438.00381499999997</v>
      </c>
      <c r="R65" s="197">
        <v>438.20288099999999</v>
      </c>
      <c r="S65" s="197">
        <v>438.41198700000001</v>
      </c>
      <c r="T65" s="197">
        <v>438.63055400000002</v>
      </c>
      <c r="U65" s="197">
        <v>438.85791</v>
      </c>
      <c r="V65" s="197">
        <v>439.09307899999999</v>
      </c>
      <c r="W65" s="197">
        <v>439.33535799999999</v>
      </c>
      <c r="X65" s="197">
        <v>439.584137</v>
      </c>
      <c r="Y65" s="197">
        <v>439.83880599999998</v>
      </c>
      <c r="Z65" s="197">
        <v>440.09887700000002</v>
      </c>
      <c r="AA65" s="197">
        <v>440.36389200000002</v>
      </c>
      <c r="AB65" s="197">
        <v>440.63324</v>
      </c>
      <c r="AC65" s="197">
        <v>440.906677</v>
      </c>
      <c r="AD65" s="197">
        <v>441.18383799999998</v>
      </c>
      <c r="AE65" s="197">
        <v>441.46450800000002</v>
      </c>
      <c r="AF65" s="195">
        <v>8.7100000000000003E-4</v>
      </c>
      <c r="AG65" s="37"/>
    </row>
    <row r="66" spans="1:33" ht="15" customHeight="1">
      <c r="A66" s="36" t="s">
        <v>275</v>
      </c>
      <c r="B66" s="199" t="s">
        <v>276</v>
      </c>
      <c r="C66" s="200">
        <v>334.448914</v>
      </c>
      <c r="D66" s="200">
        <v>336.233856</v>
      </c>
      <c r="E66" s="200">
        <v>336.88305700000001</v>
      </c>
      <c r="F66" s="200">
        <v>337.39593500000001</v>
      </c>
      <c r="G66" s="200">
        <v>337.81005900000002</v>
      </c>
      <c r="H66" s="200">
        <v>338.41980000000001</v>
      </c>
      <c r="I66" s="200">
        <v>338.85339399999998</v>
      </c>
      <c r="J66" s="200">
        <v>339.19924900000001</v>
      </c>
      <c r="K66" s="200">
        <v>339.49490400000002</v>
      </c>
      <c r="L66" s="200">
        <v>339.68457000000001</v>
      </c>
      <c r="M66" s="200">
        <v>339.81463600000001</v>
      </c>
      <c r="N66" s="200">
        <v>339.87893700000001</v>
      </c>
      <c r="O66" s="200">
        <v>339.90338100000002</v>
      </c>
      <c r="P66" s="200">
        <v>339.91986100000003</v>
      </c>
      <c r="Q66" s="200">
        <v>340.01638800000001</v>
      </c>
      <c r="R66" s="200">
        <v>340.170929</v>
      </c>
      <c r="S66" s="200">
        <v>340.33325200000002</v>
      </c>
      <c r="T66" s="200">
        <v>340.50292999999999</v>
      </c>
      <c r="U66" s="200">
        <v>340.67941300000001</v>
      </c>
      <c r="V66" s="200">
        <v>340.86196899999999</v>
      </c>
      <c r="W66" s="200">
        <v>341.050049</v>
      </c>
      <c r="X66" s="200">
        <v>341.24316399999998</v>
      </c>
      <c r="Y66" s="200">
        <v>341.44085699999999</v>
      </c>
      <c r="Z66" s="200">
        <v>341.64276100000001</v>
      </c>
      <c r="AA66" s="200">
        <v>341.84848</v>
      </c>
      <c r="AB66" s="200">
        <v>342.05758700000001</v>
      </c>
      <c r="AC66" s="200">
        <v>342.269836</v>
      </c>
      <c r="AD66" s="200">
        <v>342.48501599999997</v>
      </c>
      <c r="AE66" s="200">
        <v>342.70288099999999</v>
      </c>
      <c r="AF66" s="198">
        <v>8.7100000000000003E-4</v>
      </c>
      <c r="AG66" s="37"/>
    </row>
    <row r="67" spans="1:33" ht="15" customHeight="1">
      <c r="A67" s="36" t="s">
        <v>277</v>
      </c>
      <c r="B67" s="199" t="s">
        <v>250</v>
      </c>
      <c r="C67" s="200">
        <v>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I67" s="200">
        <v>0</v>
      </c>
      <c r="J67" s="200">
        <v>0</v>
      </c>
      <c r="K67" s="200">
        <v>0</v>
      </c>
      <c r="L67" s="200">
        <v>0</v>
      </c>
      <c r="M67" s="200">
        <v>0</v>
      </c>
      <c r="N67" s="200">
        <v>0</v>
      </c>
      <c r="O67" s="200">
        <v>0</v>
      </c>
      <c r="P67" s="200">
        <v>0</v>
      </c>
      <c r="Q67" s="200">
        <v>0</v>
      </c>
      <c r="R67" s="200">
        <v>0</v>
      </c>
      <c r="S67" s="200">
        <v>0</v>
      </c>
      <c r="T67" s="200">
        <v>0</v>
      </c>
      <c r="U67" s="200">
        <v>0</v>
      </c>
      <c r="V67" s="200">
        <v>0</v>
      </c>
      <c r="W67" s="200">
        <v>0</v>
      </c>
      <c r="X67" s="200">
        <v>0</v>
      </c>
      <c r="Y67" s="200">
        <v>0</v>
      </c>
      <c r="Z67" s="200">
        <v>0</v>
      </c>
      <c r="AA67" s="200">
        <v>0</v>
      </c>
      <c r="AB67" s="200">
        <v>0</v>
      </c>
      <c r="AC67" s="200">
        <v>0</v>
      </c>
      <c r="AD67" s="200">
        <v>0</v>
      </c>
      <c r="AE67" s="200">
        <v>0</v>
      </c>
      <c r="AF67" s="198" t="s">
        <v>1190</v>
      </c>
      <c r="AG67" s="37"/>
    </row>
    <row r="68" spans="1:33" ht="15" customHeight="1">
      <c r="A68" s="36" t="s">
        <v>278</v>
      </c>
      <c r="B68" s="199" t="s">
        <v>279</v>
      </c>
      <c r="C68" s="200">
        <v>96.382973000000007</v>
      </c>
      <c r="D68" s="200">
        <v>96.897368999999998</v>
      </c>
      <c r="E68" s="200">
        <v>97.084457</v>
      </c>
      <c r="F68" s="200">
        <v>97.232269000000002</v>
      </c>
      <c r="G68" s="200">
        <v>97.351607999999999</v>
      </c>
      <c r="H68" s="200">
        <v>97.527321000000001</v>
      </c>
      <c r="I68" s="200">
        <v>97.652275000000003</v>
      </c>
      <c r="J68" s="200">
        <v>97.751960999999994</v>
      </c>
      <c r="K68" s="200">
        <v>97.837142999999998</v>
      </c>
      <c r="L68" s="200">
        <v>97.891814999999994</v>
      </c>
      <c r="M68" s="200">
        <v>97.929291000000006</v>
      </c>
      <c r="N68" s="200">
        <v>97.947815000000006</v>
      </c>
      <c r="O68" s="200">
        <v>97.954857000000004</v>
      </c>
      <c r="P68" s="200">
        <v>97.959594999999993</v>
      </c>
      <c r="Q68" s="200">
        <v>97.987419000000003</v>
      </c>
      <c r="R68" s="200">
        <v>98.031966999999995</v>
      </c>
      <c r="S68" s="200">
        <v>98.078743000000003</v>
      </c>
      <c r="T68" s="200">
        <v>98.12764</v>
      </c>
      <c r="U68" s="200">
        <v>98.178512999999995</v>
      </c>
      <c r="V68" s="200">
        <v>98.231116999999998</v>
      </c>
      <c r="W68" s="200">
        <v>98.285308999999998</v>
      </c>
      <c r="X68" s="200">
        <v>98.340964999999997</v>
      </c>
      <c r="Y68" s="200">
        <v>98.397942</v>
      </c>
      <c r="Z68" s="200">
        <v>98.456130999999999</v>
      </c>
      <c r="AA68" s="200">
        <v>98.515411</v>
      </c>
      <c r="AB68" s="200">
        <v>98.575667999999993</v>
      </c>
      <c r="AC68" s="200">
        <v>98.636825999999999</v>
      </c>
      <c r="AD68" s="200">
        <v>98.698836999999997</v>
      </c>
      <c r="AE68" s="200">
        <v>98.761627000000004</v>
      </c>
      <c r="AF68" s="198">
        <v>8.7100000000000003E-4</v>
      </c>
      <c r="AG68" s="37"/>
    </row>
    <row r="69" spans="1:33" ht="12" customHeight="1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>
      <c r="A70" s="36" t="s">
        <v>280</v>
      </c>
      <c r="B70" s="201" t="s">
        <v>281</v>
      </c>
      <c r="C70" s="197">
        <v>210.97721899999999</v>
      </c>
      <c r="D70" s="197">
        <v>220.80746500000001</v>
      </c>
      <c r="E70" s="197">
        <v>225.15119899999999</v>
      </c>
      <c r="F70" s="197">
        <v>225.93090799999999</v>
      </c>
      <c r="G70" s="197">
        <v>226.441757</v>
      </c>
      <c r="H70" s="197">
        <v>226.74642900000001</v>
      </c>
      <c r="I70" s="197">
        <v>226.787048</v>
      </c>
      <c r="J70" s="197">
        <v>226.390717</v>
      </c>
      <c r="K70" s="197">
        <v>225.62441999999999</v>
      </c>
      <c r="L70" s="197">
        <v>224.46057099999999</v>
      </c>
      <c r="M70" s="197">
        <v>223.250336</v>
      </c>
      <c r="N70" s="197">
        <v>223.04595900000001</v>
      </c>
      <c r="O70" s="197">
        <v>222.35723899999999</v>
      </c>
      <c r="P70" s="197">
        <v>221.455566</v>
      </c>
      <c r="Q70" s="197">
        <v>220.40602100000001</v>
      </c>
      <c r="R70" s="197">
        <v>218.77555799999999</v>
      </c>
      <c r="S70" s="197">
        <v>217.16113300000001</v>
      </c>
      <c r="T70" s="197">
        <v>215.39122</v>
      </c>
      <c r="U70" s="197">
        <v>213.471802</v>
      </c>
      <c r="V70" s="197">
        <v>211.40820299999999</v>
      </c>
      <c r="W70" s="197">
        <v>209.23976099999999</v>
      </c>
      <c r="X70" s="197">
        <v>206.76431299999999</v>
      </c>
      <c r="Y70" s="197">
        <v>204.38597100000001</v>
      </c>
      <c r="Z70" s="197">
        <v>201.858643</v>
      </c>
      <c r="AA70" s="197">
        <v>199.42544599999999</v>
      </c>
      <c r="AB70" s="197">
        <v>196.48846399999999</v>
      </c>
      <c r="AC70" s="197">
        <v>193.40808100000001</v>
      </c>
      <c r="AD70" s="197">
        <v>189.779068</v>
      </c>
      <c r="AE70" s="197">
        <v>186.44667100000001</v>
      </c>
      <c r="AF70" s="195">
        <v>-4.4050000000000001E-3</v>
      </c>
      <c r="AG70" s="37"/>
    </row>
    <row r="71" spans="1:33" ht="15" customHeight="1">
      <c r="A71" s="36" t="s">
        <v>282</v>
      </c>
      <c r="B71" s="199" t="s">
        <v>283</v>
      </c>
      <c r="C71" s="200">
        <v>92.212233999999995</v>
      </c>
      <c r="D71" s="200">
        <v>95.837829999999997</v>
      </c>
      <c r="E71" s="200">
        <v>98.320953000000003</v>
      </c>
      <c r="F71" s="200">
        <v>98.870079000000004</v>
      </c>
      <c r="G71" s="200">
        <v>99.844643000000005</v>
      </c>
      <c r="H71" s="200">
        <v>100.614418</v>
      </c>
      <c r="I71" s="200">
        <v>101.247078</v>
      </c>
      <c r="J71" s="200">
        <v>101.616623</v>
      </c>
      <c r="K71" s="200">
        <v>101.724174</v>
      </c>
      <c r="L71" s="200">
        <v>101.53801</v>
      </c>
      <c r="M71" s="200">
        <v>101.311256</v>
      </c>
      <c r="N71" s="200">
        <v>100.97640199999999</v>
      </c>
      <c r="O71" s="200">
        <v>100.756874</v>
      </c>
      <c r="P71" s="200">
        <v>100.295074</v>
      </c>
      <c r="Q71" s="200">
        <v>99.678466999999998</v>
      </c>
      <c r="R71" s="200">
        <v>98.421806000000004</v>
      </c>
      <c r="S71" s="200">
        <v>97.683716000000004</v>
      </c>
      <c r="T71" s="200">
        <v>96.918678</v>
      </c>
      <c r="U71" s="200">
        <v>96.071006999999994</v>
      </c>
      <c r="V71" s="200">
        <v>95.130722000000006</v>
      </c>
      <c r="W71" s="200">
        <v>94.233086</v>
      </c>
      <c r="X71" s="200">
        <v>93.123824999999997</v>
      </c>
      <c r="Y71" s="200">
        <v>92.204300000000003</v>
      </c>
      <c r="Z71" s="200">
        <v>91.250327999999996</v>
      </c>
      <c r="AA71" s="200">
        <v>90.658730000000006</v>
      </c>
      <c r="AB71" s="200">
        <v>89.694473000000002</v>
      </c>
      <c r="AC71" s="200">
        <v>88.826485000000005</v>
      </c>
      <c r="AD71" s="200">
        <v>87.819648999999998</v>
      </c>
      <c r="AE71" s="200">
        <v>86.904647999999995</v>
      </c>
      <c r="AF71" s="198">
        <v>-2.1150000000000001E-3</v>
      </c>
      <c r="AG71" s="37"/>
    </row>
    <row r="72" spans="1:33" ht="15" customHeight="1">
      <c r="A72" s="36" t="s">
        <v>284</v>
      </c>
      <c r="B72" s="199" t="s">
        <v>285</v>
      </c>
      <c r="C72" s="200">
        <v>12.007432</v>
      </c>
      <c r="D72" s="200">
        <v>12.465114</v>
      </c>
      <c r="E72" s="200">
        <v>12.775763</v>
      </c>
      <c r="F72" s="200">
        <v>12.835153999999999</v>
      </c>
      <c r="G72" s="200">
        <v>12.958027</v>
      </c>
      <c r="H72" s="200">
        <v>13.056922</v>
      </c>
      <c r="I72" s="200">
        <v>13.141268999999999</v>
      </c>
      <c r="J72" s="200">
        <v>13.190033</v>
      </c>
      <c r="K72" s="200">
        <v>13.202685000000001</v>
      </c>
      <c r="L72" s="200">
        <v>13.177554000000001</v>
      </c>
      <c r="M72" s="200">
        <v>13.150479000000001</v>
      </c>
      <c r="N72" s="200">
        <v>13.109432999999999</v>
      </c>
      <c r="O72" s="200">
        <v>13.083599</v>
      </c>
      <c r="P72" s="200">
        <v>13.026247</v>
      </c>
      <c r="Q72" s="200">
        <v>12.949903000000001</v>
      </c>
      <c r="R72" s="200">
        <v>12.790073</v>
      </c>
      <c r="S72" s="200">
        <v>12.696982999999999</v>
      </c>
      <c r="T72" s="200">
        <v>12.600635</v>
      </c>
      <c r="U72" s="200">
        <v>12.493633000000001</v>
      </c>
      <c r="V72" s="200">
        <v>12.374180000000001</v>
      </c>
      <c r="W72" s="200">
        <v>12.260481</v>
      </c>
      <c r="X72" s="200">
        <v>12.119045</v>
      </c>
      <c r="Y72" s="200">
        <v>12.002355</v>
      </c>
      <c r="Z72" s="200">
        <v>11.880788000000001</v>
      </c>
      <c r="AA72" s="200">
        <v>11.808579999999999</v>
      </c>
      <c r="AB72" s="200">
        <v>11.685587</v>
      </c>
      <c r="AC72" s="200">
        <v>11.575792</v>
      </c>
      <c r="AD72" s="200">
        <v>11.447132</v>
      </c>
      <c r="AE72" s="200">
        <v>11.331303999999999</v>
      </c>
      <c r="AF72" s="198">
        <v>-2.068E-3</v>
      </c>
      <c r="AG72" s="37"/>
    </row>
    <row r="73" spans="1:33" ht="15" customHeight="1">
      <c r="A73" s="36" t="s">
        <v>286</v>
      </c>
      <c r="B73" s="199" t="s">
        <v>2555</v>
      </c>
      <c r="C73" s="200">
        <v>7.4320000000000002E-3</v>
      </c>
      <c r="D73" s="200">
        <v>7.7629999999999999E-3</v>
      </c>
      <c r="E73" s="200">
        <v>7.9489999999999995E-3</v>
      </c>
      <c r="F73" s="200">
        <v>8.0289999999999997E-3</v>
      </c>
      <c r="G73" s="200">
        <v>8.1410000000000007E-3</v>
      </c>
      <c r="H73" s="200">
        <v>8.2100000000000003E-3</v>
      </c>
      <c r="I73" s="200">
        <v>8.2570000000000005E-3</v>
      </c>
      <c r="J73" s="200">
        <v>8.2789999999999999E-3</v>
      </c>
      <c r="K73" s="200">
        <v>8.2830000000000004E-3</v>
      </c>
      <c r="L73" s="200">
        <v>8.2609999999999992E-3</v>
      </c>
      <c r="M73" s="200">
        <v>8.2290000000000002E-3</v>
      </c>
      <c r="N73" s="200">
        <v>8.1890000000000001E-3</v>
      </c>
      <c r="O73" s="200">
        <v>8.1569999999999993E-3</v>
      </c>
      <c r="P73" s="200">
        <v>8.1069999999999996E-3</v>
      </c>
      <c r="Q73" s="200">
        <v>8.0420000000000005E-3</v>
      </c>
      <c r="R73" s="200">
        <v>7.9609999999999993E-3</v>
      </c>
      <c r="S73" s="200">
        <v>7.8829999999999994E-3</v>
      </c>
      <c r="T73" s="200">
        <v>7.803E-3</v>
      </c>
      <c r="U73" s="200">
        <v>7.7130000000000002E-3</v>
      </c>
      <c r="V73" s="200">
        <v>7.6150000000000002E-3</v>
      </c>
      <c r="W73" s="200">
        <v>7.5209999999999999E-3</v>
      </c>
      <c r="X73" s="200">
        <v>7.3980000000000001E-3</v>
      </c>
      <c r="Y73" s="200">
        <v>7.3070000000000001E-3</v>
      </c>
      <c r="Z73" s="200">
        <v>7.2150000000000001E-3</v>
      </c>
      <c r="AA73" s="200">
        <v>7.143E-3</v>
      </c>
      <c r="AB73" s="200">
        <v>7.0499999999999998E-3</v>
      </c>
      <c r="AC73" s="200">
        <v>6.9610000000000002E-3</v>
      </c>
      <c r="AD73" s="200">
        <v>6.8640000000000003E-3</v>
      </c>
      <c r="AE73" s="200">
        <v>6.7689999999999998E-3</v>
      </c>
      <c r="AF73" s="198">
        <v>-3.3279999999999998E-3</v>
      </c>
      <c r="AG73" s="37"/>
    </row>
    <row r="74" spans="1:33" ht="15" customHeight="1">
      <c r="A74" s="36" t="s">
        <v>288</v>
      </c>
      <c r="B74" s="199" t="s">
        <v>289</v>
      </c>
      <c r="C74" s="200">
        <v>52.012611</v>
      </c>
      <c r="D74" s="200">
        <v>54.015754999999999</v>
      </c>
      <c r="E74" s="200">
        <v>55.245651000000002</v>
      </c>
      <c r="F74" s="200">
        <v>55.522506999999997</v>
      </c>
      <c r="G74" s="200">
        <v>56.047764000000001</v>
      </c>
      <c r="H74" s="200">
        <v>56.442497000000003</v>
      </c>
      <c r="I74" s="200">
        <v>56.754584999999999</v>
      </c>
      <c r="J74" s="200">
        <v>56.903236</v>
      </c>
      <c r="K74" s="200">
        <v>56.888607</v>
      </c>
      <c r="L74" s="200">
        <v>56.712851999999998</v>
      </c>
      <c r="M74" s="200">
        <v>56.517417999999999</v>
      </c>
      <c r="N74" s="200">
        <v>56.260185</v>
      </c>
      <c r="O74" s="200">
        <v>56.054282999999998</v>
      </c>
      <c r="P74" s="200">
        <v>55.704571000000001</v>
      </c>
      <c r="Q74" s="200">
        <v>55.261519999999997</v>
      </c>
      <c r="R74" s="200">
        <v>54.562843000000001</v>
      </c>
      <c r="S74" s="200">
        <v>54.018444000000002</v>
      </c>
      <c r="T74" s="200">
        <v>53.439864999999998</v>
      </c>
      <c r="U74" s="200">
        <v>52.799095000000001</v>
      </c>
      <c r="V74" s="200">
        <v>52.084651999999998</v>
      </c>
      <c r="W74" s="200">
        <v>51.363410999999999</v>
      </c>
      <c r="X74" s="200">
        <v>50.487484000000002</v>
      </c>
      <c r="Y74" s="200">
        <v>49.676124999999999</v>
      </c>
      <c r="Z74" s="200">
        <v>48.788139000000001</v>
      </c>
      <c r="AA74" s="200">
        <v>48.012000999999998</v>
      </c>
      <c r="AB74" s="200">
        <v>46.925766000000003</v>
      </c>
      <c r="AC74" s="200">
        <v>45.703896</v>
      </c>
      <c r="AD74" s="200">
        <v>44.05574</v>
      </c>
      <c r="AE74" s="200">
        <v>42.693801999999998</v>
      </c>
      <c r="AF74" s="198">
        <v>-7.0260000000000001E-3</v>
      </c>
      <c r="AG74" s="37"/>
    </row>
    <row r="75" spans="1:33" ht="15" customHeight="1">
      <c r="A75" s="36" t="s">
        <v>290</v>
      </c>
      <c r="B75" s="199" t="s">
        <v>291</v>
      </c>
      <c r="C75" s="200">
        <v>26.102913000000001</v>
      </c>
      <c r="D75" s="200">
        <v>27.152719000000001</v>
      </c>
      <c r="E75" s="200">
        <v>27.997173</v>
      </c>
      <c r="F75" s="200">
        <v>28.156234999999999</v>
      </c>
      <c r="G75" s="200">
        <v>28.412040999999999</v>
      </c>
      <c r="H75" s="200">
        <v>28.617826000000001</v>
      </c>
      <c r="I75" s="200">
        <v>28.781718999999999</v>
      </c>
      <c r="J75" s="200">
        <v>28.881858999999999</v>
      </c>
      <c r="K75" s="200">
        <v>28.919270999999998</v>
      </c>
      <c r="L75" s="200">
        <v>28.863105999999998</v>
      </c>
      <c r="M75" s="200">
        <v>28.782406000000002</v>
      </c>
      <c r="N75" s="200">
        <v>28.664639000000001</v>
      </c>
      <c r="O75" s="200">
        <v>28.58287</v>
      </c>
      <c r="P75" s="200">
        <v>28.431080000000001</v>
      </c>
      <c r="Q75" s="200">
        <v>28.230478000000002</v>
      </c>
      <c r="R75" s="200">
        <v>27.752499</v>
      </c>
      <c r="S75" s="200">
        <v>27.526546</v>
      </c>
      <c r="T75" s="200">
        <v>27.295058999999998</v>
      </c>
      <c r="U75" s="200">
        <v>27.037399000000001</v>
      </c>
      <c r="V75" s="200">
        <v>26.753869999999999</v>
      </c>
      <c r="W75" s="200">
        <v>26.484290999999999</v>
      </c>
      <c r="X75" s="200">
        <v>26.160323999999999</v>
      </c>
      <c r="Y75" s="200">
        <v>25.885159999999999</v>
      </c>
      <c r="Z75" s="200">
        <v>25.601519</v>
      </c>
      <c r="AA75" s="200">
        <v>25.421154000000001</v>
      </c>
      <c r="AB75" s="200">
        <v>25.134627999999999</v>
      </c>
      <c r="AC75" s="200">
        <v>24.876854000000002</v>
      </c>
      <c r="AD75" s="200">
        <v>24.580860000000001</v>
      </c>
      <c r="AE75" s="200">
        <v>24.309217</v>
      </c>
      <c r="AF75" s="198">
        <v>-2.539E-3</v>
      </c>
      <c r="AG75" s="37"/>
    </row>
    <row r="76" spans="1:33" ht="15" customHeight="1">
      <c r="A76" s="36" t="s">
        <v>292</v>
      </c>
      <c r="B76" s="199" t="s">
        <v>42</v>
      </c>
      <c r="C76" s="200">
        <v>1.4757659999999999</v>
      </c>
      <c r="D76" s="200">
        <v>1.5326839999999999</v>
      </c>
      <c r="E76" s="200">
        <v>1.572022</v>
      </c>
      <c r="F76" s="200">
        <v>1.5786210000000001</v>
      </c>
      <c r="G76" s="200">
        <v>1.5959749999999999</v>
      </c>
      <c r="H76" s="200">
        <v>1.6095010000000001</v>
      </c>
      <c r="I76" s="200">
        <v>1.6204449999999999</v>
      </c>
      <c r="J76" s="200">
        <v>1.6276649999999999</v>
      </c>
      <c r="K76" s="200">
        <v>1.6309739999999999</v>
      </c>
      <c r="L76" s="200">
        <v>1.629221</v>
      </c>
      <c r="M76" s="200">
        <v>1.6268180000000001</v>
      </c>
      <c r="N76" s="200">
        <v>1.622336</v>
      </c>
      <c r="O76" s="200">
        <v>1.6196390000000001</v>
      </c>
      <c r="P76" s="200">
        <v>1.613038</v>
      </c>
      <c r="Q76" s="200">
        <v>1.6045199999999999</v>
      </c>
      <c r="R76" s="200">
        <v>1.5851</v>
      </c>
      <c r="S76" s="200">
        <v>1.57385</v>
      </c>
      <c r="T76" s="200">
        <v>1.56229</v>
      </c>
      <c r="U76" s="200">
        <v>1.549139</v>
      </c>
      <c r="V76" s="200">
        <v>1.5342830000000001</v>
      </c>
      <c r="W76" s="200">
        <v>1.520311</v>
      </c>
      <c r="X76" s="200">
        <v>1.501987</v>
      </c>
      <c r="Y76" s="200">
        <v>1.4879849999999999</v>
      </c>
      <c r="Z76" s="200">
        <v>1.4732160000000001</v>
      </c>
      <c r="AA76" s="200">
        <v>1.4655290000000001</v>
      </c>
      <c r="AB76" s="200">
        <v>1.450458</v>
      </c>
      <c r="AC76" s="200">
        <v>1.437376</v>
      </c>
      <c r="AD76" s="200">
        <v>1.4216249999999999</v>
      </c>
      <c r="AE76" s="200">
        <v>1.4077189999999999</v>
      </c>
      <c r="AF76" s="198">
        <v>-1.6850000000000001E-3</v>
      </c>
      <c r="AG76" s="37"/>
    </row>
    <row r="77" spans="1:33" ht="15" customHeight="1">
      <c r="A77" s="36" t="s">
        <v>293</v>
      </c>
      <c r="B77" s="199" t="s">
        <v>294</v>
      </c>
      <c r="C77" s="200">
        <v>0.58296300000000001</v>
      </c>
      <c r="D77" s="200">
        <v>0.63977200000000001</v>
      </c>
      <c r="E77" s="200">
        <v>0.69745900000000005</v>
      </c>
      <c r="F77" s="200">
        <v>0.74443499999999996</v>
      </c>
      <c r="G77" s="200">
        <v>0.79736899999999999</v>
      </c>
      <c r="H77" s="200">
        <v>0.85397599999999996</v>
      </c>
      <c r="I77" s="200">
        <v>0.91521699999999995</v>
      </c>
      <c r="J77" s="200">
        <v>0.97990200000000005</v>
      </c>
      <c r="K77" s="200">
        <v>1.0486899999999999</v>
      </c>
      <c r="L77" s="200">
        <v>1.1214440000000001</v>
      </c>
      <c r="M77" s="200">
        <v>1.2004459999999999</v>
      </c>
      <c r="N77" s="200">
        <v>1.2863150000000001</v>
      </c>
      <c r="O77" s="200">
        <v>1.3831500000000001</v>
      </c>
      <c r="P77" s="200">
        <v>1.48702</v>
      </c>
      <c r="Q77" s="200">
        <v>1.599227</v>
      </c>
      <c r="R77" s="200">
        <v>1.699166</v>
      </c>
      <c r="S77" s="200">
        <v>1.8360780000000001</v>
      </c>
      <c r="T77" s="200">
        <v>1.989325</v>
      </c>
      <c r="U77" s="200">
        <v>2.1605850000000002</v>
      </c>
      <c r="V77" s="200">
        <v>2.3529599999999999</v>
      </c>
      <c r="W77" s="200">
        <v>2.5741770000000002</v>
      </c>
      <c r="X77" s="200">
        <v>2.8250199999999999</v>
      </c>
      <c r="Y77" s="200">
        <v>3.1230699999999998</v>
      </c>
      <c r="Z77" s="200">
        <v>3.4774289999999999</v>
      </c>
      <c r="AA77" s="200">
        <v>3.922498</v>
      </c>
      <c r="AB77" s="200">
        <v>4.4694479999999999</v>
      </c>
      <c r="AC77" s="200">
        <v>5.2043210000000002</v>
      </c>
      <c r="AD77" s="200">
        <v>6.2864370000000003</v>
      </c>
      <c r="AE77" s="200">
        <v>7.1351089999999999</v>
      </c>
      <c r="AF77" s="198">
        <v>9.3575000000000005E-2</v>
      </c>
      <c r="AG77" s="37"/>
    </row>
    <row r="78" spans="1:33" ht="15" customHeight="1">
      <c r="A78" s="36" t="s">
        <v>295</v>
      </c>
      <c r="B78" s="199" t="s">
        <v>296</v>
      </c>
      <c r="C78" s="200">
        <v>2.3116999999999999E-2</v>
      </c>
      <c r="D78" s="200">
        <v>2.4035000000000001E-2</v>
      </c>
      <c r="E78" s="200">
        <v>2.4938999999999999E-2</v>
      </c>
      <c r="F78" s="200">
        <v>2.5099E-2</v>
      </c>
      <c r="G78" s="200">
        <v>2.5319000000000001E-2</v>
      </c>
      <c r="H78" s="200">
        <v>2.5482000000000001E-2</v>
      </c>
      <c r="I78" s="200">
        <v>2.5596000000000001E-2</v>
      </c>
      <c r="J78" s="200">
        <v>2.5651E-2</v>
      </c>
      <c r="K78" s="200">
        <v>2.5658E-2</v>
      </c>
      <c r="L78" s="200">
        <v>2.5572999999999999E-2</v>
      </c>
      <c r="M78" s="200">
        <v>2.5453E-2</v>
      </c>
      <c r="N78" s="200">
        <v>2.5301000000000001E-2</v>
      </c>
      <c r="O78" s="200">
        <v>2.5183000000000001E-2</v>
      </c>
      <c r="P78" s="200">
        <v>2.5003000000000001E-2</v>
      </c>
      <c r="Q78" s="200">
        <v>2.4774000000000001E-2</v>
      </c>
      <c r="R78" s="200">
        <v>2.4169E-2</v>
      </c>
      <c r="S78" s="200">
        <v>2.3938999999999998E-2</v>
      </c>
      <c r="T78" s="200">
        <v>2.3702000000000001E-2</v>
      </c>
      <c r="U78" s="200">
        <v>2.3444E-2</v>
      </c>
      <c r="V78" s="200">
        <v>2.3163E-2</v>
      </c>
      <c r="W78" s="200">
        <v>2.2893E-2</v>
      </c>
      <c r="X78" s="200">
        <v>2.2575000000000001E-2</v>
      </c>
      <c r="Y78" s="200">
        <v>2.2303E-2</v>
      </c>
      <c r="Z78" s="200">
        <v>2.2027000000000001E-2</v>
      </c>
      <c r="AA78" s="200">
        <v>2.1822999999999999E-2</v>
      </c>
      <c r="AB78" s="200">
        <v>2.1545000000000002E-2</v>
      </c>
      <c r="AC78" s="200">
        <v>2.1284000000000001E-2</v>
      </c>
      <c r="AD78" s="200">
        <v>2.0996999999999998E-2</v>
      </c>
      <c r="AE78" s="200">
        <v>2.0722999999999998E-2</v>
      </c>
      <c r="AF78" s="198">
        <v>-3.8960000000000002E-3</v>
      </c>
      <c r="AG78" s="37"/>
    </row>
    <row r="79" spans="1:33" ht="15" customHeight="1">
      <c r="A79" s="36" t="s">
        <v>297</v>
      </c>
      <c r="B79" s="199" t="s">
        <v>298</v>
      </c>
      <c r="C79" s="200">
        <v>26.118862</v>
      </c>
      <c r="D79" s="200">
        <v>28.024412000000002</v>
      </c>
      <c r="E79" s="200">
        <v>29.477226000000002</v>
      </c>
      <c r="F79" s="200">
        <v>30.571621</v>
      </c>
      <c r="G79" s="200">
        <v>31.3964</v>
      </c>
      <c r="H79" s="200">
        <v>32.010112999999997</v>
      </c>
      <c r="I79" s="200">
        <v>32.464531000000001</v>
      </c>
      <c r="J79" s="200">
        <v>32.799759000000002</v>
      </c>
      <c r="K79" s="200">
        <v>33.046233999999998</v>
      </c>
      <c r="L79" s="200">
        <v>33.226050999999998</v>
      </c>
      <c r="M79" s="200">
        <v>33.352477999999998</v>
      </c>
      <c r="N79" s="200">
        <v>33.43018</v>
      </c>
      <c r="O79" s="200">
        <v>33.466476</v>
      </c>
      <c r="P79" s="200">
        <v>33.469250000000002</v>
      </c>
      <c r="Q79" s="200">
        <v>33.445160000000001</v>
      </c>
      <c r="R79" s="200">
        <v>33.397396000000001</v>
      </c>
      <c r="S79" s="200">
        <v>33.349758000000001</v>
      </c>
      <c r="T79" s="200">
        <v>33.294384000000001</v>
      </c>
      <c r="U79" s="200">
        <v>33.234276000000001</v>
      </c>
      <c r="V79" s="200">
        <v>33.167285999999997</v>
      </c>
      <c r="W79" s="200">
        <v>33.096901000000003</v>
      </c>
      <c r="X79" s="200">
        <v>33.025081999999998</v>
      </c>
      <c r="Y79" s="200">
        <v>32.951076999999998</v>
      </c>
      <c r="Z79" s="200">
        <v>32.875145000000003</v>
      </c>
      <c r="AA79" s="200">
        <v>32.799278000000001</v>
      </c>
      <c r="AB79" s="200">
        <v>32.723492</v>
      </c>
      <c r="AC79" s="200">
        <v>32.646706000000002</v>
      </c>
      <c r="AD79" s="200">
        <v>32.569450000000003</v>
      </c>
      <c r="AE79" s="200">
        <v>32.494362000000002</v>
      </c>
      <c r="AF79" s="198">
        <v>7.8309999999999994E-3</v>
      </c>
      <c r="AG79" s="37"/>
    </row>
    <row r="80" spans="1:33" ht="15" customHeight="1">
      <c r="A80" s="36" t="s">
        <v>299</v>
      </c>
      <c r="B80" s="199" t="s">
        <v>285</v>
      </c>
      <c r="C80" s="200">
        <v>0</v>
      </c>
      <c r="D80" s="200">
        <v>0</v>
      </c>
      <c r="E80" s="200">
        <v>0</v>
      </c>
      <c r="F80" s="200">
        <v>0</v>
      </c>
      <c r="G80" s="200">
        <v>0</v>
      </c>
      <c r="H80" s="200">
        <v>0</v>
      </c>
      <c r="I80" s="200">
        <v>0</v>
      </c>
      <c r="J80" s="200">
        <v>0</v>
      </c>
      <c r="K80" s="200">
        <v>0</v>
      </c>
      <c r="L80" s="200">
        <v>0</v>
      </c>
      <c r="M80" s="200">
        <v>0</v>
      </c>
      <c r="N80" s="200">
        <v>0</v>
      </c>
      <c r="O80" s="200">
        <v>0</v>
      </c>
      <c r="P80" s="200">
        <v>0</v>
      </c>
      <c r="Q80" s="200">
        <v>0</v>
      </c>
      <c r="R80" s="200">
        <v>0</v>
      </c>
      <c r="S80" s="200">
        <v>0</v>
      </c>
      <c r="T80" s="200">
        <v>0</v>
      </c>
      <c r="U80" s="200">
        <v>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A80" s="200">
        <v>0</v>
      </c>
      <c r="AB80" s="200">
        <v>0</v>
      </c>
      <c r="AC80" s="200">
        <v>0</v>
      </c>
      <c r="AD80" s="200">
        <v>0</v>
      </c>
      <c r="AE80" s="200">
        <v>0</v>
      </c>
      <c r="AF80" s="198" t="s">
        <v>1190</v>
      </c>
      <c r="AG80" s="37"/>
    </row>
    <row r="81" spans="1:33" ht="15" customHeight="1">
      <c r="A81" s="36" t="s">
        <v>300</v>
      </c>
      <c r="B81" s="199" t="s">
        <v>2555</v>
      </c>
      <c r="C81" s="200">
        <v>0</v>
      </c>
      <c r="D81" s="200">
        <v>0</v>
      </c>
      <c r="E81" s="200">
        <v>0</v>
      </c>
      <c r="F81" s="200">
        <v>0</v>
      </c>
      <c r="G81" s="200">
        <v>0</v>
      </c>
      <c r="H81" s="200">
        <v>0</v>
      </c>
      <c r="I81" s="200">
        <v>0</v>
      </c>
      <c r="J81" s="200">
        <v>0</v>
      </c>
      <c r="K81" s="200">
        <v>0</v>
      </c>
      <c r="L81" s="200">
        <v>0</v>
      </c>
      <c r="M81" s="200">
        <v>0</v>
      </c>
      <c r="N81" s="200">
        <v>0</v>
      </c>
      <c r="O81" s="200">
        <v>0</v>
      </c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0</v>
      </c>
      <c r="V81" s="200">
        <v>0</v>
      </c>
      <c r="W81" s="200">
        <v>0</v>
      </c>
      <c r="X81" s="200">
        <v>0</v>
      </c>
      <c r="Y81" s="200">
        <v>0</v>
      </c>
      <c r="Z81" s="200">
        <v>0</v>
      </c>
      <c r="AA81" s="200">
        <v>0</v>
      </c>
      <c r="AB81" s="200">
        <v>0</v>
      </c>
      <c r="AC81" s="200">
        <v>0</v>
      </c>
      <c r="AD81" s="200">
        <v>0</v>
      </c>
      <c r="AE81" s="200">
        <v>0</v>
      </c>
      <c r="AF81" s="198" t="s">
        <v>1190</v>
      </c>
      <c r="AG81" s="37"/>
    </row>
    <row r="82" spans="1:33" ht="15" customHeight="1">
      <c r="A82" s="36" t="s">
        <v>301</v>
      </c>
      <c r="B82" s="199" t="s">
        <v>289</v>
      </c>
      <c r="C82" s="200">
        <v>26.118862</v>
      </c>
      <c r="D82" s="200">
        <v>28.024412000000002</v>
      </c>
      <c r="E82" s="200">
        <v>29.477226000000002</v>
      </c>
      <c r="F82" s="200">
        <v>30.571621</v>
      </c>
      <c r="G82" s="200">
        <v>31.3964</v>
      </c>
      <c r="H82" s="200">
        <v>32.010112999999997</v>
      </c>
      <c r="I82" s="200">
        <v>32.464531000000001</v>
      </c>
      <c r="J82" s="200">
        <v>32.799759000000002</v>
      </c>
      <c r="K82" s="200">
        <v>33.046233999999998</v>
      </c>
      <c r="L82" s="200">
        <v>33.226050999999998</v>
      </c>
      <c r="M82" s="200">
        <v>33.352477999999998</v>
      </c>
      <c r="N82" s="200">
        <v>33.43018</v>
      </c>
      <c r="O82" s="200">
        <v>33.466476</v>
      </c>
      <c r="P82" s="200">
        <v>33.469250000000002</v>
      </c>
      <c r="Q82" s="200">
        <v>33.445160000000001</v>
      </c>
      <c r="R82" s="200">
        <v>33.397396000000001</v>
      </c>
      <c r="S82" s="200">
        <v>33.349758000000001</v>
      </c>
      <c r="T82" s="200">
        <v>33.294384000000001</v>
      </c>
      <c r="U82" s="200">
        <v>33.234276000000001</v>
      </c>
      <c r="V82" s="200">
        <v>33.167285999999997</v>
      </c>
      <c r="W82" s="200">
        <v>33.096901000000003</v>
      </c>
      <c r="X82" s="200">
        <v>33.025081999999998</v>
      </c>
      <c r="Y82" s="200">
        <v>32.951076999999998</v>
      </c>
      <c r="Z82" s="200">
        <v>32.875145000000003</v>
      </c>
      <c r="AA82" s="200">
        <v>32.799278000000001</v>
      </c>
      <c r="AB82" s="200">
        <v>32.723492</v>
      </c>
      <c r="AC82" s="200">
        <v>32.646706000000002</v>
      </c>
      <c r="AD82" s="200">
        <v>32.569450000000003</v>
      </c>
      <c r="AE82" s="200">
        <v>32.494362000000002</v>
      </c>
      <c r="AF82" s="198">
        <v>7.8309999999999994E-3</v>
      </c>
      <c r="AG82" s="37"/>
    </row>
    <row r="83" spans="1:33" ht="15" customHeight="1">
      <c r="A83" s="36" t="s">
        <v>302</v>
      </c>
      <c r="B83" s="199" t="s">
        <v>291</v>
      </c>
      <c r="C83" s="200">
        <v>0</v>
      </c>
      <c r="D83" s="200">
        <v>0</v>
      </c>
      <c r="E83" s="200">
        <v>0</v>
      </c>
      <c r="F83" s="200">
        <v>0</v>
      </c>
      <c r="G83" s="200">
        <v>0</v>
      </c>
      <c r="H83" s="200">
        <v>0</v>
      </c>
      <c r="I83" s="200">
        <v>0</v>
      </c>
      <c r="J83" s="200">
        <v>0</v>
      </c>
      <c r="K83" s="200">
        <v>0</v>
      </c>
      <c r="L83" s="200">
        <v>0</v>
      </c>
      <c r="M83" s="200">
        <v>0</v>
      </c>
      <c r="N83" s="200">
        <v>0</v>
      </c>
      <c r="O83" s="200">
        <v>0</v>
      </c>
      <c r="P83" s="200">
        <v>0</v>
      </c>
      <c r="Q83" s="200">
        <v>0</v>
      </c>
      <c r="R83" s="200">
        <v>0</v>
      </c>
      <c r="S83" s="200">
        <v>0</v>
      </c>
      <c r="T83" s="200">
        <v>0</v>
      </c>
      <c r="U83" s="200">
        <v>0</v>
      </c>
      <c r="V83" s="200">
        <v>0</v>
      </c>
      <c r="W83" s="200">
        <v>0</v>
      </c>
      <c r="X83" s="200">
        <v>0</v>
      </c>
      <c r="Y83" s="200">
        <v>0</v>
      </c>
      <c r="Z83" s="200">
        <v>0</v>
      </c>
      <c r="AA83" s="200">
        <v>0</v>
      </c>
      <c r="AB83" s="200">
        <v>0</v>
      </c>
      <c r="AC83" s="200">
        <v>0</v>
      </c>
      <c r="AD83" s="200">
        <v>0</v>
      </c>
      <c r="AE83" s="200">
        <v>0</v>
      </c>
      <c r="AF83" s="198" t="s">
        <v>1190</v>
      </c>
      <c r="AG83" s="37"/>
    </row>
    <row r="84" spans="1:33" ht="15" customHeight="1">
      <c r="A84" s="36" t="s">
        <v>303</v>
      </c>
      <c r="B84" s="199" t="s">
        <v>42</v>
      </c>
      <c r="C84" s="200">
        <v>0</v>
      </c>
      <c r="D84" s="200">
        <v>0</v>
      </c>
      <c r="E84" s="200">
        <v>0</v>
      </c>
      <c r="F84" s="200">
        <v>0</v>
      </c>
      <c r="G84" s="200">
        <v>0</v>
      </c>
      <c r="H84" s="200">
        <v>0</v>
      </c>
      <c r="I84" s="200">
        <v>0</v>
      </c>
      <c r="J84" s="200">
        <v>0</v>
      </c>
      <c r="K84" s="200">
        <v>0</v>
      </c>
      <c r="L84" s="200">
        <v>0</v>
      </c>
      <c r="M84" s="200">
        <v>0</v>
      </c>
      <c r="N84" s="200">
        <v>0</v>
      </c>
      <c r="O84" s="200">
        <v>0</v>
      </c>
      <c r="P84" s="200">
        <v>0</v>
      </c>
      <c r="Q84" s="200">
        <v>0</v>
      </c>
      <c r="R84" s="200">
        <v>0</v>
      </c>
      <c r="S84" s="200">
        <v>0</v>
      </c>
      <c r="T84" s="200">
        <v>0</v>
      </c>
      <c r="U84" s="200">
        <v>0</v>
      </c>
      <c r="V84" s="200">
        <v>0</v>
      </c>
      <c r="W84" s="200">
        <v>0</v>
      </c>
      <c r="X84" s="200">
        <v>0</v>
      </c>
      <c r="Y84" s="200">
        <v>0</v>
      </c>
      <c r="Z84" s="200">
        <v>0</v>
      </c>
      <c r="AA84" s="200">
        <v>0</v>
      </c>
      <c r="AB84" s="200">
        <v>0</v>
      </c>
      <c r="AC84" s="200">
        <v>0</v>
      </c>
      <c r="AD84" s="200">
        <v>0</v>
      </c>
      <c r="AE84" s="200">
        <v>0</v>
      </c>
      <c r="AF84" s="198" t="s">
        <v>1190</v>
      </c>
      <c r="AG84" s="37"/>
    </row>
    <row r="85" spans="1:33" ht="15" customHeight="1">
      <c r="A85" s="36" t="s">
        <v>304</v>
      </c>
      <c r="B85" s="199" t="s">
        <v>294</v>
      </c>
      <c r="C85" s="200">
        <v>0</v>
      </c>
      <c r="D85" s="200">
        <v>0</v>
      </c>
      <c r="E85" s="200">
        <v>0</v>
      </c>
      <c r="F85" s="200">
        <v>0</v>
      </c>
      <c r="G85" s="200">
        <v>0</v>
      </c>
      <c r="H85" s="200">
        <v>0</v>
      </c>
      <c r="I85" s="200">
        <v>0</v>
      </c>
      <c r="J85" s="200">
        <v>0</v>
      </c>
      <c r="K85" s="200">
        <v>0</v>
      </c>
      <c r="L85" s="200">
        <v>0</v>
      </c>
      <c r="M85" s="200">
        <v>0</v>
      </c>
      <c r="N85" s="200">
        <v>0</v>
      </c>
      <c r="O85" s="200">
        <v>0</v>
      </c>
      <c r="P85" s="200">
        <v>0</v>
      </c>
      <c r="Q85" s="200">
        <v>0</v>
      </c>
      <c r="R85" s="200">
        <v>0</v>
      </c>
      <c r="S85" s="200">
        <v>0</v>
      </c>
      <c r="T85" s="200">
        <v>0</v>
      </c>
      <c r="U85" s="200">
        <v>0</v>
      </c>
      <c r="V85" s="200">
        <v>0</v>
      </c>
      <c r="W85" s="200">
        <v>0</v>
      </c>
      <c r="X85" s="200">
        <v>0</v>
      </c>
      <c r="Y85" s="200">
        <v>0</v>
      </c>
      <c r="Z85" s="200">
        <v>0</v>
      </c>
      <c r="AA85" s="200">
        <v>0</v>
      </c>
      <c r="AB85" s="200">
        <v>0</v>
      </c>
      <c r="AC85" s="200">
        <v>0</v>
      </c>
      <c r="AD85" s="200">
        <v>0</v>
      </c>
      <c r="AE85" s="200">
        <v>0</v>
      </c>
      <c r="AF85" s="198" t="s">
        <v>1190</v>
      </c>
      <c r="AG85" s="37"/>
    </row>
    <row r="86" spans="1:33" ht="15" customHeight="1">
      <c r="A86" s="36" t="s">
        <v>305</v>
      </c>
      <c r="B86" s="199" t="s">
        <v>296</v>
      </c>
      <c r="C86" s="200">
        <v>0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200">
        <v>0</v>
      </c>
      <c r="J86" s="200">
        <v>0</v>
      </c>
      <c r="K86" s="200">
        <v>0</v>
      </c>
      <c r="L86" s="200">
        <v>0</v>
      </c>
      <c r="M86" s="200">
        <v>0</v>
      </c>
      <c r="N86" s="200">
        <v>0</v>
      </c>
      <c r="O86" s="200">
        <v>0</v>
      </c>
      <c r="P86" s="200">
        <v>0</v>
      </c>
      <c r="Q86" s="200">
        <v>0</v>
      </c>
      <c r="R86" s="200">
        <v>0</v>
      </c>
      <c r="S86" s="200">
        <v>0</v>
      </c>
      <c r="T86" s="200">
        <v>0</v>
      </c>
      <c r="U86" s="200">
        <v>0</v>
      </c>
      <c r="V86" s="200">
        <v>0</v>
      </c>
      <c r="W86" s="200">
        <v>0</v>
      </c>
      <c r="X86" s="200">
        <v>0</v>
      </c>
      <c r="Y86" s="200">
        <v>0</v>
      </c>
      <c r="Z86" s="200">
        <v>0</v>
      </c>
      <c r="AA86" s="200">
        <v>0</v>
      </c>
      <c r="AB86" s="200">
        <v>0</v>
      </c>
      <c r="AC86" s="200">
        <v>0</v>
      </c>
      <c r="AD86" s="200">
        <v>0</v>
      </c>
      <c r="AE86" s="200">
        <v>0</v>
      </c>
      <c r="AF86" s="198" t="s">
        <v>1190</v>
      </c>
      <c r="AG86" s="37"/>
    </row>
    <row r="87" spans="1:33" ht="15" customHeight="1">
      <c r="A87" s="36" t="s">
        <v>306</v>
      </c>
      <c r="B87" s="199" t="s">
        <v>307</v>
      </c>
      <c r="C87" s="200">
        <v>93.831894000000005</v>
      </c>
      <c r="D87" s="200">
        <v>98.450194999999994</v>
      </c>
      <c r="E87" s="200">
        <v>99.158546000000001</v>
      </c>
      <c r="F87" s="200">
        <v>98.571014000000005</v>
      </c>
      <c r="G87" s="200">
        <v>97.556511</v>
      </c>
      <c r="H87" s="200">
        <v>96.613395999999995</v>
      </c>
      <c r="I87" s="200">
        <v>95.691032000000007</v>
      </c>
      <c r="J87" s="200">
        <v>94.739861000000005</v>
      </c>
      <c r="K87" s="200">
        <v>93.777550000000005</v>
      </c>
      <c r="L87" s="200">
        <v>92.791618</v>
      </c>
      <c r="M87" s="200">
        <v>91.866196000000002</v>
      </c>
      <c r="N87" s="200">
        <v>91.598052999999993</v>
      </c>
      <c r="O87" s="200">
        <v>91.112289000000004</v>
      </c>
      <c r="P87" s="200">
        <v>90.708870000000005</v>
      </c>
      <c r="Q87" s="200">
        <v>90.372649999999993</v>
      </c>
      <c r="R87" s="200">
        <v>90.121039999999994</v>
      </c>
      <c r="S87" s="200">
        <v>89.542336000000006</v>
      </c>
      <c r="T87" s="200">
        <v>88.885452000000001</v>
      </c>
      <c r="U87" s="200">
        <v>88.194603000000001</v>
      </c>
      <c r="V87" s="200">
        <v>87.485648999999995</v>
      </c>
      <c r="W87" s="200">
        <v>86.702445999999995</v>
      </c>
      <c r="X87" s="200">
        <v>85.868294000000006</v>
      </c>
      <c r="Y87" s="200">
        <v>84.998230000000007</v>
      </c>
      <c r="Z87" s="200">
        <v>84.089134000000001</v>
      </c>
      <c r="AA87" s="200">
        <v>83.076744000000005</v>
      </c>
      <c r="AB87" s="200">
        <v>82.045021000000006</v>
      </c>
      <c r="AC87" s="200">
        <v>80.986785999999995</v>
      </c>
      <c r="AD87" s="200">
        <v>79.893326000000002</v>
      </c>
      <c r="AE87" s="200">
        <v>78.783607000000003</v>
      </c>
      <c r="AF87" s="198">
        <v>-6.2230000000000002E-3</v>
      </c>
      <c r="AG87" s="37"/>
    </row>
    <row r="88" spans="1:33" ht="15" customHeight="1">
      <c r="A88" s="36" t="s">
        <v>308</v>
      </c>
      <c r="B88" s="199" t="s">
        <v>285</v>
      </c>
      <c r="C88" s="200">
        <v>9.4941010000000006</v>
      </c>
      <c r="D88" s="200">
        <v>9.9847319999999993</v>
      </c>
      <c r="E88" s="200">
        <v>10.080206</v>
      </c>
      <c r="F88" s="200">
        <v>10.044081</v>
      </c>
      <c r="G88" s="200">
        <v>9.9641859999999998</v>
      </c>
      <c r="H88" s="200">
        <v>9.8772070000000003</v>
      </c>
      <c r="I88" s="200">
        <v>9.7906929999999992</v>
      </c>
      <c r="J88" s="200">
        <v>9.7035470000000004</v>
      </c>
      <c r="K88" s="200">
        <v>9.6156869999999994</v>
      </c>
      <c r="L88" s="200">
        <v>9.5264279999999992</v>
      </c>
      <c r="M88" s="200">
        <v>9.4439309999999992</v>
      </c>
      <c r="N88" s="200">
        <v>9.3760180000000002</v>
      </c>
      <c r="O88" s="200">
        <v>9.3193699999999993</v>
      </c>
      <c r="P88" s="200">
        <v>9.2722660000000001</v>
      </c>
      <c r="Q88" s="200">
        <v>9.2344460000000002</v>
      </c>
      <c r="R88" s="200">
        <v>9.2065929999999998</v>
      </c>
      <c r="S88" s="200">
        <v>9.1597399999999993</v>
      </c>
      <c r="T88" s="200">
        <v>9.1076730000000001</v>
      </c>
      <c r="U88" s="200">
        <v>9.0532129999999995</v>
      </c>
      <c r="V88" s="200">
        <v>8.9974880000000006</v>
      </c>
      <c r="W88" s="200">
        <v>8.9384180000000004</v>
      </c>
      <c r="X88" s="200">
        <v>8.8755819999999996</v>
      </c>
      <c r="Y88" s="200">
        <v>8.8098559999999999</v>
      </c>
      <c r="Z88" s="200">
        <v>8.7419480000000007</v>
      </c>
      <c r="AA88" s="200">
        <v>8.6711120000000008</v>
      </c>
      <c r="AB88" s="200">
        <v>8.599361</v>
      </c>
      <c r="AC88" s="200">
        <v>8.5273749999999993</v>
      </c>
      <c r="AD88" s="200">
        <v>8.4545519999999996</v>
      </c>
      <c r="AE88" s="200">
        <v>8.3815580000000001</v>
      </c>
      <c r="AF88" s="198">
        <v>-4.4409999999999996E-3</v>
      </c>
      <c r="AG88" s="37"/>
    </row>
    <row r="89" spans="1:33" ht="15" customHeight="1">
      <c r="A89" s="36" t="s">
        <v>309</v>
      </c>
      <c r="B89" s="199" t="s">
        <v>2555</v>
      </c>
      <c r="C89" s="200">
        <v>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200">
        <v>0</v>
      </c>
      <c r="J89" s="200">
        <v>0</v>
      </c>
      <c r="K89" s="200">
        <v>0</v>
      </c>
      <c r="L89" s="200">
        <v>0</v>
      </c>
      <c r="M89" s="200">
        <v>0</v>
      </c>
      <c r="N89" s="200">
        <v>0</v>
      </c>
      <c r="O89" s="200">
        <v>0</v>
      </c>
      <c r="P89" s="200">
        <v>0</v>
      </c>
      <c r="Q89" s="200">
        <v>0</v>
      </c>
      <c r="R89" s="200">
        <v>0</v>
      </c>
      <c r="S89" s="200">
        <v>0</v>
      </c>
      <c r="T89" s="200">
        <v>0</v>
      </c>
      <c r="U89" s="200">
        <v>0</v>
      </c>
      <c r="V89" s="200">
        <v>0</v>
      </c>
      <c r="W89" s="200">
        <v>0</v>
      </c>
      <c r="X89" s="200">
        <v>0</v>
      </c>
      <c r="Y89" s="200">
        <v>0</v>
      </c>
      <c r="Z89" s="200">
        <v>0</v>
      </c>
      <c r="AA89" s="200">
        <v>0</v>
      </c>
      <c r="AB89" s="200">
        <v>0</v>
      </c>
      <c r="AC89" s="200">
        <v>0</v>
      </c>
      <c r="AD89" s="200">
        <v>0</v>
      </c>
      <c r="AE89" s="200">
        <v>0</v>
      </c>
      <c r="AF89" s="198" t="s">
        <v>1190</v>
      </c>
      <c r="AG89" s="37"/>
    </row>
    <row r="90" spans="1:33" ht="15" customHeight="1">
      <c r="A90" s="36" t="s">
        <v>310</v>
      </c>
      <c r="B90" s="199" t="s">
        <v>289</v>
      </c>
      <c r="C90" s="200">
        <v>75.219893999999996</v>
      </c>
      <c r="D90" s="200">
        <v>78.605819999999994</v>
      </c>
      <c r="E90" s="200">
        <v>78.857498000000007</v>
      </c>
      <c r="F90" s="200">
        <v>78.076453999999998</v>
      </c>
      <c r="G90" s="200">
        <v>76.964111000000003</v>
      </c>
      <c r="H90" s="200">
        <v>76.079750000000004</v>
      </c>
      <c r="I90" s="200">
        <v>75.233322000000001</v>
      </c>
      <c r="J90" s="200">
        <v>74.338866999999993</v>
      </c>
      <c r="K90" s="200">
        <v>73.430572999999995</v>
      </c>
      <c r="L90" s="200">
        <v>72.491912999999997</v>
      </c>
      <c r="M90" s="200">
        <v>71.594031999999999</v>
      </c>
      <c r="N90" s="200">
        <v>71.837708000000006</v>
      </c>
      <c r="O90" s="200">
        <v>71.512496999999996</v>
      </c>
      <c r="P90" s="200">
        <v>71.239052000000001</v>
      </c>
      <c r="Q90" s="200">
        <v>70.989593999999997</v>
      </c>
      <c r="R90" s="200">
        <v>70.790924000000004</v>
      </c>
      <c r="S90" s="200">
        <v>70.163764999999998</v>
      </c>
      <c r="T90" s="200">
        <v>69.442642000000006</v>
      </c>
      <c r="U90" s="200">
        <v>68.681884999999994</v>
      </c>
      <c r="V90" s="200">
        <v>67.900276000000005</v>
      </c>
      <c r="W90" s="200">
        <v>67.010056000000006</v>
      </c>
      <c r="X90" s="200">
        <v>66.063095000000004</v>
      </c>
      <c r="Y90" s="200">
        <v>65.078491</v>
      </c>
      <c r="Z90" s="200">
        <v>64.041968999999995</v>
      </c>
      <c r="AA90" s="200">
        <v>62.83419</v>
      </c>
      <c r="AB90" s="200">
        <v>61.602939999999997</v>
      </c>
      <c r="AC90" s="200">
        <v>60.321541000000003</v>
      </c>
      <c r="AD90" s="200">
        <v>58.979691000000003</v>
      </c>
      <c r="AE90" s="200">
        <v>57.607379999999999</v>
      </c>
      <c r="AF90" s="198">
        <v>-9.4820000000000008E-3</v>
      </c>
      <c r="AG90" s="37"/>
    </row>
    <row r="91" spans="1:33" ht="15" customHeight="1">
      <c r="A91" s="36" t="s">
        <v>311</v>
      </c>
      <c r="B91" s="199" t="s">
        <v>291</v>
      </c>
      <c r="C91" s="200">
        <v>0.92408599999999996</v>
      </c>
      <c r="D91" s="200">
        <v>1.0108280000000001</v>
      </c>
      <c r="E91" s="200">
        <v>1.0536110000000001</v>
      </c>
      <c r="F91" s="200">
        <v>1.083197</v>
      </c>
      <c r="G91" s="200">
        <v>1.1043369999999999</v>
      </c>
      <c r="H91" s="200">
        <v>1.1235299999999999</v>
      </c>
      <c r="I91" s="200">
        <v>1.1408499999999999</v>
      </c>
      <c r="J91" s="200">
        <v>1.1560729999999999</v>
      </c>
      <c r="K91" s="200">
        <v>1.171249</v>
      </c>
      <c r="L91" s="200">
        <v>1.185954</v>
      </c>
      <c r="M91" s="200">
        <v>1.2014899999999999</v>
      </c>
      <c r="N91" s="200">
        <v>1.2187190000000001</v>
      </c>
      <c r="O91" s="200">
        <v>1.237236</v>
      </c>
      <c r="P91" s="200">
        <v>1.256583</v>
      </c>
      <c r="Q91" s="200">
        <v>1.277304</v>
      </c>
      <c r="R91" s="200">
        <v>1.299385</v>
      </c>
      <c r="S91" s="200">
        <v>1.318905</v>
      </c>
      <c r="T91" s="200">
        <v>1.3373429999999999</v>
      </c>
      <c r="U91" s="200">
        <v>1.355548</v>
      </c>
      <c r="V91" s="200">
        <v>1.373292</v>
      </c>
      <c r="W91" s="200">
        <v>1.390433</v>
      </c>
      <c r="X91" s="200">
        <v>1.4067000000000001</v>
      </c>
      <c r="Y91" s="200">
        <v>1.4226700000000001</v>
      </c>
      <c r="Z91" s="200">
        <v>1.4381809999999999</v>
      </c>
      <c r="AA91" s="200">
        <v>1.4527399999999999</v>
      </c>
      <c r="AB91" s="200">
        <v>1.4629570000000001</v>
      </c>
      <c r="AC91" s="200">
        <v>1.4730529999999999</v>
      </c>
      <c r="AD91" s="200">
        <v>1.482996</v>
      </c>
      <c r="AE91" s="200">
        <v>1.4928939999999999</v>
      </c>
      <c r="AF91" s="198">
        <v>1.7278999999999999E-2</v>
      </c>
      <c r="AG91" s="37"/>
    </row>
    <row r="92" spans="1:33" ht="15" customHeight="1">
      <c r="A92" s="36" t="s">
        <v>312</v>
      </c>
      <c r="B92" s="199" t="s">
        <v>42</v>
      </c>
      <c r="C92" s="200">
        <v>7.6215450000000002</v>
      </c>
      <c r="D92" s="200">
        <v>8.0154069999999997</v>
      </c>
      <c r="E92" s="200">
        <v>8.0920509999999997</v>
      </c>
      <c r="F92" s="200">
        <v>8.0630500000000005</v>
      </c>
      <c r="G92" s="200">
        <v>7.9989129999999999</v>
      </c>
      <c r="H92" s="200">
        <v>7.9290890000000003</v>
      </c>
      <c r="I92" s="200">
        <v>7.8596399999999997</v>
      </c>
      <c r="J92" s="200">
        <v>7.7896799999999997</v>
      </c>
      <c r="K92" s="200">
        <v>7.71915</v>
      </c>
      <c r="L92" s="200">
        <v>7.6474950000000002</v>
      </c>
      <c r="M92" s="200">
        <v>7.5812689999999998</v>
      </c>
      <c r="N92" s="200">
        <v>7.5267520000000001</v>
      </c>
      <c r="O92" s="200">
        <v>7.4812770000000004</v>
      </c>
      <c r="P92" s="200">
        <v>7.4434630000000004</v>
      </c>
      <c r="Q92" s="200">
        <v>7.4131020000000003</v>
      </c>
      <c r="R92" s="200">
        <v>7.3907420000000004</v>
      </c>
      <c r="S92" s="200">
        <v>7.3531319999999996</v>
      </c>
      <c r="T92" s="200">
        <v>7.3113330000000003</v>
      </c>
      <c r="U92" s="200">
        <v>7.2676160000000003</v>
      </c>
      <c r="V92" s="200">
        <v>7.22288</v>
      </c>
      <c r="W92" s="200">
        <v>7.1754610000000003</v>
      </c>
      <c r="X92" s="200">
        <v>7.125019</v>
      </c>
      <c r="Y92" s="200">
        <v>7.0722560000000003</v>
      </c>
      <c r="Z92" s="200">
        <v>7.017741</v>
      </c>
      <c r="AA92" s="200">
        <v>6.960877</v>
      </c>
      <c r="AB92" s="200">
        <v>6.9032780000000002</v>
      </c>
      <c r="AC92" s="200">
        <v>6.8454899999999999</v>
      </c>
      <c r="AD92" s="200">
        <v>6.7870299999999997</v>
      </c>
      <c r="AE92" s="200">
        <v>6.7284329999999999</v>
      </c>
      <c r="AF92" s="198">
        <v>-4.4409999999999996E-3</v>
      </c>
      <c r="AG92" s="37"/>
    </row>
    <row r="93" spans="1:33" ht="15" customHeight="1">
      <c r="A93" s="36" t="s">
        <v>313</v>
      </c>
      <c r="B93" s="199" t="s">
        <v>294</v>
      </c>
      <c r="C93" s="200">
        <v>0.57226500000000002</v>
      </c>
      <c r="D93" s="200">
        <v>0.83341600000000005</v>
      </c>
      <c r="E93" s="200">
        <v>1.075178</v>
      </c>
      <c r="F93" s="200">
        <v>1.30423</v>
      </c>
      <c r="G93" s="200">
        <v>1.524958</v>
      </c>
      <c r="H93" s="200">
        <v>1.603828</v>
      </c>
      <c r="I93" s="200">
        <v>1.6665300000000001</v>
      </c>
      <c r="J93" s="200">
        <v>1.7516910000000001</v>
      </c>
      <c r="K93" s="200">
        <v>1.8409</v>
      </c>
      <c r="L93" s="200">
        <v>1.9398230000000001</v>
      </c>
      <c r="M93" s="200">
        <v>2.045474</v>
      </c>
      <c r="N93" s="200">
        <v>1.638865</v>
      </c>
      <c r="O93" s="200">
        <v>1.561909</v>
      </c>
      <c r="P93" s="200">
        <v>1.4974970000000001</v>
      </c>
      <c r="Q93" s="200">
        <v>1.458207</v>
      </c>
      <c r="R93" s="200">
        <v>1.4334020000000001</v>
      </c>
      <c r="S93" s="200">
        <v>1.546791</v>
      </c>
      <c r="T93" s="200">
        <v>1.686464</v>
      </c>
      <c r="U93" s="200">
        <v>1.8363419999999999</v>
      </c>
      <c r="V93" s="200">
        <v>1.9917119999999999</v>
      </c>
      <c r="W93" s="200">
        <v>2.1880760000000001</v>
      </c>
      <c r="X93" s="200">
        <v>2.3979050000000002</v>
      </c>
      <c r="Y93" s="200">
        <v>2.6149490000000002</v>
      </c>
      <c r="Z93" s="200">
        <v>2.8492980000000001</v>
      </c>
      <c r="AA93" s="200">
        <v>3.1578240000000002</v>
      </c>
      <c r="AB93" s="200">
        <v>3.4764889999999999</v>
      </c>
      <c r="AC93" s="200">
        <v>3.8193260000000002</v>
      </c>
      <c r="AD93" s="200">
        <v>4.1890539999999996</v>
      </c>
      <c r="AE93" s="200">
        <v>4.5733420000000002</v>
      </c>
      <c r="AF93" s="198">
        <v>7.7052999999999996E-2</v>
      </c>
      <c r="AG93" s="37"/>
    </row>
    <row r="94" spans="1:33" ht="15" customHeight="1">
      <c r="A94" s="36" t="s">
        <v>314</v>
      </c>
      <c r="B94" s="199" t="s">
        <v>296</v>
      </c>
      <c r="C94" s="200">
        <v>0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I94" s="200">
        <v>0</v>
      </c>
      <c r="J94" s="200">
        <v>0</v>
      </c>
      <c r="K94" s="200">
        <v>0</v>
      </c>
      <c r="L94" s="200">
        <v>0</v>
      </c>
      <c r="M94" s="200">
        <v>0</v>
      </c>
      <c r="N94" s="200">
        <v>0</v>
      </c>
      <c r="O94" s="200">
        <v>0</v>
      </c>
      <c r="P94" s="200">
        <v>0</v>
      </c>
      <c r="Q94" s="200">
        <v>0</v>
      </c>
      <c r="R94" s="200">
        <v>0</v>
      </c>
      <c r="S94" s="200">
        <v>0</v>
      </c>
      <c r="T94" s="200">
        <v>0</v>
      </c>
      <c r="U94" s="200">
        <v>0</v>
      </c>
      <c r="V94" s="200">
        <v>0</v>
      </c>
      <c r="W94" s="200">
        <v>0</v>
      </c>
      <c r="X94" s="200">
        <v>0</v>
      </c>
      <c r="Y94" s="200">
        <v>0</v>
      </c>
      <c r="Z94" s="200">
        <v>0</v>
      </c>
      <c r="AA94" s="200">
        <v>0</v>
      </c>
      <c r="AB94" s="200">
        <v>0</v>
      </c>
      <c r="AC94" s="200">
        <v>0</v>
      </c>
      <c r="AD94" s="200">
        <v>0</v>
      </c>
      <c r="AE94" s="200">
        <v>0</v>
      </c>
      <c r="AF94" s="198" t="s">
        <v>1190</v>
      </c>
      <c r="AG94" s="37"/>
    </row>
    <row r="95" spans="1:33" ht="15" customHeight="1">
      <c r="A95" s="36" t="s">
        <v>315</v>
      </c>
      <c r="B95" s="201" t="s">
        <v>316</v>
      </c>
      <c r="C95" s="197">
        <v>43.913421999999997</v>
      </c>
      <c r="D95" s="197">
        <v>45.563988000000002</v>
      </c>
      <c r="E95" s="197">
        <v>46.540951</v>
      </c>
      <c r="F95" s="197">
        <v>47.205399</v>
      </c>
      <c r="G95" s="197">
        <v>47.900013000000001</v>
      </c>
      <c r="H95" s="197">
        <v>48.570526000000001</v>
      </c>
      <c r="I95" s="197">
        <v>49.132919000000001</v>
      </c>
      <c r="J95" s="197">
        <v>49.707282999999997</v>
      </c>
      <c r="K95" s="197">
        <v>50.150032000000003</v>
      </c>
      <c r="L95" s="197">
        <v>50.598678999999997</v>
      </c>
      <c r="M95" s="197">
        <v>51.139499999999998</v>
      </c>
      <c r="N95" s="197">
        <v>51.726661999999997</v>
      </c>
      <c r="O95" s="197">
        <v>52.369225</v>
      </c>
      <c r="P95" s="197">
        <v>52.923794000000001</v>
      </c>
      <c r="Q95" s="197">
        <v>53.456974000000002</v>
      </c>
      <c r="R95" s="197">
        <v>53.972693999999997</v>
      </c>
      <c r="S95" s="197">
        <v>54.509743</v>
      </c>
      <c r="T95" s="197">
        <v>55.033695000000002</v>
      </c>
      <c r="U95" s="197">
        <v>55.626582999999997</v>
      </c>
      <c r="V95" s="197">
        <v>56.181145000000001</v>
      </c>
      <c r="W95" s="197">
        <v>56.753779999999999</v>
      </c>
      <c r="X95" s="197">
        <v>57.257598999999999</v>
      </c>
      <c r="Y95" s="197">
        <v>57.815627999999997</v>
      </c>
      <c r="Z95" s="197">
        <v>58.366591999999997</v>
      </c>
      <c r="AA95" s="197">
        <v>59.116034999999997</v>
      </c>
      <c r="AB95" s="197">
        <v>59.751427</v>
      </c>
      <c r="AC95" s="197">
        <v>60.444682999999998</v>
      </c>
      <c r="AD95" s="197">
        <v>61.080703999999997</v>
      </c>
      <c r="AE95" s="197">
        <v>61.848125000000003</v>
      </c>
      <c r="AF95" s="195">
        <v>1.2305999999999999E-2</v>
      </c>
      <c r="AG95" s="37"/>
    </row>
    <row r="96" spans="1:33" ht="15" customHeight="1">
      <c r="A96" s="36" t="s">
        <v>317</v>
      </c>
      <c r="B96" s="199" t="s">
        <v>318</v>
      </c>
      <c r="C96" s="200">
        <v>7.5946369999999996</v>
      </c>
      <c r="D96" s="200">
        <v>8.2708110000000001</v>
      </c>
      <c r="E96" s="200">
        <v>8.8117520000000003</v>
      </c>
      <c r="F96" s="200">
        <v>9.2425239999999995</v>
      </c>
      <c r="G96" s="200">
        <v>9.5890699999999995</v>
      </c>
      <c r="H96" s="200">
        <v>9.8712160000000004</v>
      </c>
      <c r="I96" s="200">
        <v>10.105147000000001</v>
      </c>
      <c r="J96" s="200">
        <v>10.303372</v>
      </c>
      <c r="K96" s="200">
        <v>10.475068</v>
      </c>
      <c r="L96" s="200">
        <v>10.626023999999999</v>
      </c>
      <c r="M96" s="200">
        <v>10.758953999999999</v>
      </c>
      <c r="N96" s="200">
        <v>10.875567999999999</v>
      </c>
      <c r="O96" s="200">
        <v>10.979032999999999</v>
      </c>
      <c r="P96" s="200">
        <v>11.071654000000001</v>
      </c>
      <c r="Q96" s="200">
        <v>11.154877000000001</v>
      </c>
      <c r="R96" s="200">
        <v>11.229654999999999</v>
      </c>
      <c r="S96" s="200">
        <v>11.304667</v>
      </c>
      <c r="T96" s="200">
        <v>11.377219</v>
      </c>
      <c r="U96" s="200">
        <v>11.447278000000001</v>
      </c>
      <c r="V96" s="200">
        <v>11.515231999999999</v>
      </c>
      <c r="W96" s="200">
        <v>11.582255999999999</v>
      </c>
      <c r="X96" s="200">
        <v>11.648866999999999</v>
      </c>
      <c r="Y96" s="200">
        <v>11.715138</v>
      </c>
      <c r="Z96" s="200">
        <v>11.781057000000001</v>
      </c>
      <c r="AA96" s="200">
        <v>11.847011999999999</v>
      </c>
      <c r="AB96" s="200">
        <v>11.912785</v>
      </c>
      <c r="AC96" s="200">
        <v>11.978335</v>
      </c>
      <c r="AD96" s="200">
        <v>12.043905000000001</v>
      </c>
      <c r="AE96" s="200">
        <v>12.109465</v>
      </c>
      <c r="AF96" s="198">
        <v>1.6802000000000001E-2</v>
      </c>
      <c r="AG96" s="37"/>
    </row>
    <row r="97" spans="1:33" ht="15" customHeight="1">
      <c r="A97" s="36" t="s">
        <v>319</v>
      </c>
      <c r="B97" s="199" t="s">
        <v>294</v>
      </c>
      <c r="C97" s="200">
        <v>0.923149</v>
      </c>
      <c r="D97" s="200">
        <v>1.0053399999999999</v>
      </c>
      <c r="E97" s="200">
        <v>1.0710919999999999</v>
      </c>
      <c r="F97" s="200">
        <v>1.123454</v>
      </c>
      <c r="G97" s="200">
        <v>1.165578</v>
      </c>
      <c r="H97" s="200">
        <v>1.199873</v>
      </c>
      <c r="I97" s="200">
        <v>1.228308</v>
      </c>
      <c r="J97" s="200">
        <v>1.2524029999999999</v>
      </c>
      <c r="K97" s="200">
        <v>1.2732730000000001</v>
      </c>
      <c r="L97" s="200">
        <v>1.291622</v>
      </c>
      <c r="M97" s="200">
        <v>1.3077799999999999</v>
      </c>
      <c r="N97" s="200">
        <v>1.321955</v>
      </c>
      <c r="O97" s="200">
        <v>1.3345309999999999</v>
      </c>
      <c r="P97" s="200">
        <v>1.34579</v>
      </c>
      <c r="Q97" s="200">
        <v>1.3559060000000001</v>
      </c>
      <c r="R97" s="200">
        <v>1.364995</v>
      </c>
      <c r="S97" s="200">
        <v>1.3741129999999999</v>
      </c>
      <c r="T97" s="200">
        <v>1.3829320000000001</v>
      </c>
      <c r="U97" s="200">
        <v>1.391448</v>
      </c>
      <c r="V97" s="200">
        <v>1.399708</v>
      </c>
      <c r="W97" s="200">
        <v>1.4078550000000001</v>
      </c>
      <c r="X97" s="200">
        <v>1.4159520000000001</v>
      </c>
      <c r="Y97" s="200">
        <v>1.4240060000000001</v>
      </c>
      <c r="Z97" s="200">
        <v>1.4320189999999999</v>
      </c>
      <c r="AA97" s="200">
        <v>1.440037</v>
      </c>
      <c r="AB97" s="200">
        <v>1.4480310000000001</v>
      </c>
      <c r="AC97" s="200">
        <v>1.455999</v>
      </c>
      <c r="AD97" s="200">
        <v>1.4639690000000001</v>
      </c>
      <c r="AE97" s="200">
        <v>1.471938</v>
      </c>
      <c r="AF97" s="198">
        <v>1.6802000000000001E-2</v>
      </c>
      <c r="AG97" s="37"/>
    </row>
    <row r="98" spans="1:33" ht="15" customHeight="1">
      <c r="A98" s="36" t="s">
        <v>320</v>
      </c>
      <c r="B98" s="199" t="s">
        <v>321</v>
      </c>
      <c r="C98" s="200">
        <v>6.6714880000000001</v>
      </c>
      <c r="D98" s="200">
        <v>7.2654709999999998</v>
      </c>
      <c r="E98" s="200">
        <v>7.7406600000000001</v>
      </c>
      <c r="F98" s="200">
        <v>8.1190700000000007</v>
      </c>
      <c r="G98" s="200">
        <v>8.4234919999999995</v>
      </c>
      <c r="H98" s="200">
        <v>8.6713430000000002</v>
      </c>
      <c r="I98" s="200">
        <v>8.8768399999999996</v>
      </c>
      <c r="J98" s="200">
        <v>9.0509690000000003</v>
      </c>
      <c r="K98" s="200">
        <v>9.2017959999999999</v>
      </c>
      <c r="L98" s="200">
        <v>9.3344020000000008</v>
      </c>
      <c r="M98" s="200">
        <v>9.451174</v>
      </c>
      <c r="N98" s="200">
        <v>9.5536139999999996</v>
      </c>
      <c r="O98" s="200">
        <v>9.6445030000000003</v>
      </c>
      <c r="P98" s="200">
        <v>9.7258639999999996</v>
      </c>
      <c r="Q98" s="200">
        <v>9.7989709999999999</v>
      </c>
      <c r="R98" s="200">
        <v>9.8646600000000007</v>
      </c>
      <c r="S98" s="200">
        <v>9.9305540000000008</v>
      </c>
      <c r="T98" s="200">
        <v>9.9942869999999999</v>
      </c>
      <c r="U98" s="200">
        <v>10.05583</v>
      </c>
      <c r="V98" s="200">
        <v>10.115524000000001</v>
      </c>
      <c r="W98" s="200">
        <v>10.174401</v>
      </c>
      <c r="X98" s="200">
        <v>10.232915</v>
      </c>
      <c r="Y98" s="200">
        <v>10.291131999999999</v>
      </c>
      <c r="Z98" s="200">
        <v>10.349038</v>
      </c>
      <c r="AA98" s="200">
        <v>10.406974999999999</v>
      </c>
      <c r="AB98" s="200">
        <v>10.464753</v>
      </c>
      <c r="AC98" s="200">
        <v>10.522335999999999</v>
      </c>
      <c r="AD98" s="200">
        <v>10.579936</v>
      </c>
      <c r="AE98" s="200">
        <v>10.637527</v>
      </c>
      <c r="AF98" s="198">
        <v>1.6802000000000001E-2</v>
      </c>
      <c r="AG98" s="37"/>
    </row>
    <row r="99" spans="1:33" ht="15" customHeight="1">
      <c r="A99" s="36" t="s">
        <v>322</v>
      </c>
      <c r="B99" s="199" t="s">
        <v>323</v>
      </c>
      <c r="C99" s="200">
        <v>0</v>
      </c>
      <c r="D99" s="200">
        <v>0</v>
      </c>
      <c r="E99" s="200">
        <v>0</v>
      </c>
      <c r="F99" s="200">
        <v>0</v>
      </c>
      <c r="G99" s="200">
        <v>0</v>
      </c>
      <c r="H99" s="200">
        <v>0</v>
      </c>
      <c r="I99" s="200">
        <v>0</v>
      </c>
      <c r="J99" s="200">
        <v>0</v>
      </c>
      <c r="K99" s="200">
        <v>0</v>
      </c>
      <c r="L99" s="200">
        <v>0</v>
      </c>
      <c r="M99" s="200">
        <v>0</v>
      </c>
      <c r="N99" s="200">
        <v>0</v>
      </c>
      <c r="O99" s="200">
        <v>0</v>
      </c>
      <c r="P99" s="200">
        <v>0</v>
      </c>
      <c r="Q99" s="200">
        <v>0</v>
      </c>
      <c r="R99" s="200">
        <v>0</v>
      </c>
      <c r="S99" s="200">
        <v>0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0</v>
      </c>
      <c r="AF99" s="198" t="s">
        <v>1190</v>
      </c>
      <c r="AG99" s="37"/>
    </row>
    <row r="100" spans="1:33" ht="15" customHeight="1">
      <c r="A100" s="36" t="s">
        <v>324</v>
      </c>
      <c r="B100" s="199" t="s">
        <v>325</v>
      </c>
      <c r="C100" s="200">
        <v>0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I100" s="200">
        <v>0</v>
      </c>
      <c r="J100" s="200">
        <v>0</v>
      </c>
      <c r="K100" s="200">
        <v>0</v>
      </c>
      <c r="L100" s="200">
        <v>0</v>
      </c>
      <c r="M100" s="200">
        <v>0</v>
      </c>
      <c r="N100" s="200">
        <v>0</v>
      </c>
      <c r="O100" s="200">
        <v>0</v>
      </c>
      <c r="P100" s="200">
        <v>0</v>
      </c>
      <c r="Q100" s="200">
        <v>0</v>
      </c>
      <c r="R100" s="200">
        <v>0</v>
      </c>
      <c r="S100" s="200">
        <v>0</v>
      </c>
      <c r="T100" s="200">
        <v>0</v>
      </c>
      <c r="U100" s="200">
        <v>0</v>
      </c>
      <c r="V100" s="200">
        <v>0</v>
      </c>
      <c r="W100" s="200">
        <v>0</v>
      </c>
      <c r="X100" s="200">
        <v>0</v>
      </c>
      <c r="Y100" s="200">
        <v>0</v>
      </c>
      <c r="Z100" s="200">
        <v>0</v>
      </c>
      <c r="AA100" s="200">
        <v>0</v>
      </c>
      <c r="AB100" s="200">
        <v>0</v>
      </c>
      <c r="AC100" s="200">
        <v>0</v>
      </c>
      <c r="AD100" s="200">
        <v>0</v>
      </c>
      <c r="AE100" s="200">
        <v>0</v>
      </c>
      <c r="AF100" s="198" t="s">
        <v>1190</v>
      </c>
      <c r="AG100" s="37"/>
    </row>
    <row r="101" spans="1:33" ht="15" customHeight="1">
      <c r="A101" s="36" t="s">
        <v>326</v>
      </c>
      <c r="B101" s="199" t="s">
        <v>327</v>
      </c>
      <c r="C101" s="200">
        <v>17.032639</v>
      </c>
      <c r="D101" s="200">
        <v>17.333525000000002</v>
      </c>
      <c r="E101" s="200">
        <v>17.471111000000001</v>
      </c>
      <c r="F101" s="200">
        <v>17.514868</v>
      </c>
      <c r="G101" s="200">
        <v>17.667708999999999</v>
      </c>
      <c r="H101" s="200">
        <v>17.921016999999999</v>
      </c>
      <c r="I101" s="200">
        <v>18.139037999999999</v>
      </c>
      <c r="J101" s="200">
        <v>18.293453</v>
      </c>
      <c r="K101" s="200">
        <v>18.389309000000001</v>
      </c>
      <c r="L101" s="200">
        <v>18.446940999999999</v>
      </c>
      <c r="M101" s="200">
        <v>18.571213</v>
      </c>
      <c r="N101" s="200">
        <v>18.730657999999998</v>
      </c>
      <c r="O101" s="200">
        <v>18.930088000000001</v>
      </c>
      <c r="P101" s="200">
        <v>19.092124999999999</v>
      </c>
      <c r="Q101" s="200">
        <v>19.259436000000001</v>
      </c>
      <c r="R101" s="200">
        <v>19.415512</v>
      </c>
      <c r="S101" s="200">
        <v>19.584526</v>
      </c>
      <c r="T101" s="200">
        <v>19.751868999999999</v>
      </c>
      <c r="U101" s="200">
        <v>19.950641999999998</v>
      </c>
      <c r="V101" s="200">
        <v>20.133372999999999</v>
      </c>
      <c r="W101" s="200">
        <v>20.325230000000001</v>
      </c>
      <c r="X101" s="200">
        <v>20.481424000000001</v>
      </c>
      <c r="Y101" s="200">
        <v>20.667052999999999</v>
      </c>
      <c r="Z101" s="200">
        <v>20.844881000000001</v>
      </c>
      <c r="AA101" s="200">
        <v>21.123301999999999</v>
      </c>
      <c r="AB101" s="200">
        <v>21.333514999999998</v>
      </c>
      <c r="AC101" s="200">
        <v>21.575635999999999</v>
      </c>
      <c r="AD101" s="200">
        <v>21.790666999999999</v>
      </c>
      <c r="AE101" s="200">
        <v>22.070596999999999</v>
      </c>
      <c r="AF101" s="198">
        <v>9.2969999999999997E-3</v>
      </c>
      <c r="AG101" s="37"/>
    </row>
    <row r="102" spans="1:33" ht="15" customHeight="1">
      <c r="A102" s="36" t="s">
        <v>328</v>
      </c>
      <c r="B102" s="199" t="s">
        <v>294</v>
      </c>
      <c r="C102" s="200">
        <v>17.032639</v>
      </c>
      <c r="D102" s="200">
        <v>17.333525000000002</v>
      </c>
      <c r="E102" s="200">
        <v>17.471111000000001</v>
      </c>
      <c r="F102" s="200">
        <v>17.514868</v>
      </c>
      <c r="G102" s="200">
        <v>17.667708999999999</v>
      </c>
      <c r="H102" s="200">
        <v>17.921016999999999</v>
      </c>
      <c r="I102" s="200">
        <v>18.139037999999999</v>
      </c>
      <c r="J102" s="200">
        <v>18.293453</v>
      </c>
      <c r="K102" s="200">
        <v>18.389309000000001</v>
      </c>
      <c r="L102" s="200">
        <v>18.446940999999999</v>
      </c>
      <c r="M102" s="200">
        <v>18.571213</v>
      </c>
      <c r="N102" s="200">
        <v>18.730657999999998</v>
      </c>
      <c r="O102" s="200">
        <v>18.930088000000001</v>
      </c>
      <c r="P102" s="200">
        <v>19.092124999999999</v>
      </c>
      <c r="Q102" s="200">
        <v>19.259436000000001</v>
      </c>
      <c r="R102" s="200">
        <v>19.415512</v>
      </c>
      <c r="S102" s="200">
        <v>19.584526</v>
      </c>
      <c r="T102" s="200">
        <v>19.751868999999999</v>
      </c>
      <c r="U102" s="200">
        <v>19.950641999999998</v>
      </c>
      <c r="V102" s="200">
        <v>20.133372999999999</v>
      </c>
      <c r="W102" s="200">
        <v>20.325230000000001</v>
      </c>
      <c r="X102" s="200">
        <v>20.481424000000001</v>
      </c>
      <c r="Y102" s="200">
        <v>20.667052999999999</v>
      </c>
      <c r="Z102" s="200">
        <v>20.844881000000001</v>
      </c>
      <c r="AA102" s="200">
        <v>21.123301999999999</v>
      </c>
      <c r="AB102" s="200">
        <v>21.333514999999998</v>
      </c>
      <c r="AC102" s="200">
        <v>21.575635999999999</v>
      </c>
      <c r="AD102" s="200">
        <v>21.790666999999999</v>
      </c>
      <c r="AE102" s="200">
        <v>22.070596999999999</v>
      </c>
      <c r="AF102" s="198">
        <v>9.2969999999999997E-3</v>
      </c>
      <c r="AG102" s="37"/>
    </row>
    <row r="103" spans="1:33" ht="15" customHeight="1">
      <c r="A103" s="36" t="s">
        <v>329</v>
      </c>
      <c r="B103" s="199" t="s">
        <v>330</v>
      </c>
      <c r="C103" s="200">
        <v>19.286148000000001</v>
      </c>
      <c r="D103" s="200">
        <v>19.959654</v>
      </c>
      <c r="E103" s="200">
        <v>20.258087</v>
      </c>
      <c r="F103" s="200">
        <v>20.448008000000002</v>
      </c>
      <c r="G103" s="200">
        <v>20.643234</v>
      </c>
      <c r="H103" s="200">
        <v>20.778293999999999</v>
      </c>
      <c r="I103" s="200">
        <v>20.888736999999999</v>
      </c>
      <c r="J103" s="200">
        <v>21.11046</v>
      </c>
      <c r="K103" s="200">
        <v>21.285655999999999</v>
      </c>
      <c r="L103" s="200">
        <v>21.525711000000001</v>
      </c>
      <c r="M103" s="200">
        <v>21.809334</v>
      </c>
      <c r="N103" s="200">
        <v>22.120438</v>
      </c>
      <c r="O103" s="200">
        <v>22.460100000000001</v>
      </c>
      <c r="P103" s="200">
        <v>22.760014000000002</v>
      </c>
      <c r="Q103" s="200">
        <v>23.042663999999998</v>
      </c>
      <c r="R103" s="200">
        <v>23.327525999999999</v>
      </c>
      <c r="S103" s="200">
        <v>23.620547999999999</v>
      </c>
      <c r="T103" s="200">
        <v>23.904606000000001</v>
      </c>
      <c r="U103" s="200">
        <v>24.228663999999998</v>
      </c>
      <c r="V103" s="200">
        <v>24.532539</v>
      </c>
      <c r="W103" s="200">
        <v>24.846294</v>
      </c>
      <c r="X103" s="200">
        <v>25.127307999999999</v>
      </c>
      <c r="Y103" s="200">
        <v>25.433437000000001</v>
      </c>
      <c r="Z103" s="200">
        <v>25.740656000000001</v>
      </c>
      <c r="AA103" s="200">
        <v>26.145723</v>
      </c>
      <c r="AB103" s="200">
        <v>26.505127000000002</v>
      </c>
      <c r="AC103" s="200">
        <v>26.890711</v>
      </c>
      <c r="AD103" s="200">
        <v>27.246131999999999</v>
      </c>
      <c r="AE103" s="200">
        <v>27.668061999999999</v>
      </c>
      <c r="AF103" s="198">
        <v>1.2971999999999999E-2</v>
      </c>
      <c r="AG103" s="37"/>
    </row>
    <row r="104" spans="1:33" ht="15" customHeight="1">
      <c r="A104" s="36" t="s">
        <v>331</v>
      </c>
      <c r="B104" s="199" t="s">
        <v>294</v>
      </c>
      <c r="C104" s="200">
        <v>6.9668039999999998</v>
      </c>
      <c r="D104" s="200">
        <v>7.2055709999999999</v>
      </c>
      <c r="E104" s="200">
        <v>7.3069870000000003</v>
      </c>
      <c r="F104" s="200">
        <v>7.3605080000000003</v>
      </c>
      <c r="G104" s="200">
        <v>7.3962209999999997</v>
      </c>
      <c r="H104" s="200">
        <v>7.4034529999999998</v>
      </c>
      <c r="I104" s="200">
        <v>7.4034849999999999</v>
      </c>
      <c r="J104" s="200">
        <v>7.4601230000000003</v>
      </c>
      <c r="K104" s="200">
        <v>7.5075329999999996</v>
      </c>
      <c r="L104" s="200">
        <v>7.6063049999999999</v>
      </c>
      <c r="M104" s="200">
        <v>7.7227600000000001</v>
      </c>
      <c r="N104" s="200">
        <v>7.8505010000000004</v>
      </c>
      <c r="O104" s="200">
        <v>7.987139</v>
      </c>
      <c r="P104" s="200">
        <v>8.1068239999999996</v>
      </c>
      <c r="Q104" s="200">
        <v>8.2209280000000007</v>
      </c>
      <c r="R104" s="200">
        <v>8.3371739999999992</v>
      </c>
      <c r="S104" s="200">
        <v>8.4559110000000004</v>
      </c>
      <c r="T104" s="200">
        <v>8.5701509999999992</v>
      </c>
      <c r="U104" s="200">
        <v>8.700564</v>
      </c>
      <c r="V104" s="200">
        <v>8.8238339999999997</v>
      </c>
      <c r="W104" s="200">
        <v>8.9493679999999998</v>
      </c>
      <c r="X104" s="200">
        <v>9.0625599999999995</v>
      </c>
      <c r="Y104" s="200">
        <v>9.1843959999999996</v>
      </c>
      <c r="Z104" s="200">
        <v>9.3055529999999997</v>
      </c>
      <c r="AA104" s="200">
        <v>9.4632129999999997</v>
      </c>
      <c r="AB104" s="200">
        <v>9.6034579999999998</v>
      </c>
      <c r="AC104" s="200">
        <v>9.7528290000000002</v>
      </c>
      <c r="AD104" s="200">
        <v>9.890326</v>
      </c>
      <c r="AE104" s="200">
        <v>10.053587</v>
      </c>
      <c r="AF104" s="198">
        <v>1.3185000000000001E-2</v>
      </c>
      <c r="AG104" s="37"/>
    </row>
    <row r="105" spans="1:33" ht="15" customHeight="1">
      <c r="A105" s="36" t="s">
        <v>332</v>
      </c>
      <c r="B105" s="199" t="s">
        <v>321</v>
      </c>
      <c r="C105" s="200">
        <v>12.319345</v>
      </c>
      <c r="D105" s="200">
        <v>12.754084000000001</v>
      </c>
      <c r="E105" s="200">
        <v>12.951098999999999</v>
      </c>
      <c r="F105" s="200">
        <v>13.0875</v>
      </c>
      <c r="G105" s="200">
        <v>13.247013000000001</v>
      </c>
      <c r="H105" s="200">
        <v>13.374840000000001</v>
      </c>
      <c r="I105" s="200">
        <v>13.485250000000001</v>
      </c>
      <c r="J105" s="200">
        <v>13.650337</v>
      </c>
      <c r="K105" s="200">
        <v>13.778123000000001</v>
      </c>
      <c r="L105" s="200">
        <v>13.919407</v>
      </c>
      <c r="M105" s="200">
        <v>14.086574000000001</v>
      </c>
      <c r="N105" s="200">
        <v>14.269936</v>
      </c>
      <c r="O105" s="200">
        <v>14.47296</v>
      </c>
      <c r="P105" s="200">
        <v>14.65319</v>
      </c>
      <c r="Q105" s="200">
        <v>14.821736</v>
      </c>
      <c r="R105" s="200">
        <v>14.990353000000001</v>
      </c>
      <c r="S105" s="200">
        <v>15.164637000000001</v>
      </c>
      <c r="T105" s="200">
        <v>15.334455</v>
      </c>
      <c r="U105" s="200">
        <v>15.528098999999999</v>
      </c>
      <c r="V105" s="200">
        <v>15.708705999999999</v>
      </c>
      <c r="W105" s="200">
        <v>15.896927</v>
      </c>
      <c r="X105" s="200">
        <v>16.064747000000001</v>
      </c>
      <c r="Y105" s="200">
        <v>16.249043</v>
      </c>
      <c r="Z105" s="200">
        <v>16.435102000000001</v>
      </c>
      <c r="AA105" s="200">
        <v>16.682510000000001</v>
      </c>
      <c r="AB105" s="200">
        <v>16.901668999999998</v>
      </c>
      <c r="AC105" s="200">
        <v>17.137882000000001</v>
      </c>
      <c r="AD105" s="200">
        <v>17.355803999999999</v>
      </c>
      <c r="AE105" s="200">
        <v>17.614474999999999</v>
      </c>
      <c r="AF105" s="198">
        <v>1.2851E-2</v>
      </c>
      <c r="AG105" s="37"/>
    </row>
    <row r="106" spans="1:33" ht="15" customHeight="1">
      <c r="A106" s="36" t="s">
        <v>333</v>
      </c>
      <c r="B106" s="199" t="s">
        <v>323</v>
      </c>
      <c r="C106" s="200">
        <v>0</v>
      </c>
      <c r="D106" s="200">
        <v>0</v>
      </c>
      <c r="E106" s="200">
        <v>0</v>
      </c>
      <c r="F106" s="200">
        <v>0</v>
      </c>
      <c r="G106" s="200">
        <v>0</v>
      </c>
      <c r="H106" s="200">
        <v>0</v>
      </c>
      <c r="I106" s="200">
        <v>0</v>
      </c>
      <c r="J106" s="200">
        <v>0</v>
      </c>
      <c r="K106" s="200">
        <v>0</v>
      </c>
      <c r="L106" s="200">
        <v>0</v>
      </c>
      <c r="M106" s="200">
        <v>0</v>
      </c>
      <c r="N106" s="200">
        <v>0</v>
      </c>
      <c r="O106" s="200">
        <v>0</v>
      </c>
      <c r="P106" s="200">
        <v>0</v>
      </c>
      <c r="Q106" s="200">
        <v>0</v>
      </c>
      <c r="R106" s="200">
        <v>0</v>
      </c>
      <c r="S106" s="200">
        <v>0</v>
      </c>
      <c r="T106" s="200">
        <v>0</v>
      </c>
      <c r="U106" s="200">
        <v>0</v>
      </c>
      <c r="V106" s="200">
        <v>0</v>
      </c>
      <c r="W106" s="200">
        <v>0</v>
      </c>
      <c r="X106" s="200">
        <v>0</v>
      </c>
      <c r="Y106" s="200">
        <v>0</v>
      </c>
      <c r="Z106" s="200">
        <v>0</v>
      </c>
      <c r="AA106" s="200">
        <v>0</v>
      </c>
      <c r="AB106" s="200">
        <v>0</v>
      </c>
      <c r="AC106" s="200">
        <v>0</v>
      </c>
      <c r="AD106" s="200">
        <v>0</v>
      </c>
      <c r="AE106" s="200">
        <v>0</v>
      </c>
      <c r="AF106" s="198" t="s">
        <v>1190</v>
      </c>
      <c r="AG106" s="37"/>
    </row>
    <row r="107" spans="1:33" ht="15" customHeight="1">
      <c r="A107" s="36" t="s">
        <v>334</v>
      </c>
      <c r="B107" s="199" t="s">
        <v>325</v>
      </c>
      <c r="C107" s="200">
        <v>0</v>
      </c>
      <c r="D107" s="200">
        <v>0</v>
      </c>
      <c r="E107" s="200">
        <v>0</v>
      </c>
      <c r="F107" s="200">
        <v>0</v>
      </c>
      <c r="G107" s="200">
        <v>0</v>
      </c>
      <c r="H107" s="200">
        <v>0</v>
      </c>
      <c r="I107" s="200">
        <v>0</v>
      </c>
      <c r="J107" s="200">
        <v>0</v>
      </c>
      <c r="K107" s="200">
        <v>0</v>
      </c>
      <c r="L107" s="200">
        <v>0</v>
      </c>
      <c r="M107" s="200">
        <v>0</v>
      </c>
      <c r="N107" s="200">
        <v>0</v>
      </c>
      <c r="O107" s="200">
        <v>0</v>
      </c>
      <c r="P107" s="200">
        <v>0</v>
      </c>
      <c r="Q107" s="200">
        <v>0</v>
      </c>
      <c r="R107" s="200">
        <v>0</v>
      </c>
      <c r="S107" s="200">
        <v>0</v>
      </c>
      <c r="T107" s="200">
        <v>0</v>
      </c>
      <c r="U107" s="200">
        <v>0</v>
      </c>
      <c r="V107" s="200">
        <v>0</v>
      </c>
      <c r="W107" s="200">
        <v>0</v>
      </c>
      <c r="X107" s="200">
        <v>0</v>
      </c>
      <c r="Y107" s="200">
        <v>0</v>
      </c>
      <c r="Z107" s="200">
        <v>0</v>
      </c>
      <c r="AA107" s="200">
        <v>0</v>
      </c>
      <c r="AB107" s="200">
        <v>0</v>
      </c>
      <c r="AC107" s="200">
        <v>0</v>
      </c>
      <c r="AD107" s="200">
        <v>0</v>
      </c>
      <c r="AE107" s="200">
        <v>0</v>
      </c>
      <c r="AF107" s="198" t="s">
        <v>1190</v>
      </c>
      <c r="AG107" s="37"/>
    </row>
    <row r="108" spans="1:33" ht="12" customHeight="1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>
      <c r="A109" s="36" t="s">
        <v>335</v>
      </c>
      <c r="B109" s="201" t="s">
        <v>336</v>
      </c>
      <c r="C109" s="197">
        <v>202.83663899999999</v>
      </c>
      <c r="D109" s="197">
        <v>199.16296399999999</v>
      </c>
      <c r="E109" s="197">
        <v>195.80548099999999</v>
      </c>
      <c r="F109" s="197">
        <v>193.737213</v>
      </c>
      <c r="G109" s="197">
        <v>192.813141</v>
      </c>
      <c r="H109" s="197">
        <v>191.8974</v>
      </c>
      <c r="I109" s="197">
        <v>190.73350500000001</v>
      </c>
      <c r="J109" s="197">
        <v>189.210464</v>
      </c>
      <c r="K109" s="197">
        <v>187.40353400000001</v>
      </c>
      <c r="L109" s="197">
        <v>185.676941</v>
      </c>
      <c r="M109" s="197">
        <v>184.46688800000001</v>
      </c>
      <c r="N109" s="197">
        <v>183.61003099999999</v>
      </c>
      <c r="O109" s="197">
        <v>182.77757299999999</v>
      </c>
      <c r="P109" s="197">
        <v>181.99818400000001</v>
      </c>
      <c r="Q109" s="197">
        <v>181.450287</v>
      </c>
      <c r="R109" s="197">
        <v>181.105515</v>
      </c>
      <c r="S109" s="197">
        <v>180.74588</v>
      </c>
      <c r="T109" s="197">
        <v>180.38298</v>
      </c>
      <c r="U109" s="197">
        <v>180.29542499999999</v>
      </c>
      <c r="V109" s="197">
        <v>180.16119399999999</v>
      </c>
      <c r="W109" s="197">
        <v>179.988022</v>
      </c>
      <c r="X109" s="197">
        <v>179.81350699999999</v>
      </c>
      <c r="Y109" s="197">
        <v>179.55651900000001</v>
      </c>
      <c r="Z109" s="197">
        <v>179.24385100000001</v>
      </c>
      <c r="AA109" s="197">
        <v>178.94970699999999</v>
      </c>
      <c r="AB109" s="197">
        <v>178.72766100000001</v>
      </c>
      <c r="AC109" s="197">
        <v>178.49087499999999</v>
      </c>
      <c r="AD109" s="197">
        <v>178.228363</v>
      </c>
      <c r="AE109" s="197">
        <v>178.15554800000001</v>
      </c>
      <c r="AF109" s="195">
        <v>-4.6230000000000004E-3</v>
      </c>
      <c r="AG109" s="37"/>
    </row>
    <row r="110" spans="1:33" ht="15" customHeight="1">
      <c r="A110" s="36" t="s">
        <v>337</v>
      </c>
      <c r="B110" s="199" t="s">
        <v>338</v>
      </c>
      <c r="C110" s="200">
        <v>163.608734</v>
      </c>
      <c r="D110" s="200">
        <v>160.38700900000001</v>
      </c>
      <c r="E110" s="200">
        <v>157.42775</v>
      </c>
      <c r="F110" s="200">
        <v>155.51083399999999</v>
      </c>
      <c r="G110" s="200">
        <v>154.51499899999999</v>
      </c>
      <c r="H110" s="200">
        <v>153.52697800000001</v>
      </c>
      <c r="I110" s="200">
        <v>152.34193400000001</v>
      </c>
      <c r="J110" s="200">
        <v>150.872345</v>
      </c>
      <c r="K110" s="200">
        <v>149.17961099999999</v>
      </c>
      <c r="L110" s="200">
        <v>147.55435199999999</v>
      </c>
      <c r="M110" s="200">
        <v>146.34231600000001</v>
      </c>
      <c r="N110" s="200">
        <v>145.41207900000001</v>
      </c>
      <c r="O110" s="200">
        <v>144.50224299999999</v>
      </c>
      <c r="P110" s="200">
        <v>143.63537600000001</v>
      </c>
      <c r="Q110" s="200">
        <v>142.95182800000001</v>
      </c>
      <c r="R110" s="200">
        <v>142.42834500000001</v>
      </c>
      <c r="S110" s="200">
        <v>141.89295999999999</v>
      </c>
      <c r="T110" s="200">
        <v>141.35481300000001</v>
      </c>
      <c r="U110" s="200">
        <v>141.03187600000001</v>
      </c>
      <c r="V110" s="200">
        <v>140.67157</v>
      </c>
      <c r="W110" s="200">
        <v>140.28007500000001</v>
      </c>
      <c r="X110" s="200">
        <v>139.886841</v>
      </c>
      <c r="Y110" s="200">
        <v>139.42889400000001</v>
      </c>
      <c r="Z110" s="200">
        <v>138.927322</v>
      </c>
      <c r="AA110" s="200">
        <v>138.439819</v>
      </c>
      <c r="AB110" s="200">
        <v>138.00765999999999</v>
      </c>
      <c r="AC110" s="200">
        <v>137.56359900000001</v>
      </c>
      <c r="AD110" s="200">
        <v>137.09927400000001</v>
      </c>
      <c r="AE110" s="200">
        <v>136.780182</v>
      </c>
      <c r="AF110" s="198">
        <v>-6.3759999999999997E-3</v>
      </c>
      <c r="AG110" s="37"/>
    </row>
    <row r="111" spans="1:33" ht="15" customHeight="1">
      <c r="A111" s="36" t="s">
        <v>339</v>
      </c>
      <c r="B111" s="199" t="s">
        <v>220</v>
      </c>
      <c r="C111" s="200">
        <v>39.227898000000003</v>
      </c>
      <c r="D111" s="200">
        <v>38.775948</v>
      </c>
      <c r="E111" s="200">
        <v>38.377730999999997</v>
      </c>
      <c r="F111" s="200">
        <v>38.226379000000001</v>
      </c>
      <c r="G111" s="200">
        <v>38.298149000000002</v>
      </c>
      <c r="H111" s="200">
        <v>38.370418999999998</v>
      </c>
      <c r="I111" s="200">
        <v>38.391570999999999</v>
      </c>
      <c r="J111" s="200">
        <v>38.338120000000004</v>
      </c>
      <c r="K111" s="200">
        <v>38.223914999999998</v>
      </c>
      <c r="L111" s="200">
        <v>38.122588999999998</v>
      </c>
      <c r="M111" s="200">
        <v>38.124577000000002</v>
      </c>
      <c r="N111" s="200">
        <v>38.197955999999998</v>
      </c>
      <c r="O111" s="200">
        <v>38.275326</v>
      </c>
      <c r="P111" s="200">
        <v>38.362803999999997</v>
      </c>
      <c r="Q111" s="200">
        <v>38.498458999999997</v>
      </c>
      <c r="R111" s="200">
        <v>38.677174000000001</v>
      </c>
      <c r="S111" s="200">
        <v>38.852927999999999</v>
      </c>
      <c r="T111" s="200">
        <v>39.028163999999997</v>
      </c>
      <c r="U111" s="200">
        <v>39.263545999999998</v>
      </c>
      <c r="V111" s="200">
        <v>39.489632</v>
      </c>
      <c r="W111" s="200">
        <v>39.707951000000001</v>
      </c>
      <c r="X111" s="200">
        <v>39.926662</v>
      </c>
      <c r="Y111" s="200">
        <v>40.127631999999998</v>
      </c>
      <c r="Z111" s="200">
        <v>40.316527999999998</v>
      </c>
      <c r="AA111" s="200">
        <v>40.509892000000001</v>
      </c>
      <c r="AB111" s="200">
        <v>40.720008999999997</v>
      </c>
      <c r="AC111" s="200">
        <v>40.927284</v>
      </c>
      <c r="AD111" s="200">
        <v>41.129097000000002</v>
      </c>
      <c r="AE111" s="200">
        <v>41.375362000000003</v>
      </c>
      <c r="AF111" s="198">
        <v>1.905E-3</v>
      </c>
      <c r="AG111" s="37"/>
    </row>
    <row r="112" spans="1:33" ht="12" customHeight="1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>
      <c r="A113" s="36" t="s">
        <v>340</v>
      </c>
      <c r="B113" s="199" t="s">
        <v>341</v>
      </c>
      <c r="C113" s="200">
        <v>125.945221</v>
      </c>
      <c r="D113" s="200">
        <v>125.92506400000001</v>
      </c>
      <c r="E113" s="200">
        <v>126.01237500000001</v>
      </c>
      <c r="F113" s="200">
        <v>126.049858</v>
      </c>
      <c r="G113" s="200">
        <v>126.11367</v>
      </c>
      <c r="H113" s="200">
        <v>125.98440600000001</v>
      </c>
      <c r="I113" s="200">
        <v>125.852997</v>
      </c>
      <c r="J113" s="200">
        <v>125.755234</v>
      </c>
      <c r="K113" s="200">
        <v>125.652069</v>
      </c>
      <c r="L113" s="200">
        <v>125.54579200000001</v>
      </c>
      <c r="M113" s="200">
        <v>125.439178</v>
      </c>
      <c r="N113" s="200">
        <v>125.330147</v>
      </c>
      <c r="O113" s="200">
        <v>125.250381</v>
      </c>
      <c r="P113" s="200">
        <v>125.225021</v>
      </c>
      <c r="Q113" s="200">
        <v>125.255257</v>
      </c>
      <c r="R113" s="200">
        <v>125.318207</v>
      </c>
      <c r="S113" s="200">
        <v>125.411896</v>
      </c>
      <c r="T113" s="200">
        <v>125.52668799999999</v>
      </c>
      <c r="U113" s="200">
        <v>125.666534</v>
      </c>
      <c r="V113" s="200">
        <v>125.797371</v>
      </c>
      <c r="W113" s="200">
        <v>125.925034</v>
      </c>
      <c r="X113" s="200">
        <v>126.04557</v>
      </c>
      <c r="Y113" s="200">
        <v>126.16628300000001</v>
      </c>
      <c r="Z113" s="200">
        <v>126.32028200000001</v>
      </c>
      <c r="AA113" s="200">
        <v>126.49239300000001</v>
      </c>
      <c r="AB113" s="200">
        <v>126.66081200000001</v>
      </c>
      <c r="AC113" s="200">
        <v>126.811455</v>
      </c>
      <c r="AD113" s="200">
        <v>126.974289</v>
      </c>
      <c r="AE113" s="200">
        <v>127.158676</v>
      </c>
      <c r="AF113" s="198">
        <v>3.4200000000000002E-4</v>
      </c>
      <c r="AG113" s="37"/>
      <c r="AH113" s="35"/>
    </row>
    <row r="114" spans="1:34" ht="15" customHeight="1">
      <c r="A114" s="36" t="s">
        <v>342</v>
      </c>
      <c r="B114" s="199" t="s">
        <v>343</v>
      </c>
      <c r="C114" s="200">
        <v>905.73223900000005</v>
      </c>
      <c r="D114" s="200">
        <v>820.54260299999999</v>
      </c>
      <c r="E114" s="200">
        <v>760.982483</v>
      </c>
      <c r="F114" s="200">
        <v>726.75244099999998</v>
      </c>
      <c r="G114" s="200">
        <v>695.850098</v>
      </c>
      <c r="H114" s="200">
        <v>653.98541299999999</v>
      </c>
      <c r="I114" s="200">
        <v>613.92791699999998</v>
      </c>
      <c r="J114" s="200">
        <v>612.03295900000001</v>
      </c>
      <c r="K114" s="200">
        <v>610.31640600000003</v>
      </c>
      <c r="L114" s="200">
        <v>611.89654499999995</v>
      </c>
      <c r="M114" s="200">
        <v>617.76355000000001</v>
      </c>
      <c r="N114" s="200">
        <v>626.28515600000003</v>
      </c>
      <c r="O114" s="200">
        <v>630.76672399999995</v>
      </c>
      <c r="P114" s="200">
        <v>633.47729500000003</v>
      </c>
      <c r="Q114" s="200">
        <v>634.00311299999998</v>
      </c>
      <c r="R114" s="200">
        <v>632.96820100000002</v>
      </c>
      <c r="S114" s="200">
        <v>637.83142099999998</v>
      </c>
      <c r="T114" s="200">
        <v>636.66796899999997</v>
      </c>
      <c r="U114" s="200">
        <v>645.807007</v>
      </c>
      <c r="V114" s="200">
        <v>652.42675799999995</v>
      </c>
      <c r="W114" s="200">
        <v>658.166382</v>
      </c>
      <c r="X114" s="200">
        <v>660.99408000000005</v>
      </c>
      <c r="Y114" s="200">
        <v>665.09454300000004</v>
      </c>
      <c r="Z114" s="200">
        <v>669.20263699999998</v>
      </c>
      <c r="AA114" s="200">
        <v>674.53369099999998</v>
      </c>
      <c r="AB114" s="200">
        <v>682.13464399999998</v>
      </c>
      <c r="AC114" s="200">
        <v>689.49054000000001</v>
      </c>
      <c r="AD114" s="200">
        <v>691.88214100000005</v>
      </c>
      <c r="AE114" s="200">
        <v>696.77728300000001</v>
      </c>
      <c r="AF114" s="198">
        <v>-9.3229999999999997E-3</v>
      </c>
      <c r="AG114" s="37"/>
      <c r="AH114" s="35"/>
    </row>
    <row r="115" spans="1:34" ht="12" customHeight="1">
      <c r="A115" s="36" t="s">
        <v>2556</v>
      </c>
      <c r="B115" s="199" t="s">
        <v>2557</v>
      </c>
      <c r="C115" s="200">
        <v>332.52310199999999</v>
      </c>
      <c r="D115" s="200">
        <v>377.97052000000002</v>
      </c>
      <c r="E115" s="200">
        <v>384.00460800000002</v>
      </c>
      <c r="F115" s="200">
        <v>408.78292800000003</v>
      </c>
      <c r="G115" s="200">
        <v>446.260651</v>
      </c>
      <c r="H115" s="200">
        <v>477.17263800000001</v>
      </c>
      <c r="I115" s="200">
        <v>503.61007699999999</v>
      </c>
      <c r="J115" s="200">
        <v>527.57086200000003</v>
      </c>
      <c r="K115" s="200">
        <v>577.96905500000003</v>
      </c>
      <c r="L115" s="200">
        <v>628.36724900000002</v>
      </c>
      <c r="M115" s="200">
        <v>680.00372300000004</v>
      </c>
      <c r="N115" s="200">
        <v>729.163635</v>
      </c>
      <c r="O115" s="200">
        <v>771.16210899999999</v>
      </c>
      <c r="P115" s="200">
        <v>796.36120600000004</v>
      </c>
      <c r="Q115" s="200">
        <v>814.39892599999996</v>
      </c>
      <c r="R115" s="200">
        <v>829.96002199999998</v>
      </c>
      <c r="S115" s="200">
        <v>838.35974099999999</v>
      </c>
      <c r="T115" s="200">
        <v>838.35974099999999</v>
      </c>
      <c r="U115" s="200">
        <v>839.59802200000001</v>
      </c>
      <c r="V115" s="200">
        <v>838.35974099999999</v>
      </c>
      <c r="W115" s="200">
        <v>838.35974099999999</v>
      </c>
      <c r="X115" s="200">
        <v>838.35974099999999</v>
      </c>
      <c r="Y115" s="200">
        <v>839.59802200000001</v>
      </c>
      <c r="Z115" s="200">
        <v>838.35974099999999</v>
      </c>
      <c r="AA115" s="200">
        <v>838.35974099999999</v>
      </c>
      <c r="AB115" s="200">
        <v>838.35974099999999</v>
      </c>
      <c r="AC115" s="200">
        <v>839.59802200000001</v>
      </c>
      <c r="AD115" s="200">
        <v>838.35974099999999</v>
      </c>
      <c r="AE115" s="200">
        <v>838.35974099999999</v>
      </c>
      <c r="AF115" s="198">
        <v>3.3577999999999997E-2</v>
      </c>
      <c r="AG115" s="37"/>
      <c r="AH115" s="35"/>
    </row>
    <row r="116" spans="1:34" ht="15" customHeight="1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>
      <c r="A117" s="36" t="s">
        <v>344</v>
      </c>
      <c r="B117" s="232" t="s">
        <v>345</v>
      </c>
      <c r="C117" s="233">
        <v>27986.478515999999</v>
      </c>
      <c r="D117" s="233">
        <v>28032.220702999999</v>
      </c>
      <c r="E117" s="233">
        <v>27776.765625</v>
      </c>
      <c r="F117" s="233">
        <v>27465.828125</v>
      </c>
      <c r="G117" s="233">
        <v>27255.169922000001</v>
      </c>
      <c r="H117" s="233">
        <v>27052.175781000002</v>
      </c>
      <c r="I117" s="233">
        <v>26819.683593999998</v>
      </c>
      <c r="J117" s="233">
        <v>26592.78125</v>
      </c>
      <c r="K117" s="233">
        <v>26361.335938</v>
      </c>
      <c r="L117" s="233">
        <v>26163.675781000002</v>
      </c>
      <c r="M117" s="233">
        <v>26008.943359000001</v>
      </c>
      <c r="N117" s="233">
        <v>25899.167968999998</v>
      </c>
      <c r="O117" s="233">
        <v>25803.771484000001</v>
      </c>
      <c r="P117" s="233">
        <v>25706.130859000001</v>
      </c>
      <c r="Q117" s="233">
        <v>25600.619140999999</v>
      </c>
      <c r="R117" s="233">
        <v>25535.832031000002</v>
      </c>
      <c r="S117" s="233">
        <v>25495.666015999999</v>
      </c>
      <c r="T117" s="233">
        <v>25451.617188</v>
      </c>
      <c r="U117" s="233">
        <v>25462.876952999999</v>
      </c>
      <c r="V117" s="233">
        <v>25488.181640999999</v>
      </c>
      <c r="W117" s="233">
        <v>25533.677734000001</v>
      </c>
      <c r="X117" s="233">
        <v>25586.275390999999</v>
      </c>
      <c r="Y117" s="233">
        <v>25660.166015999999</v>
      </c>
      <c r="Z117" s="233">
        <v>25746.871093999998</v>
      </c>
      <c r="AA117" s="233">
        <v>25871.171875</v>
      </c>
      <c r="AB117" s="233">
        <v>26021.988281000002</v>
      </c>
      <c r="AC117" s="233">
        <v>26178.046875</v>
      </c>
      <c r="AD117" s="233">
        <v>26334.755859000001</v>
      </c>
      <c r="AE117" s="233">
        <v>26541.847656000002</v>
      </c>
      <c r="AF117" s="234">
        <v>-1.8910000000000001E-3</v>
      </c>
      <c r="AG117" s="37"/>
      <c r="AH117" s="35"/>
    </row>
    <row r="118" spans="1:34" ht="15" customHeight="1" thickBot="1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>
      <c r="A119" s="35"/>
      <c r="B119" s="223" t="s">
        <v>2558</v>
      </c>
      <c r="C119" s="224"/>
      <c r="D119" s="224"/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  <c r="AA119" s="224"/>
      <c r="AB119" s="224"/>
      <c r="AC119" s="224"/>
      <c r="AD119" s="224"/>
      <c r="AE119" s="224"/>
      <c r="AF119" s="224"/>
      <c r="AG119" s="224"/>
      <c r="AH119" s="183"/>
    </row>
    <row r="120" spans="1:34" ht="15" customHeight="1">
      <c r="A120" s="35"/>
      <c r="B120" s="37" t="s">
        <v>2110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>
      <c r="A127" s="35"/>
      <c r="B127" s="37" t="s">
        <v>2559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2" ht="15" customHeight="1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19"/>
      <c r="Z259" s="219"/>
      <c r="AA259" s="219"/>
      <c r="AB259" s="219"/>
      <c r="AC259" s="219"/>
      <c r="AD259" s="219"/>
      <c r="AE259" s="219"/>
      <c r="AF259" s="219"/>
    </row>
    <row r="267" spans="2:32" ht="12" customHeight="1"/>
    <row r="268" spans="2:32" ht="12" customHeight="1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38" spans="2:32" ht="15" customHeight="1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>
      <c r="B339" s="219"/>
      <c r="C339" s="219"/>
      <c r="D339" s="219"/>
      <c r="E339" s="219"/>
      <c r="F339" s="219"/>
      <c r="G339" s="219"/>
      <c r="H339" s="219"/>
      <c r="I339" s="219"/>
      <c r="J339" s="219"/>
      <c r="K339" s="219"/>
      <c r="L339" s="219"/>
      <c r="M339" s="219"/>
      <c r="N339" s="219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19"/>
      <c r="Z339" s="219"/>
      <c r="AA339" s="219"/>
      <c r="AB339" s="219"/>
      <c r="AC339" s="219"/>
      <c r="AD339" s="219"/>
      <c r="AE339" s="219"/>
      <c r="AF339" s="219"/>
    </row>
    <row r="346" spans="2:32" ht="12" customHeight="1"/>
    <row r="347" spans="2:32" ht="12" customHeight="1"/>
    <row r="348" spans="2:32" ht="12" customHeight="1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2" ht="12" customHeight="1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>
      <c r="B452" s="219"/>
      <c r="C452" s="219"/>
      <c r="D452" s="219"/>
      <c r="E452" s="219"/>
      <c r="F452" s="219"/>
      <c r="G452" s="219"/>
      <c r="H452" s="219"/>
      <c r="I452" s="219"/>
      <c r="J452" s="219"/>
      <c r="K452" s="219"/>
      <c r="L452" s="219"/>
      <c r="M452" s="219"/>
      <c r="N452" s="219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19"/>
      <c r="Z452" s="219"/>
      <c r="AA452" s="219"/>
      <c r="AB452" s="219"/>
      <c r="AC452" s="219"/>
      <c r="AD452" s="219"/>
      <c r="AE452" s="219"/>
      <c r="AF452" s="219"/>
    </row>
    <row r="460" spans="2:32" ht="12" customHeight="1"/>
    <row r="461" spans="2:32" ht="12" customHeight="1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ht="12" customHeight="1"/>
    <row r="554" ht="12" customHeight="1"/>
    <row r="562" spans="2:32" ht="12" customHeight="1"/>
    <row r="563" spans="2:32" ht="12" customHeight="1"/>
    <row r="564" spans="2:32" ht="12" customHeight="1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>
      <c r="B565" s="219"/>
      <c r="C565" s="219"/>
      <c r="D565" s="219"/>
      <c r="E565" s="219"/>
      <c r="F565" s="219"/>
      <c r="G565" s="219"/>
      <c r="H565" s="219"/>
      <c r="I565" s="219"/>
      <c r="J565" s="219"/>
      <c r="K565" s="219"/>
      <c r="L565" s="219"/>
      <c r="M565" s="219"/>
      <c r="N565" s="219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19"/>
      <c r="Z565" s="219"/>
      <c r="AA565" s="219"/>
      <c r="AB565" s="219"/>
      <c r="AC565" s="219"/>
      <c r="AD565" s="219"/>
      <c r="AE565" s="219"/>
      <c r="AF565" s="219"/>
    </row>
    <row r="566" spans="2:32" ht="12" customHeight="1"/>
    <row r="567" spans="2:32" ht="12" customHeight="1"/>
    <row r="568" spans="2:32" ht="12" customHeight="1"/>
    <row r="569" spans="2:32" ht="12" customHeight="1"/>
    <row r="570" spans="2:32" ht="12" customHeight="1"/>
    <row r="571" spans="2:32" ht="12" customHeight="1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/>
    <row r="600" ht="12" customHeight="1"/>
    <row r="602" ht="12" customHeight="1"/>
    <row r="607" ht="12" customHeight="1"/>
    <row r="623" ht="12" customHeight="1"/>
    <row r="625" ht="12" customHeight="1"/>
    <row r="627" ht="12" customHeight="1"/>
    <row r="630" ht="12" customHeight="1"/>
    <row r="632" ht="12" customHeight="1"/>
    <row r="633" ht="12" customHeight="1"/>
    <row r="635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spans="2:32" ht="12" customHeight="1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/>
    <row r="660" spans="2:32" ht="12" customHeight="1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/>
    <row r="662" spans="2:32" ht="12" customHeight="1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>
      <c r="B663" s="219"/>
      <c r="C663" s="219"/>
      <c r="D663" s="219"/>
      <c r="E663" s="219"/>
      <c r="F663" s="219"/>
      <c r="G663" s="219"/>
      <c r="H663" s="219"/>
      <c r="I663" s="219"/>
      <c r="J663" s="219"/>
      <c r="K663" s="219"/>
      <c r="L663" s="219"/>
      <c r="M663" s="219"/>
      <c r="N663" s="219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19"/>
      <c r="Z663" s="219"/>
      <c r="AA663" s="219"/>
      <c r="AB663" s="219"/>
      <c r="AC663" s="219"/>
      <c r="AD663" s="219"/>
      <c r="AE663" s="219"/>
      <c r="AF663" s="219"/>
    </row>
    <row r="664" spans="2:32" ht="12" customHeight="1"/>
    <row r="665" spans="2:32" ht="12" customHeight="1"/>
    <row r="666" spans="2:32" ht="12" customHeight="1"/>
    <row r="667" spans="2:32" ht="12" customHeight="1"/>
    <row r="668" spans="2:32" ht="12" customHeight="1"/>
    <row r="669" spans="2:32" ht="12" customHeight="1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/>
    <row r="674" ht="12" customHeight="1"/>
    <row r="682" ht="12" customHeight="1"/>
    <row r="698" ht="12" customHeight="1"/>
    <row r="703" ht="12" customHeight="1"/>
    <row r="716" ht="12" customHeight="1"/>
    <row r="717" ht="12" customHeight="1"/>
    <row r="718" ht="12" customHeight="1"/>
    <row r="719" ht="12" customHeight="1"/>
    <row r="720" ht="12" customHeight="1"/>
    <row r="721" spans="2:32" ht="12" customHeight="1"/>
    <row r="722" spans="2:32" ht="12" customHeight="1"/>
    <row r="723" spans="2:32" ht="12" customHeight="1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/>
    <row r="725" spans="2:32" ht="12" customHeight="1"/>
    <row r="726" spans="2:32" ht="12" customHeight="1"/>
    <row r="727" spans="2:32" ht="12" customHeight="1"/>
    <row r="728" spans="2:32" ht="12" customHeight="1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/>
    <row r="730" spans="2:32" ht="12" customHeight="1"/>
    <row r="731" spans="2:32" ht="12" customHeight="1"/>
    <row r="732" spans="2:32" ht="12" customHeight="1"/>
    <row r="733" spans="2:32" ht="12" customHeight="1"/>
    <row r="734" spans="2:32" ht="12" customHeight="1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</row>
    <row r="736" spans="2:32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6" spans="2:32" ht="15" customHeight="1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>
      <c r="B911" s="219"/>
      <c r="C911" s="219"/>
      <c r="D911" s="219"/>
      <c r="E911" s="219"/>
      <c r="F911" s="219"/>
      <c r="G911" s="219"/>
      <c r="H911" s="219"/>
      <c r="I911" s="219"/>
      <c r="J911" s="219"/>
      <c r="K911" s="219"/>
      <c r="L911" s="219"/>
      <c r="M911" s="219"/>
      <c r="N911" s="219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19"/>
      <c r="Z911" s="219"/>
      <c r="AA911" s="219"/>
      <c r="AB911" s="219"/>
      <c r="AC911" s="219"/>
      <c r="AD911" s="219"/>
      <c r="AE911" s="219"/>
      <c r="AF911" s="219"/>
    </row>
    <row r="927" ht="12" customHeight="1"/>
    <row r="929" ht="12" customHeight="1"/>
    <row r="935" ht="12" customHeight="1"/>
    <row r="952" ht="12" customHeight="1"/>
    <row r="954" ht="12" customHeight="1"/>
    <row r="956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spans="2:32" ht="12" customHeight="1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>
      <c r="B994" s="219"/>
      <c r="C994" s="219"/>
      <c r="D994" s="219"/>
      <c r="E994" s="219"/>
      <c r="F994" s="219"/>
      <c r="G994" s="219"/>
      <c r="H994" s="219"/>
      <c r="I994" s="219"/>
      <c r="J994" s="219"/>
      <c r="K994" s="219"/>
      <c r="L994" s="219"/>
      <c r="M994" s="219"/>
      <c r="N994" s="219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19"/>
      <c r="Z994" s="219"/>
      <c r="AA994" s="219"/>
      <c r="AB994" s="219"/>
      <c r="AC994" s="219"/>
      <c r="AD994" s="219"/>
      <c r="AE994" s="219"/>
      <c r="AF994" s="219"/>
    </row>
    <row r="995" spans="2:32" ht="12" customHeight="1"/>
    <row r="996" spans="2:32" ht="12" customHeight="1"/>
    <row r="997" spans="2:32" ht="12" customHeight="1"/>
    <row r="998" spans="2:32" ht="12" customHeight="1"/>
    <row r="999" spans="2:32" ht="12" customHeight="1"/>
    <row r="1001" spans="2:32" ht="15" customHeight="1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spans="2:32" ht="12" customHeight="1"/>
    <row r="1090" spans="2:32" ht="12" customHeight="1"/>
    <row r="1091" spans="2:32" ht="12" customHeight="1"/>
    <row r="1092" spans="2:32" ht="12" customHeight="1"/>
    <row r="1093" spans="2:32" ht="12" customHeight="1"/>
    <row r="1094" spans="2:32" ht="12" customHeight="1"/>
    <row r="1095" spans="2:32" ht="12" customHeight="1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>
      <c r="B1096" s="219"/>
      <c r="C1096" s="219"/>
      <c r="D1096" s="219"/>
      <c r="E1096" s="219"/>
      <c r="F1096" s="219"/>
      <c r="G1096" s="219"/>
      <c r="H1096" s="219"/>
      <c r="I1096" s="219"/>
      <c r="J1096" s="219"/>
      <c r="K1096" s="219"/>
      <c r="L1096" s="219"/>
      <c r="M1096" s="219"/>
      <c r="N1096" s="219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19"/>
      <c r="Z1096" s="219"/>
      <c r="AA1096" s="219"/>
      <c r="AB1096" s="219"/>
      <c r="AC1096" s="219"/>
      <c r="AD1096" s="219"/>
      <c r="AE1096" s="219"/>
      <c r="AF1096" s="219"/>
    </row>
    <row r="1097" spans="2:32" ht="12" customHeight="1"/>
    <row r="1098" spans="2:32" ht="12" customHeight="1"/>
    <row r="1099" spans="2:32" ht="12" customHeight="1"/>
    <row r="1103" spans="2:32" ht="15" customHeight="1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75" ht="12" customHeight="1"/>
    <row r="1176" ht="12" customHeight="1"/>
    <row r="1177" ht="12" customHeight="1"/>
    <row r="1178" ht="12" customHeight="1"/>
    <row r="1179" ht="12" customHeight="1"/>
    <row r="1180" ht="12" customHeight="1"/>
    <row r="1181" ht="12" customHeight="1"/>
    <row r="1182" ht="12" customHeight="1"/>
    <row r="1183" ht="12" customHeight="1"/>
    <row r="1184" ht="12" customHeight="1"/>
    <row r="1185" spans="2:32" ht="12" customHeight="1"/>
    <row r="1186" spans="2:32" ht="12" customHeight="1"/>
    <row r="1187" spans="2:32" ht="12" customHeight="1"/>
    <row r="1188" spans="2:32" ht="12" customHeight="1"/>
    <row r="1189" spans="2:32" ht="12" customHeight="1"/>
    <row r="1190" spans="2:32" ht="12" customHeight="1"/>
    <row r="1191" spans="2:32" ht="12" customHeight="1"/>
    <row r="1192" spans="2:32" ht="12" customHeight="1"/>
    <row r="1193" spans="2:32" ht="12" customHeight="1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>
      <c r="B1194" s="219"/>
      <c r="C1194" s="219"/>
      <c r="D1194" s="219"/>
      <c r="E1194" s="219"/>
      <c r="F1194" s="219"/>
      <c r="G1194" s="219"/>
      <c r="H1194" s="219"/>
      <c r="I1194" s="219"/>
      <c r="J1194" s="219"/>
      <c r="K1194" s="219"/>
      <c r="L1194" s="219"/>
      <c r="M1194" s="219"/>
      <c r="N1194" s="219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19"/>
      <c r="Z1194" s="219"/>
      <c r="AA1194" s="219"/>
      <c r="AB1194" s="219"/>
      <c r="AC1194" s="219"/>
      <c r="AD1194" s="219"/>
      <c r="AE1194" s="219"/>
      <c r="AF1194" s="219"/>
    </row>
    <row r="1195" spans="2:32" ht="12" customHeight="1"/>
    <row r="1196" spans="2:32" ht="12" customHeight="1"/>
    <row r="1197" spans="2:32" ht="12" customHeight="1"/>
    <row r="1198" spans="2:32" ht="12" customHeight="1"/>
    <row r="1199" spans="2:32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spans="2:32" ht="12" customHeight="1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/>
    <row r="1283" spans="2:32" ht="12" customHeight="1"/>
    <row r="1284" spans="2:32" ht="12" customHeight="1"/>
    <row r="1285" spans="2:32" ht="12" customHeight="1"/>
    <row r="1286" spans="2:32" ht="12" customHeight="1"/>
    <row r="1287" spans="2:32" ht="12" customHeight="1"/>
    <row r="1288" spans="2:32" ht="12" customHeight="1"/>
    <row r="1289" spans="2:32" ht="12" customHeight="1"/>
    <row r="1290" spans="2:32" ht="12" customHeight="1"/>
    <row r="1291" spans="2:32" ht="12" customHeight="1"/>
    <row r="1292" spans="2:32" ht="12" customHeight="1"/>
    <row r="1293" spans="2:32" ht="12" customHeight="1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>
      <c r="B1294" s="219"/>
      <c r="C1294" s="219"/>
      <c r="D1294" s="219"/>
      <c r="E1294" s="219"/>
      <c r="F1294" s="219"/>
      <c r="G1294" s="219"/>
      <c r="H1294" s="219"/>
      <c r="I1294" s="219"/>
      <c r="J1294" s="219"/>
      <c r="K1294" s="219"/>
      <c r="L1294" s="219"/>
      <c r="M1294" s="219"/>
      <c r="N1294" s="219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19"/>
      <c r="Z1294" s="219"/>
      <c r="AA1294" s="219"/>
      <c r="AB1294" s="219"/>
      <c r="AC1294" s="219"/>
      <c r="AD1294" s="219"/>
      <c r="AE1294" s="219"/>
      <c r="AF1294" s="219"/>
    </row>
    <row r="1295" spans="2:32" ht="12" customHeight="1"/>
    <row r="1296" spans="2:32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spans="2:32" ht="12" customHeight="1"/>
    <row r="1589" spans="2:32" ht="15" customHeight="1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>
      <c r="B1590" s="219"/>
      <c r="C1590" s="219"/>
      <c r="D1590" s="219"/>
      <c r="E1590" s="219"/>
      <c r="F1590" s="219"/>
      <c r="G1590" s="219"/>
      <c r="H1590" s="219"/>
      <c r="I1590" s="219"/>
      <c r="J1590" s="219"/>
      <c r="K1590" s="219"/>
      <c r="L1590" s="219"/>
      <c r="M1590" s="219"/>
      <c r="N1590" s="219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19"/>
      <c r="Z1590" s="219"/>
      <c r="AA1590" s="219"/>
      <c r="AB1590" s="219"/>
      <c r="AC1590" s="219"/>
      <c r="AD1590" s="219"/>
      <c r="AE1590" s="219"/>
      <c r="AF1590" s="219"/>
    </row>
    <row r="1599" spans="2:32" ht="15" customHeight="1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/>
    <row r="1641" ht="12" customHeight="1"/>
    <row r="1696" ht="12" customHeight="1"/>
    <row r="1697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31" ht="12" customHeight="1"/>
    <row r="1767" ht="12" customHeight="1"/>
    <row r="1812" spans="2:32" ht="15" customHeight="1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>
      <c r="B1813" s="219"/>
      <c r="C1813" s="219"/>
      <c r="D1813" s="219"/>
      <c r="E1813" s="219"/>
      <c r="F1813" s="219"/>
      <c r="G1813" s="219"/>
      <c r="H1813" s="219"/>
      <c r="I1813" s="219"/>
      <c r="J1813" s="219"/>
      <c r="K1813" s="219"/>
      <c r="L1813" s="219"/>
      <c r="M1813" s="219"/>
      <c r="N1813" s="219"/>
      <c r="O1813" s="219"/>
      <c r="P1813" s="219"/>
      <c r="Q1813" s="219"/>
      <c r="R1813" s="219"/>
      <c r="S1813" s="219"/>
      <c r="T1813" s="219"/>
      <c r="U1813" s="219"/>
      <c r="V1813" s="219"/>
      <c r="W1813" s="219"/>
      <c r="X1813" s="219"/>
      <c r="Y1813" s="219"/>
      <c r="Z1813" s="219"/>
      <c r="AA1813" s="219"/>
      <c r="AB1813" s="219"/>
      <c r="AC1813" s="219"/>
      <c r="AD1813" s="219"/>
      <c r="AE1813" s="219"/>
      <c r="AF1813" s="219"/>
    </row>
    <row r="1814" spans="2:32" ht="15" customHeight="1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089" spans="2:32" ht="15" customHeight="1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>
      <c r="B2090" s="219"/>
      <c r="C2090" s="219"/>
      <c r="D2090" s="219"/>
      <c r="E2090" s="219"/>
      <c r="F2090" s="219"/>
      <c r="G2090" s="219"/>
      <c r="H2090" s="219"/>
      <c r="I2090" s="219"/>
      <c r="J2090" s="219"/>
      <c r="K2090" s="219"/>
      <c r="L2090" s="219"/>
      <c r="M2090" s="219"/>
      <c r="N2090" s="219"/>
      <c r="O2090" s="219"/>
      <c r="P2090" s="219"/>
      <c r="Q2090" s="219"/>
      <c r="R2090" s="219"/>
      <c r="S2090" s="219"/>
      <c r="T2090" s="219"/>
      <c r="U2090" s="219"/>
      <c r="V2090" s="219"/>
      <c r="W2090" s="219"/>
      <c r="X2090" s="219"/>
      <c r="Y2090" s="219"/>
      <c r="Z2090" s="219"/>
      <c r="AA2090" s="219"/>
      <c r="AB2090" s="219"/>
      <c r="AC2090" s="219"/>
      <c r="AD2090" s="219"/>
      <c r="AE2090" s="219"/>
      <c r="AF2090" s="219"/>
    </row>
    <row r="2144" ht="12" customHeight="1"/>
    <row r="2234" ht="12" customHeight="1"/>
    <row r="2327" ht="12" customHeight="1"/>
    <row r="2328" ht="12" customHeight="1"/>
    <row r="2329" ht="12" customHeight="1"/>
    <row r="2330" ht="12" customHeight="1"/>
    <row r="2331" ht="12" customHeight="1"/>
    <row r="2332" ht="12" customHeight="1"/>
    <row r="2333" ht="12" customHeight="1"/>
    <row r="2334" ht="12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4" spans="2:32" ht="15" customHeight="1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>
      <c r="B2425" s="219"/>
      <c r="C2425" s="219"/>
      <c r="D2425" s="219"/>
      <c r="E2425" s="219"/>
      <c r="F2425" s="219"/>
      <c r="G2425" s="219"/>
      <c r="H2425" s="219"/>
      <c r="I2425" s="219"/>
      <c r="J2425" s="219"/>
      <c r="K2425" s="219"/>
      <c r="L2425" s="219"/>
      <c r="M2425" s="219"/>
      <c r="N2425" s="219"/>
      <c r="O2425" s="219"/>
      <c r="P2425" s="219"/>
      <c r="Q2425" s="219"/>
      <c r="R2425" s="219"/>
      <c r="S2425" s="219"/>
      <c r="T2425" s="219"/>
      <c r="U2425" s="219"/>
      <c r="V2425" s="219"/>
      <c r="W2425" s="219"/>
      <c r="X2425" s="219"/>
      <c r="Y2425" s="219"/>
      <c r="Z2425" s="219"/>
      <c r="AA2425" s="219"/>
      <c r="AB2425" s="219"/>
      <c r="AC2425" s="219"/>
      <c r="AD2425" s="219"/>
      <c r="AE2425" s="219"/>
      <c r="AF2425" s="219"/>
    </row>
    <row r="2426" spans="2:32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7" ht="12" customHeight="1"/>
    <row r="2648" ht="12" customHeight="1"/>
    <row r="2649" ht="12" customHeight="1"/>
    <row r="2650" ht="12" customHeight="1"/>
    <row r="2651" ht="12" customHeight="1"/>
    <row r="2652" ht="12" customHeight="1"/>
    <row r="2653" ht="12" customHeight="1"/>
    <row r="2654" ht="12" customHeight="1"/>
    <row r="2655" ht="12" customHeight="1"/>
    <row r="2656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44" spans="2:32" ht="15" customHeight="1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>
      <c r="B2745" s="219"/>
      <c r="C2745" s="219"/>
      <c r="D2745" s="219"/>
      <c r="E2745" s="219"/>
      <c r="F2745" s="219"/>
      <c r="G2745" s="219"/>
      <c r="H2745" s="219"/>
      <c r="I2745" s="219"/>
      <c r="J2745" s="219"/>
      <c r="K2745" s="219"/>
      <c r="L2745" s="219"/>
      <c r="M2745" s="219"/>
      <c r="N2745" s="219"/>
      <c r="O2745" s="219"/>
      <c r="P2745" s="219"/>
      <c r="Q2745" s="219"/>
      <c r="R2745" s="219"/>
      <c r="S2745" s="219"/>
      <c r="T2745" s="219"/>
      <c r="U2745" s="219"/>
      <c r="V2745" s="219"/>
      <c r="W2745" s="219"/>
      <c r="X2745" s="219"/>
      <c r="Y2745" s="219"/>
      <c r="Z2745" s="219"/>
      <c r="AA2745" s="219"/>
      <c r="AB2745" s="219"/>
      <c r="AC2745" s="219"/>
      <c r="AD2745" s="219"/>
      <c r="AE2745" s="219"/>
      <c r="AF2745" s="219"/>
    </row>
    <row r="2747" spans="2:32" ht="15" customHeight="1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ht="12" customHeight="1"/>
    <row r="2973" ht="12" customHeight="1"/>
    <row r="2974" ht="12" customHeight="1"/>
    <row r="2975" ht="12" customHeight="1"/>
    <row r="2976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5" spans="2:32" ht="15" customHeight="1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>
      <c r="B3076" s="219"/>
      <c r="C3076" s="219"/>
      <c r="D3076" s="219"/>
      <c r="E3076" s="219"/>
      <c r="F3076" s="219"/>
      <c r="G3076" s="219"/>
      <c r="H3076" s="219"/>
      <c r="I3076" s="219"/>
      <c r="J3076" s="219"/>
      <c r="K3076" s="219"/>
      <c r="L3076" s="219"/>
      <c r="M3076" s="219"/>
      <c r="N3076" s="219"/>
      <c r="O3076" s="219"/>
      <c r="P3076" s="219"/>
      <c r="Q3076" s="219"/>
      <c r="R3076" s="219"/>
      <c r="S3076" s="219"/>
      <c r="T3076" s="219"/>
      <c r="U3076" s="219"/>
      <c r="V3076" s="219"/>
      <c r="W3076" s="219"/>
      <c r="X3076" s="219"/>
      <c r="Y3076" s="219"/>
      <c r="Z3076" s="219"/>
      <c r="AA3076" s="219"/>
      <c r="AB3076" s="219"/>
      <c r="AC3076" s="219"/>
      <c r="AD3076" s="219"/>
      <c r="AE3076" s="219"/>
      <c r="AF3076" s="219"/>
    </row>
    <row r="3079" spans="2:32" ht="15" customHeight="1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4" ht="12" customHeight="1"/>
    <row r="3295" ht="12" customHeight="1"/>
    <row r="3296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3" spans="2:32" ht="15" customHeight="1">
      <c r="B3393" s="219"/>
      <c r="C3393" s="219"/>
      <c r="D3393" s="219"/>
      <c r="E3393" s="219"/>
      <c r="F3393" s="219"/>
      <c r="G3393" s="219"/>
      <c r="H3393" s="219"/>
      <c r="I3393" s="219"/>
      <c r="J3393" s="219"/>
      <c r="K3393" s="219"/>
      <c r="L3393" s="219"/>
      <c r="M3393" s="219"/>
      <c r="N3393" s="219"/>
      <c r="O3393" s="219"/>
      <c r="P3393" s="219"/>
      <c r="Q3393" s="219"/>
      <c r="R3393" s="219"/>
      <c r="S3393" s="219"/>
      <c r="T3393" s="219"/>
      <c r="U3393" s="219"/>
      <c r="V3393" s="219"/>
      <c r="W3393" s="219"/>
      <c r="X3393" s="219"/>
      <c r="Y3393" s="219"/>
      <c r="Z3393" s="219"/>
      <c r="AA3393" s="219"/>
      <c r="AB3393" s="219"/>
      <c r="AC3393" s="219"/>
      <c r="AD3393" s="219"/>
      <c r="AE3393" s="219"/>
      <c r="AF3393" s="219"/>
    </row>
    <row r="3394" spans="2:32" ht="15" customHeight="1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496" spans="2:32" ht="15" customHeight="1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>
      <c r="B3502" s="219"/>
      <c r="C3502" s="219"/>
      <c r="D3502" s="219"/>
      <c r="E3502" s="219"/>
      <c r="F3502" s="219"/>
      <c r="G3502" s="219"/>
      <c r="H3502" s="219"/>
      <c r="I3502" s="219"/>
      <c r="J3502" s="219"/>
      <c r="K3502" s="219"/>
      <c r="L3502" s="219"/>
      <c r="M3502" s="219"/>
      <c r="N3502" s="219"/>
      <c r="O3502" s="219"/>
      <c r="P3502" s="219"/>
      <c r="Q3502" s="219"/>
      <c r="R3502" s="219"/>
      <c r="S3502" s="219"/>
      <c r="T3502" s="219"/>
      <c r="U3502" s="219"/>
      <c r="V3502" s="219"/>
      <c r="W3502" s="219"/>
      <c r="X3502" s="219"/>
      <c r="Y3502" s="219"/>
      <c r="Z3502" s="219"/>
      <c r="AA3502" s="219"/>
      <c r="AB3502" s="219"/>
      <c r="AC3502" s="219"/>
      <c r="AD3502" s="219"/>
      <c r="AE3502" s="219"/>
      <c r="AF3502" s="219"/>
    </row>
    <row r="3503" spans="2:32" ht="12" customHeight="1"/>
    <row r="3506" ht="12" customHeight="1"/>
    <row r="3510" ht="12" customHeight="1"/>
    <row r="3521" ht="12" customHeight="1"/>
    <row r="3524" ht="12" customHeight="1"/>
    <row r="3535" ht="12" customHeight="1"/>
    <row r="3536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1" spans="2:32" ht="15" customHeight="1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>
      <c r="B3627" s="219"/>
      <c r="C3627" s="219"/>
      <c r="D3627" s="219"/>
      <c r="E3627" s="219"/>
      <c r="F3627" s="219"/>
      <c r="G3627" s="219"/>
      <c r="H3627" s="219"/>
      <c r="I3627" s="219"/>
      <c r="J3627" s="219"/>
      <c r="K3627" s="219"/>
      <c r="L3627" s="219"/>
      <c r="M3627" s="219"/>
      <c r="N3627" s="219"/>
      <c r="O3627" s="219"/>
      <c r="P3627" s="219"/>
      <c r="Q3627" s="219"/>
      <c r="R3627" s="219"/>
      <c r="S3627" s="219"/>
      <c r="T3627" s="219"/>
      <c r="U3627" s="219"/>
      <c r="V3627" s="219"/>
      <c r="W3627" s="219"/>
      <c r="X3627" s="219"/>
      <c r="Y3627" s="219"/>
      <c r="Z3627" s="219"/>
      <c r="AA3627" s="219"/>
      <c r="AB3627" s="219"/>
      <c r="AC3627" s="219"/>
      <c r="AD3627" s="219"/>
      <c r="AE3627" s="219"/>
      <c r="AF3627" s="219"/>
    </row>
    <row r="3628" spans="2:32" ht="12" customHeight="1"/>
    <row r="3631" spans="2:32" ht="12" customHeight="1"/>
    <row r="3635" ht="12" customHeight="1"/>
    <row r="3646" ht="12" customHeight="1"/>
    <row r="3649" ht="12" customHeight="1"/>
    <row r="3660" ht="12" customHeight="1"/>
    <row r="3661" ht="12" customHeight="1"/>
    <row r="3662" ht="12" customHeight="1"/>
    <row r="3663" ht="12" customHeight="1"/>
    <row r="3664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46" spans="2:32" ht="15" customHeight="1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>
      <c r="B3752" s="219"/>
      <c r="C3752" s="219"/>
      <c r="D3752" s="219"/>
      <c r="E3752" s="219"/>
      <c r="F3752" s="219"/>
      <c r="G3752" s="219"/>
      <c r="H3752" s="219"/>
      <c r="I3752" s="219"/>
      <c r="J3752" s="219"/>
      <c r="K3752" s="219"/>
      <c r="L3752" s="219"/>
      <c r="M3752" s="219"/>
      <c r="N3752" s="219"/>
      <c r="O3752" s="219"/>
      <c r="P3752" s="219"/>
      <c r="Q3752" s="219"/>
      <c r="R3752" s="219"/>
      <c r="S3752" s="219"/>
      <c r="T3752" s="219"/>
      <c r="U3752" s="219"/>
      <c r="V3752" s="219"/>
      <c r="W3752" s="219"/>
      <c r="X3752" s="219"/>
      <c r="Y3752" s="219"/>
      <c r="Z3752" s="219"/>
      <c r="AA3752" s="219"/>
      <c r="AB3752" s="219"/>
      <c r="AC3752" s="219"/>
      <c r="AD3752" s="219"/>
      <c r="AE3752" s="219"/>
      <c r="AF3752" s="219"/>
    </row>
    <row r="3753" spans="2:32" ht="12" customHeight="1"/>
    <row r="3756" spans="2:32" ht="12" customHeight="1"/>
    <row r="3760" spans="2:32" ht="12" customHeight="1"/>
    <row r="3771" ht="12" customHeight="1"/>
    <row r="3774" ht="12" customHeight="1"/>
    <row r="3785" ht="12" customHeight="1"/>
    <row r="3786" ht="12" customHeight="1"/>
    <row r="3787" ht="12" customHeight="1"/>
    <row r="3788" ht="12" customHeight="1"/>
    <row r="3789" ht="12" customHeight="1"/>
    <row r="3790" ht="12" customHeight="1"/>
    <row r="3791" ht="12" customHeight="1"/>
    <row r="3792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4" spans="2:32" ht="15" customHeight="1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>
      <c r="B3877" s="219"/>
      <c r="C3877" s="219"/>
      <c r="D3877" s="219"/>
      <c r="E3877" s="219"/>
      <c r="F3877" s="219"/>
      <c r="G3877" s="219"/>
      <c r="H3877" s="219"/>
      <c r="I3877" s="219"/>
      <c r="J3877" s="219"/>
      <c r="K3877" s="219"/>
      <c r="L3877" s="219"/>
      <c r="M3877" s="219"/>
      <c r="N3877" s="219"/>
      <c r="O3877" s="219"/>
      <c r="P3877" s="219"/>
      <c r="Q3877" s="219"/>
      <c r="R3877" s="219"/>
      <c r="S3877" s="219"/>
      <c r="T3877" s="219"/>
      <c r="U3877" s="219"/>
      <c r="V3877" s="219"/>
      <c r="W3877" s="219"/>
      <c r="X3877" s="219"/>
      <c r="Y3877" s="219"/>
      <c r="Z3877" s="219"/>
      <c r="AA3877" s="219"/>
      <c r="AB3877" s="219"/>
      <c r="AC3877" s="219"/>
      <c r="AD3877" s="219"/>
      <c r="AE3877" s="219"/>
      <c r="AF3877" s="219"/>
    </row>
    <row r="3878" spans="2:32" ht="12" customHeight="1"/>
    <row r="3881" spans="2:32" ht="12" customHeight="1"/>
    <row r="3885" spans="2:32" ht="12" customHeight="1"/>
    <row r="3886" spans="2:32" ht="15" customHeight="1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/>
    <row r="3899" ht="12" customHeight="1"/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1" spans="2:32" ht="15" customHeight="1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>
      <c r="B4002" s="219"/>
      <c r="C4002" s="219"/>
      <c r="D4002" s="219"/>
      <c r="E4002" s="219"/>
      <c r="F4002" s="219"/>
      <c r="G4002" s="219"/>
      <c r="H4002" s="219"/>
      <c r="I4002" s="219"/>
      <c r="J4002" s="219"/>
      <c r="K4002" s="219"/>
      <c r="L4002" s="219"/>
      <c r="M4002" s="219"/>
      <c r="N4002" s="219"/>
      <c r="O4002" s="219"/>
      <c r="P4002" s="219"/>
      <c r="Q4002" s="219"/>
      <c r="R4002" s="219"/>
      <c r="S4002" s="219"/>
      <c r="T4002" s="219"/>
      <c r="U4002" s="219"/>
      <c r="V4002" s="219"/>
      <c r="W4002" s="219"/>
      <c r="X4002" s="219"/>
      <c r="Y4002" s="219"/>
      <c r="Z4002" s="219"/>
      <c r="AA4002" s="219"/>
      <c r="AB4002" s="219"/>
      <c r="AC4002" s="219"/>
      <c r="AD4002" s="219"/>
      <c r="AE4002" s="219"/>
      <c r="AF4002" s="219"/>
    </row>
    <row r="4003" spans="2:32" ht="12" customHeight="1"/>
    <row r="4006" spans="2:32" ht="12" customHeight="1"/>
    <row r="4010" spans="2:32" ht="12" customHeight="1"/>
    <row r="4011" spans="2:32" ht="15" customHeight="1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/>
    <row r="4024" ht="12" customHeight="1"/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1" spans="2:32" ht="15" customHeight="1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>
      <c r="B4127" s="219"/>
      <c r="C4127" s="219"/>
      <c r="D4127" s="219"/>
      <c r="E4127" s="219"/>
      <c r="F4127" s="219"/>
      <c r="G4127" s="219"/>
      <c r="H4127" s="219"/>
      <c r="I4127" s="219"/>
      <c r="J4127" s="219"/>
      <c r="K4127" s="219"/>
      <c r="L4127" s="219"/>
      <c r="M4127" s="219"/>
      <c r="N4127" s="219"/>
      <c r="O4127" s="219"/>
      <c r="P4127" s="219"/>
      <c r="Q4127" s="219"/>
      <c r="R4127" s="219"/>
      <c r="S4127" s="219"/>
      <c r="T4127" s="219"/>
      <c r="U4127" s="219"/>
      <c r="V4127" s="219"/>
      <c r="W4127" s="219"/>
      <c r="X4127" s="219"/>
      <c r="Y4127" s="219"/>
      <c r="Z4127" s="219"/>
      <c r="AA4127" s="219"/>
      <c r="AB4127" s="219"/>
      <c r="AC4127" s="219"/>
      <c r="AD4127" s="219"/>
      <c r="AE4127" s="219"/>
      <c r="AF4127" s="219"/>
    </row>
    <row r="4128" spans="2:32" ht="12" customHeight="1"/>
    <row r="4131" ht="12" customHeight="1"/>
    <row r="4135" ht="12" customHeight="1"/>
    <row r="4146" ht="12" customHeight="1"/>
    <row r="4149" ht="12" customHeight="1"/>
    <row r="4160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46" spans="2:32" ht="15" customHeight="1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>
      <c r="B4252" s="219"/>
      <c r="C4252" s="219"/>
      <c r="D4252" s="219"/>
      <c r="E4252" s="219"/>
      <c r="F4252" s="219"/>
      <c r="G4252" s="219"/>
      <c r="H4252" s="219"/>
      <c r="I4252" s="219"/>
      <c r="J4252" s="219"/>
      <c r="K4252" s="219"/>
      <c r="L4252" s="219"/>
      <c r="M4252" s="219"/>
      <c r="N4252" s="219"/>
      <c r="O4252" s="219"/>
      <c r="P4252" s="219"/>
      <c r="Q4252" s="219"/>
      <c r="R4252" s="219"/>
      <c r="S4252" s="219"/>
      <c r="T4252" s="219"/>
      <c r="U4252" s="219"/>
      <c r="V4252" s="219"/>
      <c r="W4252" s="219"/>
      <c r="X4252" s="219"/>
      <c r="Y4252" s="219"/>
      <c r="Z4252" s="219"/>
      <c r="AA4252" s="219"/>
      <c r="AB4252" s="219"/>
      <c r="AC4252" s="219"/>
      <c r="AD4252" s="219"/>
      <c r="AE4252" s="219"/>
      <c r="AF4252" s="219"/>
    </row>
    <row r="4253" spans="2:32" ht="12" customHeight="1"/>
    <row r="4256" spans="2:32" ht="12" customHeight="1"/>
    <row r="4260" ht="12" customHeight="1"/>
    <row r="4271" ht="12" customHeight="1"/>
    <row r="4274" ht="12" customHeight="1"/>
    <row r="4285" ht="12" customHeight="1"/>
    <row r="4286" ht="12" customHeight="1"/>
    <row r="4287" ht="12" customHeight="1"/>
    <row r="4288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1" spans="2:32" ht="15" customHeight="1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>
      <c r="B4377" s="219"/>
      <c r="C4377" s="219"/>
      <c r="D4377" s="219"/>
      <c r="E4377" s="219"/>
      <c r="F4377" s="219"/>
      <c r="G4377" s="219"/>
      <c r="H4377" s="219"/>
      <c r="I4377" s="219"/>
      <c r="J4377" s="219"/>
      <c r="K4377" s="219"/>
      <c r="L4377" s="219"/>
      <c r="M4377" s="219"/>
      <c r="N4377" s="219"/>
      <c r="O4377" s="219"/>
      <c r="P4377" s="219"/>
      <c r="Q4377" s="219"/>
      <c r="R4377" s="219"/>
      <c r="S4377" s="219"/>
      <c r="T4377" s="219"/>
      <c r="U4377" s="219"/>
      <c r="V4377" s="219"/>
      <c r="W4377" s="219"/>
      <c r="X4377" s="219"/>
      <c r="Y4377" s="219"/>
      <c r="Z4377" s="219"/>
      <c r="AA4377" s="219"/>
      <c r="AB4377" s="219"/>
      <c r="AC4377" s="219"/>
      <c r="AD4377" s="219"/>
      <c r="AE4377" s="219"/>
      <c r="AF4377" s="219"/>
    </row>
    <row r="4378" spans="2:32" ht="12" customHeight="1"/>
    <row r="4381" spans="2:32" ht="12" customHeight="1"/>
    <row r="4385" ht="12" customHeight="1"/>
    <row r="4396" ht="12" customHeight="1"/>
    <row r="4399" ht="12" customHeight="1"/>
    <row r="4499" spans="2:32" ht="15" customHeight="1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>
      <c r="B4502" s="219"/>
      <c r="C4502" s="219"/>
      <c r="D4502" s="219"/>
      <c r="E4502" s="219"/>
      <c r="F4502" s="219"/>
      <c r="G4502" s="219"/>
      <c r="H4502" s="219"/>
      <c r="I4502" s="219"/>
      <c r="J4502" s="219"/>
      <c r="K4502" s="219"/>
      <c r="L4502" s="219"/>
      <c r="M4502" s="219"/>
      <c r="N4502" s="219"/>
      <c r="O4502" s="219"/>
      <c r="P4502" s="219"/>
      <c r="Q4502" s="219"/>
      <c r="R4502" s="219"/>
      <c r="S4502" s="219"/>
      <c r="T4502" s="219"/>
      <c r="U4502" s="219"/>
      <c r="V4502" s="219"/>
      <c r="W4502" s="219"/>
      <c r="X4502" s="219"/>
      <c r="Y4502" s="219"/>
      <c r="Z4502" s="219"/>
      <c r="AA4502" s="219"/>
      <c r="AB4502" s="219"/>
      <c r="AC4502" s="219"/>
      <c r="AD4502" s="219"/>
      <c r="AE4502" s="219"/>
      <c r="AF4502" s="219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3" ht="15" customHeight="1">
      <c r="B1" s="49" t="s">
        <v>1992</v>
      </c>
    </row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7" spans="1:33" ht="12" customHeight="1"/>
    <row r="8" spans="1:33" ht="12" customHeight="1"/>
    <row r="9" spans="1:33" ht="12" customHeight="1"/>
    <row r="10" spans="1:33" ht="15" customHeight="1">
      <c r="A10" s="28" t="s">
        <v>211</v>
      </c>
      <c r="B10" s="52" t="s">
        <v>2045</v>
      </c>
      <c r="AG10" s="144" t="s">
        <v>1998</v>
      </c>
    </row>
    <row r="11" spans="1:33" ht="15" customHeight="1">
      <c r="B11" s="49" t="s">
        <v>202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AG14" s="147"/>
    </row>
    <row r="15" spans="1:33" ht="15" customHeight="1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/>
    <row r="24" spans="1:33" ht="15" customHeight="1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/>
    <row r="33" spans="1:33" ht="15" customHeight="1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/>
    <row r="42" spans="1:33" ht="12" customHeight="1"/>
    <row r="43" spans="1:33" ht="15" customHeight="1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/>
    <row r="49" spans="1:33" ht="15" customHeight="1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/>
    <row r="55" spans="1:33" ht="15" customHeight="1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/>
    <row r="61" spans="1:33" ht="15" customHeight="1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/>
    <row r="70" spans="1:33" ht="15" customHeight="1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/>
    <row r="109" spans="1:33" ht="15" customHeight="1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/>
    <row r="113" spans="1:33" ht="15" customHeight="1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/>
    <row r="116" spans="1:33" ht="15" customHeight="1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/>
    <row r="118" spans="1:33" ht="15" customHeight="1">
      <c r="B118" s="225" t="s">
        <v>2046</v>
      </c>
      <c r="C118" s="226"/>
      <c r="D118" s="226"/>
      <c r="E118" s="226"/>
      <c r="F118" s="226"/>
      <c r="G118" s="226"/>
      <c r="H118" s="226"/>
      <c r="I118" s="226"/>
      <c r="J118" s="226"/>
      <c r="K118" s="226"/>
      <c r="L118" s="226"/>
      <c r="M118" s="226"/>
      <c r="N118" s="226"/>
      <c r="O118" s="226"/>
      <c r="P118" s="226"/>
      <c r="Q118" s="226"/>
      <c r="R118" s="226"/>
      <c r="S118" s="226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226"/>
      <c r="AG118" s="226"/>
    </row>
    <row r="119" spans="1:33" ht="15" customHeight="1">
      <c r="B119" s="22" t="s">
        <v>346</v>
      </c>
    </row>
    <row r="120" spans="1:33" ht="15" customHeight="1">
      <c r="B120" s="22" t="s">
        <v>2047</v>
      </c>
    </row>
    <row r="121" spans="1:33" ht="15" customHeight="1">
      <c r="B121" s="22" t="s">
        <v>2048</v>
      </c>
    </row>
    <row r="122" spans="1:33" ht="15" customHeight="1">
      <c r="B122" s="22" t="s">
        <v>2049</v>
      </c>
    </row>
    <row r="123" spans="1:33" ht="15" customHeight="1">
      <c r="B123" s="22" t="s">
        <v>1984</v>
      </c>
    </row>
    <row r="124" spans="1:33" ht="15" customHeight="1">
      <c r="B124" s="22" t="s">
        <v>1155</v>
      </c>
    </row>
    <row r="125" spans="1:33" ht="15" customHeight="1">
      <c r="B125" s="22" t="s">
        <v>1985</v>
      </c>
    </row>
    <row r="126" spans="1:33" ht="15" customHeight="1">
      <c r="B126" s="22" t="s">
        <v>2050</v>
      </c>
    </row>
    <row r="127" spans="1:33" ht="15" customHeight="1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/>
    <row r="134" spans="1:33" ht="12" customHeight="1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/>
    <row r="143" spans="1:33" ht="12" customHeight="1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>
      <c r="B228" s="143"/>
    </row>
    <row r="229" spans="1:33" ht="15" customHeight="1">
      <c r="B229" s="22"/>
    </row>
    <row r="230" spans="1:33" ht="15" customHeight="1">
      <c r="B230" s="22"/>
    </row>
    <row r="231" spans="1:33" ht="15" customHeight="1">
      <c r="B231" s="22"/>
    </row>
    <row r="232" spans="1:33" ht="15" customHeight="1">
      <c r="B232" s="22"/>
    </row>
    <row r="233" spans="1:33" ht="15" customHeight="1">
      <c r="B233" s="22"/>
    </row>
    <row r="234" spans="1:33" ht="15" customHeight="1">
      <c r="B234" s="22"/>
    </row>
    <row r="235" spans="1:33" ht="15" customHeight="1">
      <c r="B235" s="22"/>
    </row>
    <row r="236" spans="1:33" ht="15" customHeight="1">
      <c r="B236" s="22"/>
    </row>
    <row r="248" ht="12" customHeight="1"/>
    <row r="252" ht="12" customHeight="1"/>
    <row r="255" ht="12" customHeight="1"/>
    <row r="258" spans="2:33" ht="15" customHeight="1">
      <c r="B258" s="222"/>
      <c r="C258" s="222"/>
      <c r="D258" s="222"/>
      <c r="E258" s="222"/>
      <c r="F258" s="222"/>
      <c r="G258" s="222"/>
      <c r="H258" s="222"/>
      <c r="I258" s="222"/>
      <c r="J258" s="222"/>
      <c r="K258" s="222"/>
      <c r="L258" s="222"/>
      <c r="M258" s="222"/>
      <c r="N258" s="222"/>
      <c r="O258" s="222"/>
      <c r="P258" s="222"/>
      <c r="Q258" s="222"/>
      <c r="R258" s="222"/>
      <c r="S258" s="222"/>
      <c r="T258" s="222"/>
      <c r="U258" s="222"/>
      <c r="V258" s="222"/>
      <c r="W258" s="222"/>
      <c r="X258" s="222"/>
      <c r="Y258" s="222"/>
      <c r="Z258" s="222"/>
      <c r="AA258" s="222"/>
      <c r="AB258" s="222"/>
      <c r="AC258" s="222"/>
      <c r="AD258" s="222"/>
      <c r="AE258" s="222"/>
      <c r="AF258" s="222"/>
      <c r="AG258" s="222"/>
    </row>
    <row r="267" spans="2:33" ht="12" customHeight="1"/>
    <row r="268" spans="2:33" ht="12" customHeight="1"/>
    <row r="269" spans="2:33" ht="12" customHeight="1"/>
    <row r="270" spans="2:33" ht="12" customHeight="1"/>
    <row r="271" spans="2:33" ht="12" customHeight="1"/>
    <row r="272" spans="2:33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10" ht="12" customHeight="1"/>
    <row r="327" ht="12" customHeight="1"/>
    <row r="329" ht="12" customHeight="1"/>
    <row r="340" spans="2:33" ht="15" customHeight="1">
      <c r="B340" s="222"/>
      <c r="C340" s="222"/>
      <c r="D340" s="222"/>
      <c r="E340" s="222"/>
      <c r="F340" s="222"/>
      <c r="G340" s="222"/>
      <c r="H340" s="222"/>
      <c r="I340" s="222"/>
      <c r="J340" s="222"/>
      <c r="K340" s="222"/>
      <c r="L340" s="222"/>
      <c r="M340" s="222"/>
      <c r="N340" s="222"/>
      <c r="O340" s="222"/>
      <c r="P340" s="222"/>
      <c r="Q340" s="222"/>
      <c r="R340" s="222"/>
      <c r="S340" s="222"/>
      <c r="T340" s="222"/>
      <c r="U340" s="222"/>
      <c r="V340" s="222"/>
      <c r="W340" s="222"/>
      <c r="X340" s="222"/>
      <c r="Y340" s="222"/>
      <c r="Z340" s="222"/>
      <c r="AA340" s="222"/>
      <c r="AB340" s="222"/>
      <c r="AC340" s="222"/>
      <c r="AD340" s="222"/>
      <c r="AE340" s="222"/>
      <c r="AF340" s="222"/>
      <c r="AG340" s="222"/>
    </row>
    <row r="346" spans="2:33" ht="12" customHeight="1"/>
    <row r="347" spans="2:33" ht="12" customHeight="1"/>
    <row r="348" spans="2:33" ht="12" customHeight="1"/>
    <row r="349" spans="2:33" ht="12" customHeight="1"/>
    <row r="350" spans="2:33" ht="12" customHeight="1"/>
    <row r="351" spans="2:33" ht="12" customHeight="1"/>
    <row r="352" spans="2:33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85" ht="12" customHeight="1"/>
    <row r="402" ht="12" customHeight="1"/>
    <row r="405" ht="12" customHeight="1"/>
    <row r="411" ht="12" customHeight="1"/>
    <row r="428" ht="12" customHeight="1"/>
    <row r="431" ht="12" customHeight="1"/>
    <row r="435" ht="12" customHeight="1"/>
    <row r="446" ht="12" customHeight="1"/>
    <row r="449" spans="2:33" ht="12" customHeight="1"/>
    <row r="452" spans="2:33" ht="15" customHeight="1">
      <c r="B452" s="222"/>
      <c r="C452" s="222"/>
      <c r="D452" s="222"/>
      <c r="E452" s="222"/>
      <c r="F452" s="222"/>
      <c r="G452" s="222"/>
      <c r="H452" s="222"/>
      <c r="I452" s="222"/>
      <c r="J452" s="222"/>
      <c r="K452" s="222"/>
      <c r="L452" s="222"/>
      <c r="M452" s="222"/>
      <c r="N452" s="222"/>
      <c r="O452" s="222"/>
      <c r="P452" s="222"/>
      <c r="Q452" s="222"/>
      <c r="R452" s="222"/>
      <c r="S452" s="222"/>
      <c r="T452" s="222"/>
      <c r="U452" s="222"/>
      <c r="V452" s="222"/>
      <c r="W452" s="222"/>
      <c r="X452" s="222"/>
      <c r="Y452" s="222"/>
      <c r="Z452" s="222"/>
      <c r="AA452" s="222"/>
      <c r="AB452" s="222"/>
      <c r="AC452" s="222"/>
      <c r="AD452" s="222"/>
      <c r="AE452" s="222"/>
      <c r="AF452" s="222"/>
      <c r="AG452" s="222"/>
    </row>
    <row r="460" spans="2:33" ht="12" customHeight="1"/>
    <row r="461" spans="2:33" ht="12" customHeight="1"/>
    <row r="462" spans="2:33" ht="12" customHeight="1"/>
    <row r="463" spans="2:33" ht="12" customHeight="1"/>
    <row r="464" spans="2:33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10" ht="12" customHeight="1"/>
    <row r="527" ht="12" customHeight="1"/>
    <row r="529" ht="12" customHeight="1"/>
    <row r="535" ht="12" customHeight="1"/>
    <row r="552" spans="2:33" ht="12" customHeight="1"/>
    <row r="554" spans="2:33" ht="12" customHeight="1"/>
    <row r="557" spans="2:33" ht="15" customHeight="1">
      <c r="B557" s="222"/>
      <c r="C557" s="222"/>
      <c r="D557" s="222"/>
      <c r="E557" s="222"/>
      <c r="F557" s="222"/>
      <c r="G557" s="222"/>
      <c r="H557" s="222"/>
      <c r="I557" s="222"/>
      <c r="J557" s="222"/>
      <c r="K557" s="222"/>
      <c r="L557" s="222"/>
      <c r="M557" s="222"/>
      <c r="N557" s="222"/>
      <c r="O557" s="222"/>
      <c r="P557" s="222"/>
      <c r="Q557" s="222"/>
      <c r="R557" s="222"/>
      <c r="S557" s="222"/>
      <c r="T557" s="222"/>
      <c r="U557" s="222"/>
      <c r="V557" s="222"/>
      <c r="W557" s="222"/>
      <c r="X557" s="222"/>
      <c r="Y557" s="222"/>
      <c r="Z557" s="222"/>
      <c r="AA557" s="222"/>
      <c r="AB557" s="222"/>
      <c r="AC557" s="222"/>
      <c r="AD557" s="222"/>
      <c r="AE557" s="222"/>
      <c r="AF557" s="222"/>
      <c r="AG557" s="222"/>
    </row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84" ht="12" customHeight="1"/>
    <row r="600" ht="12" customHeight="1"/>
    <row r="602" ht="12" customHeight="1"/>
    <row r="607" ht="12" customHeight="1"/>
    <row r="623" ht="12" customHeight="1"/>
    <row r="625" spans="2:33" ht="12" customHeight="1"/>
    <row r="627" spans="2:33" ht="12" customHeight="1"/>
    <row r="630" spans="2:33" ht="12" customHeight="1"/>
    <row r="632" spans="2:33" ht="12" customHeight="1"/>
    <row r="633" spans="2:33" ht="12" customHeight="1"/>
    <row r="635" spans="2:33" ht="12" customHeight="1"/>
    <row r="638" spans="2:33" ht="15" customHeight="1">
      <c r="B638" s="222"/>
      <c r="C638" s="222"/>
      <c r="D638" s="222"/>
      <c r="E638" s="222"/>
      <c r="F638" s="222"/>
      <c r="G638" s="222"/>
      <c r="H638" s="222"/>
      <c r="I638" s="222"/>
      <c r="J638" s="222"/>
      <c r="K638" s="222"/>
      <c r="L638" s="222"/>
      <c r="M638" s="222"/>
      <c r="N638" s="222"/>
      <c r="O638" s="222"/>
      <c r="P638" s="222"/>
      <c r="Q638" s="222"/>
      <c r="R638" s="222"/>
      <c r="S638" s="222"/>
      <c r="T638" s="222"/>
      <c r="U638" s="222"/>
      <c r="V638" s="222"/>
      <c r="W638" s="222"/>
      <c r="X638" s="222"/>
      <c r="Y638" s="222"/>
      <c r="Z638" s="222"/>
      <c r="AA638" s="222"/>
      <c r="AB638" s="222"/>
      <c r="AC638" s="222"/>
      <c r="AD638" s="222"/>
      <c r="AE638" s="222"/>
      <c r="AF638" s="222"/>
      <c r="AG638" s="222"/>
    </row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82" ht="12" customHeight="1"/>
    <row r="698" ht="12" customHeight="1"/>
    <row r="703" ht="12" customHeight="1"/>
    <row r="710" spans="2:33" ht="15" customHeight="1"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222"/>
      <c r="T710" s="222"/>
      <c r="U710" s="222"/>
      <c r="V710" s="222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</row>
    <row r="716" spans="2:33" ht="12" customHeight="1"/>
    <row r="717" spans="2:33" ht="12" customHeight="1"/>
    <row r="718" spans="2:33" ht="12" customHeight="1"/>
    <row r="719" spans="2:33" ht="12" customHeight="1"/>
    <row r="720" spans="2:33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68" ht="12" customHeight="1"/>
    <row r="780" ht="12" customHeight="1"/>
    <row r="784" ht="12" customHeight="1"/>
    <row r="796" ht="12" customHeight="1"/>
    <row r="810" ht="12" customHeight="1"/>
    <row r="814" ht="12" customHeight="1"/>
    <row r="825" ht="12" customHeight="1"/>
    <row r="835" ht="12" customHeight="1"/>
    <row r="847" ht="12" customHeight="1"/>
    <row r="858" ht="12" customHeight="1"/>
    <row r="870" ht="12" customHeight="1"/>
    <row r="881" spans="2:33" ht="12" customHeight="1"/>
    <row r="886" spans="2:33" ht="15" customHeight="1">
      <c r="B886" s="222"/>
      <c r="C886" s="222"/>
      <c r="D886" s="222"/>
      <c r="E886" s="222"/>
      <c r="F886" s="222"/>
      <c r="G886" s="222"/>
      <c r="H886" s="222"/>
      <c r="I886" s="222"/>
      <c r="J886" s="222"/>
      <c r="K886" s="222"/>
      <c r="L886" s="222"/>
      <c r="M886" s="222"/>
      <c r="N886" s="222"/>
      <c r="O886" s="222"/>
      <c r="P886" s="222"/>
      <c r="Q886" s="222"/>
      <c r="R886" s="222"/>
      <c r="S886" s="222"/>
      <c r="T886" s="222"/>
      <c r="U886" s="222"/>
      <c r="V886" s="222"/>
      <c r="W886" s="222"/>
      <c r="X886" s="222"/>
      <c r="Y886" s="222"/>
      <c r="Z886" s="222"/>
      <c r="AA886" s="222"/>
      <c r="AB886" s="222"/>
      <c r="AC886" s="222"/>
      <c r="AD886" s="222"/>
      <c r="AE886" s="222"/>
      <c r="AF886" s="222"/>
      <c r="AG886" s="222"/>
    </row>
    <row r="889" spans="2:33" ht="12" customHeight="1"/>
    <row r="890" spans="2:33" ht="12" customHeight="1"/>
    <row r="891" spans="2:33" ht="12" customHeight="1"/>
    <row r="892" spans="2:33" ht="12" customHeight="1"/>
    <row r="893" spans="2:33" ht="12" customHeight="1"/>
    <row r="894" spans="2:33" ht="12" customHeight="1"/>
    <row r="895" spans="2:33" ht="12" customHeight="1"/>
    <row r="896" spans="2:33" ht="12" customHeight="1"/>
    <row r="897" ht="12" customHeight="1"/>
    <row r="898" ht="12" customHeight="1"/>
    <row r="899" ht="12" customHeight="1"/>
    <row r="910" ht="12" customHeight="1"/>
    <row r="927" ht="12" customHeight="1"/>
    <row r="929" ht="12" customHeight="1"/>
    <row r="935" ht="12" customHeight="1"/>
    <row r="952" ht="12" customHeight="1"/>
    <row r="954" ht="12" customHeight="1"/>
    <row r="956" ht="12" customHeight="1"/>
    <row r="969" spans="2:33" ht="15" customHeight="1">
      <c r="B969" s="222"/>
      <c r="C969" s="222"/>
      <c r="D969" s="222"/>
      <c r="E969" s="222"/>
      <c r="F969" s="222"/>
      <c r="G969" s="222"/>
      <c r="H969" s="222"/>
      <c r="I969" s="222"/>
      <c r="J969" s="222"/>
      <c r="K969" s="222"/>
      <c r="L969" s="222"/>
      <c r="M969" s="222"/>
      <c r="N969" s="222"/>
      <c r="O969" s="222"/>
      <c r="P969" s="222"/>
      <c r="Q969" s="222"/>
      <c r="R969" s="222"/>
      <c r="S969" s="222"/>
      <c r="T969" s="222"/>
      <c r="U969" s="222"/>
      <c r="V969" s="222"/>
      <c r="W969" s="222"/>
      <c r="X969" s="222"/>
      <c r="Y969" s="222"/>
      <c r="Z969" s="222"/>
      <c r="AA969" s="222"/>
      <c r="AB969" s="222"/>
      <c r="AC969" s="222"/>
      <c r="AD969" s="222"/>
      <c r="AE969" s="222"/>
      <c r="AF969" s="222"/>
      <c r="AG969" s="222"/>
    </row>
    <row r="975" spans="2:33" ht="12" customHeight="1"/>
    <row r="976" spans="2:33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10" ht="12" customHeight="1"/>
    <row r="1027" ht="12" customHeight="1"/>
    <row r="1030" ht="12" customHeight="1"/>
    <row r="1036" ht="12" customHeight="1"/>
    <row r="1053" ht="12" customHeight="1"/>
    <row r="1056" ht="12" customHeight="1"/>
    <row r="1058" spans="2:33" ht="12" customHeight="1"/>
    <row r="1071" spans="2:33" ht="15" customHeight="1">
      <c r="B1071" s="222"/>
      <c r="C1071" s="222"/>
      <c r="D1071" s="222"/>
      <c r="E1071" s="222"/>
      <c r="F1071" s="222"/>
      <c r="G1071" s="222"/>
      <c r="H1071" s="222"/>
      <c r="I1071" s="222"/>
      <c r="J1071" s="222"/>
      <c r="K1071" s="222"/>
      <c r="L1071" s="222"/>
      <c r="M1071" s="222"/>
      <c r="N1071" s="222"/>
      <c r="O1071" s="222"/>
      <c r="P1071" s="222"/>
      <c r="Q1071" s="222"/>
      <c r="R1071" s="222"/>
      <c r="S1071" s="222"/>
      <c r="T1071" s="222"/>
      <c r="U1071" s="222"/>
      <c r="V1071" s="222"/>
      <c r="W1071" s="222"/>
      <c r="X1071" s="222"/>
      <c r="Y1071" s="222"/>
      <c r="Z1071" s="222"/>
      <c r="AA1071" s="222"/>
      <c r="AB1071" s="222"/>
      <c r="AC1071" s="222"/>
      <c r="AD1071" s="222"/>
      <c r="AE1071" s="222"/>
      <c r="AF1071" s="222"/>
      <c r="AG1071" s="222"/>
    </row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10" ht="12" customHeight="1"/>
    <row r="1127" ht="12" customHeight="1"/>
    <row r="1129" ht="12" customHeight="1"/>
    <row r="1135" ht="12" customHeight="1"/>
    <row r="1152" ht="12" customHeight="1"/>
    <row r="1154" ht="12" customHeight="1"/>
    <row r="1156" ht="12" customHeight="1"/>
    <row r="1169" spans="2:33" ht="15" customHeight="1">
      <c r="B1169" s="222"/>
      <c r="C1169" s="222"/>
      <c r="D1169" s="222"/>
      <c r="E1169" s="222"/>
      <c r="F1169" s="222"/>
      <c r="G1169" s="222"/>
      <c r="H1169" s="222"/>
      <c r="I1169" s="222"/>
      <c r="J1169" s="222"/>
      <c r="K1169" s="222"/>
      <c r="L1169" s="222"/>
      <c r="M1169" s="222"/>
      <c r="N1169" s="222"/>
      <c r="O1169" s="222"/>
      <c r="P1169" s="222"/>
      <c r="Q1169" s="222"/>
      <c r="R1169" s="222"/>
      <c r="S1169" s="222"/>
      <c r="T1169" s="222"/>
      <c r="U1169" s="222"/>
      <c r="V1169" s="222"/>
      <c r="W1169" s="222"/>
      <c r="X1169" s="222"/>
      <c r="Y1169" s="222"/>
      <c r="Z1169" s="222"/>
      <c r="AA1169" s="222"/>
      <c r="AB1169" s="222"/>
      <c r="AC1169" s="222"/>
      <c r="AD1169" s="222"/>
      <c r="AE1169" s="222"/>
      <c r="AF1169" s="222"/>
      <c r="AG1169" s="222"/>
    </row>
    <row r="1175" spans="2:33" ht="12" customHeight="1"/>
    <row r="1176" spans="2:33" ht="12" customHeight="1"/>
    <row r="1177" spans="2:33" ht="12" customHeight="1"/>
    <row r="1178" spans="2:33" ht="12" customHeight="1"/>
    <row r="1179" spans="2:33" ht="12" customHeight="1"/>
    <row r="1180" spans="2:33" ht="12" customHeight="1"/>
    <row r="1181" spans="2:33" ht="12" customHeight="1"/>
    <row r="1182" spans="2:33" ht="12" customHeight="1"/>
    <row r="1183" spans="2:33" ht="12" customHeight="1"/>
    <row r="1184" spans="2:33" ht="12" customHeight="1"/>
    <row r="1185" ht="12" customHeight="1"/>
    <row r="1186" ht="12" customHeight="1"/>
    <row r="1187" ht="12" customHeight="1"/>
    <row r="1188" ht="12" customHeight="1"/>
    <row r="1189" ht="12" customHeight="1"/>
    <row r="1190" ht="12" customHeight="1"/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10" ht="12" customHeight="1"/>
    <row r="1227" ht="12" customHeight="1"/>
    <row r="1229" ht="12" customHeight="1"/>
    <row r="1235" ht="12" customHeight="1"/>
    <row r="1252" ht="12" customHeight="1"/>
    <row r="1254" ht="12" customHeight="1"/>
    <row r="1256" ht="12" customHeight="1"/>
    <row r="1269" spans="2:33" ht="15" customHeight="1">
      <c r="B1269" s="222"/>
      <c r="C1269" s="222"/>
      <c r="D1269" s="222"/>
      <c r="E1269" s="222"/>
      <c r="F1269" s="222"/>
      <c r="G1269" s="222"/>
      <c r="H1269" s="222"/>
      <c r="I1269" s="222"/>
      <c r="J1269" s="222"/>
      <c r="K1269" s="222"/>
      <c r="L1269" s="222"/>
      <c r="M1269" s="222"/>
      <c r="N1269" s="222"/>
      <c r="O1269" s="222"/>
      <c r="P1269" s="222"/>
      <c r="Q1269" s="222"/>
      <c r="R1269" s="222"/>
      <c r="S1269" s="222"/>
      <c r="T1269" s="222"/>
      <c r="U1269" s="222"/>
      <c r="V1269" s="222"/>
      <c r="W1269" s="222"/>
      <c r="X1269" s="222"/>
      <c r="Y1269" s="222"/>
      <c r="Z1269" s="222"/>
      <c r="AA1269" s="222"/>
      <c r="AB1269" s="222"/>
      <c r="AC1269" s="222"/>
      <c r="AD1269" s="222"/>
      <c r="AE1269" s="222"/>
      <c r="AF1269" s="222"/>
      <c r="AG1269" s="222"/>
    </row>
    <row r="1275" spans="2:33" ht="12" customHeight="1"/>
    <row r="1276" spans="2:33" ht="12" customHeight="1"/>
    <row r="1277" spans="2:33" ht="12" customHeight="1"/>
    <row r="1278" spans="2:33" ht="12" customHeight="1"/>
    <row r="1279" spans="2:33" ht="12" customHeight="1"/>
    <row r="1280" spans="2:33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6" ht="12" customHeight="1"/>
    <row r="1311" ht="12" customHeight="1"/>
    <row r="1315" ht="12" customHeight="1"/>
    <row r="1331" ht="12" customHeight="1"/>
    <row r="1362" ht="12" customHeight="1"/>
    <row r="1378" ht="12" customHeight="1"/>
    <row r="1397" ht="12" customHeight="1"/>
    <row r="1452" ht="12" customHeight="1"/>
    <row r="1464" ht="12" customHeight="1"/>
    <row r="1484" spans="2:33" ht="15" customHeight="1">
      <c r="B1484" s="222"/>
      <c r="C1484" s="222"/>
      <c r="D1484" s="222"/>
      <c r="E1484" s="222"/>
      <c r="F1484" s="222"/>
      <c r="G1484" s="222"/>
      <c r="H1484" s="222"/>
      <c r="I1484" s="222"/>
      <c r="J1484" s="222"/>
      <c r="K1484" s="222"/>
      <c r="L1484" s="222"/>
      <c r="M1484" s="222"/>
      <c r="N1484" s="222"/>
      <c r="O1484" s="222"/>
      <c r="P1484" s="222"/>
      <c r="Q1484" s="222"/>
      <c r="R1484" s="222"/>
      <c r="S1484" s="222"/>
      <c r="T1484" s="222"/>
      <c r="U1484" s="222"/>
      <c r="V1484" s="222"/>
      <c r="W1484" s="222"/>
      <c r="X1484" s="222"/>
      <c r="Y1484" s="222"/>
      <c r="Z1484" s="222"/>
      <c r="AA1484" s="222"/>
      <c r="AB1484" s="222"/>
      <c r="AC1484" s="222"/>
      <c r="AD1484" s="222"/>
      <c r="AE1484" s="222"/>
      <c r="AF1484" s="222"/>
      <c r="AG1484" s="222"/>
    </row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84" ht="12" customHeight="1"/>
    <row r="1585" ht="12" customHeight="1"/>
    <row r="1640" ht="12" customHeight="1"/>
    <row r="1641" ht="12" customHeight="1"/>
    <row r="1696" ht="12" customHeight="1"/>
    <row r="1697" ht="12" customHeight="1"/>
    <row r="1713" spans="2:33" ht="15" customHeight="1">
      <c r="B1713" s="222"/>
      <c r="C1713" s="222"/>
      <c r="D1713" s="222"/>
      <c r="E1713" s="222"/>
      <c r="F1713" s="222"/>
      <c r="G1713" s="222"/>
      <c r="H1713" s="222"/>
      <c r="I1713" s="222"/>
      <c r="J1713" s="222"/>
      <c r="K1713" s="222"/>
      <c r="L1713" s="222"/>
      <c r="M1713" s="222"/>
      <c r="N1713" s="222"/>
      <c r="O1713" s="222"/>
      <c r="P1713" s="222"/>
      <c r="Q1713" s="222"/>
      <c r="R1713" s="222"/>
      <c r="S1713" s="222"/>
      <c r="T1713" s="222"/>
      <c r="U1713" s="222"/>
      <c r="V1713" s="222"/>
      <c r="W1713" s="222"/>
      <c r="X1713" s="222"/>
      <c r="Y1713" s="222"/>
      <c r="Z1713" s="222"/>
      <c r="AA1713" s="222"/>
      <c r="AB1713" s="222"/>
      <c r="AC1713" s="222"/>
      <c r="AD1713" s="222"/>
      <c r="AE1713" s="222"/>
      <c r="AF1713" s="222"/>
      <c r="AG1713" s="222"/>
    </row>
    <row r="1714" spans="2:33" ht="12" customHeight="1"/>
    <row r="1715" spans="2:33" ht="12" customHeight="1"/>
    <row r="1716" spans="2:33" ht="12" customHeight="1"/>
    <row r="1717" spans="2:33" ht="12" customHeight="1"/>
    <row r="1718" spans="2:33" ht="12" customHeight="1"/>
    <row r="1719" spans="2:33" ht="12" customHeight="1"/>
    <row r="1720" spans="2:33" ht="12" customHeight="1"/>
    <row r="1721" spans="2:33" ht="12" customHeight="1"/>
    <row r="1722" spans="2:33" ht="12" customHeight="1"/>
    <row r="1723" spans="2:33" ht="12" customHeight="1"/>
    <row r="1724" spans="2:33" ht="12" customHeight="1"/>
    <row r="1731" ht="12" customHeight="1"/>
    <row r="1767" ht="12" customHeight="1"/>
    <row r="1813" ht="12" customHeight="1"/>
    <row r="1849" ht="12" customHeight="1"/>
    <row r="1885" ht="12" customHeight="1"/>
    <row r="1887" ht="12" customHeight="1"/>
    <row r="1923" ht="12" customHeight="1"/>
    <row r="1959" ht="12" customHeight="1"/>
    <row r="1960" ht="12" customHeight="1"/>
    <row r="1961" ht="12" customHeight="1"/>
    <row r="1970" ht="12" customHeight="1"/>
    <row r="1979" ht="12" customHeight="1"/>
    <row r="1990" spans="2:33" ht="15" customHeight="1">
      <c r="B1990" s="222"/>
      <c r="C1990" s="222"/>
      <c r="D1990" s="222"/>
      <c r="E1990" s="222"/>
      <c r="F1990" s="222"/>
      <c r="G1990" s="222"/>
      <c r="H1990" s="222"/>
      <c r="I1990" s="222"/>
      <c r="J1990" s="222"/>
      <c r="K1990" s="222"/>
      <c r="L1990" s="222"/>
      <c r="M1990" s="222"/>
      <c r="N1990" s="222"/>
      <c r="O1990" s="222"/>
      <c r="P1990" s="222"/>
      <c r="Q1990" s="222"/>
      <c r="R1990" s="222"/>
      <c r="S1990" s="222"/>
      <c r="T1990" s="222"/>
      <c r="U1990" s="222"/>
      <c r="V1990" s="222"/>
      <c r="W1990" s="222"/>
      <c r="X1990" s="222"/>
      <c r="Y1990" s="222"/>
      <c r="Z1990" s="222"/>
      <c r="AA1990" s="222"/>
      <c r="AB1990" s="222"/>
      <c r="AC1990" s="222"/>
      <c r="AD1990" s="222"/>
      <c r="AE1990" s="222"/>
      <c r="AF1990" s="222"/>
      <c r="AG1990" s="222"/>
    </row>
    <row r="1998" spans="2:33" ht="12" customHeight="1"/>
    <row r="1999" spans="2:33" ht="12" customHeight="1"/>
    <row r="2000" spans="2:33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28" ht="12" customHeight="1"/>
    <row r="2029" ht="12" customHeight="1"/>
    <row r="2030" ht="12" customHeight="1"/>
    <row r="2031" ht="12" customHeight="1"/>
    <row r="2032" ht="12" customHeight="1"/>
    <row r="2033" ht="12" customHeight="1"/>
    <row r="2034" ht="12" customHeight="1"/>
    <row r="2035" ht="12" customHeight="1"/>
    <row r="2036" ht="12" customHeight="1"/>
    <row r="2037" ht="12" customHeight="1"/>
    <row r="2038" ht="12" customHeight="1"/>
    <row r="2039" ht="12" customHeight="1"/>
    <row r="2040" ht="12" customHeight="1"/>
    <row r="2041" ht="12" customHeight="1"/>
    <row r="2042" ht="12" customHeight="1"/>
    <row r="2043" ht="12" customHeight="1"/>
    <row r="2044" ht="12" customHeight="1"/>
    <row r="2045" ht="12" customHeight="1"/>
    <row r="2046" ht="12" customHeight="1"/>
    <row r="2047" ht="12" customHeight="1"/>
    <row r="2048" ht="12" customHeight="1"/>
    <row r="2049" ht="12" customHeight="1"/>
    <row r="2144" ht="12" customHeight="1"/>
    <row r="2234" ht="12" customHeight="1"/>
    <row r="2325" spans="2:33" ht="15" customHeight="1">
      <c r="B2325" s="222"/>
      <c r="C2325" s="222"/>
      <c r="D2325" s="222"/>
      <c r="E2325" s="222"/>
      <c r="F2325" s="222"/>
      <c r="G2325" s="222"/>
      <c r="H2325" s="222"/>
      <c r="I2325" s="222"/>
      <c r="J2325" s="222"/>
      <c r="K2325" s="222"/>
      <c r="L2325" s="222"/>
      <c r="M2325" s="222"/>
      <c r="N2325" s="222"/>
      <c r="O2325" s="222"/>
      <c r="P2325" s="222"/>
      <c r="Q2325" s="222"/>
      <c r="R2325" s="222"/>
      <c r="S2325" s="222"/>
      <c r="T2325" s="222"/>
      <c r="U2325" s="222"/>
      <c r="V2325" s="222"/>
      <c r="W2325" s="222"/>
      <c r="X2325" s="222"/>
      <c r="Y2325" s="222"/>
      <c r="Z2325" s="222"/>
      <c r="AA2325" s="222"/>
      <c r="AB2325" s="222"/>
      <c r="AC2325" s="222"/>
      <c r="AD2325" s="222"/>
      <c r="AE2325" s="222"/>
      <c r="AF2325" s="222"/>
      <c r="AG2325" s="222"/>
    </row>
    <row r="2327" spans="2:33" ht="12" customHeight="1"/>
    <row r="2328" spans="2:33" ht="12" customHeight="1"/>
    <row r="2329" spans="2:33" ht="12" customHeight="1"/>
    <row r="2330" spans="2:33" ht="12" customHeight="1"/>
    <row r="2331" spans="2:33" ht="12" customHeight="1"/>
    <row r="2332" spans="2:33" ht="12" customHeight="1"/>
    <row r="2333" spans="2:33" ht="12" customHeight="1"/>
    <row r="2334" spans="2:33" ht="12" customHeight="1"/>
    <row r="2335" spans="2:33" ht="12" customHeight="1"/>
    <row r="2336" spans="2:33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72" ht="12" customHeight="1"/>
    <row r="2390" ht="12" customHeight="1"/>
    <row r="2408" ht="12" customHeight="1"/>
    <row r="2426" ht="12" customHeight="1"/>
    <row r="2444" ht="12" customHeight="1"/>
    <row r="2462" ht="12" customHeight="1"/>
    <row r="2463" ht="12" customHeight="1"/>
    <row r="2481" ht="12" customHeight="1"/>
    <row r="2499" ht="12" customHeight="1"/>
    <row r="2517" ht="12" customHeight="1"/>
    <row r="2518" ht="12" customHeight="1"/>
    <row r="2536" ht="12" customHeight="1"/>
    <row r="2554" ht="12" customHeight="1"/>
    <row r="2572" ht="12" customHeight="1"/>
    <row r="2590" ht="12" customHeight="1"/>
    <row r="2608" ht="12" customHeight="1"/>
    <row r="2626" ht="12" customHeight="1"/>
    <row r="2645" spans="2:33" ht="15" customHeight="1">
      <c r="B2645" s="222"/>
      <c r="C2645" s="222"/>
      <c r="D2645" s="222"/>
      <c r="E2645" s="222"/>
      <c r="F2645" s="222"/>
      <c r="G2645" s="222"/>
      <c r="H2645" s="222"/>
      <c r="I2645" s="222"/>
      <c r="J2645" s="222"/>
      <c r="K2645" s="222"/>
      <c r="L2645" s="222"/>
      <c r="M2645" s="222"/>
      <c r="N2645" s="222"/>
      <c r="O2645" s="222"/>
      <c r="P2645" s="222"/>
      <c r="Q2645" s="222"/>
      <c r="R2645" s="222"/>
      <c r="S2645" s="222"/>
      <c r="T2645" s="222"/>
      <c r="U2645" s="222"/>
      <c r="V2645" s="222"/>
      <c r="W2645" s="222"/>
      <c r="X2645" s="222"/>
      <c r="Y2645" s="222"/>
      <c r="Z2645" s="222"/>
      <c r="AA2645" s="222"/>
      <c r="AB2645" s="222"/>
      <c r="AC2645" s="222"/>
      <c r="AD2645" s="222"/>
      <c r="AE2645" s="222"/>
      <c r="AF2645" s="222"/>
      <c r="AG2645" s="222"/>
    </row>
    <row r="2647" spans="2:33" ht="12" customHeight="1"/>
    <row r="2648" spans="2:33" ht="12" customHeight="1"/>
    <row r="2649" spans="2:33" ht="12" customHeight="1"/>
    <row r="2650" spans="2:33" ht="12" customHeight="1"/>
    <row r="2651" spans="2:33" ht="12" customHeight="1"/>
    <row r="2652" spans="2:33" ht="12" customHeight="1"/>
    <row r="2653" spans="2:33" ht="12" customHeight="1"/>
    <row r="2654" spans="2:33" ht="12" customHeight="1"/>
    <row r="2655" spans="2:33" ht="12" customHeight="1"/>
    <row r="2656" spans="2:33" ht="12" customHeight="1"/>
    <row r="2657" ht="12" customHeight="1"/>
    <row r="2658" ht="12" customHeight="1"/>
    <row r="2659" ht="12" customHeight="1"/>
    <row r="2660" ht="12" customHeight="1"/>
    <row r="2661" ht="12" customHeight="1"/>
    <row r="2662" ht="12" customHeight="1"/>
    <row r="2663" ht="12" customHeight="1"/>
    <row r="2664" ht="12" customHeight="1"/>
    <row r="2665" ht="12" customHeight="1"/>
    <row r="2666" ht="12" customHeight="1"/>
    <row r="2667" ht="12" customHeight="1"/>
    <row r="2668" ht="12" customHeight="1"/>
    <row r="2669" ht="12" customHeight="1"/>
    <row r="2670" ht="12" customHeight="1"/>
    <row r="2671" ht="12" customHeight="1"/>
    <row r="2672" ht="12" customHeight="1"/>
    <row r="2673" ht="12" customHeight="1"/>
    <row r="2674" ht="12" customHeight="1"/>
    <row r="2697" ht="12" customHeight="1"/>
    <row r="2715" ht="12" customHeight="1"/>
    <row r="2733" ht="12" customHeight="1"/>
    <row r="2751" ht="12" customHeight="1"/>
    <row r="2786" ht="12" customHeight="1"/>
    <row r="2804" ht="12" customHeight="1"/>
    <row r="2839" ht="12" customHeight="1"/>
    <row r="2857" ht="12" customHeight="1"/>
    <row r="2875" ht="12" customHeight="1"/>
    <row r="2893" ht="12" customHeight="1"/>
    <row r="2911" ht="12" customHeight="1"/>
    <row r="2929" ht="12" customHeight="1"/>
    <row r="2947" ht="12" customHeight="1"/>
    <row r="2965" spans="2:33" ht="12" customHeight="1"/>
    <row r="2971" spans="2:33" ht="15" customHeight="1">
      <c r="B2971" s="222"/>
      <c r="C2971" s="222"/>
      <c r="D2971" s="222"/>
      <c r="E2971" s="222"/>
      <c r="F2971" s="222"/>
      <c r="G2971" s="222"/>
      <c r="H2971" s="222"/>
      <c r="I2971" s="222"/>
      <c r="J2971" s="222"/>
      <c r="K2971" s="222"/>
      <c r="L2971" s="222"/>
      <c r="M2971" s="222"/>
      <c r="N2971" s="222"/>
      <c r="O2971" s="222"/>
      <c r="P2971" s="222"/>
      <c r="Q2971" s="222"/>
      <c r="R2971" s="222"/>
      <c r="S2971" s="222"/>
      <c r="T2971" s="222"/>
      <c r="U2971" s="222"/>
      <c r="V2971" s="222"/>
      <c r="W2971" s="222"/>
      <c r="X2971" s="222"/>
      <c r="Y2971" s="222"/>
      <c r="Z2971" s="222"/>
      <c r="AA2971" s="222"/>
      <c r="AB2971" s="222"/>
      <c r="AC2971" s="222"/>
      <c r="AD2971" s="222"/>
      <c r="AE2971" s="222"/>
      <c r="AF2971" s="222"/>
      <c r="AG2971" s="222"/>
    </row>
    <row r="2973" spans="2:33" ht="12" customHeight="1"/>
    <row r="2974" spans="2:33" ht="12" customHeight="1"/>
    <row r="2975" spans="2:33" ht="12" customHeight="1"/>
    <row r="2976" spans="2:33" ht="12" customHeight="1"/>
    <row r="2977" ht="12" customHeight="1"/>
    <row r="2978" ht="12" customHeight="1"/>
    <row r="2979" ht="12" customHeight="1"/>
    <row r="2980" ht="12" customHeight="1"/>
    <row r="2981" ht="12" customHeight="1"/>
    <row r="2982" ht="12" customHeight="1"/>
    <row r="2983" ht="12" customHeight="1"/>
    <row r="2984" ht="12" customHeight="1"/>
    <row r="2985" ht="12" customHeight="1"/>
    <row r="2986" ht="12" customHeight="1"/>
    <row r="2987" ht="12" customHeight="1"/>
    <row r="2988" ht="12" customHeight="1"/>
    <row r="2989" ht="12" customHeight="1"/>
    <row r="2990" ht="12" customHeight="1"/>
    <row r="2991" ht="12" customHeight="1"/>
    <row r="2992" ht="12" customHeight="1"/>
    <row r="2993" ht="12" customHeight="1"/>
    <row r="2994" ht="12" customHeight="1"/>
    <row r="2995" ht="12" customHeight="1"/>
    <row r="2996" ht="12" customHeight="1"/>
    <row r="2997" ht="12" customHeight="1"/>
    <row r="2998" ht="12" customHeight="1"/>
    <row r="2999" ht="12" customHeight="1"/>
    <row r="3022" ht="12" customHeight="1"/>
    <row r="3040" ht="12" customHeight="1"/>
    <row r="3058" ht="12" customHeight="1"/>
    <row r="3076" ht="12" customHeight="1"/>
    <row r="3111" ht="12" customHeight="1"/>
    <row r="3129" ht="12" customHeight="1"/>
    <row r="3147" ht="12" customHeight="1"/>
    <row r="3165" ht="12" customHeight="1"/>
    <row r="3166" ht="12" customHeight="1"/>
    <row r="3184" ht="12" customHeight="1"/>
    <row r="3202" ht="12" customHeight="1"/>
    <row r="3220" ht="12" customHeight="1"/>
    <row r="3238" ht="12" customHeight="1"/>
    <row r="3256" ht="12" customHeight="1"/>
    <row r="3274" ht="12" customHeight="1"/>
    <row r="3293" spans="2:33" ht="15" customHeight="1">
      <c r="B3293" s="222"/>
      <c r="C3293" s="222"/>
      <c r="D3293" s="222"/>
      <c r="E3293" s="222"/>
      <c r="F3293" s="222"/>
      <c r="G3293" s="222"/>
      <c r="H3293" s="222"/>
      <c r="I3293" s="222"/>
      <c r="J3293" s="222"/>
      <c r="K3293" s="222"/>
      <c r="L3293" s="222"/>
      <c r="M3293" s="222"/>
      <c r="N3293" s="222"/>
      <c r="O3293" s="222"/>
      <c r="P3293" s="222"/>
      <c r="Q3293" s="222"/>
      <c r="R3293" s="222"/>
      <c r="S3293" s="222"/>
      <c r="T3293" s="222"/>
      <c r="U3293" s="222"/>
      <c r="V3293" s="222"/>
      <c r="W3293" s="222"/>
      <c r="X3293" s="222"/>
      <c r="Y3293" s="222"/>
      <c r="Z3293" s="222"/>
      <c r="AA3293" s="222"/>
      <c r="AB3293" s="222"/>
      <c r="AC3293" s="222"/>
      <c r="AD3293" s="222"/>
      <c r="AE3293" s="222"/>
      <c r="AF3293" s="222"/>
      <c r="AG3293" s="222"/>
    </row>
    <row r="3294" spans="2:33" ht="12" customHeight="1"/>
    <row r="3295" spans="2:33" ht="12" customHeight="1"/>
    <row r="3296" spans="2:33" ht="12" customHeight="1"/>
    <row r="3297" ht="12" customHeight="1"/>
    <row r="3298" ht="12" customHeight="1"/>
    <row r="3299" ht="12" customHeight="1"/>
    <row r="3300" ht="12" customHeight="1"/>
    <row r="3301" ht="12" customHeight="1"/>
    <row r="3302" ht="12" customHeight="1"/>
    <row r="3303" ht="12" customHeight="1"/>
    <row r="3304" ht="12" customHeight="1"/>
    <row r="3305" ht="12" customHeight="1"/>
    <row r="3306" ht="12" customHeight="1"/>
    <row r="3307" ht="12" customHeight="1"/>
    <row r="3308" ht="12" customHeight="1"/>
    <row r="3309" ht="12" customHeight="1"/>
    <row r="3310" ht="12" customHeight="1"/>
    <row r="3311" ht="12" customHeight="1"/>
    <row r="3312" ht="12" customHeight="1"/>
    <row r="3313" ht="12" customHeight="1"/>
    <row r="3314" ht="12" customHeight="1"/>
    <row r="3315" ht="12" customHeight="1"/>
    <row r="3316" ht="12" customHeight="1"/>
    <row r="3317" ht="12" customHeight="1"/>
    <row r="3318" ht="12" customHeight="1"/>
    <row r="3319" ht="12" customHeight="1"/>
    <row r="3320" ht="12" customHeight="1"/>
    <row r="3321" ht="12" customHeight="1"/>
    <row r="3322" ht="12" customHeight="1"/>
    <row r="3323" ht="12" customHeight="1"/>
    <row r="3324" ht="12" customHeight="1"/>
    <row r="3335" ht="12" customHeight="1"/>
    <row r="3352" ht="12" customHeight="1"/>
    <row r="3355" ht="12" customHeight="1"/>
    <row r="3361" ht="12" customHeight="1"/>
    <row r="3378" ht="12" customHeight="1"/>
    <row r="3381" ht="12" customHeight="1"/>
    <row r="3385" ht="12" customHeight="1"/>
    <row r="3396" spans="2:33" ht="12" customHeight="1"/>
    <row r="3399" spans="2:33" ht="12" customHeight="1"/>
    <row r="3402" spans="2:33" ht="15" customHeight="1">
      <c r="B3402" s="222"/>
      <c r="C3402" s="222"/>
      <c r="D3402" s="222"/>
      <c r="E3402" s="222"/>
      <c r="F3402" s="222"/>
      <c r="G3402" s="222"/>
      <c r="H3402" s="222"/>
      <c r="I3402" s="222"/>
      <c r="J3402" s="222"/>
      <c r="K3402" s="222"/>
      <c r="L3402" s="222"/>
      <c r="M3402" s="222"/>
      <c r="N3402" s="222"/>
      <c r="O3402" s="222"/>
      <c r="P3402" s="222"/>
      <c r="Q3402" s="222"/>
      <c r="R3402" s="222"/>
      <c r="S3402" s="222"/>
      <c r="T3402" s="222"/>
      <c r="U3402" s="222"/>
      <c r="V3402" s="222"/>
      <c r="W3402" s="222"/>
      <c r="X3402" s="222"/>
      <c r="Y3402" s="222"/>
      <c r="Z3402" s="222"/>
      <c r="AA3402" s="222"/>
      <c r="AB3402" s="222"/>
      <c r="AC3402" s="222"/>
      <c r="AD3402" s="222"/>
      <c r="AE3402" s="222"/>
      <c r="AF3402" s="222"/>
      <c r="AG3402" s="222"/>
    </row>
    <row r="3410" ht="12" customHeight="1"/>
    <row r="3411" ht="12" customHeight="1"/>
    <row r="3412" ht="12" customHeight="1"/>
    <row r="3413" ht="12" customHeight="1"/>
    <row r="3414" ht="12" customHeight="1"/>
    <row r="3415" ht="12" customHeight="1"/>
    <row r="3416" ht="12" customHeight="1"/>
    <row r="3417" ht="12" customHeight="1"/>
    <row r="3418" ht="12" customHeight="1"/>
    <row r="3419" ht="12" customHeight="1"/>
    <row r="3420" ht="12" customHeight="1"/>
    <row r="3421" ht="12" customHeight="1"/>
    <row r="3422" ht="12" customHeight="1"/>
    <row r="3423" ht="12" customHeight="1"/>
    <row r="3424" ht="12" customHeight="1"/>
    <row r="3425" ht="12" customHeight="1"/>
    <row r="3426" ht="12" customHeight="1"/>
    <row r="3427" ht="12" customHeight="1"/>
    <row r="3428" ht="12" customHeight="1"/>
    <row r="3429" ht="12" customHeight="1"/>
    <row r="3430" ht="12" customHeight="1"/>
    <row r="3431" ht="12" customHeight="1"/>
    <row r="3432" ht="12" customHeight="1"/>
    <row r="3433" ht="12" customHeight="1"/>
    <row r="3434" ht="12" customHeight="1"/>
    <row r="3435" ht="12" customHeight="1"/>
    <row r="3436" ht="12" customHeight="1"/>
    <row r="3437" ht="12" customHeight="1"/>
    <row r="3438" ht="12" customHeight="1"/>
    <row r="3439" ht="12" customHeight="1"/>
    <row r="3440" ht="12" customHeight="1"/>
    <row r="3441" ht="12" customHeight="1"/>
    <row r="3442" ht="12" customHeight="1"/>
    <row r="3443" ht="12" customHeight="1"/>
    <row r="3444" ht="12" customHeight="1"/>
    <row r="3445" ht="12" customHeight="1"/>
    <row r="3446" ht="12" customHeight="1"/>
    <row r="3447" ht="12" customHeight="1"/>
    <row r="3448" ht="12" customHeight="1"/>
    <row r="3449" ht="12" customHeight="1"/>
    <row r="3460" ht="12" customHeight="1"/>
    <row r="3477" ht="12" customHeight="1"/>
    <row r="3480" ht="12" customHeight="1"/>
    <row r="3486" ht="12" customHeight="1"/>
    <row r="3503" ht="12" customHeight="1"/>
    <row r="3506" ht="12" customHeight="1"/>
    <row r="3510" ht="12" customHeight="1"/>
    <row r="3521" spans="2:33" ht="12" customHeight="1"/>
    <row r="3524" spans="2:33" ht="12" customHeight="1"/>
    <row r="3527" spans="2:33" ht="15" customHeight="1">
      <c r="B3527" s="222"/>
      <c r="C3527" s="222"/>
      <c r="D3527" s="222"/>
      <c r="E3527" s="222"/>
      <c r="F3527" s="222"/>
      <c r="G3527" s="222"/>
      <c r="H3527" s="222"/>
      <c r="I3527" s="222"/>
      <c r="J3527" s="222"/>
      <c r="K3527" s="222"/>
      <c r="L3527" s="222"/>
      <c r="M3527" s="222"/>
      <c r="N3527" s="222"/>
      <c r="O3527" s="222"/>
      <c r="P3527" s="222"/>
      <c r="Q3527" s="222"/>
      <c r="R3527" s="222"/>
      <c r="S3527" s="222"/>
      <c r="T3527" s="222"/>
      <c r="U3527" s="222"/>
      <c r="V3527" s="222"/>
      <c r="W3527" s="222"/>
      <c r="X3527" s="222"/>
      <c r="Y3527" s="222"/>
      <c r="Z3527" s="222"/>
      <c r="AA3527" s="222"/>
      <c r="AB3527" s="222"/>
      <c r="AC3527" s="222"/>
      <c r="AD3527" s="222"/>
      <c r="AE3527" s="222"/>
      <c r="AF3527" s="222"/>
      <c r="AG3527" s="222"/>
    </row>
    <row r="3535" spans="2:33" ht="12" customHeight="1"/>
    <row r="3536" spans="2:33" ht="12" customHeight="1"/>
    <row r="3537" ht="12" customHeight="1"/>
    <row r="3538" ht="12" customHeight="1"/>
    <row r="3539" ht="12" customHeight="1"/>
    <row r="3540" ht="12" customHeight="1"/>
    <row r="3541" ht="12" customHeight="1"/>
    <row r="3542" ht="12" customHeight="1"/>
    <row r="3543" ht="12" customHeight="1"/>
    <row r="3544" ht="12" customHeight="1"/>
    <row r="3545" ht="12" customHeight="1"/>
    <row r="3546" ht="12" customHeight="1"/>
    <row r="3547" ht="12" customHeight="1"/>
    <row r="3548" ht="12" customHeight="1"/>
    <row r="3549" ht="12" customHeight="1"/>
    <row r="3550" ht="12" customHeight="1"/>
    <row r="3551" ht="12" customHeight="1"/>
    <row r="3552" ht="12" customHeight="1"/>
    <row r="3553" ht="12" customHeight="1"/>
    <row r="3554" ht="12" customHeight="1"/>
    <row r="3555" ht="12" customHeight="1"/>
    <row r="3556" ht="12" customHeight="1"/>
    <row r="3557" ht="12" customHeight="1"/>
    <row r="3558" ht="12" customHeight="1"/>
    <row r="3559" ht="12" customHeight="1"/>
    <row r="3560" ht="12" customHeight="1"/>
    <row r="3561" ht="12" customHeight="1"/>
    <row r="3562" ht="12" customHeight="1"/>
    <row r="3563" ht="12" customHeight="1"/>
    <row r="3564" ht="12" customHeight="1"/>
    <row r="3565" ht="12" customHeight="1"/>
    <row r="3566" ht="12" customHeight="1"/>
    <row r="3567" ht="12" customHeight="1"/>
    <row r="3568" ht="12" customHeight="1"/>
    <row r="3569" ht="12" customHeight="1"/>
    <row r="3570" ht="12" customHeight="1"/>
    <row r="3571" ht="12" customHeight="1"/>
    <row r="3572" ht="12" customHeight="1"/>
    <row r="3573" ht="12" customHeight="1"/>
    <row r="3574" ht="12" customHeight="1"/>
    <row r="3585" ht="12" customHeight="1"/>
    <row r="3602" ht="12" customHeight="1"/>
    <row r="3605" ht="12" customHeight="1"/>
    <row r="3611" ht="12" customHeight="1"/>
    <row r="3628" ht="12" customHeight="1"/>
    <row r="3631" ht="12" customHeight="1"/>
    <row r="3635" ht="12" customHeight="1"/>
    <row r="3646" ht="12" customHeight="1"/>
    <row r="3649" spans="2:33" ht="12" customHeight="1"/>
    <row r="3652" spans="2:33" ht="15" customHeight="1">
      <c r="B3652" s="222"/>
      <c r="C3652" s="222"/>
      <c r="D3652" s="222"/>
      <c r="E3652" s="222"/>
      <c r="F3652" s="222"/>
      <c r="G3652" s="222"/>
      <c r="H3652" s="222"/>
      <c r="I3652" s="222"/>
      <c r="J3652" s="222"/>
      <c r="K3652" s="222"/>
      <c r="L3652" s="222"/>
      <c r="M3652" s="222"/>
      <c r="N3652" s="222"/>
      <c r="O3652" s="222"/>
      <c r="P3652" s="222"/>
      <c r="Q3652" s="222"/>
      <c r="R3652" s="222"/>
      <c r="S3652" s="222"/>
      <c r="T3652" s="222"/>
      <c r="U3652" s="222"/>
      <c r="V3652" s="222"/>
      <c r="W3652" s="222"/>
      <c r="X3652" s="222"/>
      <c r="Y3652" s="222"/>
      <c r="Z3652" s="222"/>
      <c r="AA3652" s="222"/>
      <c r="AB3652" s="222"/>
      <c r="AC3652" s="222"/>
      <c r="AD3652" s="222"/>
      <c r="AE3652" s="222"/>
      <c r="AF3652" s="222"/>
      <c r="AG3652" s="222"/>
    </row>
    <row r="3660" spans="2:33" ht="12" customHeight="1"/>
    <row r="3661" spans="2:33" ht="12" customHeight="1"/>
    <row r="3662" spans="2:33" ht="12" customHeight="1"/>
    <row r="3663" spans="2:33" ht="12" customHeight="1"/>
    <row r="3664" spans="2:33" ht="12" customHeight="1"/>
    <row r="3665" ht="12" customHeight="1"/>
    <row r="3666" ht="12" customHeight="1"/>
    <row r="3667" ht="12" customHeight="1"/>
    <row r="3668" ht="12" customHeight="1"/>
    <row r="3669" ht="12" customHeight="1"/>
    <row r="3670" ht="12" customHeight="1"/>
    <row r="3671" ht="12" customHeight="1"/>
    <row r="3672" ht="12" customHeight="1"/>
    <row r="3673" ht="12" customHeight="1"/>
    <row r="3674" ht="12" customHeight="1"/>
    <row r="3675" ht="12" customHeight="1"/>
    <row r="3676" ht="12" customHeight="1"/>
    <row r="3677" ht="12" customHeight="1"/>
    <row r="3678" ht="12" customHeight="1"/>
    <row r="3679" ht="12" customHeight="1"/>
    <row r="3680" ht="12" customHeight="1"/>
    <row r="3681" ht="12" customHeight="1"/>
    <row r="3682" ht="12" customHeight="1"/>
    <row r="3683" ht="12" customHeight="1"/>
    <row r="3684" ht="12" customHeight="1"/>
    <row r="3685" ht="12" customHeight="1"/>
    <row r="3686" ht="12" customHeight="1"/>
    <row r="3687" ht="12" customHeight="1"/>
    <row r="3688" ht="12" customHeight="1"/>
    <row r="3689" ht="12" customHeight="1"/>
    <row r="3690" ht="12" customHeight="1"/>
    <row r="3691" ht="12" customHeight="1"/>
    <row r="3692" ht="12" customHeight="1"/>
    <row r="3693" ht="12" customHeight="1"/>
    <row r="3694" ht="12" customHeight="1"/>
    <row r="3695" ht="12" customHeight="1"/>
    <row r="3696" ht="12" customHeight="1"/>
    <row r="3697" ht="12" customHeight="1"/>
    <row r="3698" ht="12" customHeight="1"/>
    <row r="3699" ht="12" customHeight="1"/>
    <row r="3710" ht="12" customHeight="1"/>
    <row r="3727" ht="12" customHeight="1"/>
    <row r="3730" ht="12" customHeight="1"/>
    <row r="3736" ht="12" customHeight="1"/>
    <row r="3753" ht="12" customHeight="1"/>
    <row r="3756" ht="12" customHeight="1"/>
    <row r="3760" ht="12" customHeight="1"/>
    <row r="3771" ht="12" customHeight="1"/>
    <row r="3774" ht="12" customHeight="1"/>
    <row r="3777" spans="2:33" ht="15" customHeight="1">
      <c r="B3777" s="222"/>
      <c r="C3777" s="222"/>
      <c r="D3777" s="222"/>
      <c r="E3777" s="222"/>
      <c r="F3777" s="222"/>
      <c r="G3777" s="222"/>
      <c r="H3777" s="222"/>
      <c r="I3777" s="222"/>
      <c r="J3777" s="222"/>
      <c r="K3777" s="222"/>
      <c r="L3777" s="222"/>
      <c r="M3777" s="222"/>
      <c r="N3777" s="222"/>
      <c r="O3777" s="222"/>
      <c r="P3777" s="222"/>
      <c r="Q3777" s="222"/>
      <c r="R3777" s="222"/>
      <c r="S3777" s="222"/>
      <c r="T3777" s="222"/>
      <c r="U3777" s="222"/>
      <c r="V3777" s="222"/>
      <c r="W3777" s="222"/>
      <c r="X3777" s="222"/>
      <c r="Y3777" s="222"/>
      <c r="Z3777" s="222"/>
      <c r="AA3777" s="222"/>
      <c r="AB3777" s="222"/>
      <c r="AC3777" s="222"/>
      <c r="AD3777" s="222"/>
      <c r="AE3777" s="222"/>
      <c r="AF3777" s="222"/>
      <c r="AG3777" s="222"/>
    </row>
    <row r="3785" spans="2:33" ht="12" customHeight="1"/>
    <row r="3786" spans="2:33" ht="12" customHeight="1"/>
    <row r="3787" spans="2:33" ht="12" customHeight="1"/>
    <row r="3788" spans="2:33" ht="12" customHeight="1"/>
    <row r="3789" spans="2:33" ht="12" customHeight="1"/>
    <row r="3790" spans="2:33" ht="12" customHeight="1"/>
    <row r="3791" spans="2:33" ht="12" customHeight="1"/>
    <row r="3792" spans="2:33" ht="12" customHeight="1"/>
    <row r="3793" ht="12" customHeight="1"/>
    <row r="3794" ht="12" customHeight="1"/>
    <row r="3795" ht="12" customHeight="1"/>
    <row r="3796" ht="12" customHeight="1"/>
    <row r="3797" ht="12" customHeight="1"/>
    <row r="3798" ht="12" customHeight="1"/>
    <row r="3799" ht="12" customHeight="1"/>
    <row r="3800" ht="12" customHeight="1"/>
    <row r="3801" ht="12" customHeight="1"/>
    <row r="3802" ht="12" customHeight="1"/>
    <row r="3803" ht="12" customHeight="1"/>
    <row r="3804" ht="12" customHeight="1"/>
    <row r="3805" ht="12" customHeight="1"/>
    <row r="3806" ht="12" customHeight="1"/>
    <row r="3807" ht="12" customHeight="1"/>
    <row r="3808" ht="12" customHeight="1"/>
    <row r="3809" ht="12" customHeight="1"/>
    <row r="3810" ht="12" customHeight="1"/>
    <row r="3811" ht="12" customHeight="1"/>
    <row r="3812" ht="12" customHeight="1"/>
    <row r="3813" ht="12" customHeight="1"/>
    <row r="3814" ht="12" customHeight="1"/>
    <row r="3815" ht="12" customHeight="1"/>
    <row r="3816" ht="12" customHeight="1"/>
    <row r="3817" ht="12" customHeight="1"/>
    <row r="3818" ht="12" customHeight="1"/>
    <row r="3819" ht="12" customHeight="1"/>
    <row r="3820" ht="12" customHeight="1"/>
    <row r="3821" ht="12" customHeight="1"/>
    <row r="3822" ht="12" customHeight="1"/>
    <row r="3823" ht="12" customHeight="1"/>
    <row r="3824" ht="12" customHeight="1"/>
    <row r="3835" ht="12" customHeight="1"/>
    <row r="3852" ht="12" customHeight="1"/>
    <row r="3855" ht="12" customHeight="1"/>
    <row r="3861" ht="12" customHeight="1"/>
    <row r="3878" ht="12" customHeight="1"/>
    <row r="3881" ht="12" customHeight="1"/>
    <row r="3885" ht="12" customHeight="1"/>
    <row r="3896" spans="2:33" ht="12" customHeight="1"/>
    <row r="3899" spans="2:33" ht="12" customHeight="1"/>
    <row r="3902" spans="2:33" ht="15" customHeight="1">
      <c r="B3902" s="222"/>
      <c r="C3902" s="222"/>
      <c r="D3902" s="222"/>
      <c r="E3902" s="222"/>
      <c r="F3902" s="222"/>
      <c r="G3902" s="222"/>
      <c r="H3902" s="222"/>
      <c r="I3902" s="222"/>
      <c r="J3902" s="222"/>
      <c r="K3902" s="222"/>
      <c r="L3902" s="222"/>
      <c r="M3902" s="222"/>
      <c r="N3902" s="222"/>
      <c r="O3902" s="222"/>
      <c r="P3902" s="222"/>
      <c r="Q3902" s="222"/>
      <c r="R3902" s="222"/>
      <c r="S3902" s="222"/>
      <c r="T3902" s="222"/>
      <c r="U3902" s="222"/>
      <c r="V3902" s="222"/>
      <c r="W3902" s="222"/>
      <c r="X3902" s="222"/>
      <c r="Y3902" s="222"/>
      <c r="Z3902" s="222"/>
      <c r="AA3902" s="222"/>
      <c r="AB3902" s="222"/>
      <c r="AC3902" s="222"/>
      <c r="AD3902" s="222"/>
      <c r="AE3902" s="222"/>
      <c r="AF3902" s="222"/>
      <c r="AG3902" s="222"/>
    </row>
    <row r="3910" ht="12" customHeight="1"/>
    <row r="3911" ht="12" customHeight="1"/>
    <row r="3912" ht="12" customHeight="1"/>
    <row r="3913" ht="12" customHeight="1"/>
    <row r="3914" ht="12" customHeight="1"/>
    <row r="3915" ht="12" customHeight="1"/>
    <row r="3916" ht="12" customHeight="1"/>
    <row r="3917" ht="12" customHeight="1"/>
    <row r="3918" ht="12" customHeight="1"/>
    <row r="3919" ht="12" customHeight="1"/>
    <row r="3920" ht="12" customHeight="1"/>
    <row r="3921" ht="12" customHeight="1"/>
    <row r="3922" ht="12" customHeight="1"/>
    <row r="3923" ht="12" customHeight="1"/>
    <row r="3924" ht="12" customHeight="1"/>
    <row r="3925" ht="12" customHeight="1"/>
    <row r="3926" ht="12" customHeight="1"/>
    <row r="3927" ht="12" customHeight="1"/>
    <row r="3928" ht="12" customHeight="1"/>
    <row r="3929" ht="12" customHeight="1"/>
    <row r="3930" ht="12" customHeight="1"/>
    <row r="3931" ht="12" customHeight="1"/>
    <row r="3932" ht="12" customHeight="1"/>
    <row r="3933" ht="12" customHeight="1"/>
    <row r="3934" ht="12" customHeight="1"/>
    <row r="3935" ht="12" customHeight="1"/>
    <row r="3936" ht="12" customHeight="1"/>
    <row r="3937" ht="12" customHeight="1"/>
    <row r="3938" ht="12" customHeight="1"/>
    <row r="3939" ht="12" customHeight="1"/>
    <row r="3940" ht="12" customHeight="1"/>
    <row r="3941" ht="12" customHeight="1"/>
    <row r="3942" ht="12" customHeight="1"/>
    <row r="3943" ht="12" customHeight="1"/>
    <row r="3944" ht="12" customHeight="1"/>
    <row r="3945" ht="12" customHeight="1"/>
    <row r="3946" ht="12" customHeight="1"/>
    <row r="3947" ht="12" customHeight="1"/>
    <row r="3948" ht="12" customHeight="1"/>
    <row r="3949" ht="12" customHeight="1"/>
    <row r="3960" ht="12" customHeight="1"/>
    <row r="3977" ht="12" customHeight="1"/>
    <row r="3980" ht="12" customHeight="1"/>
    <row r="3986" ht="12" customHeight="1"/>
    <row r="4003" ht="12" customHeight="1"/>
    <row r="4006" ht="12" customHeight="1"/>
    <row r="4010" ht="12" customHeight="1"/>
    <row r="4021" spans="2:33" ht="12" customHeight="1"/>
    <row r="4024" spans="2:33" ht="12" customHeight="1"/>
    <row r="4027" spans="2:33" ht="15" customHeight="1">
      <c r="B4027" s="222"/>
      <c r="C4027" s="222"/>
      <c r="D4027" s="222"/>
      <c r="E4027" s="222"/>
      <c r="F4027" s="222"/>
      <c r="G4027" s="222"/>
      <c r="H4027" s="222"/>
      <c r="I4027" s="222"/>
      <c r="J4027" s="222"/>
      <c r="K4027" s="222"/>
      <c r="L4027" s="222"/>
      <c r="M4027" s="222"/>
      <c r="N4027" s="222"/>
      <c r="O4027" s="222"/>
      <c r="P4027" s="222"/>
      <c r="Q4027" s="222"/>
      <c r="R4027" s="222"/>
      <c r="S4027" s="222"/>
      <c r="T4027" s="222"/>
      <c r="U4027" s="222"/>
      <c r="V4027" s="222"/>
      <c r="W4027" s="222"/>
      <c r="X4027" s="222"/>
      <c r="Y4027" s="222"/>
      <c r="Z4027" s="222"/>
      <c r="AA4027" s="222"/>
      <c r="AB4027" s="222"/>
      <c r="AC4027" s="222"/>
      <c r="AD4027" s="222"/>
      <c r="AE4027" s="222"/>
      <c r="AF4027" s="222"/>
      <c r="AG4027" s="222"/>
    </row>
    <row r="4035" ht="12" customHeight="1"/>
    <row r="4036" ht="12" customHeight="1"/>
    <row r="4037" ht="12" customHeight="1"/>
    <row r="4038" ht="12" customHeight="1"/>
    <row r="4039" ht="12" customHeight="1"/>
    <row r="4040" ht="12" customHeight="1"/>
    <row r="4041" ht="12" customHeight="1"/>
    <row r="4042" ht="12" customHeight="1"/>
    <row r="4043" ht="12" customHeight="1"/>
    <row r="4044" ht="12" customHeight="1"/>
    <row r="4045" ht="12" customHeight="1"/>
    <row r="4046" ht="12" customHeight="1"/>
    <row r="4047" ht="12" customHeight="1"/>
    <row r="4048" ht="12" customHeight="1"/>
    <row r="4049" ht="12" customHeight="1"/>
    <row r="4050" ht="12" customHeight="1"/>
    <row r="4051" ht="12" customHeight="1"/>
    <row r="4052" ht="12" customHeight="1"/>
    <row r="4053" ht="12" customHeight="1"/>
    <row r="4054" ht="12" customHeight="1"/>
    <row r="4055" ht="12" customHeight="1"/>
    <row r="4056" ht="12" customHeight="1"/>
    <row r="4057" ht="12" customHeight="1"/>
    <row r="4058" ht="12" customHeight="1"/>
    <row r="4059" ht="12" customHeight="1"/>
    <row r="4060" ht="12" customHeight="1"/>
    <row r="4061" ht="12" customHeight="1"/>
    <row r="4062" ht="12" customHeight="1"/>
    <row r="4063" ht="12" customHeight="1"/>
    <row r="4064" ht="12" customHeight="1"/>
    <row r="4065" ht="12" customHeight="1"/>
    <row r="4066" ht="12" customHeight="1"/>
    <row r="4067" ht="12" customHeight="1"/>
    <row r="4068" ht="12" customHeight="1"/>
    <row r="4069" ht="12" customHeight="1"/>
    <row r="4070" ht="12" customHeight="1"/>
    <row r="4071" ht="12" customHeight="1"/>
    <row r="4072" ht="12" customHeight="1"/>
    <row r="4073" ht="12" customHeight="1"/>
    <row r="4074" ht="12" customHeight="1"/>
    <row r="4085" ht="12" customHeight="1"/>
    <row r="4102" ht="12" customHeight="1"/>
    <row r="4105" ht="12" customHeight="1"/>
    <row r="4111" ht="12" customHeight="1"/>
    <row r="4128" ht="12" customHeight="1"/>
    <row r="4131" ht="12" customHeight="1"/>
    <row r="4135" ht="12" customHeight="1"/>
    <row r="4146" spans="2:33" ht="12" customHeight="1"/>
    <row r="4149" spans="2:33" ht="12" customHeight="1"/>
    <row r="4152" spans="2:33" ht="15" customHeight="1">
      <c r="B4152" s="222"/>
      <c r="C4152" s="222"/>
      <c r="D4152" s="222"/>
      <c r="E4152" s="222"/>
      <c r="F4152" s="222"/>
      <c r="G4152" s="222"/>
      <c r="H4152" s="222"/>
      <c r="I4152" s="222"/>
      <c r="J4152" s="222"/>
      <c r="K4152" s="222"/>
      <c r="L4152" s="222"/>
      <c r="M4152" s="222"/>
      <c r="N4152" s="222"/>
      <c r="O4152" s="222"/>
      <c r="P4152" s="222"/>
      <c r="Q4152" s="222"/>
      <c r="R4152" s="222"/>
      <c r="S4152" s="222"/>
      <c r="T4152" s="222"/>
      <c r="U4152" s="222"/>
      <c r="V4152" s="222"/>
      <c r="W4152" s="222"/>
      <c r="X4152" s="222"/>
      <c r="Y4152" s="222"/>
      <c r="Z4152" s="222"/>
      <c r="AA4152" s="222"/>
      <c r="AB4152" s="222"/>
      <c r="AC4152" s="222"/>
      <c r="AD4152" s="222"/>
      <c r="AE4152" s="222"/>
      <c r="AF4152" s="222"/>
      <c r="AG4152" s="222"/>
    </row>
    <row r="4160" spans="2:33" ht="12" customHeight="1"/>
    <row r="4161" ht="12" customHeight="1"/>
    <row r="4162" ht="12" customHeight="1"/>
    <row r="4163" ht="12" customHeight="1"/>
    <row r="4164" ht="12" customHeight="1"/>
    <row r="4165" ht="12" customHeight="1"/>
    <row r="4166" ht="12" customHeight="1"/>
    <row r="4167" ht="12" customHeight="1"/>
    <row r="4168" ht="12" customHeight="1"/>
    <row r="4169" ht="12" customHeight="1"/>
    <row r="4170" ht="12" customHeight="1"/>
    <row r="4171" ht="12" customHeight="1"/>
    <row r="4172" ht="12" customHeight="1"/>
    <row r="4173" ht="12" customHeight="1"/>
    <row r="4174" ht="12" customHeight="1"/>
    <row r="4175" ht="12" customHeight="1"/>
    <row r="4176" ht="12" customHeight="1"/>
    <row r="4177" ht="12" customHeight="1"/>
    <row r="4178" ht="12" customHeight="1"/>
    <row r="4179" ht="12" customHeight="1"/>
    <row r="4180" ht="12" customHeight="1"/>
    <row r="4181" ht="12" customHeight="1"/>
    <row r="4182" ht="12" customHeight="1"/>
    <row r="4183" ht="12" customHeight="1"/>
    <row r="4184" ht="12" customHeight="1"/>
    <row r="4185" ht="12" customHeight="1"/>
    <row r="4186" ht="12" customHeight="1"/>
    <row r="4187" ht="12" customHeight="1"/>
    <row r="4188" ht="12" customHeight="1"/>
    <row r="4189" ht="12" customHeight="1"/>
    <row r="4190" ht="12" customHeight="1"/>
    <row r="4191" ht="12" customHeight="1"/>
    <row r="4192" ht="12" customHeight="1"/>
    <row r="4193" ht="12" customHeight="1"/>
    <row r="4194" ht="12" customHeight="1"/>
    <row r="4195" ht="12" customHeight="1"/>
    <row r="4196" ht="12" customHeight="1"/>
    <row r="4197" ht="12" customHeight="1"/>
    <row r="4198" ht="12" customHeight="1"/>
    <row r="4199" ht="12" customHeight="1"/>
    <row r="4210" ht="12" customHeight="1"/>
    <row r="4227" ht="12" customHeight="1"/>
    <row r="4230" ht="12" customHeight="1"/>
    <row r="4236" ht="12" customHeight="1"/>
    <row r="4253" ht="12" customHeight="1"/>
    <row r="4256" ht="12" customHeight="1"/>
    <row r="4260" ht="12" customHeight="1"/>
    <row r="4271" ht="12" customHeight="1"/>
    <row r="4274" spans="2:33" ht="12" customHeight="1"/>
    <row r="4277" spans="2:33" ht="15" customHeight="1">
      <c r="B4277" s="222"/>
      <c r="C4277" s="222"/>
      <c r="D4277" s="222"/>
      <c r="E4277" s="222"/>
      <c r="F4277" s="222"/>
      <c r="G4277" s="222"/>
      <c r="H4277" s="222"/>
      <c r="I4277" s="222"/>
      <c r="J4277" s="222"/>
      <c r="K4277" s="222"/>
      <c r="L4277" s="222"/>
      <c r="M4277" s="222"/>
      <c r="N4277" s="222"/>
      <c r="O4277" s="222"/>
      <c r="P4277" s="222"/>
      <c r="Q4277" s="222"/>
      <c r="R4277" s="222"/>
      <c r="S4277" s="222"/>
      <c r="T4277" s="222"/>
      <c r="U4277" s="222"/>
      <c r="V4277" s="222"/>
      <c r="W4277" s="222"/>
      <c r="X4277" s="222"/>
      <c r="Y4277" s="222"/>
      <c r="Z4277" s="222"/>
      <c r="AA4277" s="222"/>
      <c r="AB4277" s="222"/>
      <c r="AC4277" s="222"/>
      <c r="AD4277" s="222"/>
      <c r="AE4277" s="222"/>
      <c r="AF4277" s="222"/>
      <c r="AG4277" s="222"/>
    </row>
    <row r="4285" spans="2:33" ht="12" customHeight="1"/>
    <row r="4286" spans="2:33" ht="12" customHeight="1"/>
    <row r="4287" spans="2:33" ht="12" customHeight="1"/>
    <row r="4288" spans="2:33" ht="12" customHeight="1"/>
    <row r="4289" ht="12" customHeight="1"/>
    <row r="4290" ht="12" customHeight="1"/>
    <row r="4291" ht="12" customHeight="1"/>
    <row r="4292" ht="12" customHeight="1"/>
    <row r="4293" ht="12" customHeight="1"/>
    <row r="4294" ht="12" customHeight="1"/>
    <row r="4295" ht="12" customHeight="1"/>
    <row r="4296" ht="12" customHeight="1"/>
    <row r="4297" ht="12" customHeight="1"/>
    <row r="4298" ht="12" customHeight="1"/>
    <row r="4299" ht="12" customHeight="1"/>
    <row r="4300" ht="12" customHeight="1"/>
    <row r="4301" ht="12" customHeight="1"/>
    <row r="4302" ht="12" customHeight="1"/>
    <row r="4303" ht="12" customHeight="1"/>
    <row r="4304" ht="12" customHeight="1"/>
    <row r="4305" ht="12" customHeight="1"/>
    <row r="4306" ht="12" customHeight="1"/>
    <row r="4307" ht="12" customHeight="1"/>
    <row r="4308" ht="12" customHeight="1"/>
    <row r="4309" ht="12" customHeight="1"/>
    <row r="4310" ht="12" customHeight="1"/>
    <row r="4311" ht="12" customHeight="1"/>
    <row r="4312" ht="12" customHeight="1"/>
    <row r="4313" ht="12" customHeight="1"/>
    <row r="4314" ht="12" customHeight="1"/>
    <row r="4315" ht="12" customHeight="1"/>
    <row r="4316" ht="12" customHeight="1"/>
    <row r="4317" ht="12" customHeight="1"/>
    <row r="4318" ht="12" customHeight="1"/>
    <row r="4319" ht="12" customHeight="1"/>
    <row r="4320" ht="12" customHeight="1"/>
    <row r="4321" ht="12" customHeight="1"/>
    <row r="4322" ht="12" customHeight="1"/>
    <row r="4323" ht="12" customHeight="1"/>
    <row r="4324" ht="12" customHeight="1"/>
    <row r="4335" ht="12" customHeight="1"/>
    <row r="4352" ht="12" customHeight="1"/>
    <row r="4355" ht="12" customHeight="1"/>
    <row r="4361" ht="12" customHeight="1"/>
    <row r="4378" ht="12" customHeight="1"/>
    <row r="4381" ht="12" customHeight="1"/>
    <row r="4385" ht="12" customHeight="1"/>
    <row r="4396" ht="12" customHeight="1"/>
    <row r="4399" ht="12" customHeight="1"/>
    <row r="4402" spans="2:33" ht="15" customHeight="1">
      <c r="B4402" s="222"/>
      <c r="C4402" s="222"/>
      <c r="D4402" s="222"/>
      <c r="E4402" s="222"/>
      <c r="F4402" s="222"/>
      <c r="G4402" s="222"/>
      <c r="H4402" s="222"/>
      <c r="I4402" s="222"/>
      <c r="J4402" s="222"/>
      <c r="K4402" s="222"/>
      <c r="L4402" s="222"/>
      <c r="M4402" s="222"/>
      <c r="N4402" s="222"/>
      <c r="O4402" s="222"/>
      <c r="P4402" s="222"/>
      <c r="Q4402" s="222"/>
      <c r="R4402" s="222"/>
      <c r="S4402" s="222"/>
      <c r="T4402" s="222"/>
      <c r="U4402" s="222"/>
      <c r="V4402" s="222"/>
      <c r="W4402" s="222"/>
      <c r="X4402" s="222"/>
      <c r="Y4402" s="222"/>
      <c r="Z4402" s="222"/>
      <c r="AA4402" s="222"/>
      <c r="AB4402" s="222"/>
      <c r="AC4402" s="222"/>
      <c r="AD4402" s="222"/>
      <c r="AE4402" s="222"/>
      <c r="AF4402" s="222"/>
      <c r="AG4402" s="222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/>
  <cols>
    <col min="1" max="1" width="15.453125" customWidth="1"/>
    <col min="2" max="2" width="42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25" t="s">
        <v>2052</v>
      </c>
      <c r="C80" s="226"/>
      <c r="D80" s="226"/>
      <c r="E80" s="226"/>
      <c r="F80" s="226"/>
      <c r="G80" s="226"/>
      <c r="H80" s="226"/>
      <c r="I80" s="226"/>
      <c r="J80" s="226"/>
      <c r="K80" s="226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2"/>
      <c r="O88" s="222"/>
      <c r="P88" s="222"/>
      <c r="Q88" s="222"/>
      <c r="R88" s="222"/>
      <c r="S88" s="222"/>
      <c r="T88" s="222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</row>
    <row r="214" spans="2:33" ht="15" customHeight="1">
      <c r="B214" s="222"/>
      <c r="C214" s="222"/>
      <c r="D214" s="222"/>
      <c r="E214" s="222"/>
      <c r="F214" s="222"/>
      <c r="G214" s="222"/>
      <c r="H214" s="222"/>
      <c r="I214" s="222"/>
      <c r="J214" s="222"/>
      <c r="K214" s="222"/>
      <c r="L214" s="222"/>
      <c r="M214" s="222"/>
      <c r="N214" s="222"/>
      <c r="O214" s="222"/>
      <c r="P214" s="222"/>
      <c r="Q214" s="222"/>
      <c r="R214" s="222"/>
      <c r="S214" s="222"/>
      <c r="T214" s="222"/>
      <c r="U214" s="222"/>
      <c r="V214" s="222"/>
      <c r="W214" s="222"/>
      <c r="X214" s="222"/>
      <c r="Y214" s="222"/>
      <c r="Z214" s="222"/>
      <c r="AA214" s="222"/>
      <c r="AB214" s="222"/>
      <c r="AC214" s="222"/>
      <c r="AD214" s="222"/>
      <c r="AE214" s="222"/>
      <c r="AF214" s="222"/>
      <c r="AG214" s="222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/>
  <cols>
    <col min="1" max="1" width="15.453125" customWidth="1"/>
    <col min="2" max="2" width="42.7265625" customWidth="1"/>
  </cols>
  <sheetData>
    <row r="1" spans="1:33" ht="15" customHeight="1" thickBot="1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/>
    <row r="3" spans="1:33" ht="15" customHeight="1">
      <c r="C3" s="51" t="s">
        <v>52</v>
      </c>
      <c r="D3" s="51" t="s">
        <v>1993</v>
      </c>
      <c r="E3" s="27"/>
      <c r="F3" s="27"/>
      <c r="G3" s="27"/>
    </row>
    <row r="4" spans="1:33" ht="15" customHeight="1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>
      <c r="C5" s="51" t="s">
        <v>54</v>
      </c>
      <c r="D5" s="51" t="s">
        <v>1996</v>
      </c>
      <c r="E5" s="27"/>
      <c r="F5" s="27"/>
      <c r="G5" s="27"/>
    </row>
    <row r="6" spans="1:33" ht="15" customHeight="1">
      <c r="C6" s="51" t="s">
        <v>55</v>
      </c>
      <c r="D6" s="27"/>
      <c r="E6" s="51" t="s">
        <v>1997</v>
      </c>
      <c r="F6" s="27"/>
      <c r="G6" s="27"/>
    </row>
    <row r="10" spans="1:33" ht="15" customHeight="1">
      <c r="A10" s="28" t="s">
        <v>70</v>
      </c>
      <c r="B10" s="52" t="s">
        <v>2051</v>
      </c>
      <c r="AG10" s="144" t="s">
        <v>1998</v>
      </c>
    </row>
    <row r="11" spans="1:33" ht="15" customHeight="1">
      <c r="B11" s="49" t="s">
        <v>71</v>
      </c>
      <c r="AG11" s="144" t="s">
        <v>1999</v>
      </c>
    </row>
    <row r="12" spans="1:33" ht="15" customHeight="1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>
      <c r="B14" s="53" t="s">
        <v>72</v>
      </c>
      <c r="AG14" s="147"/>
    </row>
    <row r="15" spans="1:33" ht="15" customHeight="1">
      <c r="B15" s="53" t="s">
        <v>73</v>
      </c>
    </row>
    <row r="16" spans="1:33" ht="15" customHeight="1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>
      <c r="B47" s="53" t="s">
        <v>134</v>
      </c>
    </row>
    <row r="48" spans="1:33" ht="15" customHeight="1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>
      <c r="B53" s="53" t="s">
        <v>143</v>
      </c>
    </row>
    <row r="54" spans="1:33" ht="15" customHeight="1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>
      <c r="B62" s="53" t="s">
        <v>158</v>
      </c>
    </row>
    <row r="63" spans="1:33" ht="15" customHeight="1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>
      <c r="B76" s="53" t="s">
        <v>352</v>
      </c>
    </row>
    <row r="77" spans="1:34" ht="15" customHeight="1">
      <c r="B77" s="53" t="s">
        <v>353</v>
      </c>
    </row>
    <row r="78" spans="1:34" ht="15" customHeight="1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>
      <c r="B80" s="225" t="s">
        <v>2052</v>
      </c>
      <c r="C80" s="226"/>
      <c r="D80" s="226"/>
      <c r="E80" s="226"/>
      <c r="F80" s="226"/>
      <c r="G80" s="226"/>
      <c r="H80" s="226"/>
      <c r="I80" s="226"/>
      <c r="J80" s="226"/>
      <c r="K80" s="226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142"/>
    </row>
    <row r="81" spans="2:33" ht="15" customHeight="1">
      <c r="B81" s="22" t="s">
        <v>2053</v>
      </c>
    </row>
    <row r="82" spans="2:33" ht="15" customHeight="1">
      <c r="B82" s="22" t="s">
        <v>2054</v>
      </c>
    </row>
    <row r="83" spans="2:33" ht="15" customHeight="1">
      <c r="B83" s="22" t="s">
        <v>1155</v>
      </c>
    </row>
    <row r="84" spans="2:33" ht="15" customHeight="1">
      <c r="B84" s="22" t="s">
        <v>2007</v>
      </c>
    </row>
    <row r="85" spans="2:33" ht="15" customHeight="1">
      <c r="B85" s="22" t="s">
        <v>2055</v>
      </c>
    </row>
    <row r="88" spans="2:33" ht="15" customHeight="1"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2"/>
      <c r="N88" s="222"/>
      <c r="O88" s="222"/>
      <c r="P88" s="222"/>
      <c r="Q88" s="222"/>
      <c r="R88" s="222"/>
      <c r="S88" s="222"/>
      <c r="T88" s="222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</row>
    <row r="214" spans="2:33" ht="15" customHeight="1">
      <c r="B214" s="222"/>
      <c r="C214" s="222"/>
      <c r="D214" s="222"/>
      <c r="E214" s="222"/>
      <c r="F214" s="222"/>
      <c r="G214" s="222"/>
      <c r="H214" s="222"/>
      <c r="I214" s="222"/>
      <c r="J214" s="222"/>
      <c r="K214" s="222"/>
      <c r="L214" s="222"/>
      <c r="M214" s="222"/>
      <c r="N214" s="222"/>
      <c r="O214" s="222"/>
      <c r="P214" s="222"/>
      <c r="Q214" s="222"/>
      <c r="R214" s="222"/>
      <c r="S214" s="222"/>
      <c r="T214" s="222"/>
      <c r="U214" s="222"/>
      <c r="V214" s="222"/>
      <c r="W214" s="222"/>
      <c r="X214" s="222"/>
      <c r="Y214" s="222"/>
      <c r="Z214" s="222"/>
      <c r="AA214" s="222"/>
      <c r="AB214" s="222"/>
      <c r="AC214" s="222"/>
      <c r="AD214" s="222"/>
      <c r="AE214" s="222"/>
      <c r="AF214" s="222"/>
      <c r="AG214" s="222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/>
  <cols>
    <col min="1" max="1" width="26.54296875" customWidth="1"/>
    <col min="2" max="2" width="43.81640625" customWidth="1"/>
  </cols>
  <sheetData>
    <row r="1" spans="1:35">
      <c r="A1" s="15" t="s">
        <v>1341</v>
      </c>
      <c r="B1" s="16"/>
    </row>
    <row r="2" spans="1:35">
      <c r="A2" s="15" t="s">
        <v>1342</v>
      </c>
      <c r="B2" s="16"/>
    </row>
    <row r="3" spans="1:35">
      <c r="A3" s="15" t="s">
        <v>1343</v>
      </c>
      <c r="B3" s="16"/>
    </row>
    <row r="5" spans="1:35" s="35" customFormat="1" ht="15" customHeight="1">
      <c r="A5" s="36" t="s">
        <v>1157</v>
      </c>
      <c r="B5" s="31" t="s">
        <v>1158</v>
      </c>
      <c r="AH5" s="35" t="s">
        <v>1133</v>
      </c>
    </row>
    <row r="6" spans="1:35" s="35" customFormat="1" ht="15" customHeight="1">
      <c r="B6" s="29"/>
      <c r="AH6" s="35" t="s">
        <v>1134</v>
      </c>
    </row>
    <row r="7" spans="1:35" s="35" customFormat="1" ht="15" customHeight="1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/>
    <row r="10" spans="1:35" s="35" customFormat="1" ht="15" customHeight="1">
      <c r="B10" s="23" t="s">
        <v>1160</v>
      </c>
    </row>
    <row r="11" spans="1:35" s="35" customFormat="1" ht="15" customHeight="1">
      <c r="B11" s="23" t="s">
        <v>1161</v>
      </c>
    </row>
    <row r="12" spans="1:35" s="35" customFormat="1" ht="15" customHeight="1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/>
    <row r="16" spans="1:35" s="35" customFormat="1" ht="15" customHeight="1">
      <c r="B16" s="23" t="s">
        <v>1168</v>
      </c>
    </row>
    <row r="17" spans="1:35" s="35" customFormat="1" ht="15" customHeight="1">
      <c r="B17" s="23" t="s">
        <v>1169</v>
      </c>
    </row>
    <row r="18" spans="1:35" s="35" customFormat="1" ht="15" customHeight="1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>
      <c r="B29" s="23" t="s">
        <v>1193</v>
      </c>
    </row>
    <row r="30" spans="1:35" s="35" customFormat="1" ht="15" customHeight="1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/>
    <row r="42" spans="1:35" s="35" customFormat="1" ht="15" customHeight="1"/>
    <row r="43" spans="1:35" s="35" customFormat="1" ht="15" customHeight="1">
      <c r="B43" s="23" t="s">
        <v>1205</v>
      </c>
    </row>
    <row r="44" spans="1:35" s="35" customFormat="1" ht="15" customHeight="1">
      <c r="B44" s="23" t="s">
        <v>1206</v>
      </c>
    </row>
    <row r="45" spans="1:35" s="35" customFormat="1" ht="15" customHeight="1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/>
    <row r="70" spans="1:35" s="35" customFormat="1" ht="15" customHeight="1"/>
    <row r="71" spans="1:35" s="35" customFormat="1" ht="15" customHeight="1">
      <c r="B71" s="23" t="s">
        <v>1246</v>
      </c>
    </row>
    <row r="72" spans="1:35" s="35" customFormat="1" ht="15" customHeight="1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/>
    <row r="92" spans="1:35" s="35" customFormat="1" ht="15" customHeight="1">
      <c r="B92" s="23" t="s">
        <v>1271</v>
      </c>
    </row>
    <row r="93" spans="1:35" s="35" customFormat="1" ht="15" customHeight="1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/>
    <row r="121" spans="1:35" s="35" customFormat="1" ht="15" customHeight="1">
      <c r="B121" s="23" t="s">
        <v>1299</v>
      </c>
    </row>
    <row r="122" spans="1:35" s="35" customFormat="1" ht="15" customHeight="1">
      <c r="B122" s="23" t="s">
        <v>1300</v>
      </c>
    </row>
    <row r="123" spans="1:35" s="35" customFormat="1" ht="15" customHeight="1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/>
    <row r="151" spans="1:35" s="35" customFormat="1" ht="15" customHeight="1">
      <c r="B151" s="23" t="s">
        <v>1329</v>
      </c>
    </row>
    <row r="152" spans="1:35" s="35" customFormat="1" ht="15" customHeight="1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/>
    <row r="155" spans="1:35" s="35" customFormat="1" ht="15" customHeight="1">
      <c r="B155" s="235" t="s">
        <v>1334</v>
      </c>
      <c r="C155" s="235"/>
      <c r="D155" s="235"/>
      <c r="E155" s="235"/>
      <c r="F155" s="235"/>
      <c r="G155" s="235"/>
      <c r="H155" s="235"/>
      <c r="I155" s="235"/>
      <c r="J155" s="235"/>
      <c r="K155" s="235"/>
      <c r="L155" s="235"/>
      <c r="M155" s="235"/>
      <c r="N155" s="235"/>
      <c r="O155" s="235"/>
      <c r="P155" s="235"/>
      <c r="Q155" s="235"/>
      <c r="R155" s="235"/>
      <c r="S155" s="235"/>
      <c r="T155" s="235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</row>
    <row r="156" spans="1:35" s="35" customFormat="1" ht="15" customHeight="1">
      <c r="B156" s="37" t="s">
        <v>372</v>
      </c>
    </row>
    <row r="157" spans="1:35" s="35" customFormat="1" ht="15" customHeight="1">
      <c r="B157" s="37" t="s">
        <v>371</v>
      </c>
    </row>
    <row r="158" spans="1:35" s="35" customFormat="1" ht="15" customHeight="1">
      <c r="B158" s="37" t="s">
        <v>1335</v>
      </c>
    </row>
    <row r="159" spans="1:35" s="35" customFormat="1" ht="15" customHeight="1">
      <c r="B159" s="37" t="s">
        <v>1336</v>
      </c>
    </row>
    <row r="160" spans="1:35" s="35" customFormat="1" ht="15" customHeight="1">
      <c r="B160" s="37" t="s">
        <v>1337</v>
      </c>
    </row>
    <row r="161" spans="2:2" s="35" customFormat="1" ht="15" customHeight="1">
      <c r="B161" s="37" t="s">
        <v>1338</v>
      </c>
    </row>
    <row r="162" spans="2:2" s="35" customFormat="1" ht="15" customHeight="1">
      <c r="B162" s="37" t="s">
        <v>347</v>
      </c>
    </row>
    <row r="163" spans="2:2" s="35" customFormat="1" ht="15" customHeight="1">
      <c r="B163" s="37" t="s">
        <v>69</v>
      </c>
    </row>
    <row r="164" spans="2:2" s="35" customFormat="1" ht="15" customHeight="1">
      <c r="B164" s="37" t="s">
        <v>348</v>
      </c>
    </row>
    <row r="165" spans="2:2" s="35" customFormat="1" ht="15" customHeight="1">
      <c r="B165" s="37" t="s">
        <v>1339</v>
      </c>
    </row>
    <row r="166" spans="2:2" s="35" customFormat="1" ht="15" customHeight="1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>
      <c r="A1" s="68" t="s">
        <v>1345</v>
      </c>
      <c r="B1" s="68"/>
    </row>
    <row r="2" spans="1:431" s="69" customFormat="1" ht="12.75" customHeight="1">
      <c r="A2" s="70" t="s">
        <v>1346</v>
      </c>
      <c r="B2" s="70"/>
    </row>
    <row r="3" spans="1:431" s="69" customFormat="1" ht="12.75" customHeight="1">
      <c r="A3" s="70" t="s">
        <v>1347</v>
      </c>
      <c r="B3" s="70"/>
    </row>
    <row r="4" spans="1:431" ht="12.75" customHeight="1" thickBot="1">
      <c r="PO4" s="69"/>
    </row>
    <row r="5" spans="1:431" s="79" customFormat="1" ht="135" customHeight="1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/>
  <cols>
    <col min="1" max="1" width="39.54296875" customWidth="1"/>
    <col min="2" max="4" width="13.453125" customWidth="1"/>
  </cols>
  <sheetData>
    <row r="1" spans="1:2">
      <c r="A1" t="s">
        <v>1938</v>
      </c>
    </row>
    <row r="2" spans="1:2">
      <c r="A2" t="s">
        <v>1939</v>
      </c>
    </row>
    <row r="4" spans="1:2">
      <c r="A4" s="1" t="s">
        <v>1940</v>
      </c>
    </row>
    <row r="5" spans="1:2" s="1" customFormat="1">
      <c r="B5" s="1">
        <v>2019</v>
      </c>
    </row>
    <row r="6" spans="1:2">
      <c r="A6" t="s">
        <v>26</v>
      </c>
      <c r="B6" s="130">
        <v>19.320039999999999</v>
      </c>
    </row>
    <row r="7" spans="1:2">
      <c r="A7" t="s">
        <v>27</v>
      </c>
      <c r="B7" s="130">
        <v>137.37330600000001</v>
      </c>
    </row>
    <row r="8" spans="1:2">
      <c r="A8" t="s">
        <v>28</v>
      </c>
      <c r="B8" s="130">
        <v>36.751292999999997</v>
      </c>
    </row>
    <row r="9" spans="1:2">
      <c r="A9" t="s">
        <v>29</v>
      </c>
      <c r="B9" s="130">
        <v>23.941265000000001</v>
      </c>
    </row>
    <row r="10" spans="1:2">
      <c r="A10" s="131" t="s">
        <v>44</v>
      </c>
      <c r="B10" s="132">
        <v>217.38591</v>
      </c>
    </row>
    <row r="11" spans="1:2">
      <c r="A11" t="s">
        <v>30</v>
      </c>
      <c r="B11" s="130">
        <v>436.14617900000002</v>
      </c>
    </row>
    <row r="12" spans="1:2">
      <c r="A12" t="s">
        <v>48</v>
      </c>
      <c r="B12" s="130">
        <v>1864.6998289999999</v>
      </c>
    </row>
    <row r="13" spans="1:2">
      <c r="A13" t="s">
        <v>31</v>
      </c>
      <c r="B13" s="130">
        <v>84.973327999999995</v>
      </c>
    </row>
    <row r="14" spans="1:2">
      <c r="A14" t="s">
        <v>32</v>
      </c>
      <c r="B14" s="130">
        <v>0</v>
      </c>
    </row>
    <row r="15" spans="1:2">
      <c r="A15" t="s">
        <v>33</v>
      </c>
      <c r="B15" s="130">
        <v>308.03839099999999</v>
      </c>
    </row>
    <row r="16" spans="1:2">
      <c r="A16" t="s">
        <v>34</v>
      </c>
      <c r="B16">
        <v>0</v>
      </c>
    </row>
    <row r="17" spans="1:2">
      <c r="A17" s="1" t="s">
        <v>35</v>
      </c>
      <c r="B17" s="12">
        <v>2917.4418949999999</v>
      </c>
    </row>
    <row r="19" spans="1:2">
      <c r="A19" s="1" t="s">
        <v>1941</v>
      </c>
    </row>
    <row r="20" spans="1:2">
      <c r="A20" t="s">
        <v>969</v>
      </c>
      <c r="B20" s="133">
        <f>'BEA Use Table'!R418</f>
        <v>52499</v>
      </c>
    </row>
    <row r="21" spans="1:2">
      <c r="A21" t="s">
        <v>970</v>
      </c>
      <c r="B21" s="133">
        <f>'BEA Use Table'!Q418</f>
        <v>348619</v>
      </c>
    </row>
    <row r="22" spans="1:2">
      <c r="A22" t="s">
        <v>971</v>
      </c>
      <c r="B22" s="133">
        <f>SUM('BEA Use Table'!S418:V418)</f>
        <v>68512</v>
      </c>
    </row>
    <row r="24" spans="1:2">
      <c r="A24" s="1" t="s">
        <v>1942</v>
      </c>
    </row>
    <row r="25" spans="1:2">
      <c r="A25" t="s">
        <v>969</v>
      </c>
      <c r="B25" s="130">
        <f>B$17*(B20/SUM(B$20:B$22))</f>
        <v>326.13500424931328</v>
      </c>
    </row>
    <row r="26" spans="1:2">
      <c r="A26" t="s">
        <v>970</v>
      </c>
      <c r="B26" s="130">
        <f t="shared" ref="B26:B27" si="0">B$17*(B21/SUM(B$20:B$22))</f>
        <v>2165.6957093733472</v>
      </c>
    </row>
    <row r="27" spans="1:2">
      <c r="A27" t="s">
        <v>971</v>
      </c>
      <c r="B27" s="130">
        <f t="shared" si="0"/>
        <v>425.61118137733962</v>
      </c>
    </row>
    <row r="29" spans="1:2">
      <c r="A29" s="1" t="s">
        <v>1943</v>
      </c>
    </row>
    <row r="30" spans="1:2">
      <c r="A30" t="s">
        <v>1944</v>
      </c>
    </row>
    <row r="31" spans="1:2">
      <c r="A31" t="s">
        <v>1945</v>
      </c>
    </row>
    <row r="33" spans="1:4">
      <c r="A33" s="45" t="s">
        <v>1946</v>
      </c>
    </row>
    <row r="34" spans="1:4">
      <c r="A34" s="45" t="s">
        <v>1947</v>
      </c>
    </row>
    <row r="36" spans="1:4">
      <c r="A36" s="1" t="s">
        <v>1948</v>
      </c>
    </row>
    <row r="37" spans="1:4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>
      <c r="A42" s="1" t="s">
        <v>1949</v>
      </c>
    </row>
    <row r="43" spans="1:4" ht="43.5">
      <c r="A43" s="1"/>
      <c r="B43" s="135" t="s">
        <v>969</v>
      </c>
      <c r="C43" s="135" t="s">
        <v>970</v>
      </c>
      <c r="D43" s="135" t="s">
        <v>971</v>
      </c>
    </row>
    <row r="44" spans="1:4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>
      <c r="A49" s="1" t="s">
        <v>48</v>
      </c>
      <c r="B49" s="137">
        <v>0</v>
      </c>
      <c r="C49" s="137">
        <v>1</v>
      </c>
      <c r="D49" s="137">
        <v>0</v>
      </c>
    </row>
    <row r="50" spans="1:4">
      <c r="A50" s="1" t="s">
        <v>31</v>
      </c>
      <c r="B50" s="137">
        <v>1</v>
      </c>
      <c r="C50" s="137">
        <v>0</v>
      </c>
      <c r="D50" s="137">
        <v>0</v>
      </c>
    </row>
    <row r="51" spans="1:4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/>
  <cols>
    <col min="1" max="1" width="22.1796875" customWidth="1"/>
  </cols>
  <sheetData>
    <row r="1" spans="1:3">
      <c r="A1" t="s">
        <v>1950</v>
      </c>
    </row>
    <row r="2" spans="1:3">
      <c r="A2" t="s">
        <v>1951</v>
      </c>
    </row>
    <row r="3" spans="1:3">
      <c r="A3" t="s">
        <v>1952</v>
      </c>
    </row>
    <row r="5" spans="1:3">
      <c r="B5" s="138" t="s">
        <v>1953</v>
      </c>
      <c r="C5" s="138" t="s">
        <v>1954</v>
      </c>
    </row>
    <row r="6" spans="1:3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>
      <c r="A9" s="45" t="s">
        <v>1955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>
      <c r="A1" t="s">
        <v>1956</v>
      </c>
    </row>
    <row r="2" spans="1:4">
      <c r="A2" t="s">
        <v>1957</v>
      </c>
    </row>
    <row r="3" spans="1:4">
      <c r="A3" t="s">
        <v>1958</v>
      </c>
    </row>
    <row r="4" spans="1:4">
      <c r="A4" t="s">
        <v>1959</v>
      </c>
    </row>
    <row r="6" spans="1:4">
      <c r="A6" t="s">
        <v>1960</v>
      </c>
    </row>
    <row r="7" spans="1:4">
      <c r="A7" t="s">
        <v>1961</v>
      </c>
    </row>
    <row r="9" spans="1:4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4.5"/>
  <cols>
    <col min="1" max="1" width="39.81640625" customWidth="1"/>
    <col min="2" max="2" width="9.54296875" customWidth="1"/>
    <col min="3" max="33" width="9.5429687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>
      <c r="A28" s="1"/>
    </row>
    <row r="30" spans="1:31">
      <c r="A30" s="1"/>
    </row>
    <row r="33" spans="1:33">
      <c r="A33" s="1"/>
    </row>
    <row r="34" spans="1:33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>
      <c r="A47" s="1"/>
    </row>
    <row r="48" spans="1:33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>
      <c r="A63" s="13"/>
    </row>
    <row r="64" spans="1:33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>
      <c r="A77" s="13"/>
    </row>
    <row r="78" spans="1:33">
      <c r="A78" s="13"/>
    </row>
    <row r="79" spans="1:33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>
      <c r="A95" s="13"/>
    </row>
    <row r="96" spans="1:33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>
      <c r="A108" s="1"/>
    </row>
    <row r="109" spans="1:33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>
      <c r="A113" s="1"/>
    </row>
    <row r="114" spans="1:33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>
      <c r="A125" s="1"/>
    </row>
    <row r="126" spans="1:33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1" customWidth="1"/>
    <col min="32" max="33" width="9.5429687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>
      <c r="A15" t="s">
        <v>981</v>
      </c>
      <c r="B15">
        <f>'AEO 2022 Table 30 Steel'!C26/'AEO 2022 Table 30 Steel'!C27</f>
        <v>7.5666263087977234E-2</v>
      </c>
      <c r="C15">
        <f>'AEO 2023 Table 30 Steel'!C26/'AEO 2023 Table 30 Steel'!C27</f>
        <v>0.24130113058237909</v>
      </c>
      <c r="D15">
        <f>'AEO 2023 Table 30 Steel'!D26/'AEO 2023 Table 30 Steel'!D27</f>
        <v>0.222326025479684</v>
      </c>
      <c r="E15">
        <f>'AEO 2023 Table 30 Steel'!E26/'AEO 2023 Table 30 Steel'!E27</f>
        <v>0.21913216503658073</v>
      </c>
      <c r="F15">
        <f>'AEO 2023 Table 30 Steel'!F26/'AEO 2023 Table 30 Steel'!F27</f>
        <v>0.21796209414850826</v>
      </c>
      <c r="G15">
        <f>'AEO 2023 Table 30 Steel'!G26/'AEO 2023 Table 30 Steel'!G27</f>
        <v>0.21658813351197531</v>
      </c>
      <c r="H15">
        <f>'AEO 2023 Table 30 Steel'!H26/'AEO 2023 Table 30 Steel'!H27</f>
        <v>0.21425092724499312</v>
      </c>
      <c r="I15">
        <f>'AEO 2023 Table 30 Steel'!I26/'AEO 2023 Table 30 Steel'!I27</f>
        <v>0.21089260410794483</v>
      </c>
      <c r="J15">
        <f>'AEO 2023 Table 30 Steel'!J26/'AEO 2023 Table 30 Steel'!J27</f>
        <v>0.20762256153175893</v>
      </c>
      <c r="K15">
        <f>'AEO 2023 Table 30 Steel'!K26/'AEO 2023 Table 30 Steel'!K27</f>
        <v>0.20448510792584054</v>
      </c>
      <c r="L15">
        <f>'AEO 2023 Table 30 Steel'!L26/'AEO 2023 Table 30 Steel'!L27</f>
        <v>0.20144225799661708</v>
      </c>
      <c r="M15">
        <f>'AEO 2023 Table 30 Steel'!M26/'AEO 2023 Table 30 Steel'!M27</f>
        <v>0.19838479265161149</v>
      </c>
      <c r="N15">
        <f>'AEO 2023 Table 30 Steel'!N26/'AEO 2023 Table 30 Steel'!N27</f>
        <v>0.19539186462110414</v>
      </c>
      <c r="O15">
        <f>'AEO 2023 Table 30 Steel'!O26/'AEO 2023 Table 30 Steel'!O27</f>
        <v>0.19251623460064962</v>
      </c>
      <c r="P15">
        <f>'AEO 2023 Table 30 Steel'!P26/'AEO 2023 Table 30 Steel'!P27</f>
        <v>0.18976310600190738</v>
      </c>
      <c r="Q15">
        <f>'AEO 2023 Table 30 Steel'!Q26/'AEO 2023 Table 30 Steel'!Q27</f>
        <v>0.18721192282886673</v>
      </c>
      <c r="R15">
        <f>'AEO 2023 Table 30 Steel'!R26/'AEO 2023 Table 30 Steel'!R27</f>
        <v>0.18491631014679377</v>
      </c>
      <c r="S15">
        <f>'AEO 2023 Table 30 Steel'!S26/'AEO 2023 Table 30 Steel'!S27</f>
        <v>0.1826758832146152</v>
      </c>
      <c r="T15">
        <f>'AEO 2023 Table 30 Steel'!T26/'AEO 2023 Table 30 Steel'!T27</f>
        <v>0.18056754158150962</v>
      </c>
      <c r="U15">
        <f>'AEO 2023 Table 30 Steel'!U26/'AEO 2023 Table 30 Steel'!U27</f>
        <v>0.17826342401292528</v>
      </c>
      <c r="V15">
        <f>'AEO 2023 Table 30 Steel'!V26/'AEO 2023 Table 30 Steel'!V27</f>
        <v>0.17563334552132148</v>
      </c>
      <c r="W15">
        <f>'AEO 2023 Table 30 Steel'!W26/'AEO 2023 Table 30 Steel'!W27</f>
        <v>0.17304732403662793</v>
      </c>
      <c r="X15">
        <f>'AEO 2023 Table 30 Steel'!X26/'AEO 2023 Table 30 Steel'!X27</f>
        <v>0.17050984345494349</v>
      </c>
      <c r="Y15">
        <f>'AEO 2023 Table 30 Steel'!Y26/'AEO 2023 Table 30 Steel'!Y27</f>
        <v>0.16801364855744108</v>
      </c>
      <c r="Z15">
        <f>'AEO 2023 Table 30 Steel'!Z26/'AEO 2023 Table 30 Steel'!Z27</f>
        <v>0.16568198328722589</v>
      </c>
      <c r="AA15">
        <f>'AEO 2023 Table 30 Steel'!AA26/'AEO 2023 Table 30 Steel'!AA27</f>
        <v>0.16364449268236733</v>
      </c>
      <c r="AB15">
        <f>'AEO 2023 Table 30 Steel'!AB26/'AEO 2023 Table 30 Steel'!AB27</f>
        <v>0.16179658406305694</v>
      </c>
      <c r="AC15">
        <f>'AEO 2023 Table 30 Steel'!AC26/'AEO 2023 Table 30 Steel'!AC27</f>
        <v>0.16003255819934445</v>
      </c>
      <c r="AD15">
        <f>'AEO 2023 Table 30 Steel'!AD26/'AEO 2023 Table 30 Steel'!AD27</f>
        <v>0.15779105208381666</v>
      </c>
      <c r="AE15">
        <f>'AEO 2023 Table 30 Steel'!AE26/'AEO 2023 Table 30 Steel'!AE27</f>
        <v>0.15545875378779758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tabSelected="1" topLeftCell="J1" workbookViewId="0">
      <selection activeCell="B10" sqref="B10:AE11"/>
    </sheetView>
  </sheetViews>
  <sheetFormatPr defaultColWidth="9.1796875" defaultRowHeight="14.5"/>
  <cols>
    <col min="1" max="1" width="39.81640625" customWidth="1"/>
    <col min="2" max="31" width="10.7265625" customWidth="1"/>
    <col min="32" max="33" width="9.5429687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('AEO 2022 Table 24 Refining'!C28-'Annual NG_H2 Feedstock Consumpt'!B2/1000000000000)/('AEO 2022 Table 24 Refining'!C27-'Annual NG_H2 Feedstock Consumpt'!B2/1000000000000)</f>
        <v>0.79444720461169227</v>
      </c>
      <c r="C10">
        <f>('AEO 2022 Table 24 Refining'!D28-'Annual NG_H2 Feedstock Consumpt'!C2/1000000000000)/('AEO 2022 Table 24 Refining'!D27-'Annual NG_H2 Feedstock Consumpt'!C2/1000000000000)</f>
        <v>0.78481149134453765</v>
      </c>
      <c r="D10">
        <f>('AEO 2022 Table 24 Refining'!E28-'Annual NG_H2 Feedstock Consumpt'!D2/1000000000000)/('AEO 2022 Table 24 Refining'!E27-'Annual NG_H2 Feedstock Consumpt'!D2/1000000000000)</f>
        <v>0.71686198551266178</v>
      </c>
      <c r="E10">
        <f>('AEO 2022 Table 24 Refining'!F28-'Annual NG_H2 Feedstock Consumpt'!E2/1000000000000)/('AEO 2022 Table 24 Refining'!F27-'Annual NG_H2 Feedstock Consumpt'!E2/1000000000000)</f>
        <v>0.70823818648628001</v>
      </c>
      <c r="F10">
        <f>('AEO 2022 Table 24 Refining'!G28-'Annual NG_H2 Feedstock Consumpt'!F2/1000000000000)/('AEO 2022 Table 24 Refining'!G27-'Annual NG_H2 Feedstock Consumpt'!F2/1000000000000)</f>
        <v>0.71245391958169857</v>
      </c>
      <c r="G10">
        <f>('AEO 2022 Table 24 Refining'!H28-'Annual NG_H2 Feedstock Consumpt'!G2/1000000000000)/('AEO 2022 Table 24 Refining'!H27-'Annual NG_H2 Feedstock Consumpt'!G2/1000000000000)</f>
        <v>0.71212336695258005</v>
      </c>
      <c r="H10">
        <f>('AEO 2022 Table 24 Refining'!I28-'Annual NG_H2 Feedstock Consumpt'!H2/1000000000000)/('AEO 2022 Table 24 Refining'!I27-'Annual NG_H2 Feedstock Consumpt'!H2/1000000000000)</f>
        <v>0.7089595885126535</v>
      </c>
      <c r="I10">
        <f>('AEO 2022 Table 24 Refining'!J28-'Annual NG_H2 Feedstock Consumpt'!I2/1000000000000)/('AEO 2022 Table 24 Refining'!J27-'Annual NG_H2 Feedstock Consumpt'!I2/1000000000000)</f>
        <v>0.709616993659826</v>
      </c>
      <c r="J10">
        <f>('AEO 2022 Table 24 Refining'!K28-'Annual NG_H2 Feedstock Consumpt'!J2/1000000000000)/('AEO 2022 Table 24 Refining'!K27-'Annual NG_H2 Feedstock Consumpt'!J2/1000000000000)</f>
        <v>0.71236715277849516</v>
      </c>
      <c r="K10">
        <f>('AEO 2022 Table 24 Refining'!L28-'Annual NG_H2 Feedstock Consumpt'!K2/1000000000000)/('AEO 2022 Table 24 Refining'!L27-'Annual NG_H2 Feedstock Consumpt'!K2/1000000000000)</f>
        <v>0.70976795943194948</v>
      </c>
      <c r="L10">
        <f>('AEO 2022 Table 24 Refining'!M28-'Annual NG_H2 Feedstock Consumpt'!L2/1000000000000)/('AEO 2022 Table 24 Refining'!M27-'Annual NG_H2 Feedstock Consumpt'!L2/1000000000000)</f>
        <v>0.70744612101889737</v>
      </c>
      <c r="M10">
        <f>('AEO 2022 Table 24 Refining'!N28-'Annual NG_H2 Feedstock Consumpt'!M2/1000000000000)/('AEO 2022 Table 24 Refining'!N27-'Annual NG_H2 Feedstock Consumpt'!M2/1000000000000)</f>
        <v>0.7082362698401542</v>
      </c>
      <c r="N10">
        <f>('AEO 2022 Table 24 Refining'!O28-'Annual NG_H2 Feedstock Consumpt'!N2/1000000000000)/('AEO 2022 Table 24 Refining'!O27-'Annual NG_H2 Feedstock Consumpt'!N2/1000000000000)</f>
        <v>0.70720587619986652</v>
      </c>
      <c r="O10">
        <f>('AEO 2022 Table 24 Refining'!P28-'Annual NG_H2 Feedstock Consumpt'!O2/1000000000000)/('AEO 2022 Table 24 Refining'!P27-'Annual NG_H2 Feedstock Consumpt'!O2/1000000000000)</f>
        <v>0.69980415174295363</v>
      </c>
      <c r="P10">
        <f>('AEO 2022 Table 24 Refining'!Q28-'Annual NG_H2 Feedstock Consumpt'!P2/1000000000000)/('AEO 2022 Table 24 Refining'!Q27-'Annual NG_H2 Feedstock Consumpt'!P2/1000000000000)</f>
        <v>0.69794548490627661</v>
      </c>
      <c r="Q10">
        <f>('AEO 2022 Table 24 Refining'!R28-'Annual NG_H2 Feedstock Consumpt'!Q2/1000000000000)/('AEO 2022 Table 24 Refining'!R27-'Annual NG_H2 Feedstock Consumpt'!Q2/1000000000000)</f>
        <v>0.69160689119698382</v>
      </c>
      <c r="R10">
        <f>('AEO 2022 Table 24 Refining'!S28-'Annual NG_H2 Feedstock Consumpt'!R2/1000000000000)/('AEO 2022 Table 24 Refining'!S27-'Annual NG_H2 Feedstock Consumpt'!R2/1000000000000)</f>
        <v>0.68412365764707206</v>
      </c>
      <c r="S10">
        <f>('AEO 2022 Table 24 Refining'!T28-'Annual NG_H2 Feedstock Consumpt'!S2/1000000000000)/('AEO 2022 Table 24 Refining'!T27-'Annual NG_H2 Feedstock Consumpt'!S2/1000000000000)</f>
        <v>0.68529724486834487</v>
      </c>
      <c r="T10">
        <f>('AEO 2022 Table 24 Refining'!U28-'Annual NG_H2 Feedstock Consumpt'!T2/1000000000000)/('AEO 2022 Table 24 Refining'!U27-'Annual NG_H2 Feedstock Consumpt'!T2/1000000000000)</f>
        <v>0.68460504270249001</v>
      </c>
      <c r="U10">
        <f>('AEO 2022 Table 24 Refining'!V28-'Annual NG_H2 Feedstock Consumpt'!U2/1000000000000)/('AEO 2022 Table 24 Refining'!V27-'Annual NG_H2 Feedstock Consumpt'!U2/1000000000000)</f>
        <v>0.69640821487832683</v>
      </c>
      <c r="V10">
        <f>('AEO 2022 Table 24 Refining'!W28-'Annual NG_H2 Feedstock Consumpt'!V2/1000000000000)/('AEO 2022 Table 24 Refining'!W27-'Annual NG_H2 Feedstock Consumpt'!V2/1000000000000)</f>
        <v>0.69773398377081952</v>
      </c>
      <c r="W10">
        <f>('AEO 2022 Table 24 Refining'!X28-'Annual NG_H2 Feedstock Consumpt'!W2/1000000000000)/('AEO 2022 Table 24 Refining'!X27-'Annual NG_H2 Feedstock Consumpt'!W2/1000000000000)</f>
        <v>0.70386907562595347</v>
      </c>
      <c r="X10">
        <f>('AEO 2022 Table 24 Refining'!Y28-'Annual NG_H2 Feedstock Consumpt'!X2/1000000000000)/('AEO 2022 Table 24 Refining'!Y27-'Annual NG_H2 Feedstock Consumpt'!X2/1000000000000)</f>
        <v>0.71565068340090299</v>
      </c>
      <c r="Y10">
        <f>('AEO 2022 Table 24 Refining'!Z28-'Annual NG_H2 Feedstock Consumpt'!Y2/1000000000000)/('AEO 2022 Table 24 Refining'!Z27-'Annual NG_H2 Feedstock Consumpt'!Y2/1000000000000)</f>
        <v>0.71617514619197609</v>
      </c>
      <c r="Z10">
        <f>('AEO 2022 Table 24 Refining'!AA28-'Annual NG_H2 Feedstock Consumpt'!Z2/1000000000000)/('AEO 2022 Table 24 Refining'!AA27-'Annual NG_H2 Feedstock Consumpt'!Z2/1000000000000)</f>
        <v>0.72136054614770195</v>
      </c>
      <c r="AA10">
        <f>('AEO 2022 Table 24 Refining'!AB28-'Annual NG_H2 Feedstock Consumpt'!AA2/1000000000000)/('AEO 2022 Table 24 Refining'!AB27-'Annual NG_H2 Feedstock Consumpt'!AA2/1000000000000)</f>
        <v>0.72721634072046559</v>
      </c>
      <c r="AB10">
        <f>('AEO 2022 Table 24 Refining'!AC28-'Annual NG_H2 Feedstock Consumpt'!AB2/1000000000000)/('AEO 2022 Table 24 Refining'!AC27-'Annual NG_H2 Feedstock Consumpt'!AB2/1000000000000)</f>
        <v>0.73320189181006112</v>
      </c>
      <c r="AC10">
        <f>('AEO 2022 Table 24 Refining'!AD28-'Annual NG_H2 Feedstock Consumpt'!AC2/1000000000000)/('AEO 2022 Table 24 Refining'!AD27-'Annual NG_H2 Feedstock Consumpt'!AC2/1000000000000)</f>
        <v>0.73039036367666932</v>
      </c>
      <c r="AD10">
        <f>('AEO 2022 Table 24 Refining'!AE28-'Annual NG_H2 Feedstock Consumpt'!AD2/1000000000000)/('AEO 2022 Table 24 Refining'!AE27-'Annual NG_H2 Feedstock Consumpt'!AD2/1000000000000)</f>
        <v>0.72791969164043302</v>
      </c>
      <c r="AE10">
        <f>('AEO 2022 Table 24 Refining'!AF28-'Annual NG_H2 Feedstock Consumpt'!AE2/1000000000000)/('AEO 2022 Table 24 Refining'!AF27-'Annual NG_H2 Feedstock Consumpt'!AE2/1000000000000)</f>
        <v>0.73541491020444238</v>
      </c>
    </row>
    <row r="11" spans="1:33">
      <c r="A11" t="s">
        <v>977</v>
      </c>
      <c r="B11" s="16">
        <f>('AEO 2022 Table 27 Chemicals'!C25-'Annual NG_H2 Feedstock Consumpt'!B3/1000000000000)/SUM('AEO 2022 Table 27 Chemicals'!C25-'Annual NG_H2 Feedstock Consumpt'!B3/1000000000000,'AEO 2022 Table 27 Chemicals'!C34)</f>
        <v>0.62560289293012172</v>
      </c>
      <c r="C11" s="16">
        <f>('AEO 2022 Table 27 Chemicals'!D25-'Annual NG_H2 Feedstock Consumpt'!C3/1000000000000)/SUM('AEO 2022 Table 27 Chemicals'!D25-'Annual NG_H2 Feedstock Consumpt'!C3/1000000000000,'AEO 2022 Table 27 Chemicals'!D34)</f>
        <v>0.62332296374050522</v>
      </c>
      <c r="D11" s="16">
        <f>('AEO 2022 Table 27 Chemicals'!E25-'Annual NG_H2 Feedstock Consumpt'!D3/1000000000000)/SUM('AEO 2022 Table 27 Chemicals'!E25-'Annual NG_H2 Feedstock Consumpt'!D3/1000000000000,'AEO 2022 Table 27 Chemicals'!E34)</f>
        <v>0.6230390633987215</v>
      </c>
      <c r="E11" s="16">
        <f>('AEO 2022 Table 27 Chemicals'!F25-'Annual NG_H2 Feedstock Consumpt'!E3/1000000000000)/SUM('AEO 2022 Table 27 Chemicals'!F25-'Annual NG_H2 Feedstock Consumpt'!E3/1000000000000,'AEO 2022 Table 27 Chemicals'!F34)</f>
        <v>0.63275547927744913</v>
      </c>
      <c r="F11" s="16">
        <f>('AEO 2022 Table 27 Chemicals'!G25-'Annual NG_H2 Feedstock Consumpt'!F3/1000000000000)/SUM('AEO 2022 Table 27 Chemicals'!G25-'Annual NG_H2 Feedstock Consumpt'!F3/1000000000000,'AEO 2022 Table 27 Chemicals'!G34)</f>
        <v>0.6388614960619583</v>
      </c>
      <c r="G11" s="16">
        <f>('AEO 2022 Table 27 Chemicals'!H25-'Annual NG_H2 Feedstock Consumpt'!G3/1000000000000)/SUM('AEO 2022 Table 27 Chemicals'!H25-'Annual NG_H2 Feedstock Consumpt'!G3/1000000000000,'AEO 2022 Table 27 Chemicals'!H34)</f>
        <v>0.64313680291488406</v>
      </c>
      <c r="H11" s="16">
        <f>('AEO 2022 Table 27 Chemicals'!I25-'Annual NG_H2 Feedstock Consumpt'!H3/1000000000000)/SUM('AEO 2022 Table 27 Chemicals'!I25-'Annual NG_H2 Feedstock Consumpt'!H3/1000000000000,'AEO 2022 Table 27 Chemicals'!I34)</f>
        <v>0.64626051659005446</v>
      </c>
      <c r="I11" s="16">
        <f>('AEO 2022 Table 27 Chemicals'!J25-'Annual NG_H2 Feedstock Consumpt'!I3/1000000000000)/SUM('AEO 2022 Table 27 Chemicals'!J25-'Annual NG_H2 Feedstock Consumpt'!I3/1000000000000,'AEO 2022 Table 27 Chemicals'!J34)</f>
        <v>0.64554932035649948</v>
      </c>
      <c r="J11" s="16">
        <f>('AEO 2022 Table 27 Chemicals'!K25-'Annual NG_H2 Feedstock Consumpt'!J3/1000000000000)/SUM('AEO 2022 Table 27 Chemicals'!K25-'Annual NG_H2 Feedstock Consumpt'!J3/1000000000000,'AEO 2022 Table 27 Chemicals'!K34)</f>
        <v>0.6446150677462601</v>
      </c>
      <c r="K11" s="16">
        <f>('AEO 2022 Table 27 Chemicals'!L25-'Annual NG_H2 Feedstock Consumpt'!K3/1000000000000)/SUM('AEO 2022 Table 27 Chemicals'!L25-'Annual NG_H2 Feedstock Consumpt'!K3/1000000000000,'AEO 2022 Table 27 Chemicals'!L34)</f>
        <v>0.64504204286546296</v>
      </c>
      <c r="L11" s="16">
        <f>('AEO 2022 Table 27 Chemicals'!M25-'Annual NG_H2 Feedstock Consumpt'!L3/1000000000000)/SUM('AEO 2022 Table 27 Chemicals'!M25-'Annual NG_H2 Feedstock Consumpt'!L3/1000000000000,'AEO 2022 Table 27 Chemicals'!M34)</f>
        <v>0.64624619214810108</v>
      </c>
      <c r="M11" s="16">
        <f>('AEO 2022 Table 27 Chemicals'!N25-'Annual NG_H2 Feedstock Consumpt'!M3/1000000000000)/SUM('AEO 2022 Table 27 Chemicals'!N25-'Annual NG_H2 Feedstock Consumpt'!M3/1000000000000,'AEO 2022 Table 27 Chemicals'!N34)</f>
        <v>0.64674171416307358</v>
      </c>
      <c r="N11" s="16">
        <f>('AEO 2022 Table 27 Chemicals'!O25-'Annual NG_H2 Feedstock Consumpt'!N3/1000000000000)/SUM('AEO 2022 Table 27 Chemicals'!O25-'Annual NG_H2 Feedstock Consumpt'!N3/1000000000000,'AEO 2022 Table 27 Chemicals'!O34)</f>
        <v>0.64809184243689255</v>
      </c>
      <c r="O11" s="16">
        <f>('AEO 2022 Table 27 Chemicals'!P25-'Annual NG_H2 Feedstock Consumpt'!O3/1000000000000)/SUM('AEO 2022 Table 27 Chemicals'!P25-'Annual NG_H2 Feedstock Consumpt'!O3/1000000000000,'AEO 2022 Table 27 Chemicals'!P34)</f>
        <v>0.64947682927782313</v>
      </c>
      <c r="P11" s="16">
        <f>('AEO 2022 Table 27 Chemicals'!Q25-'Annual NG_H2 Feedstock Consumpt'!P3/1000000000000)/SUM('AEO 2022 Table 27 Chemicals'!Q25-'Annual NG_H2 Feedstock Consumpt'!P3/1000000000000,'AEO 2022 Table 27 Chemicals'!Q34)</f>
        <v>0.65151826866700491</v>
      </c>
      <c r="Q11" s="16">
        <f>('AEO 2022 Table 27 Chemicals'!R25-'Annual NG_H2 Feedstock Consumpt'!Q3/1000000000000)/SUM('AEO 2022 Table 27 Chemicals'!R25-'Annual NG_H2 Feedstock Consumpt'!Q3/1000000000000,'AEO 2022 Table 27 Chemicals'!R34)</f>
        <v>0.65338680330098453</v>
      </c>
      <c r="R11" s="16">
        <f>('AEO 2022 Table 27 Chemicals'!S25-'Annual NG_H2 Feedstock Consumpt'!R3/1000000000000)/SUM('AEO 2022 Table 27 Chemicals'!S25-'Annual NG_H2 Feedstock Consumpt'!R3/1000000000000,'AEO 2022 Table 27 Chemicals'!S34)</f>
        <v>0.6547444428747895</v>
      </c>
      <c r="S11" s="16">
        <f>('AEO 2022 Table 27 Chemicals'!T25-'Annual NG_H2 Feedstock Consumpt'!S3/1000000000000)/SUM('AEO 2022 Table 27 Chemicals'!T25-'Annual NG_H2 Feedstock Consumpt'!S3/1000000000000,'AEO 2022 Table 27 Chemicals'!T34)</f>
        <v>0.65591226308948736</v>
      </c>
      <c r="T11" s="16">
        <f>('AEO 2022 Table 27 Chemicals'!U25-'Annual NG_H2 Feedstock Consumpt'!T3/1000000000000)/SUM('AEO 2022 Table 27 Chemicals'!U25-'Annual NG_H2 Feedstock Consumpt'!T3/1000000000000,'AEO 2022 Table 27 Chemicals'!U34)</f>
        <v>0.65706649893683866</v>
      </c>
      <c r="U11" s="16">
        <f>('AEO 2022 Table 27 Chemicals'!V25-'Annual NG_H2 Feedstock Consumpt'!U3/1000000000000)/SUM('AEO 2022 Table 27 Chemicals'!V25-'Annual NG_H2 Feedstock Consumpt'!U3/1000000000000,'AEO 2022 Table 27 Chemicals'!V34)</f>
        <v>0.6591475625523403</v>
      </c>
      <c r="V11" s="16">
        <f>('AEO 2022 Table 27 Chemicals'!W25-'Annual NG_H2 Feedstock Consumpt'!V3/1000000000000)/SUM('AEO 2022 Table 27 Chemicals'!W25-'Annual NG_H2 Feedstock Consumpt'!V3/1000000000000,'AEO 2022 Table 27 Chemicals'!W34)</f>
        <v>0.66043353799890758</v>
      </c>
      <c r="W11" s="16">
        <f>('AEO 2022 Table 27 Chemicals'!X25-'Annual NG_H2 Feedstock Consumpt'!W3/1000000000000)/SUM('AEO 2022 Table 27 Chemicals'!X25-'Annual NG_H2 Feedstock Consumpt'!W3/1000000000000,'AEO 2022 Table 27 Chemicals'!X34)</f>
        <v>0.66214311394385517</v>
      </c>
      <c r="X11" s="16">
        <f>('AEO 2022 Table 27 Chemicals'!Y25-'Annual NG_H2 Feedstock Consumpt'!X3/1000000000000)/SUM('AEO 2022 Table 27 Chemicals'!Y25-'Annual NG_H2 Feedstock Consumpt'!X3/1000000000000,'AEO 2022 Table 27 Chemicals'!Y34)</f>
        <v>0.66506037997149181</v>
      </c>
      <c r="Y11" s="16">
        <f>('AEO 2022 Table 27 Chemicals'!Z25-'Annual NG_H2 Feedstock Consumpt'!Y3/1000000000000)/SUM('AEO 2022 Table 27 Chemicals'!Z25-'Annual NG_H2 Feedstock Consumpt'!Y3/1000000000000,'AEO 2022 Table 27 Chemicals'!Z34)</f>
        <v>0.66758888492585033</v>
      </c>
      <c r="Z11" s="16">
        <f>('AEO 2022 Table 27 Chemicals'!AA25-'Annual NG_H2 Feedstock Consumpt'!Z3/1000000000000)/SUM('AEO 2022 Table 27 Chemicals'!AA25-'Annual NG_H2 Feedstock Consumpt'!Z3/1000000000000,'AEO 2022 Table 27 Chemicals'!AA34)</f>
        <v>0.67021963664184581</v>
      </c>
      <c r="AA11" s="16">
        <f>('AEO 2022 Table 27 Chemicals'!AB25-'Annual NG_H2 Feedstock Consumpt'!AA3/1000000000000)/SUM('AEO 2022 Table 27 Chemicals'!AB25-'Annual NG_H2 Feedstock Consumpt'!AA3/1000000000000,'AEO 2022 Table 27 Chemicals'!AB34)</f>
        <v>0.67300093163145824</v>
      </c>
      <c r="AB11" s="16">
        <f>('AEO 2022 Table 27 Chemicals'!AC25-'Annual NG_H2 Feedstock Consumpt'!AB3/1000000000000)/SUM('AEO 2022 Table 27 Chemicals'!AC25-'Annual NG_H2 Feedstock Consumpt'!AB3/1000000000000,'AEO 2022 Table 27 Chemicals'!AC34)</f>
        <v>0.67477397152026997</v>
      </c>
      <c r="AC11" s="16">
        <f>('AEO 2022 Table 27 Chemicals'!AD25-'Annual NG_H2 Feedstock Consumpt'!AC3/1000000000000)/SUM('AEO 2022 Table 27 Chemicals'!AD25-'Annual NG_H2 Feedstock Consumpt'!AC3/1000000000000,'AEO 2022 Table 27 Chemicals'!AD34)</f>
        <v>0.67608138872044432</v>
      </c>
      <c r="AD11" s="16">
        <f>('AEO 2022 Table 27 Chemicals'!AE25-'Annual NG_H2 Feedstock Consumpt'!AD3/1000000000000)/SUM('AEO 2022 Table 27 Chemicals'!AE25-'Annual NG_H2 Feedstock Consumpt'!AD3/1000000000000,'AEO 2022 Table 27 Chemicals'!AE34)</f>
        <v>0.67786059302292534</v>
      </c>
      <c r="AE11" s="16">
        <f>('AEO 2022 Table 27 Chemicals'!AF25-'Annual NG_H2 Feedstock Consumpt'!AE3/1000000000000)/SUM('AEO 2022 Table 27 Chemicals'!AF25-'Annual NG_H2 Feedstock Consumpt'!AE3/1000000000000,'AEO 2022 Table 27 Chemicals'!AF34)</f>
        <v>0.67992376120874221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1.54296875" customWidth="1"/>
    <col min="32" max="33" width="9.54296875" bestFit="1" customWidth="1"/>
  </cols>
  <sheetData>
    <row r="1" spans="1:33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1.81640625" customWidth="1"/>
    <col min="32" max="33" width="9.54296875" bestFit="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0.37325032279701142</v>
      </c>
      <c r="D26">
        <f>SUM('AEO 2023 Table 34 Non-Mfg'!D30,'AEO 2023 Table 34 Non-Mfg'!D32)/SUM('AEO 2023 Table 34 Non-Mfg'!D30,'AEO 2023 Table 34 Non-Mfg'!D32:D33)</f>
        <v>0.37750556881531105</v>
      </c>
      <c r="E26">
        <f>SUM('AEO 2023 Table 34 Non-Mfg'!E30,'AEO 2023 Table 34 Non-Mfg'!E32)/SUM('AEO 2023 Table 34 Non-Mfg'!E30,'AEO 2023 Table 34 Non-Mfg'!E32:E33)</f>
        <v>0.38247436591961675</v>
      </c>
      <c r="F26">
        <f>SUM('AEO 2023 Table 34 Non-Mfg'!F30,'AEO 2023 Table 34 Non-Mfg'!F32)/SUM('AEO 2023 Table 34 Non-Mfg'!F30,'AEO 2023 Table 34 Non-Mfg'!F32:F33)</f>
        <v>0.35730033632774394</v>
      </c>
      <c r="G26">
        <f>SUM('AEO 2023 Table 34 Non-Mfg'!G30,'AEO 2023 Table 34 Non-Mfg'!G32)/SUM('AEO 2023 Table 34 Non-Mfg'!G30,'AEO 2023 Table 34 Non-Mfg'!G32:G33)</f>
        <v>0.35446470774022204</v>
      </c>
      <c r="H26">
        <f>SUM('AEO 2023 Table 34 Non-Mfg'!H30,'AEO 2023 Table 34 Non-Mfg'!H32)/SUM('AEO 2023 Table 34 Non-Mfg'!H30,'AEO 2023 Table 34 Non-Mfg'!H32:H33)</f>
        <v>0.34950012543868675</v>
      </c>
      <c r="I26">
        <f>SUM('AEO 2023 Table 34 Non-Mfg'!I30,'AEO 2023 Table 34 Non-Mfg'!I32)/SUM('AEO 2023 Table 34 Non-Mfg'!I30,'AEO 2023 Table 34 Non-Mfg'!I32:I33)</f>
        <v>0.34693410126526181</v>
      </c>
      <c r="J26">
        <f>SUM('AEO 2023 Table 34 Non-Mfg'!J30,'AEO 2023 Table 34 Non-Mfg'!J32)/SUM('AEO 2023 Table 34 Non-Mfg'!J30,'AEO 2023 Table 34 Non-Mfg'!J32:J33)</f>
        <v>0.34766108958094488</v>
      </c>
      <c r="K26">
        <f>SUM('AEO 2023 Table 34 Non-Mfg'!K30,'AEO 2023 Table 34 Non-Mfg'!K32)/SUM('AEO 2023 Table 34 Non-Mfg'!K30,'AEO 2023 Table 34 Non-Mfg'!K32:K33)</f>
        <v>0.34722697723173385</v>
      </c>
      <c r="L26">
        <f>SUM('AEO 2023 Table 34 Non-Mfg'!L30,'AEO 2023 Table 34 Non-Mfg'!L32)/SUM('AEO 2023 Table 34 Non-Mfg'!L30,'AEO 2023 Table 34 Non-Mfg'!L32:L33)</f>
        <v>0.34477948537733777</v>
      </c>
      <c r="M26">
        <f>SUM('AEO 2023 Table 34 Non-Mfg'!M30,'AEO 2023 Table 34 Non-Mfg'!M32)/SUM('AEO 2023 Table 34 Non-Mfg'!M30,'AEO 2023 Table 34 Non-Mfg'!M32:M33)</f>
        <v>0.34379620903553421</v>
      </c>
      <c r="N26">
        <f>SUM('AEO 2023 Table 34 Non-Mfg'!N30,'AEO 2023 Table 34 Non-Mfg'!N32)/SUM('AEO 2023 Table 34 Non-Mfg'!N30,'AEO 2023 Table 34 Non-Mfg'!N32:N33)</f>
        <v>0.34268167986957881</v>
      </c>
      <c r="O26">
        <f>SUM('AEO 2023 Table 34 Non-Mfg'!O30,'AEO 2023 Table 34 Non-Mfg'!O32)/SUM('AEO 2023 Table 34 Non-Mfg'!O30,'AEO 2023 Table 34 Non-Mfg'!O32:O33)</f>
        <v>0.34088218558556099</v>
      </c>
      <c r="P26">
        <f>SUM('AEO 2023 Table 34 Non-Mfg'!P30,'AEO 2023 Table 34 Non-Mfg'!P32)/SUM('AEO 2023 Table 34 Non-Mfg'!P30,'AEO 2023 Table 34 Non-Mfg'!P32:P33)</f>
        <v>0.34010198966224936</v>
      </c>
      <c r="Q26">
        <f>SUM('AEO 2023 Table 34 Non-Mfg'!Q30,'AEO 2023 Table 34 Non-Mfg'!Q32)/SUM('AEO 2023 Table 34 Non-Mfg'!Q30,'AEO 2023 Table 34 Non-Mfg'!Q32:Q33)</f>
        <v>0.33977311709981362</v>
      </c>
      <c r="R26">
        <f>SUM('AEO 2023 Table 34 Non-Mfg'!R30,'AEO 2023 Table 34 Non-Mfg'!R32)/SUM('AEO 2023 Table 34 Non-Mfg'!R30,'AEO 2023 Table 34 Non-Mfg'!R32:R33)</f>
        <v>0.33962448727307099</v>
      </c>
      <c r="S26">
        <f>SUM('AEO 2023 Table 34 Non-Mfg'!S30,'AEO 2023 Table 34 Non-Mfg'!S32)/SUM('AEO 2023 Table 34 Non-Mfg'!S30,'AEO 2023 Table 34 Non-Mfg'!S32:S33)</f>
        <v>0.3392519314582258</v>
      </c>
      <c r="T26">
        <f>SUM('AEO 2023 Table 34 Non-Mfg'!T30,'AEO 2023 Table 34 Non-Mfg'!T32)/SUM('AEO 2023 Table 34 Non-Mfg'!T30,'AEO 2023 Table 34 Non-Mfg'!T32:T33)</f>
        <v>0.33854488061305271</v>
      </c>
      <c r="U26">
        <f>SUM('AEO 2023 Table 34 Non-Mfg'!U30,'AEO 2023 Table 34 Non-Mfg'!U32)/SUM('AEO 2023 Table 34 Non-Mfg'!U30,'AEO 2023 Table 34 Non-Mfg'!U32:U33)</f>
        <v>0.3378473711434295</v>
      </c>
      <c r="V26">
        <f>SUM('AEO 2023 Table 34 Non-Mfg'!V30,'AEO 2023 Table 34 Non-Mfg'!V32)/SUM('AEO 2023 Table 34 Non-Mfg'!V30,'AEO 2023 Table 34 Non-Mfg'!V32:V33)</f>
        <v>0.33789679149825103</v>
      </c>
      <c r="W26">
        <f>SUM('AEO 2023 Table 34 Non-Mfg'!W30,'AEO 2023 Table 34 Non-Mfg'!W32)/SUM('AEO 2023 Table 34 Non-Mfg'!W30,'AEO 2023 Table 34 Non-Mfg'!W32:W33)</f>
        <v>0.33768438515574667</v>
      </c>
      <c r="X26">
        <f>SUM('AEO 2023 Table 34 Non-Mfg'!X30,'AEO 2023 Table 34 Non-Mfg'!X32)/SUM('AEO 2023 Table 34 Non-Mfg'!X30,'AEO 2023 Table 34 Non-Mfg'!X32:X33)</f>
        <v>0.33848649429616057</v>
      </c>
      <c r="Y26">
        <f>SUM('AEO 2023 Table 34 Non-Mfg'!Y30,'AEO 2023 Table 34 Non-Mfg'!Y32)/SUM('AEO 2023 Table 34 Non-Mfg'!Y30,'AEO 2023 Table 34 Non-Mfg'!Y32:Y33)</f>
        <v>0.33630599523919796</v>
      </c>
      <c r="Z26">
        <f>SUM('AEO 2023 Table 34 Non-Mfg'!Z30,'AEO 2023 Table 34 Non-Mfg'!Z32)/SUM('AEO 2023 Table 34 Non-Mfg'!Z30,'AEO 2023 Table 34 Non-Mfg'!Z32:Z33)</f>
        <v>0.33317484273989018</v>
      </c>
      <c r="AA26">
        <f>SUM('AEO 2023 Table 34 Non-Mfg'!AA30,'AEO 2023 Table 34 Non-Mfg'!AA32)/SUM('AEO 2023 Table 34 Non-Mfg'!AA30,'AEO 2023 Table 34 Non-Mfg'!AA32:AA33)</f>
        <v>0.33245749544048186</v>
      </c>
      <c r="AB26">
        <f>SUM('AEO 2023 Table 34 Non-Mfg'!AB30,'AEO 2023 Table 34 Non-Mfg'!AB32)/SUM('AEO 2023 Table 34 Non-Mfg'!AB30,'AEO 2023 Table 34 Non-Mfg'!AB32:AB33)</f>
        <v>0.33094359998866796</v>
      </c>
      <c r="AC26">
        <f>SUM('AEO 2023 Table 34 Non-Mfg'!AC30,'AEO 2023 Table 34 Non-Mfg'!AC32)/SUM('AEO 2023 Table 34 Non-Mfg'!AC30,'AEO 2023 Table 34 Non-Mfg'!AC32:AC33)</f>
        <v>0.32982099121849656</v>
      </c>
      <c r="AD26">
        <f>SUM('AEO 2023 Table 34 Non-Mfg'!AD30,'AEO 2023 Table 34 Non-Mfg'!AD32)/SUM('AEO 2023 Table 34 Non-Mfg'!AD30,'AEO 2023 Table 34 Non-Mfg'!AD32:AD33)</f>
        <v>0.32881653930155519</v>
      </c>
      <c r="AE26">
        <f>SUM('AEO 2023 Table 34 Non-Mfg'!AE30,'AEO 2023 Table 34 Non-Mfg'!AE32)/SUM('AEO 2023 Table 34 Non-Mfg'!AE30,'AEO 2023 Table 34 Non-Mfg'!AE32:AE33)</f>
        <v>0.32831519048280955</v>
      </c>
    </row>
  </sheetData>
  <pageMargins left="0.7" right="0.7" top="0.75" bottom="0.75" header="0.3" footer="0.3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/>
  <cols>
    <col min="1" max="1" width="39.816406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1.269531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5.2860676132398789E-2</v>
      </c>
      <c r="C10">
        <f>('AEO 2023 Table 24 Refining'!C26*10^12)/('AEO 2023 Table 24 Refining'!C17*365*(('AEO 2023 Table 11 Petroleum'!C16-'AEO 2023 Table 11 Petroleum'!C21)*'AEO 2023 T68 Conversion Factors'!C48+'AEO 2023 Table 11 Petroleum'!C20*'AEO 2023 T68 Conversion Factors'!C49)/SUM(('AEO 2023 Table 11 Petroleum'!C16-'AEO 2023 Table 11 Petroleum'!C21),'AEO 2023 Table 11 Petroleum'!C20)*10^6*10^6)</f>
        <v>5.1450960534070396E-2</v>
      </c>
      <c r="D10">
        <f>('AEO 2023 Table 24 Refining'!D26*10^12)/('AEO 2023 Table 24 Refining'!D17*365*(('AEO 2023 Table 11 Petroleum'!D16-'AEO 2023 Table 11 Petroleum'!D21)*'AEO 2023 T68 Conversion Factors'!D48+'AEO 2023 Table 11 Petroleum'!D20*'AEO 2023 T68 Conversion Factors'!D49)/SUM(('AEO 2023 Table 11 Petroleum'!D16-'AEO 2023 Table 11 Petroleum'!D21),'AEO 2023 Table 11 Petroleum'!D20)*10^6*10^6)</f>
        <v>5.1240104717640428E-2</v>
      </c>
      <c r="E10">
        <f>('AEO 2023 Table 24 Refining'!E26*10^12)/('AEO 2023 Table 24 Refining'!E17*365*(('AEO 2023 Table 11 Petroleum'!E16-'AEO 2023 Table 11 Petroleum'!E21)*'AEO 2023 T68 Conversion Factors'!E48+'AEO 2023 Table 11 Petroleum'!E20*'AEO 2023 T68 Conversion Factors'!E49)/SUM(('AEO 2023 Table 11 Petroleum'!E16-'AEO 2023 Table 11 Petroleum'!E21),'AEO 2023 Table 11 Petroleum'!E20)*10^6*10^6)</f>
        <v>5.0242486107301476E-2</v>
      </c>
      <c r="F10">
        <f>('AEO 2023 Table 24 Refining'!F26*10^12)/('AEO 2023 Table 24 Refining'!F17*365*(('AEO 2023 Table 11 Petroleum'!F16-'AEO 2023 Table 11 Petroleum'!F21)*'AEO 2023 T68 Conversion Factors'!F48+'AEO 2023 Table 11 Petroleum'!F20*'AEO 2023 T68 Conversion Factors'!F49)/SUM(('AEO 2023 Table 11 Petroleum'!F16-'AEO 2023 Table 11 Petroleum'!F21),'AEO 2023 Table 11 Petroleum'!F20)*10^6*10^6)</f>
        <v>4.9891194642000647E-2</v>
      </c>
      <c r="G10">
        <f>('AEO 2023 Table 24 Refining'!G26*10^12)/('AEO 2023 Table 24 Refining'!G17*365*(('AEO 2023 Table 11 Petroleum'!G16-'AEO 2023 Table 11 Petroleum'!G21)*'AEO 2023 T68 Conversion Factors'!G48+'AEO 2023 Table 11 Petroleum'!G20*'AEO 2023 T68 Conversion Factors'!G49)/SUM(('AEO 2023 Table 11 Petroleum'!G16-'AEO 2023 Table 11 Petroleum'!G21),'AEO 2023 Table 11 Petroleum'!G20)*10^6*10^6)</f>
        <v>4.9827919975504308E-2</v>
      </c>
      <c r="H10">
        <f>('AEO 2023 Table 24 Refining'!H26*10^12)/('AEO 2023 Table 24 Refining'!H17*365*(('AEO 2023 Table 11 Petroleum'!H16-'AEO 2023 Table 11 Petroleum'!H21)*'AEO 2023 T68 Conversion Factors'!H48+'AEO 2023 Table 11 Petroleum'!H20*'AEO 2023 T68 Conversion Factors'!H49)/SUM(('AEO 2023 Table 11 Petroleum'!H16-'AEO 2023 Table 11 Petroleum'!H21),'AEO 2023 Table 11 Petroleum'!H20)*10^6*10^6)</f>
        <v>4.9629231579858005E-2</v>
      </c>
      <c r="I10">
        <f>('AEO 2023 Table 24 Refining'!I26*10^12)/('AEO 2023 Table 24 Refining'!I17*365*(('AEO 2023 Table 11 Petroleum'!I16-'AEO 2023 Table 11 Petroleum'!I21)*'AEO 2023 T68 Conversion Factors'!I48+'AEO 2023 Table 11 Petroleum'!I20*'AEO 2023 T68 Conversion Factors'!I49)/SUM(('AEO 2023 Table 11 Petroleum'!I16-'AEO 2023 Table 11 Petroleum'!I21),'AEO 2023 Table 11 Petroleum'!I20)*10^6*10^6)</f>
        <v>5.0194820120003328E-2</v>
      </c>
      <c r="J10">
        <f>('AEO 2023 Table 24 Refining'!J26*10^12)/('AEO 2023 Table 24 Refining'!J17*365*(('AEO 2023 Table 11 Petroleum'!J16-'AEO 2023 Table 11 Petroleum'!J21)*'AEO 2023 T68 Conversion Factors'!J48+'AEO 2023 Table 11 Petroleum'!J20*'AEO 2023 T68 Conversion Factors'!J49)/SUM(('AEO 2023 Table 11 Petroleum'!J16-'AEO 2023 Table 11 Petroleum'!J21),'AEO 2023 Table 11 Petroleum'!J20)*10^6*10^6)</f>
        <v>5.0360324309235364E-2</v>
      </c>
      <c r="K10">
        <f>('AEO 2023 Table 24 Refining'!K26*10^12)/('AEO 2023 Table 24 Refining'!K17*365*(('AEO 2023 Table 11 Petroleum'!K16-'AEO 2023 Table 11 Petroleum'!K21)*'AEO 2023 T68 Conversion Factors'!K48+'AEO 2023 Table 11 Petroleum'!K20*'AEO 2023 T68 Conversion Factors'!K49)/SUM(('AEO 2023 Table 11 Petroleum'!K16-'AEO 2023 Table 11 Petroleum'!K21),'AEO 2023 Table 11 Petroleum'!K20)*10^6*10^6)</f>
        <v>5.0430909426207107E-2</v>
      </c>
      <c r="L10">
        <f>('AEO 2023 Table 24 Refining'!L26*10^12)/('AEO 2023 Table 24 Refining'!L17*365*(('AEO 2023 Table 11 Petroleum'!L16-'AEO 2023 Table 11 Petroleum'!L21)*'AEO 2023 T68 Conversion Factors'!L48+'AEO 2023 Table 11 Petroleum'!L20*'AEO 2023 T68 Conversion Factors'!L49)/SUM(('AEO 2023 Table 11 Petroleum'!L16-'AEO 2023 Table 11 Petroleum'!L21),'AEO 2023 Table 11 Petroleum'!L20)*10^6*10^6)</f>
        <v>5.0534500950916578E-2</v>
      </c>
      <c r="M10">
        <f>('AEO 2023 Table 24 Refining'!M26*10^12)/('AEO 2023 Table 24 Refining'!M17*365*(('AEO 2023 Table 11 Petroleum'!M16-'AEO 2023 Table 11 Petroleum'!M21)*'AEO 2023 T68 Conversion Factors'!M48+'AEO 2023 Table 11 Petroleum'!M20*'AEO 2023 T68 Conversion Factors'!M49)/SUM(('AEO 2023 Table 11 Petroleum'!M16-'AEO 2023 Table 11 Petroleum'!M21),'AEO 2023 Table 11 Petroleum'!M20)*10^6*10^6)</f>
        <v>5.0696011731606448E-2</v>
      </c>
      <c r="N10">
        <f>('AEO 2023 Table 24 Refining'!N26*10^12)/('AEO 2023 Table 24 Refining'!N17*365*(('AEO 2023 Table 11 Petroleum'!N16-'AEO 2023 Table 11 Petroleum'!N21)*'AEO 2023 T68 Conversion Factors'!N48+'AEO 2023 Table 11 Petroleum'!N20*'AEO 2023 T68 Conversion Factors'!N49)/SUM(('AEO 2023 Table 11 Petroleum'!N16-'AEO 2023 Table 11 Petroleum'!N21),'AEO 2023 Table 11 Petroleum'!N20)*10^6*10^6)</f>
        <v>5.0636793388973818E-2</v>
      </c>
      <c r="O10">
        <f>('AEO 2023 Table 24 Refining'!O26*10^12)/('AEO 2023 Table 24 Refining'!O17*365*(('AEO 2023 Table 11 Petroleum'!O16-'AEO 2023 Table 11 Petroleum'!O21)*'AEO 2023 T68 Conversion Factors'!O48+'AEO 2023 Table 11 Petroleum'!O20*'AEO 2023 T68 Conversion Factors'!O49)/SUM(('AEO 2023 Table 11 Petroleum'!O16-'AEO 2023 Table 11 Petroleum'!O21),'AEO 2023 Table 11 Petroleum'!O20)*10^6*10^6)</f>
        <v>5.099098128675101E-2</v>
      </c>
      <c r="P10">
        <f>('AEO 2023 Table 24 Refining'!P26*10^12)/('AEO 2023 Table 24 Refining'!P17*365*(('AEO 2023 Table 11 Petroleum'!P16-'AEO 2023 Table 11 Petroleum'!P21)*'AEO 2023 T68 Conversion Factors'!P48+'AEO 2023 Table 11 Petroleum'!P20*'AEO 2023 T68 Conversion Factors'!P49)/SUM(('AEO 2023 Table 11 Petroleum'!P16-'AEO 2023 Table 11 Petroleum'!P21),'AEO 2023 Table 11 Petroleum'!P20)*10^6*10^6)</f>
        <v>5.0897744738478995E-2</v>
      </c>
      <c r="Q10">
        <f>('AEO 2023 Table 24 Refining'!Q26*10^12)/('AEO 2023 Table 24 Refining'!Q17*365*(('AEO 2023 Table 11 Petroleum'!Q16-'AEO 2023 Table 11 Petroleum'!Q21)*'AEO 2023 T68 Conversion Factors'!Q48+'AEO 2023 Table 11 Petroleum'!Q20*'AEO 2023 T68 Conversion Factors'!Q49)/SUM(('AEO 2023 Table 11 Petroleum'!Q16-'AEO 2023 Table 11 Petroleum'!Q21),'AEO 2023 Table 11 Petroleum'!Q20)*10^6*10^6)</f>
        <v>5.1083947342498832E-2</v>
      </c>
      <c r="R10">
        <f>('AEO 2023 Table 24 Refining'!R26*10^12)/('AEO 2023 Table 24 Refining'!R17*365*(('AEO 2023 Table 11 Petroleum'!R16-'AEO 2023 Table 11 Petroleum'!R21)*'AEO 2023 T68 Conversion Factors'!R48+'AEO 2023 Table 11 Petroleum'!R20*'AEO 2023 T68 Conversion Factors'!R49)/SUM(('AEO 2023 Table 11 Petroleum'!R16-'AEO 2023 Table 11 Petroleum'!R21),'AEO 2023 Table 11 Petroleum'!R20)*10^6*10^6)</f>
        <v>5.1326591847549417E-2</v>
      </c>
      <c r="S10">
        <f>('AEO 2023 Table 24 Refining'!S26*10^12)/('AEO 2023 Table 24 Refining'!S17*365*(('AEO 2023 Table 11 Petroleum'!S16-'AEO 2023 Table 11 Petroleum'!S21)*'AEO 2023 T68 Conversion Factors'!S48+'AEO 2023 Table 11 Petroleum'!S20*'AEO 2023 T68 Conversion Factors'!S49)/SUM(('AEO 2023 Table 11 Petroleum'!S16-'AEO 2023 Table 11 Petroleum'!S21),'AEO 2023 Table 11 Petroleum'!S20)*10^6*10^6)</f>
        <v>5.1162922294937963E-2</v>
      </c>
      <c r="T10">
        <f>('AEO 2023 Table 24 Refining'!T26*10^12)/('AEO 2023 Table 24 Refining'!T17*365*(('AEO 2023 Table 11 Petroleum'!T16-'AEO 2023 Table 11 Petroleum'!T21)*'AEO 2023 T68 Conversion Factors'!T48+'AEO 2023 Table 11 Petroleum'!T20*'AEO 2023 T68 Conversion Factors'!T49)/SUM(('AEO 2023 Table 11 Petroleum'!T16-'AEO 2023 Table 11 Petroleum'!T21),'AEO 2023 Table 11 Petroleum'!T20)*10^6*10^6)</f>
        <v>5.1118753763901757E-2</v>
      </c>
      <c r="U10">
        <f>('AEO 2023 Table 24 Refining'!U26*10^12)/('AEO 2023 Table 24 Refining'!U17*365*(('AEO 2023 Table 11 Petroleum'!U16-'AEO 2023 Table 11 Petroleum'!U21)*'AEO 2023 T68 Conversion Factors'!U48+'AEO 2023 Table 11 Petroleum'!U20*'AEO 2023 T68 Conversion Factors'!U49)/SUM(('AEO 2023 Table 11 Petroleum'!U16-'AEO 2023 Table 11 Petroleum'!U21),'AEO 2023 Table 11 Petroleum'!U20)*10^6*10^6)</f>
        <v>5.1154131506198186E-2</v>
      </c>
      <c r="V10">
        <f>('AEO 2023 Table 24 Refining'!V26*10^12)/('AEO 2023 Table 24 Refining'!V17*365*(('AEO 2023 Table 11 Petroleum'!V16-'AEO 2023 Table 11 Petroleum'!V21)*'AEO 2023 T68 Conversion Factors'!V48+'AEO 2023 Table 11 Petroleum'!V20*'AEO 2023 T68 Conversion Factors'!V49)/SUM(('AEO 2023 Table 11 Petroleum'!V16-'AEO 2023 Table 11 Petroleum'!V21),'AEO 2023 Table 11 Petroleum'!V20)*10^6*10^6)</f>
        <v>5.120559130988437E-2</v>
      </c>
      <c r="W10">
        <f>('AEO 2023 Table 24 Refining'!W26*10^12)/('AEO 2023 Table 24 Refining'!W17*365*(('AEO 2023 Table 11 Petroleum'!W16-'AEO 2023 Table 11 Petroleum'!W21)*'AEO 2023 T68 Conversion Factors'!W48+'AEO 2023 Table 11 Petroleum'!W20*'AEO 2023 T68 Conversion Factors'!W49)/SUM(('AEO 2023 Table 11 Petroleum'!W16-'AEO 2023 Table 11 Petroleum'!W21),'AEO 2023 Table 11 Petroleum'!W20)*10^6*10^6)</f>
        <v>5.1287136138094679E-2</v>
      </c>
      <c r="X10">
        <f>('AEO 2023 Table 24 Refining'!X26*10^12)/('AEO 2023 Table 24 Refining'!X17*365*(('AEO 2023 Table 11 Petroleum'!X16-'AEO 2023 Table 11 Petroleum'!X21)*'AEO 2023 T68 Conversion Factors'!X48+'AEO 2023 Table 11 Petroleum'!X20*'AEO 2023 T68 Conversion Factors'!X49)/SUM(('AEO 2023 Table 11 Petroleum'!X16-'AEO 2023 Table 11 Petroleum'!X21),'AEO 2023 Table 11 Petroleum'!X20)*10^6*10^6)</f>
        <v>5.1494977137410691E-2</v>
      </c>
      <c r="Y10">
        <f>('AEO 2023 Table 24 Refining'!Y26*10^12)/('AEO 2023 Table 24 Refining'!Y17*365*(('AEO 2023 Table 11 Petroleum'!Y16-'AEO 2023 Table 11 Petroleum'!Y21)*'AEO 2023 T68 Conversion Factors'!Y48+'AEO 2023 Table 11 Petroleum'!Y20*'AEO 2023 T68 Conversion Factors'!Y49)/SUM(('AEO 2023 Table 11 Petroleum'!Y16-'AEO 2023 Table 11 Petroleum'!Y21),'AEO 2023 Table 11 Petroleum'!Y20)*10^6*10^6)</f>
        <v>5.1459210652025758E-2</v>
      </c>
      <c r="Z10">
        <f>('AEO 2023 Table 24 Refining'!Z26*10^12)/('AEO 2023 Table 24 Refining'!Z17*365*(('AEO 2023 Table 11 Petroleum'!Z16-'AEO 2023 Table 11 Petroleum'!Z21)*'AEO 2023 T68 Conversion Factors'!Z48+'AEO 2023 Table 11 Petroleum'!Z20*'AEO 2023 T68 Conversion Factors'!Z49)/SUM(('AEO 2023 Table 11 Petroleum'!Z16-'AEO 2023 Table 11 Petroleum'!Z21),'AEO 2023 Table 11 Petroleum'!Z20)*10^6*10^6)</f>
        <v>5.1637315550163695E-2</v>
      </c>
      <c r="AA10">
        <f>('AEO 2023 Table 24 Refining'!AA26*10^12)/('AEO 2023 Table 24 Refining'!AA17*365*(('AEO 2023 Table 11 Petroleum'!AA16-'AEO 2023 Table 11 Petroleum'!AA21)*'AEO 2023 T68 Conversion Factors'!AA48+'AEO 2023 Table 11 Petroleum'!AA20*'AEO 2023 T68 Conversion Factors'!AA49)/SUM(('AEO 2023 Table 11 Petroleum'!AA16-'AEO 2023 Table 11 Petroleum'!AA21),'AEO 2023 Table 11 Petroleum'!AA20)*10^6*10^6)</f>
        <v>5.1714549565546108E-2</v>
      </c>
      <c r="AB10">
        <f>('AEO 2023 Table 24 Refining'!AB26*10^12)/('AEO 2023 Table 24 Refining'!AB17*365*(('AEO 2023 Table 11 Petroleum'!AB16-'AEO 2023 Table 11 Petroleum'!AB21)*'AEO 2023 T68 Conversion Factors'!AB48+'AEO 2023 Table 11 Petroleum'!AB20*'AEO 2023 T68 Conversion Factors'!AB49)/SUM(('AEO 2023 Table 11 Petroleum'!AB16-'AEO 2023 Table 11 Petroleum'!AB21),'AEO 2023 Table 11 Petroleum'!AB20)*10^6*10^6)</f>
        <v>5.1816004041759282E-2</v>
      </c>
      <c r="AC10">
        <f>('AEO 2023 Table 24 Refining'!AC26*10^12)/('AEO 2023 Table 24 Refining'!AC17*365*(('AEO 2023 Table 11 Petroleum'!AC16-'AEO 2023 Table 11 Petroleum'!AC21)*'AEO 2023 T68 Conversion Factors'!AC48+'AEO 2023 Table 11 Petroleum'!AC20*'AEO 2023 T68 Conversion Factors'!AC49)/SUM(('AEO 2023 Table 11 Petroleum'!AC16-'AEO 2023 Table 11 Petroleum'!AC21),'AEO 2023 Table 11 Petroleum'!AC20)*10^6*10^6)</f>
        <v>5.1840790374975458E-2</v>
      </c>
      <c r="AD10">
        <f>('AEO 2023 Table 24 Refining'!AD26*10^12)/('AEO 2023 Table 24 Refining'!AD17*365*(('AEO 2023 Table 11 Petroleum'!AD16-'AEO 2023 Table 11 Petroleum'!AD21)*'AEO 2023 T68 Conversion Factors'!AD48+'AEO 2023 Table 11 Petroleum'!AD20*'AEO 2023 T68 Conversion Factors'!AD49)/SUM(('AEO 2023 Table 11 Petroleum'!AD16-'AEO 2023 Table 11 Petroleum'!AD21),'AEO 2023 Table 11 Petroleum'!AD20)*10^6*10^6)</f>
        <v>5.174891384488934E-2</v>
      </c>
      <c r="AE10">
        <f>('AEO 2023 Table 24 Refining'!AE26*10^12)/('AEO 2023 Table 24 Refining'!AE17*365*(('AEO 2023 Table 11 Petroleum'!AE16-'AEO 2023 Table 11 Petroleum'!AE21)*'AEO 2023 T68 Conversion Factors'!AE48+'AEO 2023 Table 11 Petroleum'!AE20*'AEO 2023 T68 Conversion Factors'!AE49)/SUM(('AEO 2023 Table 11 Petroleum'!AE16-'AEO 2023 Table 11 Petroleum'!AE21),'AEO 2023 Table 11 Petroleum'!AE20)*10^6*10^6)</f>
        <v>5.1677210406452422E-2</v>
      </c>
    </row>
    <row r="11" spans="1:33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1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1.7620098252040788E-3</v>
      </c>
      <c r="D2">
        <f>'AEO 2023 Table 34 Non-Mfg'!D17/SUM('AEO 2023 Table 34 Non-Mfg'!D17,'AEO 2023 Table 34 Non-Mfg'!D21)</f>
        <v>1.6700186019829814E-3</v>
      </c>
      <c r="E2">
        <f>'AEO 2023 Table 34 Non-Mfg'!E17/SUM('AEO 2023 Table 34 Non-Mfg'!E17,'AEO 2023 Table 34 Non-Mfg'!E21)</f>
        <v>1.5636895482419621E-3</v>
      </c>
      <c r="F2">
        <f>'AEO 2023 Table 34 Non-Mfg'!F17/SUM('AEO 2023 Table 34 Non-Mfg'!F17,'AEO 2023 Table 34 Non-Mfg'!F21)</f>
        <v>1.4579871082456104E-3</v>
      </c>
      <c r="G2">
        <f>'AEO 2023 Table 34 Non-Mfg'!G17/SUM('AEO 2023 Table 34 Non-Mfg'!G17,'AEO 2023 Table 34 Non-Mfg'!G21)</f>
        <v>1.3569434515017327E-3</v>
      </c>
      <c r="H2">
        <f>'AEO 2023 Table 34 Non-Mfg'!H17/SUM('AEO 2023 Table 34 Non-Mfg'!H17,'AEO 2023 Table 34 Non-Mfg'!H21)</f>
        <v>1.2673130772306138E-3</v>
      </c>
      <c r="I2">
        <f>'AEO 2023 Table 34 Non-Mfg'!I17/SUM('AEO 2023 Table 34 Non-Mfg'!I17,'AEO 2023 Table 34 Non-Mfg'!I21)</f>
        <v>1.1883771180116187E-3</v>
      </c>
      <c r="J2">
        <f>'AEO 2023 Table 34 Non-Mfg'!J17/SUM('AEO 2023 Table 34 Non-Mfg'!J17,'AEO 2023 Table 34 Non-Mfg'!J21)</f>
        <v>1.1212286614970905E-3</v>
      </c>
      <c r="K2">
        <f>'AEO 2023 Table 34 Non-Mfg'!K17/SUM('AEO 2023 Table 34 Non-Mfg'!K17,'AEO 2023 Table 34 Non-Mfg'!K21)</f>
        <v>1.0653479659635593E-3</v>
      </c>
      <c r="L2">
        <f>'AEO 2023 Table 34 Non-Mfg'!L17/SUM('AEO 2023 Table 34 Non-Mfg'!L17,'AEO 2023 Table 34 Non-Mfg'!L21)</f>
        <v>1.0189414982175811E-3</v>
      </c>
      <c r="M2">
        <f>'AEO 2023 Table 34 Non-Mfg'!M17/SUM('AEO 2023 Table 34 Non-Mfg'!M17,'AEO 2023 Table 34 Non-Mfg'!M21)</f>
        <v>9.8360473328650715E-4</v>
      </c>
      <c r="N2">
        <f>'AEO 2023 Table 34 Non-Mfg'!N17/SUM('AEO 2023 Table 34 Non-Mfg'!N17,'AEO 2023 Table 34 Non-Mfg'!N21)</f>
        <v>9.5993552734332892E-4</v>
      </c>
      <c r="O2">
        <f>'AEO 2023 Table 34 Non-Mfg'!O17/SUM('AEO 2023 Table 34 Non-Mfg'!O17,'AEO 2023 Table 34 Non-Mfg'!O21)</f>
        <v>9.4783347497607218E-4</v>
      </c>
      <c r="P2">
        <f>'AEO 2023 Table 34 Non-Mfg'!P17/SUM('AEO 2023 Table 34 Non-Mfg'!P17,'AEO 2023 Table 34 Non-Mfg'!P21)</f>
        <v>9.4163809723670411E-4</v>
      </c>
      <c r="Q2">
        <f>'AEO 2023 Table 34 Non-Mfg'!Q17/SUM('AEO 2023 Table 34 Non-Mfg'!Q17,'AEO 2023 Table 34 Non-Mfg'!Q21)</f>
        <v>9.3660606752033317E-4</v>
      </c>
      <c r="R2">
        <f>'AEO 2023 Table 34 Non-Mfg'!R17/SUM('AEO 2023 Table 34 Non-Mfg'!R17,'AEO 2023 Table 34 Non-Mfg'!R21)</f>
        <v>9.2993899520923018E-4</v>
      </c>
      <c r="S2">
        <f>'AEO 2023 Table 34 Non-Mfg'!S17/SUM('AEO 2023 Table 34 Non-Mfg'!S17,'AEO 2023 Table 34 Non-Mfg'!S21)</f>
        <v>9.2367335528004873E-4</v>
      </c>
      <c r="T2">
        <f>'AEO 2023 Table 34 Non-Mfg'!T17/SUM('AEO 2023 Table 34 Non-Mfg'!T17,'AEO 2023 Table 34 Non-Mfg'!T21)</f>
        <v>9.1751032712718652E-4</v>
      </c>
      <c r="U2">
        <f>'AEO 2023 Table 34 Non-Mfg'!U17/SUM('AEO 2023 Table 34 Non-Mfg'!U17,'AEO 2023 Table 34 Non-Mfg'!U21)</f>
        <v>9.1105470726089417E-4</v>
      </c>
      <c r="V2">
        <f>'AEO 2023 Table 34 Non-Mfg'!V17/SUM('AEO 2023 Table 34 Non-Mfg'!V17,'AEO 2023 Table 34 Non-Mfg'!V21)</f>
        <v>9.0470337623765938E-4</v>
      </c>
      <c r="W2">
        <f>'AEO 2023 Table 34 Non-Mfg'!W17/SUM('AEO 2023 Table 34 Non-Mfg'!W17,'AEO 2023 Table 34 Non-Mfg'!W21)</f>
        <v>8.9856163535053974E-4</v>
      </c>
      <c r="X2">
        <f>'AEO 2023 Table 34 Non-Mfg'!X17/SUM('AEO 2023 Table 34 Non-Mfg'!X17,'AEO 2023 Table 34 Non-Mfg'!X21)</f>
        <v>8.9271158434925141E-4</v>
      </c>
      <c r="Y2">
        <f>'AEO 2023 Table 34 Non-Mfg'!Y17/SUM('AEO 2023 Table 34 Non-Mfg'!Y17,'AEO 2023 Table 34 Non-Mfg'!Y21)</f>
        <v>8.8753732472857875E-4</v>
      </c>
      <c r="Z2">
        <f>'AEO 2023 Table 34 Non-Mfg'!Z17/SUM('AEO 2023 Table 34 Non-Mfg'!Z17,'AEO 2023 Table 34 Non-Mfg'!Z21)</f>
        <v>8.8230668139875482E-4</v>
      </c>
      <c r="AA2">
        <f>'AEO 2023 Table 34 Non-Mfg'!AA17/SUM('AEO 2023 Table 34 Non-Mfg'!AA17,'AEO 2023 Table 34 Non-Mfg'!AA21)</f>
        <v>8.7712010309486403E-4</v>
      </c>
      <c r="AB2">
        <f>'AEO 2023 Table 34 Non-Mfg'!AB17/SUM('AEO 2023 Table 34 Non-Mfg'!AB17,'AEO 2023 Table 34 Non-Mfg'!AB21)</f>
        <v>8.7204888989568725E-4</v>
      </c>
      <c r="AC2">
        <f>'AEO 2023 Table 34 Non-Mfg'!AC17/SUM('AEO 2023 Table 34 Non-Mfg'!AC17,'AEO 2023 Table 34 Non-Mfg'!AC21)</f>
        <v>8.6686118904312503E-4</v>
      </c>
      <c r="AD2">
        <f>'AEO 2023 Table 34 Non-Mfg'!AD17/SUM('AEO 2023 Table 34 Non-Mfg'!AD17,'AEO 2023 Table 34 Non-Mfg'!AD21)</f>
        <v>8.6164350775207708E-4</v>
      </c>
      <c r="AE2">
        <f>'AEO 2023 Table 34 Non-Mfg'!AE17/SUM('AEO 2023 Table 34 Non-Mfg'!AE17,'AEO 2023 Table 34 Non-Mfg'!AE21)</f>
        <v>8.5661871094003597E-4</v>
      </c>
    </row>
    <row r="3" spans="1:33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0.22754872072934393</v>
      </c>
      <c r="D3">
        <f>'AEO 2023 Table 34 Non-Mfg'!D41/SUM('AEO 2023 Table 34 Non-Mfg'!D41,'AEO 2023 Table 34 Non-Mfg'!D44)</f>
        <v>0.21821554505092913</v>
      </c>
      <c r="E3">
        <f>'AEO 2023 Table 34 Non-Mfg'!E41/SUM('AEO 2023 Table 34 Non-Mfg'!E41,'AEO 2023 Table 34 Non-Mfg'!E44)</f>
        <v>0.2034319456413558</v>
      </c>
      <c r="F3">
        <f>'AEO 2023 Table 34 Non-Mfg'!F41/SUM('AEO 2023 Table 34 Non-Mfg'!F41,'AEO 2023 Table 34 Non-Mfg'!F44)</f>
        <v>0.19540876945336075</v>
      </c>
      <c r="G3">
        <f>'AEO 2023 Table 34 Non-Mfg'!G41/SUM('AEO 2023 Table 34 Non-Mfg'!G41,'AEO 2023 Table 34 Non-Mfg'!G44)</f>
        <v>0.18709850315203114</v>
      </c>
      <c r="H3">
        <f>'AEO 2023 Table 34 Non-Mfg'!H41/SUM('AEO 2023 Table 34 Non-Mfg'!H41,'AEO 2023 Table 34 Non-Mfg'!H44)</f>
        <v>0.17946090931353226</v>
      </c>
      <c r="I3">
        <f>'AEO 2023 Table 34 Non-Mfg'!I41/SUM('AEO 2023 Table 34 Non-Mfg'!I41,'AEO 2023 Table 34 Non-Mfg'!I44)</f>
        <v>0.17199631325633863</v>
      </c>
      <c r="J3">
        <f>'AEO 2023 Table 34 Non-Mfg'!J41/SUM('AEO 2023 Table 34 Non-Mfg'!J41,'AEO 2023 Table 34 Non-Mfg'!J44)</f>
        <v>0.16584137453925077</v>
      </c>
      <c r="K3">
        <f>'AEO 2023 Table 34 Non-Mfg'!K41/SUM('AEO 2023 Table 34 Non-Mfg'!K41,'AEO 2023 Table 34 Non-Mfg'!K44)</f>
        <v>0.16066948277944129</v>
      </c>
      <c r="L3">
        <f>'AEO 2023 Table 34 Non-Mfg'!L41/SUM('AEO 2023 Table 34 Non-Mfg'!L41,'AEO 2023 Table 34 Non-Mfg'!L44)</f>
        <v>0.15439162543742335</v>
      </c>
      <c r="M3">
        <f>'AEO 2023 Table 34 Non-Mfg'!M41/SUM('AEO 2023 Table 34 Non-Mfg'!M41,'AEO 2023 Table 34 Non-Mfg'!M44)</f>
        <v>0.14871887291026534</v>
      </c>
      <c r="N3">
        <f>'AEO 2023 Table 34 Non-Mfg'!N41/SUM('AEO 2023 Table 34 Non-Mfg'!N41,'AEO 2023 Table 34 Non-Mfg'!N44)</f>
        <v>0.1464545466407047</v>
      </c>
      <c r="O3">
        <f>'AEO 2023 Table 34 Non-Mfg'!O41/SUM('AEO 2023 Table 34 Non-Mfg'!O41,'AEO 2023 Table 34 Non-Mfg'!O44)</f>
        <v>0.14495516679382806</v>
      </c>
      <c r="P3">
        <f>'AEO 2023 Table 34 Non-Mfg'!P41/SUM('AEO 2023 Table 34 Non-Mfg'!P41,'AEO 2023 Table 34 Non-Mfg'!P44)</f>
        <v>0.14445120488067939</v>
      </c>
      <c r="Q3">
        <f>'AEO 2023 Table 34 Non-Mfg'!Q41/SUM('AEO 2023 Table 34 Non-Mfg'!Q41,'AEO 2023 Table 34 Non-Mfg'!Q44)</f>
        <v>0.1440651664012455</v>
      </c>
      <c r="R3">
        <f>'AEO 2023 Table 34 Non-Mfg'!R41/SUM('AEO 2023 Table 34 Non-Mfg'!R41,'AEO 2023 Table 34 Non-Mfg'!R44)</f>
        <v>0.14378255011780408</v>
      </c>
      <c r="S3">
        <f>'AEO 2023 Table 34 Non-Mfg'!S41/SUM('AEO 2023 Table 34 Non-Mfg'!S41,'AEO 2023 Table 34 Non-Mfg'!S44)</f>
        <v>0.14378740769881587</v>
      </c>
      <c r="T3">
        <f>'AEO 2023 Table 34 Non-Mfg'!T41/SUM('AEO 2023 Table 34 Non-Mfg'!T41,'AEO 2023 Table 34 Non-Mfg'!T44)</f>
        <v>0.1438744332955067</v>
      </c>
      <c r="U3">
        <f>'AEO 2023 Table 34 Non-Mfg'!U41/SUM('AEO 2023 Table 34 Non-Mfg'!U41,'AEO 2023 Table 34 Non-Mfg'!U44)</f>
        <v>0.14252923221465855</v>
      </c>
      <c r="V3">
        <f>'AEO 2023 Table 34 Non-Mfg'!V41/SUM('AEO 2023 Table 34 Non-Mfg'!V41,'AEO 2023 Table 34 Non-Mfg'!V44)</f>
        <v>0.14280487479798379</v>
      </c>
      <c r="W3">
        <f>'AEO 2023 Table 34 Non-Mfg'!W41/SUM('AEO 2023 Table 34 Non-Mfg'!W41,'AEO 2023 Table 34 Non-Mfg'!W44)</f>
        <v>0.14287745541734898</v>
      </c>
      <c r="X3">
        <f>'AEO 2023 Table 34 Non-Mfg'!X41/SUM('AEO 2023 Table 34 Non-Mfg'!X41,'AEO 2023 Table 34 Non-Mfg'!X44)</f>
        <v>0.14300264895339751</v>
      </c>
      <c r="Y3">
        <f>'AEO 2023 Table 34 Non-Mfg'!Y41/SUM('AEO 2023 Table 34 Non-Mfg'!Y41,'AEO 2023 Table 34 Non-Mfg'!Y44)</f>
        <v>0.14319130477960737</v>
      </c>
      <c r="Z3">
        <f>'AEO 2023 Table 34 Non-Mfg'!Z41/SUM('AEO 2023 Table 34 Non-Mfg'!Z41,'AEO 2023 Table 34 Non-Mfg'!Z44)</f>
        <v>0.14302836912914757</v>
      </c>
      <c r="AA3">
        <f>'AEO 2023 Table 34 Non-Mfg'!AA41/SUM('AEO 2023 Table 34 Non-Mfg'!AA41,'AEO 2023 Table 34 Non-Mfg'!AA44)</f>
        <v>0.14290692801611221</v>
      </c>
      <c r="AB3">
        <f>'AEO 2023 Table 34 Non-Mfg'!AB41/SUM('AEO 2023 Table 34 Non-Mfg'!AB41,'AEO 2023 Table 34 Non-Mfg'!AB44)</f>
        <v>0.14306641040070986</v>
      </c>
      <c r="AC3">
        <f>'AEO 2023 Table 34 Non-Mfg'!AC41/SUM('AEO 2023 Table 34 Non-Mfg'!AC41,'AEO 2023 Table 34 Non-Mfg'!AC44)</f>
        <v>0.14354276846159456</v>
      </c>
      <c r="AD3">
        <f>'AEO 2023 Table 34 Non-Mfg'!AD41/SUM('AEO 2023 Table 34 Non-Mfg'!AD41,'AEO 2023 Table 34 Non-Mfg'!AD44)</f>
        <v>0.14361709768574868</v>
      </c>
      <c r="AE3">
        <f>'AEO 2023 Table 34 Non-Mfg'!AE41/SUM('AEO 2023 Table 34 Non-Mfg'!AE41,'AEO 2023 Table 34 Non-Mfg'!AE44)</f>
        <v>0.14366710527866264</v>
      </c>
    </row>
    <row r="4" spans="1:33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0.22754872072934393</v>
      </c>
      <c r="D4">
        <f>'AEO 2023 Table 34 Non-Mfg'!D41/SUM('AEO 2023 Table 34 Non-Mfg'!D41,'AEO 2023 Table 34 Non-Mfg'!D44)</f>
        <v>0.21821554505092913</v>
      </c>
      <c r="E4">
        <f>'AEO 2023 Table 34 Non-Mfg'!E41/SUM('AEO 2023 Table 34 Non-Mfg'!E41,'AEO 2023 Table 34 Non-Mfg'!E44)</f>
        <v>0.2034319456413558</v>
      </c>
      <c r="F4">
        <f>'AEO 2023 Table 34 Non-Mfg'!F41/SUM('AEO 2023 Table 34 Non-Mfg'!F41,'AEO 2023 Table 34 Non-Mfg'!F44)</f>
        <v>0.19540876945336075</v>
      </c>
      <c r="G4">
        <f>'AEO 2023 Table 34 Non-Mfg'!G41/SUM('AEO 2023 Table 34 Non-Mfg'!G41,'AEO 2023 Table 34 Non-Mfg'!G44)</f>
        <v>0.18709850315203114</v>
      </c>
      <c r="H4">
        <f>'AEO 2023 Table 34 Non-Mfg'!H41/SUM('AEO 2023 Table 34 Non-Mfg'!H41,'AEO 2023 Table 34 Non-Mfg'!H44)</f>
        <v>0.17946090931353226</v>
      </c>
      <c r="I4">
        <f>'AEO 2023 Table 34 Non-Mfg'!I41/SUM('AEO 2023 Table 34 Non-Mfg'!I41,'AEO 2023 Table 34 Non-Mfg'!I44)</f>
        <v>0.17199631325633863</v>
      </c>
      <c r="J4">
        <f>'AEO 2023 Table 34 Non-Mfg'!J41/SUM('AEO 2023 Table 34 Non-Mfg'!J41,'AEO 2023 Table 34 Non-Mfg'!J44)</f>
        <v>0.16584137453925077</v>
      </c>
      <c r="K4">
        <f>'AEO 2023 Table 34 Non-Mfg'!K41/SUM('AEO 2023 Table 34 Non-Mfg'!K41,'AEO 2023 Table 34 Non-Mfg'!K44)</f>
        <v>0.16066948277944129</v>
      </c>
      <c r="L4">
        <f>'AEO 2023 Table 34 Non-Mfg'!L41/SUM('AEO 2023 Table 34 Non-Mfg'!L41,'AEO 2023 Table 34 Non-Mfg'!L44)</f>
        <v>0.15439162543742335</v>
      </c>
      <c r="M4">
        <f>'AEO 2023 Table 34 Non-Mfg'!M41/SUM('AEO 2023 Table 34 Non-Mfg'!M41,'AEO 2023 Table 34 Non-Mfg'!M44)</f>
        <v>0.14871887291026534</v>
      </c>
      <c r="N4">
        <f>'AEO 2023 Table 34 Non-Mfg'!N41/SUM('AEO 2023 Table 34 Non-Mfg'!N41,'AEO 2023 Table 34 Non-Mfg'!N44)</f>
        <v>0.1464545466407047</v>
      </c>
      <c r="O4">
        <f>'AEO 2023 Table 34 Non-Mfg'!O41/SUM('AEO 2023 Table 34 Non-Mfg'!O41,'AEO 2023 Table 34 Non-Mfg'!O44)</f>
        <v>0.14495516679382806</v>
      </c>
      <c r="P4">
        <f>'AEO 2023 Table 34 Non-Mfg'!P41/SUM('AEO 2023 Table 34 Non-Mfg'!P41,'AEO 2023 Table 34 Non-Mfg'!P44)</f>
        <v>0.14445120488067939</v>
      </c>
      <c r="Q4">
        <f>'AEO 2023 Table 34 Non-Mfg'!Q41/SUM('AEO 2023 Table 34 Non-Mfg'!Q41,'AEO 2023 Table 34 Non-Mfg'!Q44)</f>
        <v>0.1440651664012455</v>
      </c>
      <c r="R4">
        <f>'AEO 2023 Table 34 Non-Mfg'!R41/SUM('AEO 2023 Table 34 Non-Mfg'!R41,'AEO 2023 Table 34 Non-Mfg'!R44)</f>
        <v>0.14378255011780408</v>
      </c>
      <c r="S4">
        <f>'AEO 2023 Table 34 Non-Mfg'!S41/SUM('AEO 2023 Table 34 Non-Mfg'!S41,'AEO 2023 Table 34 Non-Mfg'!S44)</f>
        <v>0.14378740769881587</v>
      </c>
      <c r="T4">
        <f>'AEO 2023 Table 34 Non-Mfg'!T41/SUM('AEO 2023 Table 34 Non-Mfg'!T41,'AEO 2023 Table 34 Non-Mfg'!T44)</f>
        <v>0.1438744332955067</v>
      </c>
      <c r="U4">
        <f>'AEO 2023 Table 34 Non-Mfg'!U41/SUM('AEO 2023 Table 34 Non-Mfg'!U41,'AEO 2023 Table 34 Non-Mfg'!U44)</f>
        <v>0.14252923221465855</v>
      </c>
      <c r="V4">
        <f>'AEO 2023 Table 34 Non-Mfg'!V41/SUM('AEO 2023 Table 34 Non-Mfg'!V41,'AEO 2023 Table 34 Non-Mfg'!V44)</f>
        <v>0.14280487479798379</v>
      </c>
      <c r="W4">
        <f>'AEO 2023 Table 34 Non-Mfg'!W41/SUM('AEO 2023 Table 34 Non-Mfg'!W41,'AEO 2023 Table 34 Non-Mfg'!W44)</f>
        <v>0.14287745541734898</v>
      </c>
      <c r="X4">
        <f>'AEO 2023 Table 34 Non-Mfg'!X41/SUM('AEO 2023 Table 34 Non-Mfg'!X41,'AEO 2023 Table 34 Non-Mfg'!X44)</f>
        <v>0.14300264895339751</v>
      </c>
      <c r="Y4">
        <f>'AEO 2023 Table 34 Non-Mfg'!Y41/SUM('AEO 2023 Table 34 Non-Mfg'!Y41,'AEO 2023 Table 34 Non-Mfg'!Y44)</f>
        <v>0.14319130477960737</v>
      </c>
      <c r="Z4">
        <f>'AEO 2023 Table 34 Non-Mfg'!Z41/SUM('AEO 2023 Table 34 Non-Mfg'!Z41,'AEO 2023 Table 34 Non-Mfg'!Z44)</f>
        <v>0.14302836912914757</v>
      </c>
      <c r="AA4">
        <f>'AEO 2023 Table 34 Non-Mfg'!AA41/SUM('AEO 2023 Table 34 Non-Mfg'!AA41,'AEO 2023 Table 34 Non-Mfg'!AA44)</f>
        <v>0.14290692801611221</v>
      </c>
      <c r="AB4">
        <f>'AEO 2023 Table 34 Non-Mfg'!AB41/SUM('AEO 2023 Table 34 Non-Mfg'!AB41,'AEO 2023 Table 34 Non-Mfg'!AB44)</f>
        <v>0.14306641040070986</v>
      </c>
      <c r="AC4">
        <f>'AEO 2023 Table 34 Non-Mfg'!AC41/SUM('AEO 2023 Table 34 Non-Mfg'!AC41,'AEO 2023 Table 34 Non-Mfg'!AC44)</f>
        <v>0.14354276846159456</v>
      </c>
      <c r="AD4">
        <f>'AEO 2023 Table 34 Non-Mfg'!AD41/SUM('AEO 2023 Table 34 Non-Mfg'!AD41,'AEO 2023 Table 34 Non-Mfg'!AD44)</f>
        <v>0.14361709768574868</v>
      </c>
      <c r="AE4">
        <f>'AEO 2023 Table 34 Non-Mfg'!AE41/SUM('AEO 2023 Table 34 Non-Mfg'!AE41,'AEO 2023 Table 34 Non-Mfg'!AE44)</f>
        <v>0.14366710527866264</v>
      </c>
    </row>
    <row r="5" spans="1:33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0.22754872072934393</v>
      </c>
      <c r="D5">
        <f>'AEO 2023 Table 34 Non-Mfg'!D41/SUM('AEO 2023 Table 34 Non-Mfg'!D41,'AEO 2023 Table 34 Non-Mfg'!D44)</f>
        <v>0.21821554505092913</v>
      </c>
      <c r="E5">
        <f>'AEO 2023 Table 34 Non-Mfg'!E41/SUM('AEO 2023 Table 34 Non-Mfg'!E41,'AEO 2023 Table 34 Non-Mfg'!E44)</f>
        <v>0.2034319456413558</v>
      </c>
      <c r="F5">
        <f>'AEO 2023 Table 34 Non-Mfg'!F41/SUM('AEO 2023 Table 34 Non-Mfg'!F41,'AEO 2023 Table 34 Non-Mfg'!F44)</f>
        <v>0.19540876945336075</v>
      </c>
      <c r="G5">
        <f>'AEO 2023 Table 34 Non-Mfg'!G41/SUM('AEO 2023 Table 34 Non-Mfg'!G41,'AEO 2023 Table 34 Non-Mfg'!G44)</f>
        <v>0.18709850315203114</v>
      </c>
      <c r="H5">
        <f>'AEO 2023 Table 34 Non-Mfg'!H41/SUM('AEO 2023 Table 34 Non-Mfg'!H41,'AEO 2023 Table 34 Non-Mfg'!H44)</f>
        <v>0.17946090931353226</v>
      </c>
      <c r="I5">
        <f>'AEO 2023 Table 34 Non-Mfg'!I41/SUM('AEO 2023 Table 34 Non-Mfg'!I41,'AEO 2023 Table 34 Non-Mfg'!I44)</f>
        <v>0.17199631325633863</v>
      </c>
      <c r="J5">
        <f>'AEO 2023 Table 34 Non-Mfg'!J41/SUM('AEO 2023 Table 34 Non-Mfg'!J41,'AEO 2023 Table 34 Non-Mfg'!J44)</f>
        <v>0.16584137453925077</v>
      </c>
      <c r="K5">
        <f>'AEO 2023 Table 34 Non-Mfg'!K41/SUM('AEO 2023 Table 34 Non-Mfg'!K41,'AEO 2023 Table 34 Non-Mfg'!K44)</f>
        <v>0.16066948277944129</v>
      </c>
      <c r="L5">
        <f>'AEO 2023 Table 34 Non-Mfg'!L41/SUM('AEO 2023 Table 34 Non-Mfg'!L41,'AEO 2023 Table 34 Non-Mfg'!L44)</f>
        <v>0.15439162543742335</v>
      </c>
      <c r="M5">
        <f>'AEO 2023 Table 34 Non-Mfg'!M41/SUM('AEO 2023 Table 34 Non-Mfg'!M41,'AEO 2023 Table 34 Non-Mfg'!M44)</f>
        <v>0.14871887291026534</v>
      </c>
      <c r="N5">
        <f>'AEO 2023 Table 34 Non-Mfg'!N41/SUM('AEO 2023 Table 34 Non-Mfg'!N41,'AEO 2023 Table 34 Non-Mfg'!N44)</f>
        <v>0.1464545466407047</v>
      </c>
      <c r="O5">
        <f>'AEO 2023 Table 34 Non-Mfg'!O41/SUM('AEO 2023 Table 34 Non-Mfg'!O41,'AEO 2023 Table 34 Non-Mfg'!O44)</f>
        <v>0.14495516679382806</v>
      </c>
      <c r="P5">
        <f>'AEO 2023 Table 34 Non-Mfg'!P41/SUM('AEO 2023 Table 34 Non-Mfg'!P41,'AEO 2023 Table 34 Non-Mfg'!P44)</f>
        <v>0.14445120488067939</v>
      </c>
      <c r="Q5">
        <f>'AEO 2023 Table 34 Non-Mfg'!Q41/SUM('AEO 2023 Table 34 Non-Mfg'!Q41,'AEO 2023 Table 34 Non-Mfg'!Q44)</f>
        <v>0.1440651664012455</v>
      </c>
      <c r="R5">
        <f>'AEO 2023 Table 34 Non-Mfg'!R41/SUM('AEO 2023 Table 34 Non-Mfg'!R41,'AEO 2023 Table 34 Non-Mfg'!R44)</f>
        <v>0.14378255011780408</v>
      </c>
      <c r="S5">
        <f>'AEO 2023 Table 34 Non-Mfg'!S41/SUM('AEO 2023 Table 34 Non-Mfg'!S41,'AEO 2023 Table 34 Non-Mfg'!S44)</f>
        <v>0.14378740769881587</v>
      </c>
      <c r="T5">
        <f>'AEO 2023 Table 34 Non-Mfg'!T41/SUM('AEO 2023 Table 34 Non-Mfg'!T41,'AEO 2023 Table 34 Non-Mfg'!T44)</f>
        <v>0.1438744332955067</v>
      </c>
      <c r="U5">
        <f>'AEO 2023 Table 34 Non-Mfg'!U41/SUM('AEO 2023 Table 34 Non-Mfg'!U41,'AEO 2023 Table 34 Non-Mfg'!U44)</f>
        <v>0.14252923221465855</v>
      </c>
      <c r="V5">
        <f>'AEO 2023 Table 34 Non-Mfg'!V41/SUM('AEO 2023 Table 34 Non-Mfg'!V41,'AEO 2023 Table 34 Non-Mfg'!V44)</f>
        <v>0.14280487479798379</v>
      </c>
      <c r="W5">
        <f>'AEO 2023 Table 34 Non-Mfg'!W41/SUM('AEO 2023 Table 34 Non-Mfg'!W41,'AEO 2023 Table 34 Non-Mfg'!W44)</f>
        <v>0.14287745541734898</v>
      </c>
      <c r="X5">
        <f>'AEO 2023 Table 34 Non-Mfg'!X41/SUM('AEO 2023 Table 34 Non-Mfg'!X41,'AEO 2023 Table 34 Non-Mfg'!X44)</f>
        <v>0.14300264895339751</v>
      </c>
      <c r="Y5">
        <f>'AEO 2023 Table 34 Non-Mfg'!Y41/SUM('AEO 2023 Table 34 Non-Mfg'!Y41,'AEO 2023 Table 34 Non-Mfg'!Y44)</f>
        <v>0.14319130477960737</v>
      </c>
      <c r="Z5">
        <f>'AEO 2023 Table 34 Non-Mfg'!Z41/SUM('AEO 2023 Table 34 Non-Mfg'!Z41,'AEO 2023 Table 34 Non-Mfg'!Z44)</f>
        <v>0.14302836912914757</v>
      </c>
      <c r="AA5">
        <f>'AEO 2023 Table 34 Non-Mfg'!AA41/SUM('AEO 2023 Table 34 Non-Mfg'!AA41,'AEO 2023 Table 34 Non-Mfg'!AA44)</f>
        <v>0.14290692801611221</v>
      </c>
      <c r="AB5">
        <f>'AEO 2023 Table 34 Non-Mfg'!AB41/SUM('AEO 2023 Table 34 Non-Mfg'!AB41,'AEO 2023 Table 34 Non-Mfg'!AB44)</f>
        <v>0.14306641040070986</v>
      </c>
      <c r="AC5">
        <f>'AEO 2023 Table 34 Non-Mfg'!AC41/SUM('AEO 2023 Table 34 Non-Mfg'!AC41,'AEO 2023 Table 34 Non-Mfg'!AC44)</f>
        <v>0.14354276846159456</v>
      </c>
      <c r="AD5">
        <f>'AEO 2023 Table 34 Non-Mfg'!AD41/SUM('AEO 2023 Table 34 Non-Mfg'!AD41,'AEO 2023 Table 34 Non-Mfg'!AD44)</f>
        <v>0.14361709768574868</v>
      </c>
      <c r="AE5">
        <f>'AEO 2023 Table 34 Non-Mfg'!AE41/SUM('AEO 2023 Table 34 Non-Mfg'!AE41,'AEO 2023 Table 34 Non-Mfg'!AE44)</f>
        <v>0.14366710527866264</v>
      </c>
    </row>
    <row r="6" spans="1:33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6.4464590666588398E-2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3.8717307517998456E-2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6.4570222240295141E-2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7.4361844666760504E-2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9.5905839464548004E-2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0.11315114896758455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0.12343721006665058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0.11237235026801715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0.10162325603697482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9.4080692642151881E-2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8.897721758512056E-2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8.4909894671805208E-2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8.2244654007534279E-2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8.0023445569065058E-2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7.9028631723597004E-2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7.5120299061778237E-2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7.2074139737781304E-2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7.1106019135078857E-2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6.9598553494131285E-2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6.8480444727998205E-2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6.7420201802116483E-2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6.6111649677051701E-2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6.5381986402134079E-2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6.4998871936368177E-2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6.405173861018662E-2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6.259542471914839E-2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6.209423184410115E-2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6.1770203146355736E-2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6.1515232539938257E-2</v>
      </c>
    </row>
    <row r="7" spans="1:33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6.4464590666588398E-2</v>
      </c>
      <c r="D7">
        <f>'AEO 2023 Table 33 Other Mfg'!D43/SUM('AEO 2023 Table 33 Other Mfg'!D43,'AEO 2023 Table 33 Other Mfg'!D45)</f>
        <v>3.8717307517998456E-2</v>
      </c>
      <c r="E7">
        <f>'AEO 2023 Table 33 Other Mfg'!E43/SUM('AEO 2023 Table 33 Other Mfg'!E43,'AEO 2023 Table 33 Other Mfg'!E45)</f>
        <v>6.4570222240295141E-2</v>
      </c>
      <c r="F7">
        <f>'AEO 2023 Table 33 Other Mfg'!F43/SUM('AEO 2023 Table 33 Other Mfg'!F43,'AEO 2023 Table 33 Other Mfg'!F45)</f>
        <v>7.4361844666760504E-2</v>
      </c>
      <c r="G7">
        <f>'AEO 2023 Table 33 Other Mfg'!G43/SUM('AEO 2023 Table 33 Other Mfg'!G43,'AEO 2023 Table 33 Other Mfg'!G45)</f>
        <v>9.5905839464548004E-2</v>
      </c>
      <c r="H7">
        <f>'AEO 2023 Table 33 Other Mfg'!H43/SUM('AEO 2023 Table 33 Other Mfg'!H43,'AEO 2023 Table 33 Other Mfg'!H45)</f>
        <v>0.11315114896758455</v>
      </c>
      <c r="I7">
        <f>'AEO 2023 Table 33 Other Mfg'!I43/SUM('AEO 2023 Table 33 Other Mfg'!I43,'AEO 2023 Table 33 Other Mfg'!I45)</f>
        <v>0.12343721006665058</v>
      </c>
      <c r="J7">
        <f>'AEO 2023 Table 33 Other Mfg'!J43/SUM('AEO 2023 Table 33 Other Mfg'!J43,'AEO 2023 Table 33 Other Mfg'!J45)</f>
        <v>0.11237235026801716</v>
      </c>
      <c r="K7">
        <f>'AEO 2023 Table 33 Other Mfg'!K43/SUM('AEO 2023 Table 33 Other Mfg'!K43,'AEO 2023 Table 33 Other Mfg'!K45)</f>
        <v>0.10162325603697481</v>
      </c>
      <c r="L7">
        <f>'AEO 2023 Table 33 Other Mfg'!L43/SUM('AEO 2023 Table 33 Other Mfg'!L43,'AEO 2023 Table 33 Other Mfg'!L45)</f>
        <v>9.4080692642151881E-2</v>
      </c>
      <c r="M7">
        <f>'AEO 2023 Table 33 Other Mfg'!M43/SUM('AEO 2023 Table 33 Other Mfg'!M43,'AEO 2023 Table 33 Other Mfg'!M45)</f>
        <v>8.897721758512056E-2</v>
      </c>
      <c r="N7">
        <f>'AEO 2023 Table 33 Other Mfg'!N43/SUM('AEO 2023 Table 33 Other Mfg'!N43,'AEO 2023 Table 33 Other Mfg'!N45)</f>
        <v>8.4909894671805208E-2</v>
      </c>
      <c r="O7">
        <f>'AEO 2023 Table 33 Other Mfg'!O43/SUM('AEO 2023 Table 33 Other Mfg'!O43,'AEO 2023 Table 33 Other Mfg'!O45)</f>
        <v>8.2244654007534279E-2</v>
      </c>
      <c r="P7">
        <f>'AEO 2023 Table 33 Other Mfg'!P43/SUM('AEO 2023 Table 33 Other Mfg'!P43,'AEO 2023 Table 33 Other Mfg'!P45)</f>
        <v>8.0023445569065058E-2</v>
      </c>
      <c r="Q7">
        <f>'AEO 2023 Table 33 Other Mfg'!Q43/SUM('AEO 2023 Table 33 Other Mfg'!Q43,'AEO 2023 Table 33 Other Mfg'!Q45)</f>
        <v>7.9028631723597004E-2</v>
      </c>
      <c r="R7">
        <f>'AEO 2023 Table 33 Other Mfg'!R43/SUM('AEO 2023 Table 33 Other Mfg'!R43,'AEO 2023 Table 33 Other Mfg'!R45)</f>
        <v>7.5120299061778223E-2</v>
      </c>
      <c r="S7">
        <f>'AEO 2023 Table 33 Other Mfg'!S43/SUM('AEO 2023 Table 33 Other Mfg'!S43,'AEO 2023 Table 33 Other Mfg'!S45)</f>
        <v>7.207413973778129E-2</v>
      </c>
      <c r="T7">
        <f>'AEO 2023 Table 33 Other Mfg'!T43/SUM('AEO 2023 Table 33 Other Mfg'!T43,'AEO 2023 Table 33 Other Mfg'!T45)</f>
        <v>7.1106019135078843E-2</v>
      </c>
      <c r="U7">
        <f>'AEO 2023 Table 33 Other Mfg'!U43/SUM('AEO 2023 Table 33 Other Mfg'!U43,'AEO 2023 Table 33 Other Mfg'!U45)</f>
        <v>6.9598553494131285E-2</v>
      </c>
      <c r="V7">
        <f>'AEO 2023 Table 33 Other Mfg'!V43/SUM('AEO 2023 Table 33 Other Mfg'!V43,'AEO 2023 Table 33 Other Mfg'!V45)</f>
        <v>6.8480444727998205E-2</v>
      </c>
      <c r="W7">
        <f>'AEO 2023 Table 33 Other Mfg'!W43/SUM('AEO 2023 Table 33 Other Mfg'!W43,'AEO 2023 Table 33 Other Mfg'!W45)</f>
        <v>6.7420201802116483E-2</v>
      </c>
      <c r="X7">
        <f>'AEO 2023 Table 33 Other Mfg'!X43/SUM('AEO 2023 Table 33 Other Mfg'!X43,'AEO 2023 Table 33 Other Mfg'!X45)</f>
        <v>6.6111649677051701E-2</v>
      </c>
      <c r="Y7">
        <f>'AEO 2023 Table 33 Other Mfg'!Y43/SUM('AEO 2023 Table 33 Other Mfg'!Y43,'AEO 2023 Table 33 Other Mfg'!Y45)</f>
        <v>6.5381986402134079E-2</v>
      </c>
      <c r="Z7">
        <f>'AEO 2023 Table 33 Other Mfg'!Z43/SUM('AEO 2023 Table 33 Other Mfg'!Z43,'AEO 2023 Table 33 Other Mfg'!Z45)</f>
        <v>6.4998871936368177E-2</v>
      </c>
      <c r="AA7">
        <f>'AEO 2023 Table 33 Other Mfg'!AA43/SUM('AEO 2023 Table 33 Other Mfg'!AA43,'AEO 2023 Table 33 Other Mfg'!AA45)</f>
        <v>6.4051738610186607E-2</v>
      </c>
      <c r="AB7">
        <f>'AEO 2023 Table 33 Other Mfg'!AB43/SUM('AEO 2023 Table 33 Other Mfg'!AB43,'AEO 2023 Table 33 Other Mfg'!AB45)</f>
        <v>6.259542471914839E-2</v>
      </c>
      <c r="AC7">
        <f>'AEO 2023 Table 33 Other Mfg'!AC43/SUM('AEO 2023 Table 33 Other Mfg'!AC43,'AEO 2023 Table 33 Other Mfg'!AC45)</f>
        <v>6.2094231844101157E-2</v>
      </c>
      <c r="AD7">
        <f>'AEO 2023 Table 33 Other Mfg'!AD43/SUM('AEO 2023 Table 33 Other Mfg'!AD43,'AEO 2023 Table 33 Other Mfg'!AD45)</f>
        <v>6.1770203146355729E-2</v>
      </c>
      <c r="AE7">
        <f>'AEO 2023 Table 33 Other Mfg'!AE43/SUM('AEO 2023 Table 33 Other Mfg'!AE43,'AEO 2023 Table 33 Other Mfg'!AE45)</f>
        <v>6.1515232539938257E-2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Chemicals'!C19/SUM('AEO 2022 Table 27 Chemicals'!C19,'AEO 2022 Table 27 Chemicals'!C23)</f>
        <v>1.2179932226479831E-2</v>
      </c>
      <c r="C11">
        <f>'AEO 2023 Table 27 Chemicals'!C19/SUM('AEO 2023 Table 27 Chemicals'!C19,'AEO 2023 Table 27 Chemicals'!C23)</f>
        <v>1.3407610518240298E-2</v>
      </c>
      <c r="D11">
        <f>'AEO 2023 Table 27 Chemicals'!D19/SUM('AEO 2023 Table 27 Chemicals'!D19,'AEO 2023 Table 27 Chemicals'!D23)</f>
        <v>1.2098132561094719E-2</v>
      </c>
      <c r="E11">
        <f>'AEO 2023 Table 27 Chemicals'!E19/SUM('AEO 2023 Table 27 Chemicals'!E19,'AEO 2023 Table 27 Chemicals'!E23)</f>
        <v>1.1891964775767186E-2</v>
      </c>
      <c r="F11">
        <f>'AEO 2023 Table 27 Chemicals'!F19/SUM('AEO 2023 Table 27 Chemicals'!F19,'AEO 2023 Table 27 Chemicals'!F23)</f>
        <v>1.1257356297620881E-2</v>
      </c>
      <c r="G11">
        <f>'AEO 2023 Table 27 Chemicals'!G19/SUM('AEO 2023 Table 27 Chemicals'!G19,'AEO 2023 Table 27 Chemicals'!G23)</f>
        <v>1.0730034765397982E-2</v>
      </c>
      <c r="H11">
        <f>'AEO 2023 Table 27 Chemicals'!H19/SUM('AEO 2023 Table 27 Chemicals'!H19,'AEO 2023 Table 27 Chemicals'!H23)</f>
        <v>1.0225798882412504E-2</v>
      </c>
      <c r="I11">
        <f>'AEO 2023 Table 27 Chemicals'!I19/SUM('AEO 2023 Table 27 Chemicals'!I19,'AEO 2023 Table 27 Chemicals'!I23)</f>
        <v>9.7344564039103815E-3</v>
      </c>
      <c r="J11">
        <f>'AEO 2023 Table 27 Chemicals'!J19/SUM('AEO 2023 Table 27 Chemicals'!J19,'AEO 2023 Table 27 Chemicals'!J23)</f>
        <v>9.2487575500925841E-3</v>
      </c>
      <c r="K11">
        <f>'AEO 2023 Table 27 Chemicals'!K19/SUM('AEO 2023 Table 27 Chemicals'!K19,'AEO 2023 Table 27 Chemicals'!K23)</f>
        <v>8.8503260514010175E-3</v>
      </c>
      <c r="L11">
        <f>'AEO 2023 Table 27 Chemicals'!L19/SUM('AEO 2023 Table 27 Chemicals'!L19,'AEO 2023 Table 27 Chemicals'!L23)</f>
        <v>8.5293848674967473E-3</v>
      </c>
      <c r="M11">
        <f>'AEO 2023 Table 27 Chemicals'!M19/SUM('AEO 2023 Table 27 Chemicals'!M19,'AEO 2023 Table 27 Chemicals'!M23)</f>
        <v>8.2965474511279749E-3</v>
      </c>
      <c r="N11">
        <f>'AEO 2023 Table 27 Chemicals'!N19/SUM('AEO 2023 Table 27 Chemicals'!N19,'AEO 2023 Table 27 Chemicals'!N23)</f>
        <v>8.1579722692803874E-3</v>
      </c>
      <c r="O11">
        <f>'AEO 2023 Table 27 Chemicals'!O19/SUM('AEO 2023 Table 27 Chemicals'!O19,'AEO 2023 Table 27 Chemicals'!O23)</f>
        <v>8.1008633732732177E-3</v>
      </c>
      <c r="P11">
        <f>'AEO 2023 Table 27 Chemicals'!P19/SUM('AEO 2023 Table 27 Chemicals'!P19,'AEO 2023 Table 27 Chemicals'!P23)</f>
        <v>8.0900903069851433E-3</v>
      </c>
      <c r="Q11">
        <f>'AEO 2023 Table 27 Chemicals'!Q19/SUM('AEO 2023 Table 27 Chemicals'!Q19,'AEO 2023 Table 27 Chemicals'!Q23)</f>
        <v>8.0863442256864666E-3</v>
      </c>
      <c r="R11">
        <f>'AEO 2023 Table 27 Chemicals'!R19/SUM('AEO 2023 Table 27 Chemicals'!R19,'AEO 2023 Table 27 Chemicals'!R23)</f>
        <v>8.076326063343419E-3</v>
      </c>
      <c r="S11">
        <f>'AEO 2023 Table 27 Chemicals'!S19/SUM('AEO 2023 Table 27 Chemicals'!S19,'AEO 2023 Table 27 Chemicals'!S23)</f>
        <v>8.0314409657976007E-3</v>
      </c>
      <c r="T11">
        <f>'AEO 2023 Table 27 Chemicals'!T19/SUM('AEO 2023 Table 27 Chemicals'!T19,'AEO 2023 Table 27 Chemicals'!T23)</f>
        <v>7.9855052619932729E-3</v>
      </c>
      <c r="U11">
        <f>'AEO 2023 Table 27 Chemicals'!U19/SUM('AEO 2023 Table 27 Chemicals'!U19,'AEO 2023 Table 27 Chemicals'!U23)</f>
        <v>7.9848595917032805E-3</v>
      </c>
      <c r="V11">
        <f>'AEO 2023 Table 27 Chemicals'!V19/SUM('AEO 2023 Table 27 Chemicals'!V19,'AEO 2023 Table 27 Chemicals'!V23)</f>
        <v>7.9773544716576529E-3</v>
      </c>
      <c r="W11">
        <f>'AEO 2023 Table 27 Chemicals'!W19/SUM('AEO 2023 Table 27 Chemicals'!W19,'AEO 2023 Table 27 Chemicals'!W23)</f>
        <v>7.9655225713987712E-3</v>
      </c>
      <c r="X11">
        <f>'AEO 2023 Table 27 Chemicals'!X19/SUM('AEO 2023 Table 27 Chemicals'!X19,'AEO 2023 Table 27 Chemicals'!X23)</f>
        <v>7.9526822965960524E-3</v>
      </c>
      <c r="Y11">
        <f>'AEO 2023 Table 27 Chemicals'!Y19/SUM('AEO 2023 Table 27 Chemicals'!Y19,'AEO 2023 Table 27 Chemicals'!Y23)</f>
        <v>7.940465131334647E-3</v>
      </c>
      <c r="Z11">
        <f>'AEO 2023 Table 27 Chemicals'!Z19/SUM('AEO 2023 Table 27 Chemicals'!Z19,'AEO 2023 Table 27 Chemicals'!Z23)</f>
        <v>7.9310670519892115E-3</v>
      </c>
      <c r="AA11">
        <f>'AEO 2023 Table 27 Chemicals'!AA19/SUM('AEO 2023 Table 27 Chemicals'!AA19,'AEO 2023 Table 27 Chemicals'!AA23)</f>
        <v>7.9152221857072495E-3</v>
      </c>
      <c r="AB11">
        <f>'AEO 2023 Table 27 Chemicals'!AB19/SUM('AEO 2023 Table 27 Chemicals'!AB19,'AEO 2023 Table 27 Chemicals'!AB23)</f>
        <v>7.899430378921983E-3</v>
      </c>
      <c r="AC11">
        <f>'AEO 2023 Table 27 Chemicals'!AC19/SUM('AEO 2023 Table 27 Chemicals'!AC19,'AEO 2023 Table 27 Chemicals'!AC23)</f>
        <v>7.8883272112907857E-3</v>
      </c>
      <c r="AD11">
        <f>'AEO 2023 Table 27 Chemicals'!AD19/SUM('AEO 2023 Table 27 Chemicals'!AD19,'AEO 2023 Table 27 Chemicals'!AD23)</f>
        <v>7.8622378365736708E-3</v>
      </c>
      <c r="AE11">
        <f>'AEO 2023 Table 27 Chemicals'!AE19/SUM('AEO 2023 Table 27 Chemicals'!AE19,'AEO 2023 Table 27 Chemicals'!AE23)</f>
        <v>7.8314648496761435E-3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6.4464590666588398E-2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3.8717307517998456E-2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6.4570222240295141E-2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7.4361844666760504E-2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9.5905839464548004E-2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0.11315114896758455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0.12343721006665058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0.11237235026801715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0.10162325603697481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9.4080692642151881E-2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8.897721758512056E-2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8.4909894671805208E-2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8.2244654007534279E-2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8.0023445569065058E-2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7.902863172359699E-2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7.5120299061778223E-2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7.2074139737781304E-2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7.1106019135078857E-2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6.9598553494131285E-2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6.8480444727998205E-2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6.7420201802116483E-2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6.6111649677051701E-2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6.5381986402134079E-2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6.4998871936368177E-2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6.4051738610186607E-2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6.259542471914839E-2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6.2094231844101157E-2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6.1770203146355736E-2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6.1515232539938264E-2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6.4464590666588398E-2</v>
      </c>
      <c r="D23">
        <f>'AEO 2023 Table 33 Other Mfg'!D43/SUM('AEO 2023 Table 33 Other Mfg'!D43,'AEO 2023 Table 33 Other Mfg'!D45)</f>
        <v>3.8717307517998456E-2</v>
      </c>
      <c r="E23">
        <f>'AEO 2023 Table 33 Other Mfg'!E43/SUM('AEO 2023 Table 33 Other Mfg'!E43,'AEO 2023 Table 33 Other Mfg'!E45)</f>
        <v>6.4570222240295141E-2</v>
      </c>
      <c r="F23">
        <f>'AEO 2023 Table 33 Other Mfg'!F43/SUM('AEO 2023 Table 33 Other Mfg'!F43,'AEO 2023 Table 33 Other Mfg'!F45)</f>
        <v>7.4361844666760504E-2</v>
      </c>
      <c r="G23">
        <f>'AEO 2023 Table 33 Other Mfg'!G43/SUM('AEO 2023 Table 33 Other Mfg'!G43,'AEO 2023 Table 33 Other Mfg'!G45)</f>
        <v>9.5905839464548004E-2</v>
      </c>
      <c r="H23">
        <f>'AEO 2023 Table 33 Other Mfg'!H43/SUM('AEO 2023 Table 33 Other Mfg'!H43,'AEO 2023 Table 33 Other Mfg'!H45)</f>
        <v>0.11315114896758455</v>
      </c>
      <c r="I23">
        <f>'AEO 2023 Table 33 Other Mfg'!I43/SUM('AEO 2023 Table 33 Other Mfg'!I43,'AEO 2023 Table 33 Other Mfg'!I45)</f>
        <v>0.12343721006665058</v>
      </c>
      <c r="J23">
        <f>'AEO 2023 Table 33 Other Mfg'!J43/SUM('AEO 2023 Table 33 Other Mfg'!J43,'AEO 2023 Table 33 Other Mfg'!J45)</f>
        <v>0.11237235026801716</v>
      </c>
      <c r="K23">
        <f>'AEO 2023 Table 33 Other Mfg'!K43/SUM('AEO 2023 Table 33 Other Mfg'!K43,'AEO 2023 Table 33 Other Mfg'!K45)</f>
        <v>0.10162325603697481</v>
      </c>
      <c r="L23">
        <f>'AEO 2023 Table 33 Other Mfg'!L43/SUM('AEO 2023 Table 33 Other Mfg'!L43,'AEO 2023 Table 33 Other Mfg'!L45)</f>
        <v>9.4080692642151881E-2</v>
      </c>
      <c r="M23">
        <f>'AEO 2023 Table 33 Other Mfg'!M43/SUM('AEO 2023 Table 33 Other Mfg'!M43,'AEO 2023 Table 33 Other Mfg'!M45)</f>
        <v>8.897721758512056E-2</v>
      </c>
      <c r="N23">
        <f>'AEO 2023 Table 33 Other Mfg'!N43/SUM('AEO 2023 Table 33 Other Mfg'!N43,'AEO 2023 Table 33 Other Mfg'!N45)</f>
        <v>8.4909894671805208E-2</v>
      </c>
      <c r="O23">
        <f>'AEO 2023 Table 33 Other Mfg'!O43/SUM('AEO 2023 Table 33 Other Mfg'!O43,'AEO 2023 Table 33 Other Mfg'!O45)</f>
        <v>8.2244654007534279E-2</v>
      </c>
      <c r="P23">
        <f>'AEO 2023 Table 33 Other Mfg'!P43/SUM('AEO 2023 Table 33 Other Mfg'!P43,'AEO 2023 Table 33 Other Mfg'!P45)</f>
        <v>8.0023445569065058E-2</v>
      </c>
      <c r="Q23">
        <f>'AEO 2023 Table 33 Other Mfg'!Q43/SUM('AEO 2023 Table 33 Other Mfg'!Q43,'AEO 2023 Table 33 Other Mfg'!Q45)</f>
        <v>7.9028631723597004E-2</v>
      </c>
      <c r="R23">
        <f>'AEO 2023 Table 33 Other Mfg'!R43/SUM('AEO 2023 Table 33 Other Mfg'!R43,'AEO 2023 Table 33 Other Mfg'!R45)</f>
        <v>7.5120299061778223E-2</v>
      </c>
      <c r="S23">
        <f>'AEO 2023 Table 33 Other Mfg'!S43/SUM('AEO 2023 Table 33 Other Mfg'!S43,'AEO 2023 Table 33 Other Mfg'!S45)</f>
        <v>7.207413973778129E-2</v>
      </c>
      <c r="T23">
        <f>'AEO 2023 Table 33 Other Mfg'!T43/SUM('AEO 2023 Table 33 Other Mfg'!T43,'AEO 2023 Table 33 Other Mfg'!T45)</f>
        <v>7.1106019135078843E-2</v>
      </c>
      <c r="U23">
        <f>'AEO 2023 Table 33 Other Mfg'!U43/SUM('AEO 2023 Table 33 Other Mfg'!U43,'AEO 2023 Table 33 Other Mfg'!U45)</f>
        <v>6.9598553494131285E-2</v>
      </c>
      <c r="V23">
        <f>'AEO 2023 Table 33 Other Mfg'!V43/SUM('AEO 2023 Table 33 Other Mfg'!V43,'AEO 2023 Table 33 Other Mfg'!V45)</f>
        <v>6.8480444727998205E-2</v>
      </c>
      <c r="W23">
        <f>'AEO 2023 Table 33 Other Mfg'!W43/SUM('AEO 2023 Table 33 Other Mfg'!W43,'AEO 2023 Table 33 Other Mfg'!W45)</f>
        <v>6.7420201802116483E-2</v>
      </c>
      <c r="X23">
        <f>'AEO 2023 Table 33 Other Mfg'!X43/SUM('AEO 2023 Table 33 Other Mfg'!X43,'AEO 2023 Table 33 Other Mfg'!X45)</f>
        <v>6.6111649677051701E-2</v>
      </c>
      <c r="Y23">
        <f>'AEO 2023 Table 33 Other Mfg'!Y43/SUM('AEO 2023 Table 33 Other Mfg'!Y43,'AEO 2023 Table 33 Other Mfg'!Y45)</f>
        <v>6.5381986402134079E-2</v>
      </c>
      <c r="Z23">
        <f>'AEO 2023 Table 33 Other Mfg'!Z43/SUM('AEO 2023 Table 33 Other Mfg'!Z43,'AEO 2023 Table 33 Other Mfg'!Z45)</f>
        <v>6.4998871936368177E-2</v>
      </c>
      <c r="AA23">
        <f>'AEO 2023 Table 33 Other Mfg'!AA43/SUM('AEO 2023 Table 33 Other Mfg'!AA43,'AEO 2023 Table 33 Other Mfg'!AA45)</f>
        <v>6.4051738610186607E-2</v>
      </c>
      <c r="AB23">
        <f>'AEO 2023 Table 33 Other Mfg'!AB43/SUM('AEO 2023 Table 33 Other Mfg'!AB43,'AEO 2023 Table 33 Other Mfg'!AB45)</f>
        <v>6.259542471914839E-2</v>
      </c>
      <c r="AC23">
        <f>'AEO 2023 Table 33 Other Mfg'!AC43/SUM('AEO 2023 Table 33 Other Mfg'!AC43,'AEO 2023 Table 33 Other Mfg'!AC45)</f>
        <v>6.2094231844101157E-2</v>
      </c>
      <c r="AD23">
        <f>'AEO 2023 Table 33 Other Mfg'!AD43/SUM('AEO 2023 Table 33 Other Mfg'!AD43,'AEO 2023 Table 33 Other Mfg'!AD45)</f>
        <v>6.1770203146355729E-2</v>
      </c>
      <c r="AE23">
        <f>'AEO 2023 Table 33 Other Mfg'!AE43/SUM('AEO 2023 Table 33 Other Mfg'!AE43,'AEO 2023 Table 33 Other Mfg'!AE45)</f>
        <v>6.1515232539938257E-2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/>
  <cols>
    <col min="1" max="1" width="39.81640625" customWidth="1"/>
    <col min="2" max="31" width="12.5429687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>
      <c r="A11" t="s">
        <v>977</v>
      </c>
      <c r="B11">
        <f>'AEO 2022 Table 27 Chemicals'!C21/SUM('AEO 2022 Table 27 Chemicals'!C21,'AEO 2022 Table 27 Chemicals'!C31,'AEO 2022 Table 27 Chemicals'!C33)</f>
        <v>0</v>
      </c>
      <c r="C11">
        <f>'AEO 2023 Table 27 Chemicals'!C21/SUM('AEO 2023 Table 27 Chemicals'!C21,'AEO 2023 Table 27 Chemicals'!C31,'AEO 2023 Table 27 Chemicals'!C33)</f>
        <v>0</v>
      </c>
      <c r="D11">
        <f>'AEO 2023 Table 27 Chemicals'!D21/SUM('AEO 2023 Table 27 Chemicals'!D21,'AEO 2023 Table 27 Chemicals'!D31,'AEO 2023 Table 27 Chemicals'!D33)</f>
        <v>0</v>
      </c>
      <c r="E11">
        <f>'AEO 2023 Table 27 Chemicals'!E21/SUM('AEO 2023 Table 27 Chemicals'!E21,'AEO 2023 Table 27 Chemicals'!E31,'AEO 2023 Table 27 Chemicals'!E33)</f>
        <v>0</v>
      </c>
      <c r="F11">
        <f>'AEO 2023 Table 27 Chemicals'!F21/SUM('AEO 2023 Table 27 Chemicals'!F21,'AEO 2023 Table 27 Chemicals'!F31,'AEO 2023 Table 27 Chemicals'!F33)</f>
        <v>0</v>
      </c>
      <c r="G11">
        <f>'AEO 2023 Table 27 Chemicals'!G21/SUM('AEO 2023 Table 27 Chemicals'!G21,'AEO 2023 Table 27 Chemicals'!G31,'AEO 2023 Table 27 Chemicals'!G33)</f>
        <v>0</v>
      </c>
      <c r="H11">
        <f>'AEO 2023 Table 27 Chemicals'!H21/SUM('AEO 2023 Table 27 Chemicals'!H21,'AEO 2023 Table 27 Chemicals'!H31,'AEO 2023 Table 27 Chemicals'!H33)</f>
        <v>0</v>
      </c>
      <c r="I11">
        <f>'AEO 2023 Table 27 Chemicals'!I21/SUM('AEO 2023 Table 27 Chemicals'!I21,'AEO 2023 Table 27 Chemicals'!I31,'AEO 2023 Table 27 Chemicals'!I33)</f>
        <v>0</v>
      </c>
      <c r="J11">
        <f>'AEO 2023 Table 27 Chemicals'!J21/SUM('AEO 2023 Table 27 Chemicals'!J21,'AEO 2023 Table 27 Chemicals'!J31,'AEO 2023 Table 27 Chemicals'!J33)</f>
        <v>0</v>
      </c>
      <c r="K11">
        <f>'AEO 2023 Table 27 Chemicals'!K21/SUM('AEO 2023 Table 27 Chemicals'!K21,'AEO 2023 Table 27 Chemicals'!K31,'AEO 2023 Table 27 Chemicals'!K33)</f>
        <v>0</v>
      </c>
      <c r="L11">
        <f>'AEO 2023 Table 27 Chemicals'!L21/SUM('AEO 2023 Table 27 Chemicals'!L21,'AEO 2023 Table 27 Chemicals'!L31,'AEO 2023 Table 27 Chemicals'!L33)</f>
        <v>0</v>
      </c>
      <c r="M11">
        <f>'AEO 2023 Table 27 Chemicals'!M21/SUM('AEO 2023 Table 27 Chemicals'!M21,'AEO 2023 Table 27 Chemicals'!M31,'AEO 2023 Table 27 Chemicals'!M33)</f>
        <v>0</v>
      </c>
      <c r="N11">
        <f>'AEO 2023 Table 27 Chemicals'!N21/SUM('AEO 2023 Table 27 Chemicals'!N21,'AEO 2023 Table 27 Chemicals'!N31,'AEO 2023 Table 27 Chemicals'!N33)</f>
        <v>0</v>
      </c>
      <c r="O11">
        <f>'AEO 2023 Table 27 Chemicals'!O21/SUM('AEO 2023 Table 27 Chemicals'!O21,'AEO 2023 Table 27 Chemicals'!O31,'AEO 2023 Table 27 Chemicals'!O33)</f>
        <v>0</v>
      </c>
      <c r="P11">
        <f>'AEO 2023 Table 27 Chemicals'!P21/SUM('AEO 2023 Table 27 Chemicals'!P21,'AEO 2023 Table 27 Chemicals'!P31,'AEO 2023 Table 27 Chemicals'!P33)</f>
        <v>0</v>
      </c>
      <c r="Q11">
        <f>'AEO 2023 Table 27 Chemicals'!Q21/SUM('AEO 2023 Table 27 Chemicals'!Q21,'AEO 2023 Table 27 Chemicals'!Q31,'AEO 2023 Table 27 Chemicals'!Q33)</f>
        <v>0</v>
      </c>
      <c r="R11">
        <f>'AEO 2023 Table 27 Chemicals'!R21/SUM('AEO 2023 Table 27 Chemicals'!R21,'AEO 2023 Table 27 Chemicals'!R31,'AEO 2023 Table 27 Chemicals'!R33)</f>
        <v>0</v>
      </c>
      <c r="S11">
        <f>'AEO 2023 Table 27 Chemicals'!S21/SUM('AEO 2023 Table 27 Chemicals'!S21,'AEO 2023 Table 27 Chemicals'!S31,'AEO 2023 Table 27 Chemicals'!S33)</f>
        <v>0</v>
      </c>
      <c r="T11">
        <f>'AEO 2023 Table 27 Chemicals'!T21/SUM('AEO 2023 Table 27 Chemicals'!T21,'AEO 2023 Table 27 Chemicals'!T31,'AEO 2023 Table 27 Chemicals'!T33)</f>
        <v>0</v>
      </c>
      <c r="U11">
        <f>'AEO 2023 Table 27 Chemicals'!U21/SUM('AEO 2023 Table 27 Chemicals'!U21,'AEO 2023 Table 27 Chemicals'!U31,'AEO 2023 Table 27 Chemicals'!U33)</f>
        <v>0</v>
      </c>
      <c r="V11">
        <f>'AEO 2023 Table 27 Chemicals'!V21/SUM('AEO 2023 Table 27 Chemicals'!V21,'AEO 2023 Table 27 Chemicals'!V31,'AEO 2023 Table 27 Chemicals'!V33)</f>
        <v>0</v>
      </c>
      <c r="W11">
        <f>'AEO 2023 Table 27 Chemicals'!W21/SUM('AEO 2023 Table 27 Chemicals'!W21,'AEO 2023 Table 27 Chemicals'!W31,'AEO 2023 Table 27 Chemicals'!W33)</f>
        <v>0</v>
      </c>
      <c r="X11">
        <f>'AEO 2023 Table 27 Chemicals'!X21/SUM('AEO 2023 Table 27 Chemicals'!X21,'AEO 2023 Table 27 Chemicals'!X31,'AEO 2023 Table 27 Chemicals'!X33)</f>
        <v>0</v>
      </c>
      <c r="Y11">
        <f>'AEO 2023 Table 27 Chemicals'!Y21/SUM('AEO 2023 Table 27 Chemicals'!Y21,'AEO 2023 Table 27 Chemicals'!Y31,'AEO 2023 Table 27 Chemicals'!Y33)</f>
        <v>0</v>
      </c>
      <c r="Z11">
        <f>'AEO 2023 Table 27 Chemicals'!Z21/SUM('AEO 2023 Table 27 Chemicals'!Z21,'AEO 2023 Table 27 Chemicals'!Z31,'AEO 2023 Table 27 Chemicals'!Z33)</f>
        <v>0</v>
      </c>
      <c r="AA11">
        <f>'AEO 2023 Table 27 Chemicals'!AA21/SUM('AEO 2023 Table 27 Chemicals'!AA21,'AEO 2023 Table 27 Chemicals'!AA31,'AEO 2023 Table 27 Chemicals'!AA33)</f>
        <v>0</v>
      </c>
      <c r="AB11">
        <f>'AEO 2023 Table 27 Chemicals'!AB21/SUM('AEO 2023 Table 27 Chemicals'!AB21,'AEO 2023 Table 27 Chemicals'!AB31,'AEO 2023 Table 27 Chemicals'!AB33)</f>
        <v>0</v>
      </c>
      <c r="AC11">
        <f>'AEO 2023 Table 27 Chemicals'!AC21/SUM('AEO 2023 Table 27 Chemicals'!AC21,'AEO 2023 Table 27 Chemicals'!AC31,'AEO 2023 Table 27 Chemicals'!AC33)</f>
        <v>0</v>
      </c>
      <c r="AD11">
        <f>'AEO 2023 Table 27 Chemicals'!AD21/SUM('AEO 2023 Table 27 Chemicals'!AD21,'AEO 2023 Table 27 Chemicals'!AD31,'AEO 2023 Table 27 Chemicals'!AD33)</f>
        <v>0</v>
      </c>
      <c r="AE11">
        <f>'AEO 2023 Table 27 Chemicals'!AE21/SUM('AEO 2023 Table 27 Chemicals'!AE21,'AEO 2023 Table 27 Chemicals'!AE31,'AEO 2023 Table 27 Chemicals'!AE33)</f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F13" sqref="F13"/>
    </sheetView>
  </sheetViews>
  <sheetFormatPr defaultColWidth="9.1796875" defaultRowHeight="14.5"/>
  <cols>
    <col min="1" max="1" width="39.81640625" customWidth="1"/>
  </cols>
  <sheetData>
    <row r="1" spans="1:33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2014-03-20T21:01:41Z</dcterms:created>
  <dcterms:modified xsi:type="dcterms:W3CDTF">2024-11-22T22:53:29Z</dcterms:modified>
</cp:coreProperties>
</file>