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trans\SYFAFE\"/>
    </mc:Choice>
  </mc:AlternateContent>
  <xr:revisionPtr revIDLastSave="0" documentId="13_ncr:1_{476F0E54-514A-47E6-8EA6-10E696A548AB}" xr6:coauthVersionLast="47" xr6:coauthVersionMax="47" xr10:uidLastSave="{00000000-0000-0000-0000-000000000000}"/>
  <bookViews>
    <workbookView xWindow="750" yWindow="3150" windowWidth="23670" windowHeight="15620" tabRatio="742" firstSheet="14" activeTab="24" xr2:uid="{00000000-000D-0000-FFFF-FFFF00000000}"/>
  </bookViews>
  <sheets>
    <sheet name="About" sheetId="1" r:id="rId1"/>
    <sheet name="AEO 2021 7" sheetId="4" r:id="rId2"/>
    <sheet name="AEO 2021 35" sheetId="21" r:id="rId3"/>
    <sheet name="AEO 2021 36" sheetId="26" r:id="rId4"/>
    <sheet name="AEO 2021 37" sheetId="35" r:id="rId5"/>
    <sheet name="AEO 2021 38" sheetId="42" r:id="rId6"/>
    <sheet name="AEO 2021 39" sheetId="43" r:id="rId7"/>
    <sheet name="AEO 2021 40" sheetId="32" r:id="rId8"/>
    <sheet name="AEO 2021 41" sheetId="41" r:id="rId9"/>
    <sheet name="AEO 2021 43" sheetId="30" r:id="rId10"/>
    <sheet name="AEO 2021 46" sheetId="31" r:id="rId11"/>
    <sheet name="AEO 2021 47" sheetId="16" r:id="rId12"/>
    <sheet name="AEO 2021 48" sheetId="17" r:id="rId13"/>
    <sheet name="AEO 2021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About!$A$71</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9">#REF!</definedName>
    <definedName name="ti_tbl_50" localSheetId="24">#REF!</definedName>
    <definedName name="ti_tbl_50">#REF!</definedName>
    <definedName name="ti_tbl_69" localSheetId="19">#REF!</definedName>
    <definedName name="ti_tbl_69" localSheetId="24">#REF!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4" l="1"/>
  <c r="G2" i="24"/>
  <c r="E2" i="24"/>
  <c r="D2" i="24"/>
  <c r="C2" i="24"/>
  <c r="H3" i="24"/>
  <c r="G3" i="24"/>
  <c r="F3" i="24"/>
  <c r="E3" i="24"/>
  <c r="D3" i="24"/>
  <c r="C3" i="24"/>
  <c r="E6" i="24"/>
  <c r="E5" i="24"/>
  <c r="E4" i="24"/>
  <c r="D7" i="23"/>
  <c r="C7" i="23" s="1"/>
  <c r="E4" i="23"/>
  <c r="C4" i="23" s="1"/>
  <c r="C3" i="23"/>
  <c r="C5" i="23"/>
  <c r="D6" i="23"/>
  <c r="E6" i="23"/>
  <c r="E49" i="18"/>
  <c r="E48" i="18"/>
  <c r="G3" i="23"/>
  <c r="E3" i="23"/>
  <c r="D3" i="23"/>
  <c r="D18" i="34" l="1"/>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72" i="1" l="1"/>
  <c r="A71" i="1"/>
  <c r="E51" i="18" l="1"/>
  <c r="E50" i="18"/>
  <c r="E53" i="18" l="1"/>
  <c r="E5" i="23" s="1"/>
  <c r="E52" i="18"/>
  <c r="B5" i="23" s="1"/>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<sst xmlns="http://schemas.openxmlformats.org/spreadsheetml/2006/main" count="5196" uniqueCount="2437">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</sst>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s>
  <fills count="6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6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2" xfId="2">
      <alignment wrapText="1"/>
    </xf>
    <xf numFmtId="0" fontId="2" fillId="3" borderId="0" xfId="0" applyFont="1" applyFill="1" applyAlignment="1">
      <alignment horizontal="center"/>
    </xf>
    <xf numFmtId="49" fontId="43"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xf numFmtId="49" fontId="45" fillId="0" borderId="0" xfId="0" applyNumberFormat="1" applyFont="1" applyAlignment="1">
      <alignment wrapText="1"/>
    </xf>
    <xf numFmtId="49" fontId="44" fillId="0" borderId="0" xfId="0" applyNumberFormat="1" applyFont="1" applyAlignment="1">
      <alignment wrapText="1"/>
    </xf>
    <xf numFmtId="0" fontId="43" fillId="0" borderId="0" xfId="0" applyFont="1" applyAlignment="1">
      <alignment wrapText="1"/>
    </xf>
    <xf numFmtId="0" fontId="44" fillId="0" borderId="0" xfId="131" applyFont="1" applyAlignment="1">
      <alignment wrapText="1"/>
    </xf>
    <xf numFmtId="0" fontId="43" fillId="0" borderId="0" xfId="133" applyFont="1" applyAlignment="1">
      <alignment wrapText="1"/>
    </xf>
    <xf numFmtId="0" fontId="45" fillId="0" borderId="0" xfId="131" applyFont="1" applyAlignment="1">
      <alignment wrapText="1"/>
    </xf>
    <xf numFmtId="0" fontId="43" fillId="0" borderId="0" xfId="133" applyFont="1" applyAlignment="1">
      <alignment horizontal="left" wrapText="1"/>
    </xf>
    <xf numFmtId="0" fontId="44" fillId="0" borderId="0" xfId="0"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0" applyFont="1"/>
    <xf numFmtId="0" fontId="45" fillId="0" borderId="0" xfId="133" applyFont="1" applyAlignment="1">
      <alignment wrapText="1"/>
    </xf>
    <xf numFmtId="0" fontId="4" fillId="0" borderId="2" xfId="199" applyFont="1">
      <alignment wrapText="1"/>
    </xf>
    <xf numFmtId="0" fontId="3" fillId="0" borderId="0" xfId="1"/>
    <xf numFmtId="0" fontId="3" fillId="0" borderId="0" xfId="198"/>
    <xf numFmtId="0" fontId="5" fillId="0" borderId="5" xfId="200">
      <alignment wrapText="1"/>
    </xf>
    <xf numFmtId="0" fontId="6" fillId="0" borderId="0" xfId="1" applyFont="1"/>
    <xf numFmtId="0" fontId="7" fillId="0" borderId="0" xfId="202">
      <alignment horizontal="left"/>
    </xf>
    <xf numFmtId="0" fontId="3" fillId="0" borderId="0" xfId="1" applyAlignment="1">
      <alignment horizontal="left"/>
    </xf>
    <xf numFmtId="0" fontId="5" fillId="0" borderId="3" xfId="201">
      <alignment wrapText="1"/>
    </xf>
    <xf numFmtId="0" fontId="3" fillId="0" borderId="4" xfId="197" applyFont="1">
      <alignment wrapText="1"/>
    </xf>
    <xf numFmtId="164" fontId="3" fillId="0" borderId="4" xfId="197" applyNumberFormat="1" applyFont="1" applyAlignment="1">
      <alignment horizontal="right" wrapText="1"/>
    </xf>
    <xf numFmtId="0" fontId="4" fillId="0" borderId="0" xfId="1" applyFont="1"/>
    <xf numFmtId="165" fontId="3" fillId="0" borderId="4" xfId="197" applyNumberFormat="1" applyFont="1" applyAlignment="1">
      <alignment horizontal="right" wrapText="1"/>
    </xf>
    <xf numFmtId="4" fontId="3" fillId="0" borderId="4" xfId="197" applyNumberFormat="1" applyFont="1" applyAlignment="1">
      <alignment horizontal="right" wrapText="1"/>
    </xf>
    <xf numFmtId="173" fontId="3" fillId="0" borderId="4" xfId="197" applyNumberFormat="1" applyFont="1" applyAlignment="1">
      <alignment horizontal="right" wrapText="1"/>
    </xf>
    <xf numFmtId="0" fontId="5" fillId="0" borderId="0" xfId="1" applyFont="1" applyAlignment="1">
      <alignment horizontal="right"/>
    </xf>
    <xf numFmtId="0" fontId="5" fillId="0" borderId="5" xfId="200" applyAlignment="1">
      <alignment horizontal="right" wrapText="1"/>
    </xf>
    <xf numFmtId="0" fontId="70" fillId="0" borderId="0" xfId="1" applyFont="1"/>
    <xf numFmtId="0" fontId="3" fillId="0" borderId="2" xfId="1" applyBorder="1"/>
    <xf numFmtId="0" fontId="3" fillId="0" borderId="2" xfId="1" applyBorder="1"/>
    <xf numFmtId="0" fontId="3" fillId="0" borderId="0" xfId="1"/>
    <xf numFmtId="0" fontId="0" fillId="0" borderId="0" xfId="0" applyFill="1"/>
    <xf numFmtId="0" fontId="3" fillId="0" borderId="0" xfId="1"/>
    <xf numFmtId="0" fontId="3" fillId="0" borderId="0" xfId="198"/>
    <xf numFmtId="0" fontId="5" fillId="0" borderId="5" xfId="200">
      <alignment wrapText="1"/>
    </xf>
    <xf numFmtId="0" fontId="6" fillId="0" borderId="0" xfId="1" applyFont="1"/>
    <xf numFmtId="0" fontId="7" fillId="0" borderId="0" xfId="202">
      <alignment horizontal="left"/>
    </xf>
    <xf numFmtId="0" fontId="3" fillId="0" borderId="0" xfId="1" applyAlignment="1">
      <alignment horizontal="left"/>
    </xf>
    <xf numFmtId="0" fontId="5" fillId="0" borderId="3" xfId="201">
      <alignment wrapText="1"/>
    </xf>
    <xf numFmtId="0" fontId="3" fillId="0" borderId="4" xfId="197" applyFont="1">
      <alignment wrapText="1"/>
    </xf>
    <xf numFmtId="164" fontId="3" fillId="0" borderId="4" xfId="197" applyNumberFormat="1" applyFont="1" applyAlignment="1">
      <alignment horizontal="right" wrapText="1"/>
    </xf>
    <xf numFmtId="164" fontId="5" fillId="0" borderId="3" xfId="201" applyNumberFormat="1" applyAlignment="1">
      <alignment horizontal="right" wrapText="1"/>
    </xf>
    <xf numFmtId="0" fontId="4" fillId="0" borderId="0" xfId="1" applyFont="1"/>
    <xf numFmtId="4" fontId="3" fillId="0" borderId="4" xfId="197" applyNumberFormat="1" applyFont="1" applyAlignment="1">
      <alignment horizontal="right" wrapText="1"/>
    </xf>
    <xf numFmtId="4" fontId="5" fillId="0" borderId="3" xfId="201" applyNumberFormat="1" applyAlignment="1">
      <alignment horizontal="right" wrapText="1"/>
    </xf>
    <xf numFmtId="0" fontId="5" fillId="0" borderId="0" xfId="1" applyFont="1" applyAlignment="1">
      <alignment horizontal="right"/>
    </xf>
    <xf numFmtId="0" fontId="5" fillId="0" borderId="5" xfId="200" applyAlignment="1">
      <alignment horizontal="right" wrapText="1"/>
    </xf>
    <xf numFmtId="0" fontId="70" fillId="0" borderId="0" xfId="1" applyFont="1"/>
    <xf numFmtId="0" fontId="3" fillId="0" borderId="2" xfId="1" applyBorder="1"/>
    <xf numFmtId="0" fontId="3" fillId="0" borderId="0" xfId="1"/>
    <xf numFmtId="0" fontId="3" fillId="0" borderId="0" xfId="198"/>
    <xf numFmtId="0" fontId="5" fillId="0" borderId="5" xfId="200">
      <alignment wrapText="1"/>
    </xf>
    <xf numFmtId="0" fontId="6" fillId="0" borderId="0" xfId="1" applyFont="1"/>
    <xf numFmtId="0" fontId="7" fillId="0" borderId="0" xfId="202">
      <alignment horizontal="left"/>
    </xf>
    <xf numFmtId="0" fontId="3" fillId="0" borderId="0" xfId="1" applyAlignment="1">
      <alignment horizontal="left"/>
    </xf>
    <xf numFmtId="0" fontId="5" fillId="0" borderId="3" xfId="201">
      <alignment wrapText="1"/>
    </xf>
    <xf numFmtId="0" fontId="3" fillId="0" borderId="4" xfId="197" applyFont="1">
      <alignment wrapText="1"/>
    </xf>
    <xf numFmtId="164" fontId="3" fillId="0" borderId="4" xfId="197" applyNumberFormat="1" applyFont="1" applyAlignment="1">
      <alignment horizontal="right" wrapText="1"/>
    </xf>
    <xf numFmtId="164" fontId="5" fillId="0" borderId="3" xfId="201" applyNumberFormat="1" applyAlignment="1">
      <alignment horizontal="right" wrapText="1"/>
    </xf>
    <xf numFmtId="0" fontId="4" fillId="0" borderId="0" xfId="1" applyFont="1"/>
    <xf numFmtId="165" fontId="3" fillId="0" borderId="4" xfId="197" applyNumberFormat="1" applyFont="1" applyAlignment="1">
      <alignment horizontal="right" wrapText="1"/>
    </xf>
    <xf numFmtId="165" fontId="5" fillId="0" borderId="3" xfId="201" applyNumberFormat="1" applyAlignment="1">
      <alignment horizontal="right" wrapText="1"/>
    </xf>
    <xf numFmtId="0" fontId="5" fillId="0" borderId="0" xfId="1" applyFont="1" applyAlignment="1">
      <alignment horizontal="right"/>
    </xf>
    <xf numFmtId="0" fontId="5" fillId="0" borderId="5" xfId="200" applyAlignment="1">
      <alignment horizontal="right" wrapText="1"/>
    </xf>
    <xf numFmtId="0" fontId="70" fillId="0" borderId="0" xfId="1" applyFont="1"/>
    <xf numFmtId="0" fontId="3" fillId="0" borderId="2" xfId="1" applyBorder="1"/>
  </cellXfs>
  <cellStyles count="203">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B7" sqref="B7"/>
    </sheetView>
  </sheetViews>
  <sheetFormatPr defaultRowHeight="15"/>
  <cols>
    <col min="1" max="1" width="13.42578125" customWidth="1"/>
    <col min="2" max="2" width="107.4257812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1:2">
      <c r="B17" s="4">
        <v>2013</v>
      </c>
    </row>
    <row r="18" spans="1:2">
      <c r="B18" t="s">
        <v>157</v>
      </c>
    </row>
    <row r="19" spans="1:2">
      <c r="B19" t="s">
        <v>158</v>
      </c>
    </row>
    <row r="20" spans="1:2">
      <c r="B20" t="s">
        <v>159</v>
      </c>
    </row>
    <row r="22" spans="1:2">
      <c r="B22" t="s">
        <v>275</v>
      </c>
    </row>
    <row r="23" spans="1:2">
      <c r="B23" s="4">
        <v>2015</v>
      </c>
    </row>
    <row r="24" spans="1:2">
      <c r="B24" t="s">
        <v>276</v>
      </c>
    </row>
    <row r="25" spans="1:2">
      <c r="B25" s="19" t="s">
        <v>277</v>
      </c>
    </row>
    <row r="27" spans="1:2">
      <c r="B27" t="s">
        <v>220</v>
      </c>
    </row>
    <row r="29" spans="1:2">
      <c r="A29" s="1" t="s">
        <v>110</v>
      </c>
    </row>
    <row r="30" spans="1:2">
      <c r="A30" t="s">
        <v>272</v>
      </c>
    </row>
    <row r="32" spans="1:2">
      <c r="A32" s="1" t="s">
        <v>1346</v>
      </c>
    </row>
    <row r="33" spans="1:1">
      <c r="A33" s="7" t="s">
        <v>1348</v>
      </c>
    </row>
    <row r="34" spans="1:1">
      <c r="A34" t="s">
        <v>1347</v>
      </c>
    </row>
    <row r="35" spans="1:1">
      <c r="A35" t="s">
        <v>1342</v>
      </c>
    </row>
    <row r="36" spans="1:1">
      <c r="A36" t="s">
        <v>1343</v>
      </c>
    </row>
    <row r="37" spans="1:1">
      <c r="A37" t="s">
        <v>1344</v>
      </c>
    </row>
    <row r="39" spans="1:1">
      <c r="A39" s="1" t="s">
        <v>162</v>
      </c>
    </row>
    <row r="40" spans="1:1">
      <c r="A40" s="7" t="s">
        <v>227</v>
      </c>
    </row>
    <row r="41" spans="1:1">
      <c r="A41" t="s">
        <v>226</v>
      </c>
    </row>
    <row r="43" spans="1:1">
      <c r="A43" s="1" t="s">
        <v>163</v>
      </c>
    </row>
    <row r="44" spans="1:1">
      <c r="A44" s="7" t="s">
        <v>300</v>
      </c>
    </row>
    <row r="45" spans="1:1">
      <c r="A45" t="s">
        <v>301</v>
      </c>
    </row>
    <row r="46" spans="1:1">
      <c r="A46" t="s">
        <v>302</v>
      </c>
    </row>
    <row r="47" spans="1:1">
      <c r="A47" t="s">
        <v>299</v>
      </c>
    </row>
    <row r="49" spans="1:1">
      <c r="A49" s="1" t="s">
        <v>138</v>
      </c>
    </row>
    <row r="50" spans="1:1">
      <c r="A50" s="7" t="s">
        <v>160</v>
      </c>
    </row>
    <row r="51" spans="1:1">
      <c r="A51" t="s">
        <v>139</v>
      </c>
    </row>
    <row r="52" spans="1:1">
      <c r="A52" t="s">
        <v>228</v>
      </c>
    </row>
    <row r="54" spans="1:1">
      <c r="A54" s="1" t="s">
        <v>1356</v>
      </c>
    </row>
    <row r="55" spans="1:1">
      <c r="A55" s="7" t="s">
        <v>1358</v>
      </c>
    </row>
    <row r="56" spans="1:1">
      <c r="A56" t="s">
        <v>1352</v>
      </c>
    </row>
    <row r="57" spans="1:1">
      <c r="A57" t="s">
        <v>1353</v>
      </c>
    </row>
    <row r="59" spans="1:1">
      <c r="A59" t="s">
        <v>1357</v>
      </c>
    </row>
    <row r="60" spans="1:1">
      <c r="A60" t="s">
        <v>1354</v>
      </c>
    </row>
    <row r="61" spans="1:1">
      <c r="A61" t="s">
        <v>1355</v>
      </c>
    </row>
    <row r="63" spans="1:1">
      <c r="A63" s="1" t="s">
        <v>194</v>
      </c>
    </row>
    <row r="64" spans="1:1">
      <c r="A64" t="s">
        <v>195</v>
      </c>
    </row>
    <row r="66" spans="1:2">
      <c r="A66" s="13" t="s">
        <v>243</v>
      </c>
      <c r="B66" s="14"/>
    </row>
    <row r="67" spans="1:2">
      <c r="A67" t="s">
        <v>244</v>
      </c>
    </row>
    <row r="68" spans="1:2">
      <c r="A68" t="s">
        <v>245</v>
      </c>
    </row>
    <row r="69" spans="1:2">
      <c r="A69" t="s">
        <v>246</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2" activePane="bottomRight" state="frozen"/>
      <selection pane="topRight" activeCell="C1" sqref="C1"/>
      <selection pane="bottomLeft" activeCell="A2" sqref="A2"/>
      <selection pane="bottomRight" activeCell="E6" sqref="E6"/>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1">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1">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1">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1">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1">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1">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1">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1">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1">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1">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1">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1">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1">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1">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1">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1">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1">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1">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1">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1">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1">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1">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1">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1">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1">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1">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1">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1">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1">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1">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1">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1">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1">
        <v>-3.0000000000000001E-3</v>
      </c>
    </row>
    <row r="60" spans="1:38">
      <c r="B60" t="s">
        <v>323</v>
      </c>
    </row>
    <row r="61" spans="1:38" ht="30">
      <c r="A61" s="70"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1">
        <v>-2.5000000000000001E-2</v>
      </c>
    </row>
    <row r="62" spans="1:38" ht="30">
      <c r="A62" s="70"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1">
        <v>8.0000000000000002E-3</v>
      </c>
    </row>
    <row r="63" spans="1:38" ht="30">
      <c r="A63" s="70"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1">
        <v>8.7999999999999995E-2</v>
      </c>
    </row>
    <row r="64" spans="1:38" ht="45">
      <c r="A64" s="70"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1">
        <v>-1.2999999999999999E-2</v>
      </c>
    </row>
    <row r="65" spans="1:38" ht="30">
      <c r="A65" s="70"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1">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1">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1">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1">
        <v>0.115</v>
      </c>
    </row>
    <row r="69" spans="1:38" ht="30">
      <c r="A69" s="70"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1">
        <v>8.9999999999999993E-3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56" activePane="bottomRight" state="frozen"/>
      <selection pane="topRight" activeCell="C1" sqref="C1"/>
      <selection pane="bottomLeft" activeCell="A2" sqref="A2"/>
      <selection pane="bottomRight" activeCell="S78" sqref="S78"/>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1">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1">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1">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1">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1">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1">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1">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1">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1">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1">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1">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1">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1">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1">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1">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1">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1">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1">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1">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1">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1">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1">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1">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1">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1">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1">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1">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1">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1">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1">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1">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1">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1">
        <v>3.0000000000000001E-3</v>
      </c>
    </row>
    <row r="60" spans="1:38">
      <c r="B60" t="s">
        <v>323</v>
      </c>
    </row>
    <row r="61" spans="1:38" ht="30">
      <c r="A61" s="70"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1">
        <v>-0.02</v>
      </c>
    </row>
    <row r="62" spans="1:38" ht="30">
      <c r="A62" s="70"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1">
        <v>1.4E-2</v>
      </c>
    </row>
    <row r="63" spans="1:38" ht="30">
      <c r="A63" s="70"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1">
        <v>9.0999999999999998E-2</v>
      </c>
    </row>
    <row r="64" spans="1:38" ht="45">
      <c r="A64" s="70"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1">
        <v>-5.0000000000000001E-3</v>
      </c>
    </row>
    <row r="65" spans="1:38" ht="30">
      <c r="A65" s="70"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1">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1">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1">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1">
        <v>0.11700000000000001</v>
      </c>
    </row>
    <row r="69" spans="1:38" ht="30">
      <c r="A69" s="70"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1">
        <v>1.4E-2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F173" sqref="F173"/>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1">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1">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1">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1">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1">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1">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1">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1">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1">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1">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1">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1">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1">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1">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1">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1">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1">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1">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1">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1">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1">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1">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1">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1">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1">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1">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1">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1">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1">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1">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1">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1">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1">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1">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1">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1">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1">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1">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1">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1">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1">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1">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1">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1">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1">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1">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1">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1">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1">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1">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1">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1">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1">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1">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1">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1">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1">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1">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1">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1">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1">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1">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1">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1">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1">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1">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1">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1">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1">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1">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1">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1">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1">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1">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1">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1">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1">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1">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1">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1">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1">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1">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1">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1">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1">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1">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1">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1">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1">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1">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1">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1">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1">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1">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1">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1">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1">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1">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1">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1">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1">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1">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1">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1">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1">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1">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1">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1">
        <v>0</v>
      </c>
    </row>
    <row r="184" spans="1:38">
      <c r="AK184" s="41"/>
    </row>
    <row r="185" spans="1:38">
      <c r="AK185" s="41"/>
    </row>
    <row r="186" spans="1:38">
      <c r="AK186" s="41"/>
    </row>
    <row r="187" spans="1:38">
      <c r="AK187" s="41"/>
    </row>
    <row r="188" spans="1:38">
      <c r="AK188" s="41"/>
    </row>
    <row r="189" spans="1:38">
      <c r="AK189" s="41"/>
    </row>
    <row r="190" spans="1:38">
      <c r="AK190" s="41"/>
    </row>
    <row r="191" spans="1:38">
      <c r="AK191" s="41"/>
    </row>
    <row r="192" spans="1:38">
      <c r="AL192" s="41"/>
    </row>
    <row r="193" spans="38:38">
      <c r="AL193" s="41"/>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2" activePane="bottomRight" state="frozen"/>
      <selection pane="topRight" activeCell="C1" sqref="C1"/>
      <selection pane="bottomLeft" activeCell="A2" sqref="A2"/>
      <selection pane="bottomRight" activeCell="H32" sqref="H32"/>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1">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1">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1">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1">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1">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1">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1">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1">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1">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1">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1">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1">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1">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1">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1">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1">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1">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1">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1">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1">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1">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1">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1">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1">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1">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1">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1">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1">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1">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1">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1">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1">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1">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1">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1">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1">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1">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1">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1">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1">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1">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1">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1">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1">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1">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1">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1">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1">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1">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1">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1">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1">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1">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1">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1">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1">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1">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1">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1">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1">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1">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1">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1">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1">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1">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1">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1">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1">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1">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1">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1">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1">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1">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1">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1">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1">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1">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1">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1">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1">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1">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1">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1">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1">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1">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1">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1">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1">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1">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1">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1">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1">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1">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1">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1">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1">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1">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1">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1">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1">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1">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1">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1">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1">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1">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1">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1">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1">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1">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1">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1">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1">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1">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1">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1">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1">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1">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1">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1">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1">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1">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1">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1">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1">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1">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1">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1">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1">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1">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1">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1">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1">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1">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1">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1">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1">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1">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1">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1">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1">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1">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1">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1">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1">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1">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1">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1">
        <v>1.6E-2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73" activePane="bottomRight" state="frozen"/>
      <selection pane="topRight" activeCell="C1" sqref="C1"/>
      <selection pane="bottomLeft" activeCell="A2" sqref="A2"/>
      <selection pane="bottomRight" activeCell="B84" sqref="B84"/>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1">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1">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1">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1">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1">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1">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1">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1">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1">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1">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1">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1">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1">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1">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1">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1">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1">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1">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1">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1">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1">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1">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1">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1">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1">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1">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1">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1">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1">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1">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1">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1">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1">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1">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1">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1">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1">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1">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1">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1">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1">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1">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1">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1">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1">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1">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1">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1">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1">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1">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1">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1">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1">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1">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1">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1">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1">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1">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1">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1">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1">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1">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1">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1">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1">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1">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1">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1">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1">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1">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1">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1">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1">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1">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1">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1">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1">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1">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1">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1">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1">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1">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1">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1">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1">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1">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1">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1">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1">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1">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1">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1">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1">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1">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1">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1">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1">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1">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1">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1">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1">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1">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1">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1">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1">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1">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1">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1">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1">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1">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1">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1">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1">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1">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1">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1">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1">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1">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1">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1">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1">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1">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1">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1">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1">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1">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1">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1">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1">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1">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1">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1">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1">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1">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1">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1">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1">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1">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1">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1">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1">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1">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1">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1">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1">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1">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1">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1">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1">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1">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1">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1">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1">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1">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1">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1">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1">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1">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1">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1">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1">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1">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1">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1">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1">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1">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1">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1">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1">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1">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1">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1">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1">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1">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1">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1">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1">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1">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1">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1">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1">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1">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1">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1">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1">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1">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1">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1">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1">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1">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1">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1">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1">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1">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1">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1">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1">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1">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1">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1">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1">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1">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1">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1">
        <v>6.0999999999999999E-2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E18" sqref="E18"/>
    </sheetView>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92" t="s">
        <v>1339</v>
      </c>
      <c r="K1" s="92"/>
      <c r="L1" s="92"/>
      <c r="M1" s="92"/>
      <c r="N1" s="92"/>
      <c r="O1" s="92"/>
      <c r="P1" s="92"/>
      <c r="Q1" s="92"/>
    </row>
    <row r="2" spans="1:17" ht="60">
      <c r="A2" s="71" t="s">
        <v>113</v>
      </c>
      <c r="B2" s="70" t="s">
        <v>1301</v>
      </c>
      <c r="C2" s="15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1" t="s">
        <v>114</v>
      </c>
      <c r="B3" s="70" t="s">
        <v>1302</v>
      </c>
      <c r="C3" s="154" t="s">
        <v>503</v>
      </c>
      <c r="D3">
        <f>IFERROR(INDEX('AEO 2021 40'!$B$36:$AI$36,MATCH(C3,'AEO 2021 40'!$B$41:$R$41,0)),0)</f>
        <v>50.328570999999997</v>
      </c>
      <c r="E3">
        <f>IFERROR(INDEX('AEO 2021 38'!$C$17:$C$42,MATCH(LDVs!C3,'AEO 2021 38'!$B$17:$B$42,0)),0)</f>
        <v>9.6831E-2</v>
      </c>
      <c r="F3">
        <f t="shared" ref="F3:F35"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1" t="s">
        <v>113</v>
      </c>
      <c r="B4" s="70" t="s">
        <v>1303</v>
      </c>
      <c r="C4" s="15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1" t="s">
        <v>111</v>
      </c>
      <c r="B5" s="70" t="s">
        <v>1304</v>
      </c>
      <c r="C5" s="154" t="s">
        <v>510</v>
      </c>
      <c r="D5">
        <f>IFERROR(INDEX('AEO 2021 40'!$B$36:$AI$36,MATCH(C5,'AEO 2021 40'!$B$41:$R$41,0)),0)</f>
        <v>109.580116</v>
      </c>
      <c r="E5">
        <f>IFERROR(INDEX('AEO 2021 38'!$C$17:$C$42,MATCH(LDVs!C5,'AEO 2021 38'!$B$17:$B$42,0)),0)</f>
        <v>2.1026910000000001</v>
      </c>
      <c r="F5">
        <f t="shared" si="0"/>
        <v>1.5085504811963051</v>
      </c>
    </row>
    <row r="6" spans="1:17" ht="75">
      <c r="A6" s="71" t="s">
        <v>111</v>
      </c>
      <c r="B6" s="70" t="s">
        <v>1305</v>
      </c>
      <c r="C6" s="154" t="s">
        <v>512</v>
      </c>
      <c r="D6">
        <f>IFERROR(INDEX('AEO 2021 40'!$B$36:$AI$36,MATCH(C6,'AEO 2021 40'!$B$41:$R$41,0)),0)</f>
        <v>120.13919799999999</v>
      </c>
      <c r="E6">
        <f>IFERROR(INDEX('AEO 2021 38'!$C$17:$C$42,MATCH(LDVs!C6,'AEO 2021 38'!$B$17:$B$42,0)),0)</f>
        <v>46.674297000000003</v>
      </c>
      <c r="F6">
        <f t="shared" si="0"/>
        <v>36.712600626706823</v>
      </c>
    </row>
    <row r="7" spans="1:17" ht="75">
      <c r="A7" s="71" t="s">
        <v>111</v>
      </c>
      <c r="B7" s="70" t="s">
        <v>1306</v>
      </c>
      <c r="C7" s="154" t="s">
        <v>514</v>
      </c>
      <c r="D7">
        <f>IFERROR(INDEX('AEO 2021 40'!$B$36:$AI$36,MATCH(C7,'AEO 2021 40'!$B$41:$R$41,0)),0)</f>
        <v>119.537842</v>
      </c>
      <c r="E7">
        <f>IFERROR(INDEX('AEO 2021 38'!$C$17:$C$42,MATCH(LDVs!C7,'AEO 2021 38'!$B$17:$B$42,0)),0)</f>
        <v>66.728783000000007</v>
      </c>
      <c r="F7">
        <f t="shared" si="0"/>
        <v>52.22413454583517</v>
      </c>
    </row>
    <row r="8" spans="1:17" ht="90">
      <c r="A8" s="71" t="s">
        <v>115</v>
      </c>
      <c r="B8" s="70" t="s">
        <v>1307</v>
      </c>
      <c r="C8" s="154" t="s">
        <v>516</v>
      </c>
      <c r="D8">
        <f>IFERROR(INDEX('AEO 2021 40'!$B$36:$AI$36,MATCH(C8,'AEO 2021 40'!$B$41:$R$41,0)),0)</f>
        <v>60.151657</v>
      </c>
      <c r="E8">
        <f>IFERROR(INDEX('AEO 2021 38'!$C$17:$C$42,MATCH(LDVs!C8,'AEO 2021 38'!$B$17:$B$42,0)),0)</f>
        <v>21.78293</v>
      </c>
      <c r="F8">
        <f t="shared" si="0"/>
        <v>25.249821835252789</v>
      </c>
    </row>
    <row r="9" spans="1:17" ht="90">
      <c r="A9" s="71" t="s">
        <v>115</v>
      </c>
      <c r="B9" s="70" t="s">
        <v>1308</v>
      </c>
      <c r="C9" s="154" t="s">
        <v>518</v>
      </c>
      <c r="D9">
        <f>IFERROR(INDEX('AEO 2021 40'!$B$36:$AI$36,MATCH(C9,'AEO 2021 40'!$B$41:$R$41,0)),0)</f>
        <v>73.406424999999999</v>
      </c>
      <c r="E9">
        <f>IFERROR(INDEX('AEO 2021 38'!$C$17:$C$42,MATCH(LDVs!C9,'AEO 2021 38'!$B$17:$B$42,0)),0)</f>
        <v>5.6897469999999997</v>
      </c>
      <c r="F9">
        <f t="shared" si="0"/>
        <v>8.04862060482467</v>
      </c>
    </row>
    <row r="10" spans="1:17" ht="90">
      <c r="A10" s="71" t="s">
        <v>114</v>
      </c>
      <c r="B10" s="70" t="s">
        <v>1309</v>
      </c>
      <c r="C10" s="154" t="s">
        <v>520</v>
      </c>
      <c r="D10">
        <f>IFERROR(INDEX('AEO 2021 40'!$B$36:$AI$36,MATCH(C10,'AEO 2021 40'!$B$41:$R$41,0)),0)</f>
        <v>0</v>
      </c>
      <c r="E10">
        <f>IFERROR(INDEX('AEO 2021 38'!$C$17:$C$42,MATCH(LDVs!C10,'AEO 2021 38'!$B$17:$B$42,0)),0)</f>
        <v>0</v>
      </c>
      <c r="F10">
        <f t="shared" si="0"/>
        <v>0</v>
      </c>
    </row>
    <row r="11" spans="1:17" ht="90">
      <c r="A11" s="71" t="s">
        <v>113</v>
      </c>
      <c r="B11" s="70" t="s">
        <v>1310</v>
      </c>
      <c r="C11" s="154" t="s">
        <v>522</v>
      </c>
      <c r="D11">
        <f>IFERROR(INDEX('AEO 2021 40'!$B$36:$AI$36,MATCH(C11,'AEO 2021 40'!$B$41:$R$41,0)),0)</f>
        <v>59.290179999999999</v>
      </c>
      <c r="E11">
        <f>IFERROR(INDEX('AEO 2021 38'!$C$17:$C$42,MATCH(LDVs!C11,'AEO 2021 38'!$B$17:$B$42,0)),0)</f>
        <v>124.64211299999999</v>
      </c>
      <c r="F11">
        <f t="shared" si="0"/>
        <v>0.61513948208813329</v>
      </c>
    </row>
    <row r="12" spans="1:17" ht="75">
      <c r="A12" s="71" t="s">
        <v>112</v>
      </c>
      <c r="B12" s="70" t="s">
        <v>1311</v>
      </c>
      <c r="C12" s="154" t="s">
        <v>524</v>
      </c>
      <c r="D12">
        <f>IFERROR(INDEX('AEO 2021 40'!$B$36:$AI$36,MATCH(C12,'AEO 2021 40'!$B$41:$R$41,0)),0)</f>
        <v>43.681716999999999</v>
      </c>
      <c r="E12">
        <f>IFERROR(INDEX('AEO 2021 38'!$C$17:$C$42,MATCH(LDVs!C12,'AEO 2021 38'!$B$17:$B$42,0)),0)</f>
        <v>0.44435400000000003</v>
      </c>
      <c r="F12">
        <f t="shared" si="0"/>
        <v>2.3383663863520905</v>
      </c>
    </row>
    <row r="13" spans="1:17" ht="75">
      <c r="A13" s="71" t="s">
        <v>112</v>
      </c>
      <c r="B13" s="70" t="s">
        <v>1312</v>
      </c>
      <c r="C13" s="154" t="s">
        <v>526</v>
      </c>
      <c r="D13">
        <f>IFERROR(INDEX('AEO 2021 40'!$B$36:$AI$36,MATCH(C13,'AEO 2021 40'!$B$41:$R$41,0)),0)</f>
        <v>41.084128999999997</v>
      </c>
      <c r="E13">
        <f>IFERROR(INDEX('AEO 2021 38'!$C$17:$C$42,MATCH(LDVs!C13,'AEO 2021 38'!$B$17:$B$42,0)),0)</f>
        <v>2.2801879999999999</v>
      </c>
      <c r="F13">
        <f t="shared" si="0"/>
        <v>11.285700079625775</v>
      </c>
    </row>
    <row r="14" spans="1:17" ht="75">
      <c r="A14" s="71" t="s">
        <v>260</v>
      </c>
      <c r="B14" s="70" t="s">
        <v>1313</v>
      </c>
      <c r="C14" s="154" t="s">
        <v>528</v>
      </c>
      <c r="D14">
        <f>IFERROR(INDEX('AEO 2021 40'!$B$36:$AI$36,MATCH(C14,'AEO 2021 40'!$B$41:$R$41,0)),0)</f>
        <v>42.180911999999999</v>
      </c>
      <c r="E14">
        <f>IFERROR(INDEX('AEO 2021 38'!$C$17:$C$42,MATCH(LDVs!C14,'AEO 2021 38'!$B$17:$B$42,0)),0)</f>
        <v>0.41968899999999998</v>
      </c>
      <c r="F14">
        <f t="shared" si="0"/>
        <v>3.593783228511588</v>
      </c>
    </row>
    <row r="15" spans="1:17" ht="75">
      <c r="A15" s="71" t="s">
        <v>260</v>
      </c>
      <c r="B15" s="70" t="s">
        <v>1314</v>
      </c>
      <c r="C15" s="154" t="s">
        <v>530</v>
      </c>
      <c r="D15">
        <f>IFERROR(INDEX('AEO 2021 40'!$B$36:$AI$36,MATCH(C15,'AEO 2021 40'!$B$41:$R$41,0)),0)</f>
        <v>42.023262000000003</v>
      </c>
      <c r="E15">
        <f>IFERROR(INDEX('AEO 2021 38'!$C$17:$C$42,MATCH(LDVs!C15,'AEO 2021 38'!$B$17:$B$42,0)),0)</f>
        <v>0.56557400000000002</v>
      </c>
      <c r="F15">
        <f t="shared" si="0"/>
        <v>4.8248911802709271</v>
      </c>
    </row>
    <row r="16" spans="1:17" ht="90">
      <c r="A16" s="71" t="s">
        <v>261</v>
      </c>
      <c r="B16" s="70" t="s">
        <v>1315</v>
      </c>
      <c r="C16" s="154" t="s">
        <v>532</v>
      </c>
      <c r="D16">
        <f>IFERROR(INDEX('AEO 2021 40'!$B$36:$AI$36,MATCH(C16,'AEO 2021 40'!$B$41:$R$41,0)),0)</f>
        <v>0</v>
      </c>
      <c r="E16">
        <f>IFERROR(INDEX('AEO 2021 38'!$C$17:$C$42,MATCH(LDVs!C16,'AEO 2021 38'!$B$17:$B$42,0)),0)</f>
        <v>0</v>
      </c>
      <c r="F16">
        <f t="shared" si="0"/>
        <v>0</v>
      </c>
    </row>
    <row r="17" spans="1:6" ht="90">
      <c r="A17" s="71" t="s">
        <v>261</v>
      </c>
      <c r="B17" s="70" t="s">
        <v>1316</v>
      </c>
      <c r="C17" s="154" t="s">
        <v>534</v>
      </c>
      <c r="D17">
        <f>IFERROR(INDEX('AEO 2021 40'!$B$36:$AI$36,MATCH(C17,'AEO 2021 40'!$B$41:$R$41,0)),0)</f>
        <v>52.413367999999998</v>
      </c>
      <c r="E17">
        <f>IFERROR(INDEX('AEO 2021 38'!$C$17:$C$42,MATCH(LDVs!C17,'AEO 2021 38'!$B$17:$B$42,0)),0)</f>
        <v>0.18206900000000001</v>
      </c>
      <c r="F17">
        <f t="shared" si="0"/>
        <v>50.959610272141312</v>
      </c>
    </row>
    <row r="18" spans="1:6" ht="60">
      <c r="A18" s="40"/>
      <c r="B18" s="70" t="s">
        <v>1317</v>
      </c>
      <c r="C18" t="s">
        <v>2216</v>
      </c>
      <c r="D18" s="129">
        <f>IFERROR(INDEX('AEO 2021 40'!$B$36:$AI$36,MATCH(C18,'AEO 2021 40'!$B$41:$AI$41,0)),0)</f>
        <v>43.264011000000004</v>
      </c>
      <c r="E18">
        <f>IFERROR(INDEX('AEO 2021 38'!$C$17:$C$42,MATCH(LDVs!C18,'AEO 2021 38'!$B$17:$B$42,0)),0)</f>
        <v>0</v>
      </c>
      <c r="F18" t="e">
        <f t="shared" si="0"/>
        <v>#DIV/0!</v>
      </c>
    </row>
    <row r="19" spans="1:6" ht="60">
      <c r="A19" s="71" t="s">
        <v>113</v>
      </c>
      <c r="B19" s="70" t="s">
        <v>1318</v>
      </c>
      <c r="C19" s="154" t="s">
        <v>501</v>
      </c>
      <c r="D19">
        <f>IFERROR(INDEX('AEO 2021 40'!$B$36:$AI$36,MATCH(C19,'AEO 2021 40'!$S$41:$AI$41,0)),0)</f>
        <v>41.799618000000002</v>
      </c>
      <c r="E19">
        <f>IFERROR(INDEX('AEO 2021 38'!$C$43:$C$85,MATCH(LDVs!C19,'AEO 2021 38'!$B$43:$B$85,0)),0)</f>
        <v>6408.5224609999996</v>
      </c>
      <c r="F19">
        <f>D19*(E19/SUMIF(A:A,A19,E:E))</f>
        <v>22.297504214776087</v>
      </c>
    </row>
    <row r="20" spans="1:6" ht="75">
      <c r="A20" s="71" t="s">
        <v>114</v>
      </c>
      <c r="B20" s="70" t="s">
        <v>1319</v>
      </c>
      <c r="C20" s="154" t="s">
        <v>503</v>
      </c>
      <c r="D20">
        <f>IFERROR(INDEX('AEO 2021 40'!$B$36:$AI$36,MATCH(C20,'AEO 2021 40'!$S$41:$AI$41,0)),0)</f>
        <v>50.328570999999997</v>
      </c>
      <c r="E20">
        <f>IFERROR(INDEX('AEO 2021 38'!$C$43:$C$85,MATCH(LDVs!C20,'AEO 2021 38'!$B$43:$B$85,0)),0)</f>
        <v>49.744373000000003</v>
      </c>
      <c r="F20">
        <f t="shared" si="0"/>
        <v>50.23079314819487</v>
      </c>
    </row>
    <row r="21" spans="1:6" ht="90">
      <c r="A21" s="71" t="s">
        <v>113</v>
      </c>
      <c r="B21" s="70" t="s">
        <v>1320</v>
      </c>
      <c r="C21" s="154" t="s">
        <v>508</v>
      </c>
      <c r="D21">
        <f>IFERROR(INDEX('AEO 2021 40'!$B$36:$AI$36,MATCH(C21,'AEO 2021 40'!$S$41:$AI$41,0)),0)</f>
        <v>42.419071000000002</v>
      </c>
      <c r="E21">
        <f>IFERROR(INDEX('AEO 2021 38'!$C$43:$C$85,MATCH(LDVs!C21,'AEO 2021 38'!$B$43:$B$85,0)),0)</f>
        <v>648.88983199999996</v>
      </c>
      <c r="F21">
        <f t="shared" si="0"/>
        <v>2.2911744252752948</v>
      </c>
    </row>
    <row r="22" spans="1:6" ht="90">
      <c r="A22" s="71" t="s">
        <v>111</v>
      </c>
      <c r="B22" s="70" t="s">
        <v>1321</v>
      </c>
      <c r="C22" s="154" t="s">
        <v>510</v>
      </c>
      <c r="D22">
        <f>IFERROR(INDEX('AEO 2021 40'!$B$36:$AI$36,MATCH(C22,'AEO 2021 40'!$S$41:$AI$41,0)),0)</f>
        <v>109.580116</v>
      </c>
      <c r="E22">
        <f>IFERROR(INDEX('AEO 2021 38'!$C$43:$C$85,MATCH(LDVs!C22,'AEO 2021 38'!$B$43:$B$85,0)),0)</f>
        <v>0</v>
      </c>
      <c r="F22">
        <f t="shared" si="0"/>
        <v>0</v>
      </c>
    </row>
    <row r="23" spans="1:6" ht="90">
      <c r="A23" s="71" t="s">
        <v>111</v>
      </c>
      <c r="B23" s="70" t="s">
        <v>1322</v>
      </c>
      <c r="C23" s="154" t="s">
        <v>512</v>
      </c>
      <c r="D23">
        <f>IFERROR(INDEX('AEO 2021 40'!$B$36:$AI$36,MATCH(C23,'AEO 2021 40'!$S$41:$AI$41,0)),0)</f>
        <v>120.13919799999999</v>
      </c>
      <c r="E23">
        <f>IFERROR(INDEX('AEO 2021 38'!$C$43:$C$85,MATCH(LDVs!C23,'AEO 2021 38'!$B$43:$B$85,0)),0)</f>
        <v>11.144147</v>
      </c>
      <c r="F23">
        <f t="shared" si="0"/>
        <v>8.7656514277293347</v>
      </c>
    </row>
    <row r="24" spans="1:6" ht="90">
      <c r="A24" s="71" t="s">
        <v>111</v>
      </c>
      <c r="B24" s="70" t="s">
        <v>1323</v>
      </c>
      <c r="C24" s="154" t="s">
        <v>514</v>
      </c>
      <c r="D24">
        <f>IFERROR(INDEX('AEO 2021 40'!$B$36:$AI$36,MATCH(C24,'AEO 2021 40'!$S$41:$AI$41,0)),0)</f>
        <v>119.537842</v>
      </c>
      <c r="E24">
        <f>IFERROR(INDEX('AEO 2021 38'!$C$43:$C$85,MATCH(LDVs!C24,'AEO 2021 38'!$B$43:$B$85,0)),0)</f>
        <v>26.088175</v>
      </c>
      <c r="F24">
        <f t="shared" si="0"/>
        <v>20.417461551116457</v>
      </c>
    </row>
    <row r="25" spans="1:6" ht="105">
      <c r="A25" s="71" t="s">
        <v>115</v>
      </c>
      <c r="B25" s="70" t="s">
        <v>1324</v>
      </c>
      <c r="C25" s="154" t="s">
        <v>516</v>
      </c>
      <c r="D25">
        <f>IFERROR(INDEX('AEO 2021 40'!$B$36:$AI$36,MATCH(C25,'AEO 2021 40'!$S$41:$AI$41,0)),0)</f>
        <v>60.151657</v>
      </c>
      <c r="E25">
        <f>IFERROR(INDEX('AEO 2021 38'!$C$43:$C$85,MATCH(LDVs!C25,'AEO 2021 38'!$B$43:$B$85,0)),0)</f>
        <v>3.729257</v>
      </c>
      <c r="F25">
        <f t="shared" si="0"/>
        <v>4.3227919672821473</v>
      </c>
    </row>
    <row r="26" spans="1:6" ht="105">
      <c r="A26" s="71" t="s">
        <v>115</v>
      </c>
      <c r="B26" s="70" t="s">
        <v>1325</v>
      </c>
      <c r="C26" s="154" t="s">
        <v>518</v>
      </c>
      <c r="D26">
        <f>IFERROR(INDEX('AEO 2021 40'!$B$36:$AI$36,MATCH(C26,'AEO 2021 40'!$S$41:$AI$41,0)),0)</f>
        <v>73.406424999999999</v>
      </c>
      <c r="E26">
        <f>IFERROR(INDEX('AEO 2021 38'!$C$43:$C$85,MATCH(LDVs!C26,'AEO 2021 38'!$B$43:$B$85,0)),0)</f>
        <v>20.690683</v>
      </c>
      <c r="F26">
        <f t="shared" si="0"/>
        <v>29.268692882424389</v>
      </c>
    </row>
    <row r="27" spans="1:6" ht="105">
      <c r="A27" s="71" t="s">
        <v>114</v>
      </c>
      <c r="B27" s="70" t="s">
        <v>1326</v>
      </c>
      <c r="C27" s="154" t="s">
        <v>520</v>
      </c>
      <c r="D27">
        <f>IFERROR(INDEX('AEO 2021 40'!$B$36:$AI$36,MATCH(C27,'AEO 2021 40'!$S$41:$AI$41,0)),0)</f>
        <v>0</v>
      </c>
      <c r="E27">
        <f>IFERROR(INDEX('AEO 2021 38'!$C$43:$C$85,MATCH(LDVs!C27,'AEO 2021 38'!$B$43:$B$85,0)),0)</f>
        <v>0</v>
      </c>
      <c r="F27">
        <f t="shared" si="0"/>
        <v>0</v>
      </c>
    </row>
    <row r="28" spans="1:6" ht="105">
      <c r="A28" s="71" t="s">
        <v>113</v>
      </c>
      <c r="B28" s="70" t="s">
        <v>1327</v>
      </c>
      <c r="C28" s="154" t="s">
        <v>522</v>
      </c>
      <c r="D28">
        <f>IFERROR(INDEX('AEO 2021 40'!$B$36:$AI$36,MATCH(C28,'AEO 2021 40'!$S$41:$AI$41,0)),0)</f>
        <v>59.290179999999999</v>
      </c>
      <c r="E28">
        <f>IFERROR(INDEX('AEO 2021 38'!$C$43:$C$85,MATCH(LDVs!C28,'AEO 2021 38'!$B$43:$B$85,0)),0)</f>
        <v>216.24440000000001</v>
      </c>
      <c r="F28">
        <f t="shared" si="0"/>
        <v>1.0672192970642205</v>
      </c>
    </row>
    <row r="29" spans="1:6" ht="90">
      <c r="A29" s="71" t="s">
        <v>112</v>
      </c>
      <c r="B29" s="70" t="s">
        <v>1328</v>
      </c>
      <c r="C29" s="154" t="s">
        <v>524</v>
      </c>
      <c r="D29">
        <f>IFERROR(INDEX('AEO 2021 40'!$B$36:$AI$36,MATCH(C29,'AEO 2021 40'!$S$41:$AI$41,0)),0)</f>
        <v>43.681716999999999</v>
      </c>
      <c r="E29">
        <f>IFERROR(INDEX('AEO 2021 38'!$C$43:$C$85,MATCH(LDVs!C29,'AEO 2021 38'!$B$43:$B$85,0)),0)</f>
        <v>0.86397100000000004</v>
      </c>
      <c r="F29">
        <f t="shared" si="0"/>
        <v>4.5465569009911055</v>
      </c>
    </row>
    <row r="30" spans="1:6" ht="90">
      <c r="A30" s="71" t="s">
        <v>112</v>
      </c>
      <c r="B30" s="70" t="s">
        <v>1329</v>
      </c>
      <c r="C30" s="154" t="s">
        <v>526</v>
      </c>
      <c r="D30">
        <f>IFERROR(INDEX('AEO 2021 40'!$B$36:$AI$36,MATCH(C30,'AEO 2021 40'!$S$41:$AI$41,0)),0)</f>
        <v>41.084128999999997</v>
      </c>
      <c r="E30">
        <f>IFERROR(INDEX('AEO 2021 38'!$C$43:$C$85,MATCH(LDVs!C30,'AEO 2021 38'!$B$43:$B$85,0)),0)</f>
        <v>4.7122159999999997</v>
      </c>
      <c r="F30">
        <f t="shared" si="0"/>
        <v>23.322926217668829</v>
      </c>
    </row>
    <row r="31" spans="1:6" ht="90">
      <c r="A31" s="71" t="s">
        <v>260</v>
      </c>
      <c r="B31" s="70" t="s">
        <v>1330</v>
      </c>
      <c r="C31" s="154" t="s">
        <v>528</v>
      </c>
      <c r="D31">
        <f>IFERROR(INDEX('AEO 2021 40'!$B$36:$AI$36,MATCH(C31,'AEO 2021 40'!$S$41:$AI$41,0)),0)</f>
        <v>42.180911999999999</v>
      </c>
      <c r="E31">
        <f>IFERROR(INDEX('AEO 2021 38'!$C$43:$C$85,MATCH(LDVs!C31,'AEO 2021 38'!$B$43:$B$85,0)),0)</f>
        <v>0.895258</v>
      </c>
      <c r="F31">
        <f t="shared" si="0"/>
        <v>7.6660650757842763</v>
      </c>
    </row>
    <row r="32" spans="1:6" ht="90">
      <c r="A32" s="71" t="s">
        <v>260</v>
      </c>
      <c r="B32" s="70" t="s">
        <v>1331</v>
      </c>
      <c r="C32" s="154" t="s">
        <v>530</v>
      </c>
      <c r="D32">
        <f>IFERROR(INDEX('AEO 2021 40'!$B$36:$AI$36,MATCH(C32,'AEO 2021 40'!$S$41:$AI$41,0)),0)</f>
        <v>42.023262000000003</v>
      </c>
      <c r="E32">
        <f>IFERROR(INDEX('AEO 2021 38'!$C$43:$C$85,MATCH(LDVs!C32,'AEO 2021 38'!$B$43:$B$85,0)),0)</f>
        <v>3.0454479999999999</v>
      </c>
      <c r="F32">
        <f t="shared" si="0"/>
        <v>25.98060588919175</v>
      </c>
    </row>
    <row r="33" spans="1:6" ht="105">
      <c r="A33" s="71" t="s">
        <v>261</v>
      </c>
      <c r="B33" s="70" t="s">
        <v>1332</v>
      </c>
      <c r="C33" s="154" t="s">
        <v>532</v>
      </c>
      <c r="D33">
        <f>IFERROR(INDEX('AEO 2021 40'!$B$36:$AI$36,MATCH(C33,'AEO 2021 40'!$S$41:$AI$41,0)),0)</f>
        <v>0</v>
      </c>
      <c r="E33">
        <f>IFERROR(INDEX('AEO 2021 38'!$C$43:$C$85,MATCH(LDVs!C33,'AEO 2021 38'!$B$43:$B$85,0)),0)</f>
        <v>0</v>
      </c>
      <c r="F33">
        <f t="shared" si="0"/>
        <v>0</v>
      </c>
    </row>
    <row r="34" spans="1:6" ht="105">
      <c r="A34" s="71" t="s">
        <v>261</v>
      </c>
      <c r="B34" s="70" t="s">
        <v>1333</v>
      </c>
      <c r="C34" s="154" t="s">
        <v>534</v>
      </c>
      <c r="D34">
        <f>IFERROR(INDEX('AEO 2021 40'!$B$36:$AI$36,MATCH(C34,'AEO 2021 40'!$S$41:$AI$41,0)),0)</f>
        <v>52.413367999999998</v>
      </c>
      <c r="E34">
        <f>IFERROR(INDEX('AEO 2021 38'!$C$43:$C$85,MATCH(LDVs!C34,'AEO 2021 38'!$B$43:$B$85,0)),0)</f>
        <v>5.1939999999999998E-3</v>
      </c>
      <c r="F34">
        <f t="shared" si="0"/>
        <v>1.45375772785868</v>
      </c>
    </row>
    <row r="35" spans="1:6" ht="75">
      <c r="A35" s="71"/>
      <c r="B35" s="70" t="s">
        <v>1334</v>
      </c>
      <c r="C35" s="15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E4" sqref="E4"/>
    </sheetView>
  </sheetViews>
  <sheetFormatPr defaultRowHeight="15"/>
  <sheetData>
    <row r="1" spans="1:8">
      <c r="A1" t="s">
        <v>258</v>
      </c>
      <c r="B1" t="s">
        <v>111</v>
      </c>
      <c r="C1" t="s">
        <v>112</v>
      </c>
      <c r="D1" t="s">
        <v>113</v>
      </c>
      <c r="E1" t="s">
        <v>114</v>
      </c>
      <c r="F1" t="s">
        <v>115</v>
      </c>
      <c r="G1" t="s">
        <v>260</v>
      </c>
      <c r="H1" t="s">
        <v>261</v>
      </c>
    </row>
    <row r="2" spans="1:8">
      <c r="A2" t="s">
        <v>222</v>
      </c>
      <c r="B2">
        <v>872915.99999999988</v>
      </c>
      <c r="C2">
        <v>118567</v>
      </c>
      <c r="D2">
        <v>253943823.99999997</v>
      </c>
      <c r="E2">
        <v>1292884</v>
      </c>
      <c r="F2">
        <v>641434.00000000012</v>
      </c>
      <c r="G2">
        <v>93051</v>
      </c>
      <c r="H2">
        <v>6446</v>
      </c>
    </row>
    <row r="3" spans="1:8">
      <c r="A3" t="s">
        <v>136</v>
      </c>
      <c r="B3">
        <v>300</v>
      </c>
      <c r="C3">
        <v>89003.968103278894</v>
      </c>
      <c r="D3">
        <v>97885.941482764523</v>
      </c>
      <c r="E3">
        <v>786021.37237516593</v>
      </c>
      <c r="F3">
        <v>0</v>
      </c>
      <c r="G3">
        <v>7255.1325854891593</v>
      </c>
      <c r="H3">
        <v>126.69237914387894</v>
      </c>
    </row>
    <row r="4" spans="1:8">
      <c r="A4" t="s">
        <v>133</v>
      </c>
      <c r="B4">
        <v>0</v>
      </c>
      <c r="C4">
        <v>0</v>
      </c>
      <c r="D4">
        <v>0</v>
      </c>
      <c r="E4">
        <v>7149.0898440000001</v>
      </c>
      <c r="F4">
        <v>0</v>
      </c>
      <c r="G4">
        <v>0</v>
      </c>
      <c r="H4">
        <v>0</v>
      </c>
    </row>
    <row r="5" spans="1:8">
      <c r="A5" t="s">
        <v>223</v>
      </c>
      <c r="B5">
        <v>1894.1878942932087</v>
      </c>
      <c r="C5">
        <v>0</v>
      </c>
      <c r="D5">
        <v>0</v>
      </c>
      <c r="E5">
        <v>624.11210570679145</v>
      </c>
      <c r="F5">
        <v>0</v>
      </c>
      <c r="G5">
        <v>0</v>
      </c>
      <c r="H5">
        <v>0</v>
      </c>
    </row>
    <row r="6" spans="1:8">
      <c r="A6" t="s">
        <v>224</v>
      </c>
      <c r="B6">
        <v>0</v>
      </c>
      <c r="C6">
        <v>0</v>
      </c>
      <c r="D6">
        <v>9854565.4293467794</v>
      </c>
      <c r="E6">
        <v>2850434.9329325566</v>
      </c>
      <c r="F6">
        <v>0</v>
      </c>
      <c r="G6">
        <v>0</v>
      </c>
      <c r="H6">
        <v>0</v>
      </c>
    </row>
    <row r="7" spans="1:8">
      <c r="A7" t="s">
        <v>225</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H6" sqref="H6"/>
    </sheetView>
  </sheetViews>
  <sheetFormatPr defaultRowHeight="15"/>
  <sheetData>
    <row r="1" spans="1:8" s="70" customFormat="1" ht="45">
      <c r="A1" s="70" t="s">
        <v>258</v>
      </c>
      <c r="B1" s="70" t="s">
        <v>111</v>
      </c>
      <c r="C1" s="70" t="s">
        <v>112</v>
      </c>
      <c r="D1" s="70" t="s">
        <v>113</v>
      </c>
      <c r="E1" s="70" t="s">
        <v>114</v>
      </c>
      <c r="F1" s="70" t="s">
        <v>115</v>
      </c>
      <c r="G1" s="70" t="s">
        <v>260</v>
      </c>
      <c r="H1" s="70" t="s">
        <v>261</v>
      </c>
    </row>
    <row r="2" spans="1:8">
      <c r="A2" t="s">
        <v>222</v>
      </c>
      <c r="B2">
        <v>84.000000000000014</v>
      </c>
      <c r="C2">
        <v>14866.598</v>
      </c>
      <c r="D2">
        <v>11972117.539999999</v>
      </c>
      <c r="E2">
        <v>9818361.2930000015</v>
      </c>
      <c r="F2">
        <v>0</v>
      </c>
      <c r="G2">
        <v>5402.8509999999997</v>
      </c>
      <c r="H2">
        <v>0</v>
      </c>
    </row>
    <row r="3" spans="1:8">
      <c r="A3" t="s">
        <v>136</v>
      </c>
      <c r="B3">
        <v>0</v>
      </c>
      <c r="C3">
        <v>43170</v>
      </c>
      <c r="D3">
        <v>49465</v>
      </c>
      <c r="E3">
        <v>4968137</v>
      </c>
      <c r="F3">
        <v>202</v>
      </c>
      <c r="G3">
        <v>4008.0000000000005</v>
      </c>
      <c r="H3">
        <v>114</v>
      </c>
    </row>
    <row r="4" spans="1:8">
      <c r="A4" t="s">
        <v>133</v>
      </c>
      <c r="B4">
        <v>0</v>
      </c>
      <c r="C4">
        <v>0</v>
      </c>
      <c r="D4">
        <v>0</v>
      </c>
      <c r="E4">
        <v>895.49011199999995</v>
      </c>
      <c r="F4">
        <v>0</v>
      </c>
      <c r="G4">
        <v>0</v>
      </c>
      <c r="H4">
        <v>0</v>
      </c>
    </row>
    <row r="5" spans="1:8">
      <c r="A5" t="s">
        <v>223</v>
      </c>
      <c r="B5">
        <v>0</v>
      </c>
      <c r="C5">
        <v>0</v>
      </c>
      <c r="D5">
        <v>0</v>
      </c>
      <c r="E5">
        <v>26052.44378698225</v>
      </c>
      <c r="F5">
        <v>0</v>
      </c>
      <c r="G5">
        <v>0</v>
      </c>
      <c r="H5">
        <v>0</v>
      </c>
    </row>
    <row r="6" spans="1:8">
      <c r="A6" t="s">
        <v>224</v>
      </c>
      <c r="B6">
        <v>0</v>
      </c>
      <c r="C6">
        <v>0</v>
      </c>
      <c r="D6">
        <v>0</v>
      </c>
      <c r="E6">
        <v>10110</v>
      </c>
      <c r="F6">
        <v>0</v>
      </c>
      <c r="G6">
        <v>0</v>
      </c>
      <c r="H6">
        <v>0</v>
      </c>
    </row>
    <row r="7" spans="1:8">
      <c r="A7" t="s">
        <v>225</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activeCell="B4" sqref="B4"/>
    </sheetView>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136</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133</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223</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224</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225</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O29" sqref="O29"/>
    </sheetView>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136</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133</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223</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224</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H31" activePane="bottomRight" state="frozen"/>
      <selection pane="topRight" activeCell="C1" sqref="C1"/>
      <selection pane="bottomLeft" activeCell="A2" sqref="A2"/>
      <selection pane="bottomRight" activeCell="A65" sqref="A65:XFD65"/>
    </sheetView>
  </sheetViews>
  <sheetFormatPr defaultRowHeight="15" customHeight="1"/>
  <cols>
    <col min="1" max="1" width="31.85546875" customWidth="1"/>
    <col min="2" max="2" width="45.7109375" customWidth="1"/>
  </cols>
  <sheetData>
    <row r="1" spans="1:35" ht="15" customHeight="1" thickBot="1">
      <c r="A1" s="75"/>
      <c r="B1" s="76"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5"/>
    </row>
    <row r="2" spans="1:35" ht="15" customHeight="1" thickTop="1">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row>
    <row r="3" spans="1:35" ht="15" customHeight="1">
      <c r="A3" s="75"/>
      <c r="B3" s="75"/>
      <c r="C3" s="88" t="s">
        <v>109</v>
      </c>
      <c r="D3" s="88" t="s">
        <v>1359</v>
      </c>
      <c r="E3" s="88"/>
      <c r="F3" s="88"/>
      <c r="G3" s="88"/>
      <c r="H3" s="88"/>
      <c r="I3" s="75"/>
      <c r="J3" s="75"/>
      <c r="K3" s="75"/>
      <c r="L3" s="75"/>
      <c r="M3" s="75"/>
      <c r="N3" s="75"/>
      <c r="O3" s="75"/>
      <c r="P3" s="75"/>
      <c r="Q3" s="75"/>
      <c r="R3" s="75"/>
      <c r="S3" s="75"/>
      <c r="T3" s="75"/>
      <c r="U3" s="75"/>
      <c r="V3" s="75"/>
      <c r="W3" s="75"/>
      <c r="X3" s="75"/>
      <c r="Y3" s="75"/>
      <c r="Z3" s="75"/>
      <c r="AA3" s="75"/>
      <c r="AB3" s="75"/>
      <c r="AC3" s="75"/>
      <c r="AD3" s="75"/>
      <c r="AE3" s="75"/>
      <c r="AF3" s="75"/>
      <c r="AG3" s="75"/>
      <c r="AH3" s="75"/>
    </row>
    <row r="4" spans="1:35" ht="15" customHeight="1">
      <c r="A4" s="75"/>
      <c r="B4" s="75"/>
      <c r="C4" s="88" t="s">
        <v>108</v>
      </c>
      <c r="D4" s="88" t="s">
        <v>1361</v>
      </c>
      <c r="E4" s="88"/>
      <c r="F4" s="88"/>
      <c r="G4" s="88" t="s">
        <v>1362</v>
      </c>
      <c r="H4" s="88"/>
      <c r="I4" s="75"/>
      <c r="J4" s="75"/>
      <c r="K4" s="75"/>
      <c r="L4" s="75"/>
      <c r="M4" s="75"/>
      <c r="N4" s="75"/>
      <c r="O4" s="75"/>
      <c r="P4" s="75"/>
      <c r="Q4" s="75"/>
      <c r="R4" s="75"/>
      <c r="S4" s="75"/>
      <c r="T4" s="75"/>
      <c r="U4" s="75"/>
      <c r="V4" s="75"/>
      <c r="W4" s="75"/>
      <c r="X4" s="75"/>
      <c r="Y4" s="75"/>
      <c r="Z4" s="75"/>
      <c r="AA4" s="75"/>
      <c r="AB4" s="75"/>
      <c r="AC4" s="75"/>
      <c r="AD4" s="75"/>
      <c r="AE4" s="75"/>
      <c r="AF4" s="75"/>
      <c r="AG4" s="75"/>
      <c r="AH4" s="75"/>
    </row>
    <row r="5" spans="1:35" ht="15" customHeight="1">
      <c r="A5" s="75"/>
      <c r="B5" s="75"/>
      <c r="C5" s="88" t="s">
        <v>107</v>
      </c>
      <c r="D5" s="88" t="s">
        <v>1363</v>
      </c>
      <c r="E5" s="88"/>
      <c r="F5" s="88"/>
      <c r="G5" s="88"/>
      <c r="H5" s="88"/>
      <c r="I5" s="75"/>
      <c r="J5" s="75"/>
      <c r="K5" s="75"/>
      <c r="L5" s="75"/>
      <c r="M5" s="75"/>
      <c r="N5" s="75"/>
      <c r="O5" s="75"/>
      <c r="P5" s="75"/>
      <c r="Q5" s="75"/>
      <c r="R5" s="75"/>
      <c r="S5" s="75"/>
      <c r="T5" s="75"/>
      <c r="U5" s="75"/>
      <c r="V5" s="75"/>
      <c r="W5" s="75"/>
      <c r="X5" s="75"/>
      <c r="Y5" s="75"/>
      <c r="Z5" s="75"/>
      <c r="AA5" s="75"/>
      <c r="AB5" s="75"/>
      <c r="AC5" s="75"/>
      <c r="AD5" s="75"/>
      <c r="AE5" s="75"/>
      <c r="AF5" s="75"/>
      <c r="AG5" s="75"/>
      <c r="AH5" s="75"/>
    </row>
    <row r="6" spans="1:35" ht="15" customHeight="1">
      <c r="A6" s="75"/>
      <c r="B6" s="75"/>
      <c r="C6" s="88" t="s">
        <v>106</v>
      </c>
      <c r="D6" s="88"/>
      <c r="E6" s="88" t="s">
        <v>1364</v>
      </c>
      <c r="F6" s="88"/>
      <c r="G6" s="88"/>
      <c r="H6" s="88"/>
      <c r="I6" s="75"/>
      <c r="J6" s="75"/>
      <c r="K6" s="75"/>
      <c r="L6" s="75"/>
      <c r="M6" s="75"/>
      <c r="N6" s="75"/>
      <c r="O6" s="75"/>
      <c r="P6" s="75"/>
      <c r="Q6" s="75"/>
      <c r="R6" s="75"/>
      <c r="S6" s="75"/>
      <c r="T6" s="75"/>
      <c r="U6" s="75"/>
      <c r="V6" s="75"/>
      <c r="W6" s="75"/>
      <c r="X6" s="75"/>
      <c r="Y6" s="75"/>
      <c r="Z6" s="75"/>
      <c r="AA6" s="75"/>
      <c r="AB6" s="75"/>
      <c r="AC6" s="75"/>
      <c r="AD6" s="75"/>
      <c r="AE6" s="75"/>
      <c r="AF6" s="75"/>
      <c r="AG6" s="75"/>
      <c r="AH6" s="75"/>
    </row>
    <row r="7" spans="1:35" ht="15" customHeight="1">
      <c r="A7" s="75"/>
      <c r="B7" s="75"/>
      <c r="C7" s="88"/>
      <c r="D7" s="88"/>
      <c r="E7" s="88"/>
      <c r="F7" s="88"/>
      <c r="G7" s="88"/>
      <c r="H7" s="88"/>
      <c r="I7" s="75"/>
      <c r="J7" s="75"/>
      <c r="K7" s="75"/>
      <c r="L7" s="75"/>
      <c r="M7" s="75"/>
      <c r="N7" s="75"/>
      <c r="O7" s="75"/>
      <c r="P7" s="75"/>
      <c r="Q7" s="75"/>
      <c r="R7" s="75"/>
      <c r="S7" s="75"/>
      <c r="T7" s="75"/>
      <c r="U7" s="75"/>
      <c r="V7" s="75"/>
      <c r="W7" s="75"/>
      <c r="X7" s="75"/>
      <c r="Y7" s="75"/>
      <c r="Z7" s="75"/>
      <c r="AA7" s="75"/>
      <c r="AB7" s="75"/>
      <c r="AC7" s="75"/>
      <c r="AD7" s="75"/>
      <c r="AE7" s="75"/>
      <c r="AF7" s="75"/>
      <c r="AG7" s="75"/>
      <c r="AH7" s="75"/>
    </row>
    <row r="10" spans="1:35" ht="15" customHeight="1">
      <c r="A10" s="77" t="s">
        <v>105</v>
      </c>
      <c r="B10" s="78" t="s">
        <v>104</v>
      </c>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89" t="s">
        <v>1365</v>
      </c>
    </row>
    <row r="11" spans="1:35" ht="15" customHeight="1">
      <c r="A11" s="75"/>
      <c r="B11" s="76" t="s">
        <v>103</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89" t="s">
        <v>1366</v>
      </c>
    </row>
    <row r="12" spans="1:35" ht="15" customHeight="1">
      <c r="A12" s="75"/>
      <c r="B12" s="76" t="s">
        <v>103</v>
      </c>
      <c r="C12" s="79" t="s">
        <v>103</v>
      </c>
      <c r="D12" s="79" t="s">
        <v>103</v>
      </c>
      <c r="E12" s="79" t="s">
        <v>103</v>
      </c>
      <c r="F12" s="79" t="s">
        <v>103</v>
      </c>
      <c r="G12" s="79" t="s">
        <v>103</v>
      </c>
      <c r="H12" s="79" t="s">
        <v>103</v>
      </c>
      <c r="I12" s="79" t="s">
        <v>103</v>
      </c>
      <c r="J12" s="79" t="s">
        <v>103</v>
      </c>
      <c r="K12" s="79" t="s">
        <v>103</v>
      </c>
      <c r="L12" s="79" t="s">
        <v>103</v>
      </c>
      <c r="M12" s="79" t="s">
        <v>103</v>
      </c>
      <c r="N12" s="79" t="s">
        <v>103</v>
      </c>
      <c r="O12" s="79" t="s">
        <v>103</v>
      </c>
      <c r="P12" s="79" t="s">
        <v>103</v>
      </c>
      <c r="Q12" s="79" t="s">
        <v>103</v>
      </c>
      <c r="R12" s="79" t="s">
        <v>103</v>
      </c>
      <c r="S12" s="79" t="s">
        <v>103</v>
      </c>
      <c r="T12" s="79" t="s">
        <v>103</v>
      </c>
      <c r="U12" s="79" t="s">
        <v>103</v>
      </c>
      <c r="V12" s="79" t="s">
        <v>103</v>
      </c>
      <c r="W12" s="79" t="s">
        <v>103</v>
      </c>
      <c r="X12" s="79" t="s">
        <v>103</v>
      </c>
      <c r="Y12" s="79" t="s">
        <v>103</v>
      </c>
      <c r="Z12" s="79" t="s">
        <v>103</v>
      </c>
      <c r="AA12" s="79" t="s">
        <v>103</v>
      </c>
      <c r="AB12" s="79" t="s">
        <v>103</v>
      </c>
      <c r="AC12" s="79" t="s">
        <v>103</v>
      </c>
      <c r="AD12" s="79" t="s">
        <v>103</v>
      </c>
      <c r="AE12" s="79" t="s">
        <v>103</v>
      </c>
      <c r="AF12" s="79" t="s">
        <v>103</v>
      </c>
      <c r="AG12" s="79" t="s">
        <v>103</v>
      </c>
      <c r="AH12" s="89" t="s">
        <v>1367</v>
      </c>
      <c r="AI12" s="4" t="s">
        <v>304</v>
      </c>
    </row>
    <row r="13" spans="1:35" ht="15" customHeight="1" thickBot="1">
      <c r="A13" s="75"/>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90" t="s">
        <v>1368</v>
      </c>
      <c r="AI13" s="32">
        <v>2050</v>
      </c>
    </row>
    <row r="14" spans="1:35" ht="15" customHeight="1" thickTop="1">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row>
    <row r="15" spans="1:35" ht="15" customHeight="1">
      <c r="A15" s="75"/>
      <c r="B15" s="80" t="s">
        <v>101</v>
      </c>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row>
    <row r="16" spans="1:35" ht="15" customHeight="1">
      <c r="A16" s="75"/>
      <c r="B16" s="80" t="s">
        <v>100</v>
      </c>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row>
    <row r="17" spans="1:35" ht="15" customHeight="1">
      <c r="A17" s="75"/>
      <c r="B17" s="80" t="s">
        <v>99</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row r="18" spans="1:35" ht="15" customHeight="1">
      <c r="A18" s="77" t="s">
        <v>98</v>
      </c>
      <c r="B18" s="81" t="s">
        <v>97</v>
      </c>
      <c r="C18" s="85">
        <v>2626.6779790000001</v>
      </c>
      <c r="D18" s="85">
        <v>2804.492432</v>
      </c>
      <c r="E18" s="85">
        <v>2858.8129880000001</v>
      </c>
      <c r="F18" s="85">
        <v>2917.110107</v>
      </c>
      <c r="G18" s="85">
        <v>2963.703857</v>
      </c>
      <c r="H18" s="85">
        <v>3002.0947270000001</v>
      </c>
      <c r="I18" s="85">
        <v>3034.3623050000001</v>
      </c>
      <c r="J18" s="85">
        <v>3061.0493160000001</v>
      </c>
      <c r="K18" s="85">
        <v>3084.9096679999998</v>
      </c>
      <c r="L18" s="85">
        <v>3103.0109859999998</v>
      </c>
      <c r="M18" s="85">
        <v>3120.6926269999999</v>
      </c>
      <c r="N18" s="85">
        <v>3136.2395019999999</v>
      </c>
      <c r="O18" s="85">
        <v>3150.9326169999999</v>
      </c>
      <c r="P18" s="85">
        <v>3168.0808109999998</v>
      </c>
      <c r="Q18" s="85">
        <v>3186.001953</v>
      </c>
      <c r="R18" s="85">
        <v>3203.6376949999999</v>
      </c>
      <c r="S18" s="85">
        <v>3219.326172</v>
      </c>
      <c r="T18" s="85">
        <v>3233.5512699999999</v>
      </c>
      <c r="U18" s="85">
        <v>3247.3491210000002</v>
      </c>
      <c r="V18" s="85">
        <v>3262.475586</v>
      </c>
      <c r="W18" s="85">
        <v>3278.1274410000001</v>
      </c>
      <c r="X18" s="85">
        <v>3292.5410160000001</v>
      </c>
      <c r="Y18" s="85">
        <v>3308.7910160000001</v>
      </c>
      <c r="Z18" s="85">
        <v>3326.4328609999998</v>
      </c>
      <c r="AA18" s="85">
        <v>3344.1987300000001</v>
      </c>
      <c r="AB18" s="85">
        <v>3360.4956050000001</v>
      </c>
      <c r="AC18" s="85">
        <v>3376.7004390000002</v>
      </c>
      <c r="AD18" s="85">
        <v>3393.0124510000001</v>
      </c>
      <c r="AE18" s="85">
        <v>3410.226807</v>
      </c>
      <c r="AF18" s="85">
        <v>3428.3679200000001</v>
      </c>
      <c r="AG18" s="85">
        <v>3446.0715329999998</v>
      </c>
      <c r="AH18" s="83">
        <v>9.0919999999999994E-3</v>
      </c>
      <c r="AI18" s="33">
        <v>7.0260000000000001E-3</v>
      </c>
    </row>
    <row r="19" spans="1:35" ht="15" customHeight="1">
      <c r="A19" s="77" t="s">
        <v>96</v>
      </c>
      <c r="B19" s="81" t="s">
        <v>95</v>
      </c>
      <c r="C19" s="85">
        <v>89.861816000000005</v>
      </c>
      <c r="D19" s="85">
        <v>93.654860999999997</v>
      </c>
      <c r="E19" s="85">
        <v>96.272841999999997</v>
      </c>
      <c r="F19" s="85">
        <v>97.802764999999994</v>
      </c>
      <c r="G19" s="85">
        <v>99.407425000000003</v>
      </c>
      <c r="H19" s="85">
        <v>101.18590500000001</v>
      </c>
      <c r="I19" s="85">
        <v>102.586533</v>
      </c>
      <c r="J19" s="85">
        <v>103.84103399999999</v>
      </c>
      <c r="K19" s="85">
        <v>104.95002700000001</v>
      </c>
      <c r="L19" s="85">
        <v>105.957863</v>
      </c>
      <c r="M19" s="85">
        <v>107.063385</v>
      </c>
      <c r="N19" s="85">
        <v>108.295609</v>
      </c>
      <c r="O19" s="85">
        <v>109.475731</v>
      </c>
      <c r="P19" s="85">
        <v>110.69873</v>
      </c>
      <c r="Q19" s="85">
        <v>112.07637800000001</v>
      </c>
      <c r="R19" s="85">
        <v>113.473152</v>
      </c>
      <c r="S19" s="85">
        <v>114.704262</v>
      </c>
      <c r="T19" s="85">
        <v>115.894623</v>
      </c>
      <c r="U19" s="85">
        <v>117.21953600000001</v>
      </c>
      <c r="V19" s="85">
        <v>118.542191</v>
      </c>
      <c r="W19" s="85">
        <v>119.819588</v>
      </c>
      <c r="X19" s="85">
        <v>121.274879</v>
      </c>
      <c r="Y19" s="85">
        <v>122.905472</v>
      </c>
      <c r="Z19" s="85">
        <v>124.61048099999999</v>
      </c>
      <c r="AA19" s="85">
        <v>126.242645</v>
      </c>
      <c r="AB19" s="85">
        <v>127.823654</v>
      </c>
      <c r="AC19" s="85">
        <v>129.36599699999999</v>
      </c>
      <c r="AD19" s="85">
        <v>130.875137</v>
      </c>
      <c r="AE19" s="85">
        <v>132.50619499999999</v>
      </c>
      <c r="AF19" s="85">
        <v>134.27307099999999</v>
      </c>
      <c r="AG19" s="85">
        <v>136.06295800000001</v>
      </c>
      <c r="AH19" s="83">
        <v>1.3924000000000001E-2</v>
      </c>
      <c r="AI19" s="33">
        <v>1.2163E-2</v>
      </c>
    </row>
    <row r="20" spans="1:35" ht="15" customHeight="1">
      <c r="A20" s="77" t="s">
        <v>94</v>
      </c>
      <c r="B20" s="81" t="s">
        <v>93</v>
      </c>
      <c r="C20" s="85">
        <v>274.54940800000003</v>
      </c>
      <c r="D20" s="85">
        <v>282.54144300000002</v>
      </c>
      <c r="E20" s="85">
        <v>292.69827299999997</v>
      </c>
      <c r="F20" s="85">
        <v>296.45275900000001</v>
      </c>
      <c r="G20" s="85">
        <v>300.847443</v>
      </c>
      <c r="H20" s="85">
        <v>306.24206500000003</v>
      </c>
      <c r="I20" s="85">
        <v>309.798767</v>
      </c>
      <c r="J20" s="85">
        <v>313.02496300000001</v>
      </c>
      <c r="K20" s="85">
        <v>316.33166499999999</v>
      </c>
      <c r="L20" s="85">
        <v>319.796783</v>
      </c>
      <c r="M20" s="85">
        <v>323.91030899999998</v>
      </c>
      <c r="N20" s="85">
        <v>328.24362200000002</v>
      </c>
      <c r="O20" s="85">
        <v>332.143463</v>
      </c>
      <c r="P20" s="85">
        <v>336.06887799999998</v>
      </c>
      <c r="Q20" s="85">
        <v>340.35537699999998</v>
      </c>
      <c r="R20" s="85">
        <v>344.79953</v>
      </c>
      <c r="S20" s="85">
        <v>348.69607500000001</v>
      </c>
      <c r="T20" s="85">
        <v>352.702271</v>
      </c>
      <c r="U20" s="85">
        <v>357.27691700000003</v>
      </c>
      <c r="V20" s="85">
        <v>361.65835600000003</v>
      </c>
      <c r="W20" s="85">
        <v>365.64315800000003</v>
      </c>
      <c r="X20" s="85">
        <v>370.539062</v>
      </c>
      <c r="Y20" s="85">
        <v>376.26586900000001</v>
      </c>
      <c r="Z20" s="85">
        <v>382.11099200000001</v>
      </c>
      <c r="AA20" s="85">
        <v>387.350708</v>
      </c>
      <c r="AB20" s="85">
        <v>392.57406600000002</v>
      </c>
      <c r="AC20" s="85">
        <v>397.848297</v>
      </c>
      <c r="AD20" s="85">
        <v>403.028839</v>
      </c>
      <c r="AE20" s="85">
        <v>408.59039300000001</v>
      </c>
      <c r="AF20" s="85">
        <v>414.45895400000001</v>
      </c>
      <c r="AG20" s="85">
        <v>420.537598</v>
      </c>
      <c r="AH20" s="83">
        <v>1.4315E-2</v>
      </c>
      <c r="AI20" s="33">
        <v>1.1306E-2</v>
      </c>
    </row>
    <row r="21" spans="1:35" ht="15" customHeight="1">
      <c r="A21" s="75"/>
      <c r="B21" s="80" t="s">
        <v>255</v>
      </c>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5" ht="15" customHeight="1">
      <c r="A22" s="77" t="s">
        <v>251</v>
      </c>
      <c r="B22" s="81" t="s">
        <v>252</v>
      </c>
      <c r="C22" s="85">
        <v>108.451859</v>
      </c>
      <c r="D22" s="85">
        <v>134.906631</v>
      </c>
      <c r="E22" s="85">
        <v>154.74700899999999</v>
      </c>
      <c r="F22" s="85">
        <v>169.768936</v>
      </c>
      <c r="G22" s="85">
        <v>181.054596</v>
      </c>
      <c r="H22" s="85">
        <v>189.63523900000001</v>
      </c>
      <c r="I22" s="85">
        <v>196.10214199999999</v>
      </c>
      <c r="J22" s="85">
        <v>201.02420000000001</v>
      </c>
      <c r="K22" s="85">
        <v>204.662598</v>
      </c>
      <c r="L22" s="85">
        <v>207.425308</v>
      </c>
      <c r="M22" s="85">
        <v>209.68708799999999</v>
      </c>
      <c r="N22" s="85">
        <v>211.31668099999999</v>
      </c>
      <c r="O22" s="85">
        <v>212.70942700000001</v>
      </c>
      <c r="P22" s="85">
        <v>213.73635899999999</v>
      </c>
      <c r="Q22" s="85">
        <v>214.52165199999999</v>
      </c>
      <c r="R22" s="85">
        <v>215.13287399999999</v>
      </c>
      <c r="S22" s="85">
        <v>215.61059599999999</v>
      </c>
      <c r="T22" s="85">
        <v>215.96757500000001</v>
      </c>
      <c r="U22" s="85">
        <v>216.24118000000001</v>
      </c>
      <c r="V22" s="85">
        <v>216.411743</v>
      </c>
      <c r="W22" s="85">
        <v>216.60230999999999</v>
      </c>
      <c r="X22" s="85">
        <v>216.689728</v>
      </c>
      <c r="Y22" s="85">
        <v>216.745667</v>
      </c>
      <c r="Z22" s="85">
        <v>216.78471400000001</v>
      </c>
      <c r="AA22" s="85">
        <v>216.798157</v>
      </c>
      <c r="AB22" s="85">
        <v>216.777512</v>
      </c>
      <c r="AC22" s="85">
        <v>216.80685399999999</v>
      </c>
      <c r="AD22" s="85">
        <v>216.801849</v>
      </c>
      <c r="AE22" s="85">
        <v>216.82325700000001</v>
      </c>
      <c r="AF22" s="85">
        <v>216.849594</v>
      </c>
      <c r="AG22" s="85">
        <v>216.91029399999999</v>
      </c>
      <c r="AH22" s="83">
        <v>2.3375E-2</v>
      </c>
      <c r="AI22" s="33">
        <v>3.3159999999999999E-3</v>
      </c>
    </row>
    <row r="23" spans="1:35" ht="15" customHeight="1">
      <c r="A23" s="77" t="s">
        <v>253</v>
      </c>
      <c r="B23" s="81" t="s">
        <v>254</v>
      </c>
      <c r="C23" s="85">
        <v>25.165980999999999</v>
      </c>
      <c r="D23" s="85">
        <v>29.764140999999999</v>
      </c>
      <c r="E23" s="85">
        <v>33.498145999999998</v>
      </c>
      <c r="F23" s="85">
        <v>36.387149999999998</v>
      </c>
      <c r="G23" s="85">
        <v>38.402351000000003</v>
      </c>
      <c r="H23" s="85">
        <v>39.985401000000003</v>
      </c>
      <c r="I23" s="85">
        <v>41.108414000000003</v>
      </c>
      <c r="J23" s="85">
        <v>41.957863000000003</v>
      </c>
      <c r="K23" s="85">
        <v>42.373077000000002</v>
      </c>
      <c r="L23" s="85">
        <v>42.626572000000003</v>
      </c>
      <c r="M23" s="85">
        <v>43.171546999999997</v>
      </c>
      <c r="N23" s="85">
        <v>43.557751000000003</v>
      </c>
      <c r="O23" s="85">
        <v>44.181170999999999</v>
      </c>
      <c r="P23" s="85">
        <v>44.7425</v>
      </c>
      <c r="Q23" s="85">
        <v>45.359099999999998</v>
      </c>
      <c r="R23" s="85">
        <v>45.942974</v>
      </c>
      <c r="S23" s="85">
        <v>46.461497999999999</v>
      </c>
      <c r="T23" s="85">
        <v>46.940620000000003</v>
      </c>
      <c r="U23" s="85">
        <v>47.450031000000003</v>
      </c>
      <c r="V23" s="85">
        <v>47.918919000000002</v>
      </c>
      <c r="W23" s="85">
        <v>48.558169999999997</v>
      </c>
      <c r="X23" s="85">
        <v>49.100951999999999</v>
      </c>
      <c r="Y23" s="85">
        <v>49.688167999999997</v>
      </c>
      <c r="Z23" s="85">
        <v>50.322009999999999</v>
      </c>
      <c r="AA23" s="85">
        <v>50.934455999999997</v>
      </c>
      <c r="AB23" s="85">
        <v>51.475597</v>
      </c>
      <c r="AC23" s="85">
        <v>52.106262000000001</v>
      </c>
      <c r="AD23" s="85">
        <v>52.654964</v>
      </c>
      <c r="AE23" s="85">
        <v>53.258338999999999</v>
      </c>
      <c r="AF23" s="85">
        <v>53.834007</v>
      </c>
      <c r="AG23" s="85">
        <v>54.410843</v>
      </c>
      <c r="AH23" s="83">
        <v>2.6036E-2</v>
      </c>
      <c r="AI23" s="33">
        <v>8.5629999999999994E-3</v>
      </c>
    </row>
    <row r="24" spans="1:35" ht="15" customHeight="1">
      <c r="A24" s="75"/>
      <c r="B24" s="80" t="s">
        <v>92</v>
      </c>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row>
    <row r="25" spans="1:35" ht="15" customHeight="1">
      <c r="A25" s="77" t="s">
        <v>91</v>
      </c>
      <c r="B25" s="81" t="s">
        <v>90</v>
      </c>
      <c r="C25" s="85">
        <v>738.85894800000005</v>
      </c>
      <c r="D25" s="85">
        <v>1081.6602780000001</v>
      </c>
      <c r="E25" s="85">
        <v>1215.7373050000001</v>
      </c>
      <c r="F25" s="85">
        <v>1284.3009030000001</v>
      </c>
      <c r="G25" s="85">
        <v>1331.709595</v>
      </c>
      <c r="H25" s="85">
        <v>1382.866943</v>
      </c>
      <c r="I25" s="85">
        <v>1413.6407469999999</v>
      </c>
      <c r="J25" s="85">
        <v>1440.1944579999999</v>
      </c>
      <c r="K25" s="85">
        <v>1464.6527100000001</v>
      </c>
      <c r="L25" s="85">
        <v>1486.1226810000001</v>
      </c>
      <c r="M25" s="85">
        <v>1512.480225</v>
      </c>
      <c r="N25" s="85">
        <v>1542.9261469999999</v>
      </c>
      <c r="O25" s="85">
        <v>1577.5469969999999</v>
      </c>
      <c r="P25" s="85">
        <v>1614.4033199999999</v>
      </c>
      <c r="Q25" s="85">
        <v>1652.7857670000001</v>
      </c>
      <c r="R25" s="85">
        <v>1690.091553</v>
      </c>
      <c r="S25" s="85">
        <v>1722.8204350000001</v>
      </c>
      <c r="T25" s="85">
        <v>1753.0385739999999</v>
      </c>
      <c r="U25" s="85">
        <v>1785.817139</v>
      </c>
      <c r="V25" s="85">
        <v>1820.93335</v>
      </c>
      <c r="W25" s="85">
        <v>1858.7414550000001</v>
      </c>
      <c r="X25" s="85">
        <v>1897.8637699999999</v>
      </c>
      <c r="Y25" s="85">
        <v>1939.794189</v>
      </c>
      <c r="Z25" s="85">
        <v>1983.944092</v>
      </c>
      <c r="AA25" s="85">
        <v>2027.790039</v>
      </c>
      <c r="AB25" s="85">
        <v>2069.7546390000002</v>
      </c>
      <c r="AC25" s="85">
        <v>2110.5791020000001</v>
      </c>
      <c r="AD25" s="85">
        <v>2152.0017090000001</v>
      </c>
      <c r="AE25" s="85">
        <v>2194.96875</v>
      </c>
      <c r="AF25" s="85">
        <v>2238.3408199999999</v>
      </c>
      <c r="AG25" s="85">
        <v>2282.4025879999999</v>
      </c>
      <c r="AH25" s="83">
        <v>3.8311999999999999E-2</v>
      </c>
      <c r="AI25" s="33">
        <v>1.7138E-2</v>
      </c>
    </row>
    <row r="26" spans="1:35" ht="15" customHeight="1">
      <c r="A26" s="75"/>
      <c r="B26" s="80" t="s">
        <v>89</v>
      </c>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row>
    <row r="27" spans="1:35" ht="15" customHeight="1">
      <c r="A27" s="77" t="s">
        <v>88</v>
      </c>
      <c r="B27" s="81" t="s">
        <v>47</v>
      </c>
      <c r="C27" s="85">
        <v>1521.9704589999999</v>
      </c>
      <c r="D27" s="85">
        <v>1618.2993160000001</v>
      </c>
      <c r="E27" s="85">
        <v>1653.9343260000001</v>
      </c>
      <c r="F27" s="85">
        <v>1638.952393</v>
      </c>
      <c r="G27" s="85">
        <v>1638.3515620000001</v>
      </c>
      <c r="H27" s="85">
        <v>1611.4123540000001</v>
      </c>
      <c r="I27" s="85">
        <v>1629.1599120000001</v>
      </c>
      <c r="J27" s="85">
        <v>1624.662476</v>
      </c>
      <c r="K27" s="85">
        <v>1642.2048339999999</v>
      </c>
      <c r="L27" s="85">
        <v>1664.909668</v>
      </c>
      <c r="M27" s="85">
        <v>1680.0539550000001</v>
      </c>
      <c r="N27" s="85">
        <v>1687.346436</v>
      </c>
      <c r="O27" s="85">
        <v>1696.865967</v>
      </c>
      <c r="P27" s="85">
        <v>1710.897095</v>
      </c>
      <c r="Q27" s="85">
        <v>1725.098389</v>
      </c>
      <c r="R27" s="85">
        <v>1731.5200199999999</v>
      </c>
      <c r="S27" s="85">
        <v>1733.1766359999999</v>
      </c>
      <c r="T27" s="85">
        <v>1733.2185059999999</v>
      </c>
      <c r="U27" s="85">
        <v>1727.7104489999999</v>
      </c>
      <c r="V27" s="85">
        <v>1732.0479740000001</v>
      </c>
      <c r="W27" s="85">
        <v>1735.4719239999999</v>
      </c>
      <c r="X27" s="85">
        <v>1747.6795649999999</v>
      </c>
      <c r="Y27" s="85">
        <v>1765.7388920000001</v>
      </c>
      <c r="Z27" s="85">
        <v>1780.219116</v>
      </c>
      <c r="AA27" s="85">
        <v>1793.768433</v>
      </c>
      <c r="AB27" s="85">
        <v>1797.2144780000001</v>
      </c>
      <c r="AC27" s="85">
        <v>1807.4219969999999</v>
      </c>
      <c r="AD27" s="85">
        <v>1820.364746</v>
      </c>
      <c r="AE27" s="85">
        <v>1837.451172</v>
      </c>
      <c r="AF27" s="85">
        <v>1853.3664550000001</v>
      </c>
      <c r="AG27" s="85">
        <v>1873.035034</v>
      </c>
      <c r="AH27" s="83">
        <v>6.9430000000000004E-3</v>
      </c>
      <c r="AI27" s="33">
        <v>1.408E-3</v>
      </c>
    </row>
    <row r="28" spans="1:35" ht="15" customHeight="1">
      <c r="A28" s="77" t="s">
        <v>87</v>
      </c>
      <c r="B28" s="81" t="s">
        <v>45</v>
      </c>
      <c r="C28" s="85">
        <v>347.68133499999999</v>
      </c>
      <c r="D28" s="85">
        <v>358.75436400000001</v>
      </c>
      <c r="E28" s="85">
        <v>356.58099399999998</v>
      </c>
      <c r="F28" s="85">
        <v>351.44842499999999</v>
      </c>
      <c r="G28" s="85">
        <v>345.33050500000002</v>
      </c>
      <c r="H28" s="85">
        <v>339.26663200000002</v>
      </c>
      <c r="I28" s="85">
        <v>330.77096599999999</v>
      </c>
      <c r="J28" s="85">
        <v>321.98907500000001</v>
      </c>
      <c r="K28" s="85">
        <v>313.560699</v>
      </c>
      <c r="L28" s="85">
        <v>305.13720699999999</v>
      </c>
      <c r="M28" s="85">
        <v>296.79244999999997</v>
      </c>
      <c r="N28" s="85">
        <v>293.140198</v>
      </c>
      <c r="O28" s="85">
        <v>289.27224699999999</v>
      </c>
      <c r="P28" s="85">
        <v>285.857483</v>
      </c>
      <c r="Q28" s="85">
        <v>282.64532500000001</v>
      </c>
      <c r="R28" s="85">
        <v>278.84634399999999</v>
      </c>
      <c r="S28" s="85">
        <v>274.79904199999999</v>
      </c>
      <c r="T28" s="85">
        <v>270.87039199999998</v>
      </c>
      <c r="U28" s="85">
        <v>266.85159299999998</v>
      </c>
      <c r="V28" s="85">
        <v>262.97421300000002</v>
      </c>
      <c r="W28" s="85">
        <v>258.63861100000003</v>
      </c>
      <c r="X28" s="85">
        <v>257.41476399999999</v>
      </c>
      <c r="Y28" s="85">
        <v>256.757812</v>
      </c>
      <c r="Z28" s="85">
        <v>256.26825000000002</v>
      </c>
      <c r="AA28" s="85">
        <v>255.40484599999999</v>
      </c>
      <c r="AB28" s="85">
        <v>254.38140899999999</v>
      </c>
      <c r="AC28" s="85">
        <v>253.43038899999999</v>
      </c>
      <c r="AD28" s="85">
        <v>252.34704600000001</v>
      </c>
      <c r="AE28" s="85">
        <v>251.26715100000001</v>
      </c>
      <c r="AF28" s="85">
        <v>250.57226600000001</v>
      </c>
      <c r="AG28" s="85">
        <v>249.989349</v>
      </c>
      <c r="AH28" s="83">
        <v>-1.0935E-2</v>
      </c>
      <c r="AI28" s="33">
        <v>-1.2713E-2</v>
      </c>
    </row>
    <row r="30" spans="1:35" ht="15" customHeight="1">
      <c r="A30" s="75"/>
      <c r="B30" s="80" t="s">
        <v>86</v>
      </c>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row>
    <row r="31" spans="1:35" ht="15" customHeight="1">
      <c r="A31" s="75"/>
      <c r="B31" s="80" t="s">
        <v>85</v>
      </c>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row>
    <row r="32" spans="1:35" ht="15" customHeight="1">
      <c r="A32" s="77" t="s">
        <v>84</v>
      </c>
      <c r="B32" s="81" t="s">
        <v>83</v>
      </c>
      <c r="C32" s="86">
        <v>34.575938999999998</v>
      </c>
      <c r="D32" s="86">
        <v>35.476635000000002</v>
      </c>
      <c r="E32" s="86">
        <v>36.078181999999998</v>
      </c>
      <c r="F32" s="86">
        <v>36.650905999999999</v>
      </c>
      <c r="G32" s="86">
        <v>37.159649000000002</v>
      </c>
      <c r="H32" s="86">
        <v>37.709220999999999</v>
      </c>
      <c r="I32" s="86">
        <v>38.338470000000001</v>
      </c>
      <c r="J32" s="86">
        <v>38.338428</v>
      </c>
      <c r="K32" s="86">
        <v>38.398032999999998</v>
      </c>
      <c r="L32" s="86">
        <v>38.43882</v>
      </c>
      <c r="M32" s="86">
        <v>38.538516999999999</v>
      </c>
      <c r="N32" s="86">
        <v>38.569710000000001</v>
      </c>
      <c r="O32" s="86">
        <v>38.611609999999999</v>
      </c>
      <c r="P32" s="86">
        <v>38.636851999999998</v>
      </c>
      <c r="Q32" s="86">
        <v>38.656502000000003</v>
      </c>
      <c r="R32" s="86">
        <v>38.666412000000001</v>
      </c>
      <c r="S32" s="86">
        <v>38.675044999999997</v>
      </c>
      <c r="T32" s="86">
        <v>38.684604999999998</v>
      </c>
      <c r="U32" s="86">
        <v>38.698779999999999</v>
      </c>
      <c r="V32" s="86">
        <v>38.690036999999997</v>
      </c>
      <c r="W32" s="86">
        <v>38.704577999999998</v>
      </c>
      <c r="X32" s="86">
        <v>38.713901999999997</v>
      </c>
      <c r="Y32" s="86">
        <v>38.712833000000003</v>
      </c>
      <c r="Z32" s="86">
        <v>38.708260000000003</v>
      </c>
      <c r="AA32" s="86">
        <v>38.695782000000001</v>
      </c>
      <c r="AB32" s="86">
        <v>38.670200000000001</v>
      </c>
      <c r="AC32" s="86">
        <v>38.671329</v>
      </c>
      <c r="AD32" s="86">
        <v>38.659885000000003</v>
      </c>
      <c r="AE32" s="86">
        <v>38.646473</v>
      </c>
      <c r="AF32" s="86">
        <v>38.622086000000003</v>
      </c>
      <c r="AG32" s="86">
        <v>38.599280999999998</v>
      </c>
      <c r="AH32" s="83">
        <v>3.676E-3</v>
      </c>
      <c r="AI32" s="33">
        <v>9.11E-3</v>
      </c>
    </row>
    <row r="33" spans="1:35" ht="15" customHeight="1">
      <c r="A33" s="77" t="s">
        <v>82</v>
      </c>
      <c r="B33" s="81" t="s">
        <v>81</v>
      </c>
      <c r="C33" s="86">
        <v>42.153393000000001</v>
      </c>
      <c r="D33" s="86">
        <v>44.247008999999998</v>
      </c>
      <c r="E33" s="86">
        <v>44.785857999999998</v>
      </c>
      <c r="F33" s="86">
        <v>45.462093000000003</v>
      </c>
      <c r="G33" s="86">
        <v>46.176597999999998</v>
      </c>
      <c r="H33" s="86">
        <v>46.858874999999998</v>
      </c>
      <c r="I33" s="86">
        <v>47.623610999999997</v>
      </c>
      <c r="J33" s="86">
        <v>47.631118999999998</v>
      </c>
      <c r="K33" s="86">
        <v>47.657536</v>
      </c>
      <c r="L33" s="86">
        <v>47.657536</v>
      </c>
      <c r="M33" s="86">
        <v>47.683627999999999</v>
      </c>
      <c r="N33" s="86">
        <v>47.683627999999999</v>
      </c>
      <c r="O33" s="86">
        <v>47.683627999999999</v>
      </c>
      <c r="P33" s="86">
        <v>47.683627999999999</v>
      </c>
      <c r="Q33" s="86">
        <v>47.683627999999999</v>
      </c>
      <c r="R33" s="86">
        <v>47.683627999999999</v>
      </c>
      <c r="S33" s="86">
        <v>47.683627999999999</v>
      </c>
      <c r="T33" s="86">
        <v>47.683627999999999</v>
      </c>
      <c r="U33" s="86">
        <v>47.683627999999999</v>
      </c>
      <c r="V33" s="86">
        <v>47.683627999999999</v>
      </c>
      <c r="W33" s="86">
        <v>47.685558</v>
      </c>
      <c r="X33" s="86">
        <v>47.685558</v>
      </c>
      <c r="Y33" s="86">
        <v>47.685558</v>
      </c>
      <c r="Z33" s="86">
        <v>47.685558</v>
      </c>
      <c r="AA33" s="86">
        <v>47.685558</v>
      </c>
      <c r="AB33" s="86">
        <v>47.685558</v>
      </c>
      <c r="AC33" s="86">
        <v>47.689582999999999</v>
      </c>
      <c r="AD33" s="86">
        <v>47.689582999999999</v>
      </c>
      <c r="AE33" s="86">
        <v>47.689582999999999</v>
      </c>
      <c r="AF33" s="86">
        <v>47.689582999999999</v>
      </c>
      <c r="AG33" s="86">
        <v>47.689582999999999</v>
      </c>
      <c r="AH33" s="83">
        <v>4.1219999999999998E-3</v>
      </c>
      <c r="AI33" s="33">
        <v>8.5819999999999994E-3</v>
      </c>
    </row>
    <row r="34" spans="1:35" ht="15" customHeight="1">
      <c r="A34" s="77" t="s">
        <v>80</v>
      </c>
      <c r="B34" s="81" t="s">
        <v>79</v>
      </c>
      <c r="C34" s="86">
        <v>30.904506999999999</v>
      </c>
      <c r="D34" s="86">
        <v>31.518650000000001</v>
      </c>
      <c r="E34" s="86">
        <v>31.945416999999999</v>
      </c>
      <c r="F34" s="86">
        <v>32.456637999999998</v>
      </c>
      <c r="G34" s="86">
        <v>32.915405</v>
      </c>
      <c r="H34" s="86">
        <v>33.392699999999998</v>
      </c>
      <c r="I34" s="86">
        <v>33.955584999999999</v>
      </c>
      <c r="J34" s="86">
        <v>33.955584999999999</v>
      </c>
      <c r="K34" s="86">
        <v>33.955584999999999</v>
      </c>
      <c r="L34" s="86">
        <v>33.955584999999999</v>
      </c>
      <c r="M34" s="86">
        <v>33.955584999999999</v>
      </c>
      <c r="N34" s="86">
        <v>33.955593</v>
      </c>
      <c r="O34" s="86">
        <v>33.955593</v>
      </c>
      <c r="P34" s="86">
        <v>33.955593</v>
      </c>
      <c r="Q34" s="86">
        <v>33.955593</v>
      </c>
      <c r="R34" s="86">
        <v>33.955593</v>
      </c>
      <c r="S34" s="86">
        <v>33.955593</v>
      </c>
      <c r="T34" s="86">
        <v>33.955593</v>
      </c>
      <c r="U34" s="86">
        <v>33.955593</v>
      </c>
      <c r="V34" s="86">
        <v>33.955601000000001</v>
      </c>
      <c r="W34" s="86">
        <v>33.955601000000001</v>
      </c>
      <c r="X34" s="86">
        <v>33.955601000000001</v>
      </c>
      <c r="Y34" s="86">
        <v>33.955601000000001</v>
      </c>
      <c r="Z34" s="86">
        <v>33.955601000000001</v>
      </c>
      <c r="AA34" s="86">
        <v>33.955601000000001</v>
      </c>
      <c r="AB34" s="86">
        <v>33.955624</v>
      </c>
      <c r="AC34" s="86">
        <v>33.955624</v>
      </c>
      <c r="AD34" s="86">
        <v>33.955624</v>
      </c>
      <c r="AE34" s="86">
        <v>33.955624</v>
      </c>
      <c r="AF34" s="86">
        <v>33.955624</v>
      </c>
      <c r="AG34" s="86">
        <v>33.955624</v>
      </c>
      <c r="AH34" s="83">
        <v>3.143E-3</v>
      </c>
      <c r="AI34" s="33">
        <v>7.986E-3</v>
      </c>
    </row>
    <row r="35" spans="1:35" ht="15" customHeight="1">
      <c r="A35" s="77" t="s">
        <v>78</v>
      </c>
      <c r="B35" s="81" t="s">
        <v>77</v>
      </c>
      <c r="C35" s="86">
        <v>35.559525000000001</v>
      </c>
      <c r="D35" s="86">
        <v>36.684010000000001</v>
      </c>
      <c r="E35" s="86">
        <v>37.333297999999999</v>
      </c>
      <c r="F35" s="86">
        <v>37.826214</v>
      </c>
      <c r="G35" s="86">
        <v>38.214438999999999</v>
      </c>
      <c r="H35" s="86">
        <v>38.623798000000001</v>
      </c>
      <c r="I35" s="86">
        <v>39.253933000000004</v>
      </c>
      <c r="J35" s="86">
        <v>39.401836000000003</v>
      </c>
      <c r="K35" s="86">
        <v>39.528365999999998</v>
      </c>
      <c r="L35" s="86">
        <v>39.621532000000002</v>
      </c>
      <c r="M35" s="86">
        <v>39.824795000000002</v>
      </c>
      <c r="N35" s="86">
        <v>39.94614</v>
      </c>
      <c r="O35" s="86">
        <v>40.109000999999999</v>
      </c>
      <c r="P35" s="86">
        <v>40.251700999999997</v>
      </c>
      <c r="Q35" s="86">
        <v>40.397278</v>
      </c>
      <c r="R35" s="86">
        <v>40.544291999999999</v>
      </c>
      <c r="S35" s="86">
        <v>40.698813999999999</v>
      </c>
      <c r="T35" s="86">
        <v>40.867474000000001</v>
      </c>
      <c r="U35" s="86">
        <v>41.050446000000001</v>
      </c>
      <c r="V35" s="86">
        <v>41.190041000000001</v>
      </c>
      <c r="W35" s="86">
        <v>41.378349</v>
      </c>
      <c r="X35" s="86">
        <v>41.514732000000002</v>
      </c>
      <c r="Y35" s="86">
        <v>41.621445000000001</v>
      </c>
      <c r="Z35" s="86">
        <v>41.733494</v>
      </c>
      <c r="AA35" s="86">
        <v>41.829974999999997</v>
      </c>
      <c r="AB35" s="86">
        <v>41.898018</v>
      </c>
      <c r="AC35" s="86">
        <v>42.038558999999999</v>
      </c>
      <c r="AD35" s="86">
        <v>42.159100000000002</v>
      </c>
      <c r="AE35" s="86">
        <v>42.285259000000003</v>
      </c>
      <c r="AF35" s="86">
        <v>42.388649000000001</v>
      </c>
      <c r="AG35" s="86">
        <v>42.505687999999999</v>
      </c>
      <c r="AH35" s="83">
        <v>5.9649999999999998E-3</v>
      </c>
      <c r="AI35" s="33">
        <v>1.0373E-2</v>
      </c>
    </row>
    <row r="36" spans="1:35" ht="15" customHeight="1">
      <c r="A36" s="77" t="s">
        <v>76</v>
      </c>
      <c r="B36" s="81" t="s">
        <v>75</v>
      </c>
      <c r="C36" s="86">
        <v>43.332656999999998</v>
      </c>
      <c r="D36" s="86">
        <v>45.108359999999998</v>
      </c>
      <c r="E36" s="86">
        <v>45.590721000000002</v>
      </c>
      <c r="F36" s="86">
        <v>46.344467000000002</v>
      </c>
      <c r="G36" s="86">
        <v>47.070244000000002</v>
      </c>
      <c r="H36" s="86">
        <v>47.607925000000002</v>
      </c>
      <c r="I36" s="86">
        <v>48.35651</v>
      </c>
      <c r="J36" s="86">
        <v>48.466147999999997</v>
      </c>
      <c r="K36" s="86">
        <v>48.581116000000002</v>
      </c>
      <c r="L36" s="86">
        <v>48.690047999999997</v>
      </c>
      <c r="M36" s="86">
        <v>48.855915000000003</v>
      </c>
      <c r="N36" s="86">
        <v>49.056713000000002</v>
      </c>
      <c r="O36" s="86">
        <v>49.261761</v>
      </c>
      <c r="P36" s="86">
        <v>49.507111000000002</v>
      </c>
      <c r="Q36" s="86">
        <v>49.749268000000001</v>
      </c>
      <c r="R36" s="86">
        <v>50.017662000000001</v>
      </c>
      <c r="S36" s="86">
        <v>50.302115999999998</v>
      </c>
      <c r="T36" s="86">
        <v>50.606482999999997</v>
      </c>
      <c r="U36" s="86">
        <v>50.927601000000003</v>
      </c>
      <c r="V36" s="86">
        <v>51.238052000000003</v>
      </c>
      <c r="W36" s="86">
        <v>51.556919000000001</v>
      </c>
      <c r="X36" s="86">
        <v>51.820061000000003</v>
      </c>
      <c r="Y36" s="86">
        <v>52.052951999999998</v>
      </c>
      <c r="Z36" s="86">
        <v>52.302273</v>
      </c>
      <c r="AA36" s="86">
        <v>52.551006000000001</v>
      </c>
      <c r="AB36" s="86">
        <v>52.786121000000001</v>
      </c>
      <c r="AC36" s="86">
        <v>53.063194000000003</v>
      </c>
      <c r="AD36" s="86">
        <v>53.379848000000003</v>
      </c>
      <c r="AE36" s="86">
        <v>53.689163000000001</v>
      </c>
      <c r="AF36" s="86">
        <v>54.011349000000003</v>
      </c>
      <c r="AG36" s="86">
        <v>54.341025999999999</v>
      </c>
      <c r="AH36" s="83">
        <v>7.574E-3</v>
      </c>
      <c r="AI36" s="33">
        <v>1.0741000000000001E-2</v>
      </c>
    </row>
    <row r="37" spans="1:35" ht="15" customHeight="1">
      <c r="A37" s="77" t="s">
        <v>74</v>
      </c>
      <c r="B37" s="81" t="s">
        <v>73</v>
      </c>
      <c r="C37" s="86">
        <v>31.790717999999998</v>
      </c>
      <c r="D37" s="86">
        <v>32.802833999999997</v>
      </c>
      <c r="E37" s="86">
        <v>33.318001000000002</v>
      </c>
      <c r="F37" s="86">
        <v>33.696624999999997</v>
      </c>
      <c r="G37" s="86">
        <v>33.991497000000003</v>
      </c>
      <c r="H37" s="86">
        <v>34.334408000000003</v>
      </c>
      <c r="I37" s="86">
        <v>34.904136999999999</v>
      </c>
      <c r="J37" s="86">
        <v>35.063301000000003</v>
      </c>
      <c r="K37" s="86">
        <v>35.121398999999997</v>
      </c>
      <c r="L37" s="86">
        <v>35.152676</v>
      </c>
      <c r="M37" s="86">
        <v>35.240437</v>
      </c>
      <c r="N37" s="86">
        <v>35.287022</v>
      </c>
      <c r="O37" s="86">
        <v>35.372321999999997</v>
      </c>
      <c r="P37" s="86">
        <v>35.437564999999999</v>
      </c>
      <c r="Q37" s="86">
        <v>35.515025999999999</v>
      </c>
      <c r="R37" s="86">
        <v>35.597915999999998</v>
      </c>
      <c r="S37" s="86">
        <v>35.686568999999999</v>
      </c>
      <c r="T37" s="86">
        <v>35.785324000000003</v>
      </c>
      <c r="U37" s="86">
        <v>35.890186</v>
      </c>
      <c r="V37" s="86">
        <v>35.974753999999997</v>
      </c>
      <c r="W37" s="86">
        <v>36.087676999999999</v>
      </c>
      <c r="X37" s="86">
        <v>36.158825</v>
      </c>
      <c r="Y37" s="86">
        <v>36.217339000000003</v>
      </c>
      <c r="Z37" s="86">
        <v>36.282581</v>
      </c>
      <c r="AA37" s="86">
        <v>36.340091999999999</v>
      </c>
      <c r="AB37" s="86">
        <v>36.386100999999996</v>
      </c>
      <c r="AC37" s="86">
        <v>36.473334999999999</v>
      </c>
      <c r="AD37" s="86">
        <v>36.539143000000003</v>
      </c>
      <c r="AE37" s="86">
        <v>36.618755</v>
      </c>
      <c r="AF37" s="86">
        <v>36.683075000000002</v>
      </c>
      <c r="AG37" s="86">
        <v>36.761378999999998</v>
      </c>
      <c r="AH37" s="83">
        <v>4.8539999999999998E-3</v>
      </c>
      <c r="AI37" s="33">
        <v>8.3400000000000002E-3</v>
      </c>
    </row>
    <row r="38" spans="1:35" ht="15" customHeight="1">
      <c r="A38" s="77" t="s">
        <v>72</v>
      </c>
      <c r="B38" s="81" t="s">
        <v>71</v>
      </c>
      <c r="C38" s="86">
        <v>35.434722999999998</v>
      </c>
      <c r="D38" s="86">
        <v>36.559928999999997</v>
      </c>
      <c r="E38" s="86">
        <v>37.204833999999998</v>
      </c>
      <c r="F38" s="86">
        <v>37.694220999999999</v>
      </c>
      <c r="G38" s="86">
        <v>38.078654999999998</v>
      </c>
      <c r="H38" s="86">
        <v>38.463242000000001</v>
      </c>
      <c r="I38" s="86">
        <v>38.992435</v>
      </c>
      <c r="J38" s="86">
        <v>39.107292000000001</v>
      </c>
      <c r="K38" s="86">
        <v>39.218741999999999</v>
      </c>
      <c r="L38" s="86">
        <v>39.296047000000002</v>
      </c>
      <c r="M38" s="86">
        <v>39.471226000000001</v>
      </c>
      <c r="N38" s="86">
        <v>39.562714</v>
      </c>
      <c r="O38" s="86">
        <v>39.689312000000001</v>
      </c>
      <c r="P38" s="86">
        <v>39.793934</v>
      </c>
      <c r="Q38" s="86">
        <v>39.899666000000003</v>
      </c>
      <c r="R38" s="86">
        <v>40.004364000000002</v>
      </c>
      <c r="S38" s="86">
        <v>40.114662000000003</v>
      </c>
      <c r="T38" s="86">
        <v>40.237231999999999</v>
      </c>
      <c r="U38" s="86">
        <v>40.371490000000001</v>
      </c>
      <c r="V38" s="86">
        <v>40.466324</v>
      </c>
      <c r="W38" s="86">
        <v>40.605407999999997</v>
      </c>
      <c r="X38" s="86">
        <v>40.705272999999998</v>
      </c>
      <c r="Y38" s="86">
        <v>40.779609999999998</v>
      </c>
      <c r="Z38" s="86">
        <v>40.857525000000003</v>
      </c>
      <c r="AA38" s="86">
        <v>40.921996999999998</v>
      </c>
      <c r="AB38" s="86">
        <v>40.961604999999999</v>
      </c>
      <c r="AC38" s="86">
        <v>41.063358000000001</v>
      </c>
      <c r="AD38" s="86">
        <v>41.145614999999999</v>
      </c>
      <c r="AE38" s="86">
        <v>41.232857000000003</v>
      </c>
      <c r="AF38" s="86">
        <v>41.298721</v>
      </c>
      <c r="AG38" s="86">
        <v>41.376674999999999</v>
      </c>
      <c r="AH38" s="83">
        <v>5.1809999999999998E-3</v>
      </c>
      <c r="AI38" s="33">
        <v>9.7389999999999994E-3</v>
      </c>
    </row>
    <row r="39" spans="1:35" ht="15" customHeight="1">
      <c r="A39" s="77" t="s">
        <v>70</v>
      </c>
      <c r="B39" s="81" t="s">
        <v>69</v>
      </c>
      <c r="C39" s="86">
        <v>43.062984</v>
      </c>
      <c r="D39" s="86">
        <v>44.856361</v>
      </c>
      <c r="E39" s="86">
        <v>45.339179999999999</v>
      </c>
      <c r="F39" s="86">
        <v>46.082512000000001</v>
      </c>
      <c r="G39" s="86">
        <v>46.794147000000002</v>
      </c>
      <c r="H39" s="86">
        <v>47.324184000000002</v>
      </c>
      <c r="I39" s="86">
        <v>48.051986999999997</v>
      </c>
      <c r="J39" s="86">
        <v>48.143889999999999</v>
      </c>
      <c r="K39" s="86">
        <v>48.233291999999999</v>
      </c>
      <c r="L39" s="86">
        <v>48.307322999999997</v>
      </c>
      <c r="M39" s="86">
        <v>48.425857999999998</v>
      </c>
      <c r="N39" s="86">
        <v>48.566616000000003</v>
      </c>
      <c r="O39" s="86">
        <v>48.708869999999997</v>
      </c>
      <c r="P39" s="86">
        <v>48.878948000000001</v>
      </c>
      <c r="Q39" s="86">
        <v>49.042828</v>
      </c>
      <c r="R39" s="86">
        <v>49.225208000000002</v>
      </c>
      <c r="S39" s="86">
        <v>49.419024999999998</v>
      </c>
      <c r="T39" s="86">
        <v>49.627670000000002</v>
      </c>
      <c r="U39" s="86">
        <v>49.847687000000001</v>
      </c>
      <c r="V39" s="86">
        <v>50.056106999999997</v>
      </c>
      <c r="W39" s="86">
        <v>50.273575000000001</v>
      </c>
      <c r="X39" s="86">
        <v>50.452057000000003</v>
      </c>
      <c r="Y39" s="86">
        <v>50.606411000000001</v>
      </c>
      <c r="Z39" s="86">
        <v>50.772799999999997</v>
      </c>
      <c r="AA39" s="86">
        <v>50.938583000000001</v>
      </c>
      <c r="AB39" s="86">
        <v>51.093108999999998</v>
      </c>
      <c r="AC39" s="86">
        <v>51.280605000000001</v>
      </c>
      <c r="AD39" s="86">
        <v>51.493599000000003</v>
      </c>
      <c r="AE39" s="86">
        <v>51.701439000000001</v>
      </c>
      <c r="AF39" s="86">
        <v>51.915474000000003</v>
      </c>
      <c r="AG39" s="86">
        <v>52.135528999999998</v>
      </c>
      <c r="AH39" s="83">
        <v>6.3930000000000002E-3</v>
      </c>
      <c r="AI39" s="33">
        <v>9.4249999999999994E-3</v>
      </c>
    </row>
    <row r="40" spans="1:35" ht="15" customHeight="1">
      <c r="A40" s="77" t="s">
        <v>68</v>
      </c>
      <c r="B40" s="81" t="s">
        <v>67</v>
      </c>
      <c r="C40" s="86">
        <v>31.721136000000001</v>
      </c>
      <c r="D40" s="86">
        <v>32.725299999999997</v>
      </c>
      <c r="E40" s="86">
        <v>33.237099000000001</v>
      </c>
      <c r="F40" s="86">
        <v>33.614491000000001</v>
      </c>
      <c r="G40" s="86">
        <v>33.908329000000002</v>
      </c>
      <c r="H40" s="86">
        <v>34.221316999999999</v>
      </c>
      <c r="I40" s="86">
        <v>34.665545999999999</v>
      </c>
      <c r="J40" s="86">
        <v>34.787337999999998</v>
      </c>
      <c r="K40" s="86">
        <v>34.834797000000002</v>
      </c>
      <c r="L40" s="86">
        <v>34.857765000000001</v>
      </c>
      <c r="M40" s="86">
        <v>34.926220000000001</v>
      </c>
      <c r="N40" s="86">
        <v>34.955395000000003</v>
      </c>
      <c r="O40" s="86">
        <v>35.016125000000002</v>
      </c>
      <c r="P40" s="86">
        <v>35.058846000000003</v>
      </c>
      <c r="Q40" s="86">
        <v>35.112552999999998</v>
      </c>
      <c r="R40" s="86">
        <v>35.170994</v>
      </c>
      <c r="S40" s="86">
        <v>35.234310000000001</v>
      </c>
      <c r="T40" s="86">
        <v>35.307110000000002</v>
      </c>
      <c r="U40" s="86">
        <v>35.384692999999999</v>
      </c>
      <c r="V40" s="86">
        <v>35.446201000000002</v>
      </c>
      <c r="W40" s="86">
        <v>35.531222999999997</v>
      </c>
      <c r="X40" s="86">
        <v>35.584885</v>
      </c>
      <c r="Y40" s="86">
        <v>35.628413999999999</v>
      </c>
      <c r="Z40" s="86">
        <v>35.677470999999997</v>
      </c>
      <c r="AA40" s="86">
        <v>35.720672999999998</v>
      </c>
      <c r="AB40" s="86">
        <v>35.754703999999997</v>
      </c>
      <c r="AC40" s="86">
        <v>35.821762</v>
      </c>
      <c r="AD40" s="86">
        <v>35.871155000000002</v>
      </c>
      <c r="AE40" s="86">
        <v>35.932364999999997</v>
      </c>
      <c r="AF40" s="86">
        <v>35.980418999999998</v>
      </c>
      <c r="AG40" s="86">
        <v>36.040646000000002</v>
      </c>
      <c r="AH40" s="83">
        <v>4.2649999999999997E-3</v>
      </c>
      <c r="AI40" s="33">
        <v>8.3300000000000006E-3</v>
      </c>
    </row>
    <row r="41" spans="1:35" ht="15" customHeight="1">
      <c r="A41" s="77" t="s">
        <v>66</v>
      </c>
      <c r="B41" s="81" t="s">
        <v>65</v>
      </c>
      <c r="C41" s="86">
        <v>28.906548000000001</v>
      </c>
      <c r="D41" s="86">
        <v>29.823937999999998</v>
      </c>
      <c r="E41" s="86">
        <v>30.350573000000001</v>
      </c>
      <c r="F41" s="86">
        <v>30.749773000000001</v>
      </c>
      <c r="G41" s="86">
        <v>31.063206000000001</v>
      </c>
      <c r="H41" s="86">
        <v>31.376944000000002</v>
      </c>
      <c r="I41" s="86">
        <v>31.808617000000002</v>
      </c>
      <c r="J41" s="86">
        <v>31.902322999999999</v>
      </c>
      <c r="K41" s="86">
        <v>31.993428999999999</v>
      </c>
      <c r="L41" s="86">
        <v>32.056624999999997</v>
      </c>
      <c r="M41" s="86">
        <v>32.199866999999998</v>
      </c>
      <c r="N41" s="86">
        <v>32.274590000000003</v>
      </c>
      <c r="O41" s="86">
        <v>32.378010000000003</v>
      </c>
      <c r="P41" s="86">
        <v>32.463420999999997</v>
      </c>
      <c r="Q41" s="86">
        <v>32.549728000000002</v>
      </c>
      <c r="R41" s="86">
        <v>32.635151</v>
      </c>
      <c r="S41" s="86">
        <v>32.725140000000003</v>
      </c>
      <c r="T41" s="86">
        <v>32.825138000000003</v>
      </c>
      <c r="U41" s="86">
        <v>32.934696000000002</v>
      </c>
      <c r="V41" s="86">
        <v>33.012000999999998</v>
      </c>
      <c r="W41" s="86">
        <v>33.125492000000001</v>
      </c>
      <c r="X41" s="86">
        <v>33.206969999999998</v>
      </c>
      <c r="Y41" s="86">
        <v>33.267592999999998</v>
      </c>
      <c r="Z41" s="86">
        <v>33.331119999999999</v>
      </c>
      <c r="AA41" s="86">
        <v>33.383636000000003</v>
      </c>
      <c r="AB41" s="86">
        <v>33.415832999999999</v>
      </c>
      <c r="AC41" s="86">
        <v>33.498821</v>
      </c>
      <c r="AD41" s="86">
        <v>33.565849</v>
      </c>
      <c r="AE41" s="86">
        <v>33.636940000000003</v>
      </c>
      <c r="AF41" s="86">
        <v>33.690544000000003</v>
      </c>
      <c r="AG41" s="86">
        <v>33.754027999999998</v>
      </c>
      <c r="AH41" s="83">
        <v>5.1809999999999998E-3</v>
      </c>
      <c r="AI41" s="33">
        <v>9.7420000000000007E-3</v>
      </c>
    </row>
    <row r="42" spans="1:35" ht="15" customHeight="1">
      <c r="A42" s="77" t="s">
        <v>64</v>
      </c>
      <c r="B42" s="81" t="s">
        <v>63</v>
      </c>
      <c r="C42" s="86">
        <v>35.165866999999999</v>
      </c>
      <c r="D42" s="86">
        <v>36.630367</v>
      </c>
      <c r="E42" s="86">
        <v>37.024642999999998</v>
      </c>
      <c r="F42" s="86">
        <v>37.631659999999997</v>
      </c>
      <c r="G42" s="86">
        <v>38.212791000000003</v>
      </c>
      <c r="H42" s="86">
        <v>38.645626</v>
      </c>
      <c r="I42" s="86">
        <v>39.239960000000004</v>
      </c>
      <c r="J42" s="86">
        <v>39.315010000000001</v>
      </c>
      <c r="K42" s="86">
        <v>39.388016</v>
      </c>
      <c r="L42" s="86">
        <v>39.448470999999998</v>
      </c>
      <c r="M42" s="86">
        <v>39.545268999999998</v>
      </c>
      <c r="N42" s="86">
        <v>39.660212999999999</v>
      </c>
      <c r="O42" s="86">
        <v>39.776381999999998</v>
      </c>
      <c r="P42" s="86">
        <v>39.915272000000002</v>
      </c>
      <c r="Q42" s="86">
        <v>40.049095000000001</v>
      </c>
      <c r="R42" s="86">
        <v>40.198031999999998</v>
      </c>
      <c r="S42" s="86">
        <v>40.356304000000002</v>
      </c>
      <c r="T42" s="86">
        <v>40.526688</v>
      </c>
      <c r="U42" s="86">
        <v>40.706356</v>
      </c>
      <c r="V42" s="86">
        <v>40.876556000000001</v>
      </c>
      <c r="W42" s="86">
        <v>41.054141999999999</v>
      </c>
      <c r="X42" s="86">
        <v>41.199894</v>
      </c>
      <c r="Y42" s="86">
        <v>41.325943000000002</v>
      </c>
      <c r="Z42" s="86">
        <v>41.461818999999998</v>
      </c>
      <c r="AA42" s="86">
        <v>41.597197999999999</v>
      </c>
      <c r="AB42" s="86">
        <v>41.723385</v>
      </c>
      <c r="AC42" s="86">
        <v>41.876499000000003</v>
      </c>
      <c r="AD42" s="86">
        <v>42.050434000000003</v>
      </c>
      <c r="AE42" s="86">
        <v>42.220157999999998</v>
      </c>
      <c r="AF42" s="86">
        <v>42.394942999999998</v>
      </c>
      <c r="AG42" s="86">
        <v>42.574641999999997</v>
      </c>
      <c r="AH42" s="83">
        <v>6.3930000000000002E-3</v>
      </c>
      <c r="AI42" s="33">
        <v>9.4249999999999994E-3</v>
      </c>
    </row>
    <row r="43" spans="1:35" ht="15" customHeight="1">
      <c r="A43" s="77" t="s">
        <v>62</v>
      </c>
      <c r="B43" s="81" t="s">
        <v>61</v>
      </c>
      <c r="C43" s="86">
        <v>25.864083999999998</v>
      </c>
      <c r="D43" s="86">
        <v>26.682836999999999</v>
      </c>
      <c r="E43" s="86">
        <v>27.100135999999999</v>
      </c>
      <c r="F43" s="86">
        <v>27.407844999999998</v>
      </c>
      <c r="G43" s="86">
        <v>27.647428999999999</v>
      </c>
      <c r="H43" s="86">
        <v>27.902626000000001</v>
      </c>
      <c r="I43" s="86">
        <v>28.264831999999998</v>
      </c>
      <c r="J43" s="86">
        <v>28.364135999999998</v>
      </c>
      <c r="K43" s="86">
        <v>28.402832</v>
      </c>
      <c r="L43" s="86">
        <v>28.421558000000001</v>
      </c>
      <c r="M43" s="86">
        <v>28.477374999999999</v>
      </c>
      <c r="N43" s="86">
        <v>28.501162000000001</v>
      </c>
      <c r="O43" s="86">
        <v>28.550678000000001</v>
      </c>
      <c r="P43" s="86">
        <v>28.585512000000001</v>
      </c>
      <c r="Q43" s="86">
        <v>28.629303</v>
      </c>
      <c r="R43" s="86">
        <v>28.676952</v>
      </c>
      <c r="S43" s="86">
        <v>28.728579</v>
      </c>
      <c r="T43" s="86">
        <v>28.787935000000001</v>
      </c>
      <c r="U43" s="86">
        <v>28.851194</v>
      </c>
      <c r="V43" s="86">
        <v>28.901346</v>
      </c>
      <c r="W43" s="86">
        <v>28.970669000000001</v>
      </c>
      <c r="X43" s="86">
        <v>29.014420999999999</v>
      </c>
      <c r="Y43" s="86">
        <v>29.049913</v>
      </c>
      <c r="Z43" s="86">
        <v>29.089912000000002</v>
      </c>
      <c r="AA43" s="86">
        <v>29.125136999999999</v>
      </c>
      <c r="AB43" s="86">
        <v>29.152885000000001</v>
      </c>
      <c r="AC43" s="86">
        <v>29.207560999999998</v>
      </c>
      <c r="AD43" s="86">
        <v>29.247834999999998</v>
      </c>
      <c r="AE43" s="86">
        <v>29.297743000000001</v>
      </c>
      <c r="AF43" s="86">
        <v>29.336924</v>
      </c>
      <c r="AG43" s="86">
        <v>29.386030000000002</v>
      </c>
      <c r="AH43" s="83">
        <v>4.2649999999999997E-3</v>
      </c>
      <c r="AI43" s="33">
        <v>8.3300000000000006E-3</v>
      </c>
    </row>
    <row r="44" spans="1:35" ht="15" customHeight="1">
      <c r="A44" s="77" t="s">
        <v>60</v>
      </c>
      <c r="B44" s="81" t="s">
        <v>59</v>
      </c>
      <c r="C44" s="86">
        <v>24.011631000000001</v>
      </c>
      <c r="D44" s="86">
        <v>24.49362</v>
      </c>
      <c r="E44" s="86">
        <v>24.99033</v>
      </c>
      <c r="F44" s="86">
        <v>25.494662999999999</v>
      </c>
      <c r="G44" s="86">
        <v>25.999084</v>
      </c>
      <c r="H44" s="86">
        <v>26.487638</v>
      </c>
      <c r="I44" s="86">
        <v>26.960497</v>
      </c>
      <c r="J44" s="86">
        <v>27.396156000000001</v>
      </c>
      <c r="K44" s="86">
        <v>27.806992999999999</v>
      </c>
      <c r="L44" s="86">
        <v>28.193567000000002</v>
      </c>
      <c r="M44" s="86">
        <v>28.559021000000001</v>
      </c>
      <c r="N44" s="86">
        <v>28.90119</v>
      </c>
      <c r="O44" s="86">
        <v>29.224095999999999</v>
      </c>
      <c r="P44" s="86">
        <v>29.524984</v>
      </c>
      <c r="Q44" s="86">
        <v>29.805897000000002</v>
      </c>
      <c r="R44" s="86">
        <v>30.068491000000002</v>
      </c>
      <c r="S44" s="86">
        <v>30.311461999999999</v>
      </c>
      <c r="T44" s="86">
        <v>30.538170000000001</v>
      </c>
      <c r="U44" s="86">
        <v>30.749134000000002</v>
      </c>
      <c r="V44" s="86">
        <v>30.943296</v>
      </c>
      <c r="W44" s="86">
        <v>31.121948</v>
      </c>
      <c r="X44" s="86">
        <v>31.288243999999999</v>
      </c>
      <c r="Y44" s="86">
        <v>31.441230999999998</v>
      </c>
      <c r="Z44" s="86">
        <v>31.581344999999999</v>
      </c>
      <c r="AA44" s="86">
        <v>31.709924999999998</v>
      </c>
      <c r="AB44" s="86">
        <v>31.830399</v>
      </c>
      <c r="AC44" s="86">
        <v>31.944506000000001</v>
      </c>
      <c r="AD44" s="86">
        <v>32.051380000000002</v>
      </c>
      <c r="AE44" s="86">
        <v>32.152484999999999</v>
      </c>
      <c r="AF44" s="86">
        <v>32.246841000000003</v>
      </c>
      <c r="AG44" s="86">
        <v>32.335819000000001</v>
      </c>
      <c r="AH44" s="83">
        <v>9.9710000000000007E-3</v>
      </c>
      <c r="AI44" s="33">
        <v>1.4071E-2</v>
      </c>
    </row>
    <row r="45" spans="1:35" ht="15" customHeight="1">
      <c r="A45" s="77" t="s">
        <v>58</v>
      </c>
      <c r="B45" s="81" t="s">
        <v>57</v>
      </c>
      <c r="C45" s="86">
        <v>15.201252999999999</v>
      </c>
      <c r="D45" s="86">
        <v>15.355183</v>
      </c>
      <c r="E45" s="86">
        <v>15.453816</v>
      </c>
      <c r="F45" s="86">
        <v>15.629035</v>
      </c>
      <c r="G45" s="86">
        <v>15.824693999999999</v>
      </c>
      <c r="H45" s="86">
        <v>16.066853999999999</v>
      </c>
      <c r="I45" s="86">
        <v>16.315256000000002</v>
      </c>
      <c r="J45" s="86">
        <v>16.549543</v>
      </c>
      <c r="K45" s="86">
        <v>16.588885999999999</v>
      </c>
      <c r="L45" s="86">
        <v>16.705376000000001</v>
      </c>
      <c r="M45" s="86">
        <v>16.787448999999999</v>
      </c>
      <c r="N45" s="86">
        <v>16.767828000000002</v>
      </c>
      <c r="O45" s="86">
        <v>16.786064</v>
      </c>
      <c r="P45" s="86">
        <v>16.785177000000001</v>
      </c>
      <c r="Q45" s="86">
        <v>16.784832000000002</v>
      </c>
      <c r="R45" s="86">
        <v>16.784492</v>
      </c>
      <c r="S45" s="86">
        <v>16.782982000000001</v>
      </c>
      <c r="T45" s="86">
        <v>16.772402</v>
      </c>
      <c r="U45" s="86">
        <v>16.759968000000001</v>
      </c>
      <c r="V45" s="86">
        <v>16.753847</v>
      </c>
      <c r="W45" s="86">
        <v>16.739564999999999</v>
      </c>
      <c r="X45" s="86">
        <v>16.732258000000002</v>
      </c>
      <c r="Y45" s="86">
        <v>16.723436</v>
      </c>
      <c r="Z45" s="86">
        <v>16.713588999999999</v>
      </c>
      <c r="AA45" s="86">
        <v>16.703699</v>
      </c>
      <c r="AB45" s="86">
        <v>16.694199000000001</v>
      </c>
      <c r="AC45" s="86">
        <v>16.683150999999999</v>
      </c>
      <c r="AD45" s="86">
        <v>16.688274</v>
      </c>
      <c r="AE45" s="86">
        <v>16.693066000000002</v>
      </c>
      <c r="AF45" s="86">
        <v>16.705228999999999</v>
      </c>
      <c r="AG45" s="86">
        <v>16.724495000000001</v>
      </c>
      <c r="AH45" s="83">
        <v>3.1879999999999999E-3</v>
      </c>
      <c r="AI45" s="33">
        <v>3.454E-3</v>
      </c>
    </row>
    <row r="46" spans="1:35" ht="15" customHeight="1">
      <c r="A46" s="77" t="s">
        <v>56</v>
      </c>
      <c r="B46" s="81" t="s">
        <v>55</v>
      </c>
      <c r="C46" s="86">
        <v>14.04214</v>
      </c>
      <c r="D46" s="86">
        <v>14.213316000000001</v>
      </c>
      <c r="E46" s="86">
        <v>14.400014000000001</v>
      </c>
      <c r="F46" s="86">
        <v>14.593836</v>
      </c>
      <c r="G46" s="86">
        <v>14.781700000000001</v>
      </c>
      <c r="H46" s="86">
        <v>14.922821000000001</v>
      </c>
      <c r="I46" s="86">
        <v>15.073496</v>
      </c>
      <c r="J46" s="86">
        <v>15.232269000000001</v>
      </c>
      <c r="K46" s="86">
        <v>15.382192999999999</v>
      </c>
      <c r="L46" s="86">
        <v>15.533585</v>
      </c>
      <c r="M46" s="86">
        <v>15.676189000000001</v>
      </c>
      <c r="N46" s="86">
        <v>15.805425</v>
      </c>
      <c r="O46" s="86">
        <v>15.920070000000001</v>
      </c>
      <c r="P46" s="86">
        <v>16.021121999999998</v>
      </c>
      <c r="Q46" s="86">
        <v>16.107089999999999</v>
      </c>
      <c r="R46" s="86">
        <v>16.185827</v>
      </c>
      <c r="S46" s="86">
        <v>16.253571000000001</v>
      </c>
      <c r="T46" s="86">
        <v>16.306384999999999</v>
      </c>
      <c r="U46" s="86">
        <v>16.3566</v>
      </c>
      <c r="V46" s="86">
        <v>16.401613000000001</v>
      </c>
      <c r="W46" s="86">
        <v>16.439768000000001</v>
      </c>
      <c r="X46" s="86">
        <v>16.471526999999998</v>
      </c>
      <c r="Y46" s="86">
        <v>16.505562000000001</v>
      </c>
      <c r="Z46" s="86">
        <v>16.527270999999999</v>
      </c>
      <c r="AA46" s="86">
        <v>16.542200000000001</v>
      </c>
      <c r="AB46" s="86">
        <v>16.555029000000001</v>
      </c>
      <c r="AC46" s="86">
        <v>16.547198999999999</v>
      </c>
      <c r="AD46" s="86">
        <v>16.562515000000001</v>
      </c>
      <c r="AE46" s="86">
        <v>16.582225999999999</v>
      </c>
      <c r="AF46" s="86">
        <v>16.604101</v>
      </c>
      <c r="AG46" s="86">
        <v>16.627987000000001</v>
      </c>
      <c r="AH46" s="83">
        <v>5.6499999999999996E-3</v>
      </c>
      <c r="AI46" s="33">
        <v>5.7889999999999999E-3</v>
      </c>
    </row>
    <row r="47" spans="1:35" ht="15" customHeight="1">
      <c r="A47" s="77" t="s">
        <v>54</v>
      </c>
      <c r="B47" s="81" t="s">
        <v>53</v>
      </c>
      <c r="C47" s="86">
        <v>7.2381840000000004</v>
      </c>
      <c r="D47" s="86">
        <v>7.3106289999999996</v>
      </c>
      <c r="E47" s="86">
        <v>7.3899419999999996</v>
      </c>
      <c r="F47" s="86">
        <v>7.4766199999999996</v>
      </c>
      <c r="G47" s="86">
        <v>7.5748949999999997</v>
      </c>
      <c r="H47" s="86">
        <v>7.6872590000000001</v>
      </c>
      <c r="I47" s="86">
        <v>7.811744</v>
      </c>
      <c r="J47" s="86">
        <v>7.9480810000000002</v>
      </c>
      <c r="K47" s="86">
        <v>8.0881100000000004</v>
      </c>
      <c r="L47" s="86">
        <v>8.2363879999999998</v>
      </c>
      <c r="M47" s="86">
        <v>8.3898849999999996</v>
      </c>
      <c r="N47" s="86">
        <v>8.5456950000000003</v>
      </c>
      <c r="O47" s="86">
        <v>8.6975180000000005</v>
      </c>
      <c r="P47" s="86">
        <v>8.8389310000000005</v>
      </c>
      <c r="Q47" s="86">
        <v>8.9690670000000008</v>
      </c>
      <c r="R47" s="86">
        <v>9.0871860000000009</v>
      </c>
      <c r="S47" s="86">
        <v>9.1944230000000005</v>
      </c>
      <c r="T47" s="86">
        <v>9.2917489999999994</v>
      </c>
      <c r="U47" s="86">
        <v>9.3801190000000005</v>
      </c>
      <c r="V47" s="86">
        <v>9.4605910000000009</v>
      </c>
      <c r="W47" s="86">
        <v>9.5333299999999994</v>
      </c>
      <c r="X47" s="86">
        <v>9.6002939999999999</v>
      </c>
      <c r="Y47" s="86">
        <v>9.6593630000000008</v>
      </c>
      <c r="Z47" s="86">
        <v>9.7107510000000001</v>
      </c>
      <c r="AA47" s="86">
        <v>9.7559269999999998</v>
      </c>
      <c r="AB47" s="86">
        <v>9.7982410000000009</v>
      </c>
      <c r="AC47" s="86">
        <v>9.8399789999999996</v>
      </c>
      <c r="AD47" s="86">
        <v>9.8814709999999994</v>
      </c>
      <c r="AE47" s="86">
        <v>9.9219279999999994</v>
      </c>
      <c r="AF47" s="86">
        <v>9.9610409999999998</v>
      </c>
      <c r="AG47" s="86">
        <v>9.9996329999999993</v>
      </c>
      <c r="AH47" s="83">
        <v>1.0831E-2</v>
      </c>
      <c r="AI47" s="33">
        <v>1.0354E-2</v>
      </c>
    </row>
    <row r="48" spans="1:35" ht="15" customHeight="1">
      <c r="A48" s="75"/>
      <c r="B48" s="80" t="s">
        <v>52</v>
      </c>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row>
    <row r="49" spans="1:35" ht="15" customHeight="1">
      <c r="A49" s="77" t="s">
        <v>51</v>
      </c>
      <c r="B49" s="81" t="s">
        <v>50</v>
      </c>
      <c r="C49" s="86">
        <v>71.028343000000007</v>
      </c>
      <c r="D49" s="86">
        <v>72.220389999999995</v>
      </c>
      <c r="E49" s="86">
        <v>72.564667</v>
      </c>
      <c r="F49" s="86">
        <v>73.077133000000003</v>
      </c>
      <c r="G49" s="86">
        <v>73.849853999999993</v>
      </c>
      <c r="H49" s="86">
        <v>74.425162999999998</v>
      </c>
      <c r="I49" s="86">
        <v>74.927543999999997</v>
      </c>
      <c r="J49" s="86">
        <v>75.429169000000002</v>
      </c>
      <c r="K49" s="86">
        <v>75.919990999999996</v>
      </c>
      <c r="L49" s="86">
        <v>76.401756000000006</v>
      </c>
      <c r="M49" s="86">
        <v>76.913512999999995</v>
      </c>
      <c r="N49" s="86">
        <v>77.444984000000005</v>
      </c>
      <c r="O49" s="86">
        <v>78.005836000000002</v>
      </c>
      <c r="P49" s="86">
        <v>78.598488000000003</v>
      </c>
      <c r="Q49" s="86">
        <v>79.204361000000006</v>
      </c>
      <c r="R49" s="86">
        <v>79.826790000000003</v>
      </c>
      <c r="S49" s="86">
        <v>80.448372000000006</v>
      </c>
      <c r="T49" s="86">
        <v>81.070091000000005</v>
      </c>
      <c r="U49" s="86">
        <v>81.685203999999999</v>
      </c>
      <c r="V49" s="86">
        <v>82.280083000000005</v>
      </c>
      <c r="W49" s="86">
        <v>82.864433000000005</v>
      </c>
      <c r="X49" s="86">
        <v>83.445746999999997</v>
      </c>
      <c r="Y49" s="86">
        <v>84.029929999999993</v>
      </c>
      <c r="Z49" s="86">
        <v>84.622078000000002</v>
      </c>
      <c r="AA49" s="86">
        <v>85.195296999999997</v>
      </c>
      <c r="AB49" s="86">
        <v>85.747985999999997</v>
      </c>
      <c r="AC49" s="86">
        <v>86.293166999999997</v>
      </c>
      <c r="AD49" s="86">
        <v>86.829903000000002</v>
      </c>
      <c r="AE49" s="86">
        <v>87.385756999999998</v>
      </c>
      <c r="AF49" s="86">
        <v>87.936958000000004</v>
      </c>
      <c r="AG49" s="86">
        <v>88.485016000000002</v>
      </c>
      <c r="AH49" s="83">
        <v>7.352E-3</v>
      </c>
      <c r="AI49" s="33">
        <v>5.7019999999999996E-3</v>
      </c>
    </row>
    <row r="50" spans="1:35" ht="15" customHeight="1">
      <c r="A50" s="75"/>
      <c r="B50" s="80" t="s">
        <v>49</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row>
    <row r="51" spans="1:35" ht="15" customHeight="1">
      <c r="A51" s="77" t="s">
        <v>48</v>
      </c>
      <c r="B51" s="81" t="s">
        <v>47</v>
      </c>
      <c r="C51" s="86">
        <v>3.4893709999999998</v>
      </c>
      <c r="D51" s="86">
        <v>3.512003</v>
      </c>
      <c r="E51" s="86">
        <v>3.5347819999999999</v>
      </c>
      <c r="F51" s="86">
        <v>3.5577100000000002</v>
      </c>
      <c r="G51" s="86">
        <v>3.5807850000000001</v>
      </c>
      <c r="H51" s="86">
        <v>3.6040100000000002</v>
      </c>
      <c r="I51" s="86">
        <v>3.627386</v>
      </c>
      <c r="J51" s="86">
        <v>3.6509140000000002</v>
      </c>
      <c r="K51" s="86">
        <v>3.6745939999999999</v>
      </c>
      <c r="L51" s="86">
        <v>3.6984279999999998</v>
      </c>
      <c r="M51" s="86">
        <v>3.7224159999999999</v>
      </c>
      <c r="N51" s="86">
        <v>3.7465600000000001</v>
      </c>
      <c r="O51" s="86">
        <v>3.7708599999999999</v>
      </c>
      <c r="P51" s="86">
        <v>3.795318</v>
      </c>
      <c r="Q51" s="86">
        <v>3.8199350000000001</v>
      </c>
      <c r="R51" s="86">
        <v>3.8447119999999999</v>
      </c>
      <c r="S51" s="86">
        <v>3.8696489999999999</v>
      </c>
      <c r="T51" s="86">
        <v>3.8947479999999999</v>
      </c>
      <c r="U51" s="86">
        <v>3.9200089999999999</v>
      </c>
      <c r="V51" s="86">
        <v>3.9454349999999998</v>
      </c>
      <c r="W51" s="86">
        <v>3.971025</v>
      </c>
      <c r="X51" s="86">
        <v>3.9967820000000001</v>
      </c>
      <c r="Y51" s="86">
        <v>4.0227050000000002</v>
      </c>
      <c r="Z51" s="86">
        <v>4.0487970000000004</v>
      </c>
      <c r="AA51" s="86">
        <v>4.0750580000000003</v>
      </c>
      <c r="AB51" s="86">
        <v>4.1014889999999999</v>
      </c>
      <c r="AC51" s="86">
        <v>4.1280910000000004</v>
      </c>
      <c r="AD51" s="86">
        <v>4.1548660000000002</v>
      </c>
      <c r="AE51" s="86">
        <v>4.1818150000000003</v>
      </c>
      <c r="AF51" s="86">
        <v>4.208939</v>
      </c>
      <c r="AG51" s="86">
        <v>4.2362380000000002</v>
      </c>
      <c r="AH51" s="83">
        <v>6.4859999999999996E-3</v>
      </c>
      <c r="AI51" s="33">
        <v>6.4859999999999996E-3</v>
      </c>
    </row>
    <row r="52" spans="1:35" ht="15" customHeight="1">
      <c r="A52" s="77" t="s">
        <v>46</v>
      </c>
      <c r="B52" s="81" t="s">
        <v>45</v>
      </c>
      <c r="C52" s="86">
        <v>4.8419600000000003</v>
      </c>
      <c r="D52" s="86">
        <v>4.8707260000000003</v>
      </c>
      <c r="E52" s="86">
        <v>4.8996630000000003</v>
      </c>
      <c r="F52" s="86">
        <v>4.9287720000000004</v>
      </c>
      <c r="G52" s="86">
        <v>4.9580539999999997</v>
      </c>
      <c r="H52" s="86">
        <v>4.9875090000000002</v>
      </c>
      <c r="I52" s="86">
        <v>5.0171400000000004</v>
      </c>
      <c r="J52" s="86">
        <v>5.0469470000000003</v>
      </c>
      <c r="K52" s="86">
        <v>5.0769310000000001</v>
      </c>
      <c r="L52" s="86">
        <v>5.1070919999999997</v>
      </c>
      <c r="M52" s="86">
        <v>5.1374339999999998</v>
      </c>
      <c r="N52" s="86">
        <v>5.1679550000000001</v>
      </c>
      <c r="O52" s="86">
        <v>5.198658</v>
      </c>
      <c r="P52" s="86">
        <v>5.2295429999999996</v>
      </c>
      <c r="Q52" s="86">
        <v>5.2606109999999999</v>
      </c>
      <c r="R52" s="86">
        <v>5.2918640000000003</v>
      </c>
      <c r="S52" s="86">
        <v>5.3233030000000001</v>
      </c>
      <c r="T52" s="86">
        <v>5.3549290000000003</v>
      </c>
      <c r="U52" s="86">
        <v>5.3867419999999999</v>
      </c>
      <c r="V52" s="86">
        <v>5.4187450000000004</v>
      </c>
      <c r="W52" s="86">
        <v>5.4509379999999998</v>
      </c>
      <c r="X52" s="86">
        <v>5.4833220000000003</v>
      </c>
      <c r="Y52" s="86">
        <v>5.515898</v>
      </c>
      <c r="Z52" s="86">
        <v>5.548667</v>
      </c>
      <c r="AA52" s="86">
        <v>5.5816319999999999</v>
      </c>
      <c r="AB52" s="86">
        <v>5.6147919999999996</v>
      </c>
      <c r="AC52" s="86">
        <v>5.6481500000000002</v>
      </c>
      <c r="AD52" s="86">
        <v>5.681705</v>
      </c>
      <c r="AE52" s="86">
        <v>5.7154600000000002</v>
      </c>
      <c r="AF52" s="86">
        <v>5.7494160000000001</v>
      </c>
      <c r="AG52" s="86">
        <v>5.7835729999999996</v>
      </c>
      <c r="AH52" s="83">
        <v>5.9410000000000001E-3</v>
      </c>
      <c r="AI52" s="33">
        <v>5.9410000000000001E-3</v>
      </c>
    </row>
    <row r="54" spans="1:35" ht="15" customHeight="1">
      <c r="A54" s="75"/>
      <c r="B54" s="80" t="s">
        <v>44</v>
      </c>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row>
    <row r="55" spans="1:35" ht="15" customHeight="1">
      <c r="A55" s="75"/>
      <c r="B55" s="80" t="s">
        <v>43</v>
      </c>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row>
    <row r="56" spans="1:35" ht="15" customHeight="1">
      <c r="A56" s="77" t="s">
        <v>42</v>
      </c>
      <c r="B56" s="81" t="s">
        <v>26</v>
      </c>
      <c r="C56" s="82">
        <v>13.671303</v>
      </c>
      <c r="D56" s="82">
        <v>14.31452</v>
      </c>
      <c r="E56" s="82">
        <v>14.303330000000001</v>
      </c>
      <c r="F56" s="82">
        <v>14.308396999999999</v>
      </c>
      <c r="G56" s="82">
        <v>14.256598</v>
      </c>
      <c r="H56" s="82">
        <v>14.176140999999999</v>
      </c>
      <c r="I56" s="82">
        <v>14.078118999999999</v>
      </c>
      <c r="J56" s="82">
        <v>13.976815</v>
      </c>
      <c r="K56" s="82">
        <v>13.878121999999999</v>
      </c>
      <c r="L56" s="82">
        <v>13.768432000000001</v>
      </c>
      <c r="M56" s="82">
        <v>13.669912999999999</v>
      </c>
      <c r="N56" s="82">
        <v>13.575455</v>
      </c>
      <c r="O56" s="82">
        <v>13.488398</v>
      </c>
      <c r="P56" s="82">
        <v>13.423621000000001</v>
      </c>
      <c r="Q56" s="82">
        <v>13.372301</v>
      </c>
      <c r="R56" s="82">
        <v>13.328881000000001</v>
      </c>
      <c r="S56" s="82">
        <v>13.286728999999999</v>
      </c>
      <c r="T56" s="82">
        <v>13.246257</v>
      </c>
      <c r="U56" s="82">
        <v>13.21139</v>
      </c>
      <c r="V56" s="82">
        <v>13.189525</v>
      </c>
      <c r="W56" s="82">
        <v>13.176627999999999</v>
      </c>
      <c r="X56" s="82">
        <v>13.16408</v>
      </c>
      <c r="Y56" s="82">
        <v>13.164543</v>
      </c>
      <c r="Z56" s="82">
        <v>13.175846999999999</v>
      </c>
      <c r="AA56" s="82">
        <v>13.192310000000001</v>
      </c>
      <c r="AB56" s="82">
        <v>13.206203</v>
      </c>
      <c r="AC56" s="82">
        <v>13.222257000000001</v>
      </c>
      <c r="AD56" s="82">
        <v>13.241574</v>
      </c>
      <c r="AE56" s="82">
        <v>13.266640000000001</v>
      </c>
      <c r="AF56" s="82">
        <v>13.297891</v>
      </c>
      <c r="AG56" s="82">
        <v>13.329485</v>
      </c>
      <c r="AH56" s="83">
        <v>-8.4400000000000002E-4</v>
      </c>
      <c r="AI56" s="33">
        <v>-6.9199999999999999E-3</v>
      </c>
    </row>
    <row r="57" spans="1:35" ht="15" customHeight="1">
      <c r="A57" s="77" t="s">
        <v>41</v>
      </c>
      <c r="B57" s="81" t="s">
        <v>24</v>
      </c>
      <c r="C57" s="82">
        <v>0.80038699999999996</v>
      </c>
      <c r="D57" s="82">
        <v>0.824125</v>
      </c>
      <c r="E57" s="82">
        <v>0.83617799999999998</v>
      </c>
      <c r="F57" s="82">
        <v>0.83818499999999996</v>
      </c>
      <c r="G57" s="82">
        <v>0.841109</v>
      </c>
      <c r="H57" s="82">
        <v>0.84806099999999995</v>
      </c>
      <c r="I57" s="82">
        <v>0.85120600000000002</v>
      </c>
      <c r="J57" s="82">
        <v>0.852634</v>
      </c>
      <c r="K57" s="82">
        <v>0.85334100000000002</v>
      </c>
      <c r="L57" s="82">
        <v>0.85313899999999998</v>
      </c>
      <c r="M57" s="82">
        <v>0.85419800000000001</v>
      </c>
      <c r="N57" s="82">
        <v>0.85696499999999998</v>
      </c>
      <c r="O57" s="82">
        <v>0.86006400000000005</v>
      </c>
      <c r="P57" s="82">
        <v>0.86418700000000004</v>
      </c>
      <c r="Q57" s="82">
        <v>0.87027200000000005</v>
      </c>
      <c r="R57" s="82">
        <v>0.87683199999999994</v>
      </c>
      <c r="S57" s="82">
        <v>0.88265099999999996</v>
      </c>
      <c r="T57" s="82">
        <v>0.88892199999999999</v>
      </c>
      <c r="U57" s="82">
        <v>0.89632400000000001</v>
      </c>
      <c r="V57" s="82">
        <v>0.90395000000000003</v>
      </c>
      <c r="W57" s="82">
        <v>0.91157100000000002</v>
      </c>
      <c r="X57" s="82">
        <v>0.92086299999999999</v>
      </c>
      <c r="Y57" s="82">
        <v>0.93132000000000004</v>
      </c>
      <c r="Z57" s="82">
        <v>0.94299999999999995</v>
      </c>
      <c r="AA57" s="82">
        <v>0.95448900000000003</v>
      </c>
      <c r="AB57" s="82">
        <v>0.96569400000000005</v>
      </c>
      <c r="AC57" s="82">
        <v>0.97780900000000004</v>
      </c>
      <c r="AD57" s="82">
        <v>0.98829999999999996</v>
      </c>
      <c r="AE57" s="82">
        <v>0.99942799999999998</v>
      </c>
      <c r="AF57" s="82">
        <v>1.01142</v>
      </c>
      <c r="AG57" s="82">
        <v>1.023431</v>
      </c>
      <c r="AH57" s="83">
        <v>8.2279999999999992E-3</v>
      </c>
      <c r="AI57" s="33">
        <v>6.3379999999999999E-3</v>
      </c>
    </row>
    <row r="58" spans="1:35" ht="15" customHeight="1">
      <c r="A58" s="77" t="s">
        <v>40</v>
      </c>
      <c r="B58" s="81" t="s">
        <v>22</v>
      </c>
      <c r="C58" s="82">
        <v>0.124219</v>
      </c>
      <c r="D58" s="82">
        <v>0.15560299999999999</v>
      </c>
      <c r="E58" s="82">
        <v>0.17824799999999999</v>
      </c>
      <c r="F58" s="82">
        <v>0.19545999999999999</v>
      </c>
      <c r="G58" s="82">
        <v>0.20796899999999999</v>
      </c>
      <c r="H58" s="82">
        <v>0.217173</v>
      </c>
      <c r="I58" s="82">
        <v>0.22372700000000001</v>
      </c>
      <c r="J58" s="82">
        <v>0.22850599999999999</v>
      </c>
      <c r="K58" s="82">
        <v>0.23133200000000001</v>
      </c>
      <c r="L58" s="82">
        <v>0.23314199999999999</v>
      </c>
      <c r="M58" s="82">
        <v>0.23496500000000001</v>
      </c>
      <c r="N58" s="82">
        <v>0.235624</v>
      </c>
      <c r="O58" s="82">
        <v>0.23652599999999999</v>
      </c>
      <c r="P58" s="82">
        <v>0.23686699999999999</v>
      </c>
      <c r="Q58" s="82">
        <v>0.23699400000000001</v>
      </c>
      <c r="R58" s="82">
        <v>0.23697099999999999</v>
      </c>
      <c r="S58" s="82">
        <v>0.236901</v>
      </c>
      <c r="T58" s="82">
        <v>0.236676</v>
      </c>
      <c r="U58" s="82">
        <v>0.23635400000000001</v>
      </c>
      <c r="V58" s="82">
        <v>0.23574899999999999</v>
      </c>
      <c r="W58" s="82">
        <v>0.23542099999999999</v>
      </c>
      <c r="X58" s="82">
        <v>0.23472100000000001</v>
      </c>
      <c r="Y58" s="82">
        <v>0.23394400000000001</v>
      </c>
      <c r="Z58" s="82">
        <v>0.23314099999999999</v>
      </c>
      <c r="AA58" s="82">
        <v>0.232267</v>
      </c>
      <c r="AB58" s="82">
        <v>0.231266</v>
      </c>
      <c r="AC58" s="82">
        <v>0.23055400000000001</v>
      </c>
      <c r="AD58" s="82">
        <v>0.22966200000000001</v>
      </c>
      <c r="AE58" s="82">
        <v>0.22886600000000001</v>
      </c>
      <c r="AF58" s="82">
        <v>0.22806100000000001</v>
      </c>
      <c r="AG58" s="82">
        <v>0.22742000000000001</v>
      </c>
      <c r="AH58" s="83">
        <v>2.0362999999999999E-2</v>
      </c>
      <c r="AI58" s="33">
        <v>3.8700000000000002E-3</v>
      </c>
    </row>
    <row r="59" spans="1:35" ht="15" customHeight="1">
      <c r="A59" s="77" t="s">
        <v>39</v>
      </c>
      <c r="B59" s="81" t="s">
        <v>20</v>
      </c>
      <c r="C59" s="82">
        <v>5.2159199999999997</v>
      </c>
      <c r="D59" s="82">
        <v>5.3152980000000003</v>
      </c>
      <c r="E59" s="82">
        <v>5.4481669999999998</v>
      </c>
      <c r="F59" s="82">
        <v>5.454726</v>
      </c>
      <c r="G59" s="82">
        <v>5.4643699999999997</v>
      </c>
      <c r="H59" s="82">
        <v>5.481522</v>
      </c>
      <c r="I59" s="82">
        <v>5.4570720000000001</v>
      </c>
      <c r="J59" s="82">
        <v>5.4193680000000004</v>
      </c>
      <c r="K59" s="82">
        <v>5.381697</v>
      </c>
      <c r="L59" s="82">
        <v>5.342422</v>
      </c>
      <c r="M59" s="82">
        <v>5.3117549999999998</v>
      </c>
      <c r="N59" s="82">
        <v>5.2842169999999999</v>
      </c>
      <c r="O59" s="82">
        <v>5.2531059999999998</v>
      </c>
      <c r="P59" s="82">
        <v>5.2295129999999999</v>
      </c>
      <c r="Q59" s="82">
        <v>5.2186190000000003</v>
      </c>
      <c r="R59" s="82">
        <v>5.2171539999999998</v>
      </c>
      <c r="S59" s="82">
        <v>5.2134900000000002</v>
      </c>
      <c r="T59" s="82">
        <v>5.2167539999999999</v>
      </c>
      <c r="U59" s="82">
        <v>5.2329160000000003</v>
      </c>
      <c r="V59" s="82">
        <v>5.249949</v>
      </c>
      <c r="W59" s="82">
        <v>5.2650880000000004</v>
      </c>
      <c r="X59" s="82">
        <v>5.2961619999999998</v>
      </c>
      <c r="Y59" s="82">
        <v>5.3431240000000004</v>
      </c>
      <c r="Z59" s="82">
        <v>5.3956419999999996</v>
      </c>
      <c r="AA59" s="82">
        <v>5.4427680000000001</v>
      </c>
      <c r="AB59" s="82">
        <v>5.4910430000000003</v>
      </c>
      <c r="AC59" s="82">
        <v>5.5400879999999999</v>
      </c>
      <c r="AD59" s="82">
        <v>5.5875690000000002</v>
      </c>
      <c r="AE59" s="82">
        <v>5.6404889999999996</v>
      </c>
      <c r="AF59" s="82">
        <v>5.6978999999999997</v>
      </c>
      <c r="AG59" s="82">
        <v>5.7578870000000002</v>
      </c>
      <c r="AH59" s="83">
        <v>3.3010000000000001E-3</v>
      </c>
      <c r="AI59" s="33">
        <v>2.0939999999999999E-3</v>
      </c>
    </row>
    <row r="60" spans="1:35" ht="15" customHeight="1">
      <c r="A60" s="77" t="s">
        <v>38</v>
      </c>
      <c r="B60" s="81" t="s">
        <v>18</v>
      </c>
      <c r="C60" s="82">
        <v>2.9648000000000001E-2</v>
      </c>
      <c r="D60" s="82">
        <v>3.5372000000000001E-2</v>
      </c>
      <c r="E60" s="82">
        <v>3.9948999999999998E-2</v>
      </c>
      <c r="F60" s="82">
        <v>4.3489E-2</v>
      </c>
      <c r="G60" s="82">
        <v>4.5983999999999997E-2</v>
      </c>
      <c r="H60" s="82">
        <v>4.7932000000000002E-2</v>
      </c>
      <c r="I60" s="82">
        <v>4.9327000000000003E-2</v>
      </c>
      <c r="J60" s="82">
        <v>5.0383999999999998E-2</v>
      </c>
      <c r="K60" s="82">
        <v>5.0867000000000002E-2</v>
      </c>
      <c r="L60" s="82">
        <v>5.1175999999999999E-2</v>
      </c>
      <c r="M60" s="82">
        <v>5.1805999999999998E-2</v>
      </c>
      <c r="N60" s="82">
        <v>5.2263999999999998E-2</v>
      </c>
      <c r="O60" s="82">
        <v>5.2979999999999999E-2</v>
      </c>
      <c r="P60" s="82">
        <v>5.3629000000000003E-2</v>
      </c>
      <c r="Q60" s="82">
        <v>5.4341E-2</v>
      </c>
      <c r="R60" s="82">
        <v>5.5025999999999999E-2</v>
      </c>
      <c r="S60" s="82">
        <v>5.5648000000000003E-2</v>
      </c>
      <c r="T60" s="82">
        <v>5.6226999999999999E-2</v>
      </c>
      <c r="U60" s="82">
        <v>5.6842999999999998E-2</v>
      </c>
      <c r="V60" s="82">
        <v>5.7418999999999998E-2</v>
      </c>
      <c r="W60" s="82">
        <v>5.8186000000000002E-2</v>
      </c>
      <c r="X60" s="82">
        <v>5.8848999999999999E-2</v>
      </c>
      <c r="Y60" s="82">
        <v>5.9567000000000002E-2</v>
      </c>
      <c r="Z60" s="82">
        <v>6.0338999999999997E-2</v>
      </c>
      <c r="AA60" s="82">
        <v>6.1092E-2</v>
      </c>
      <c r="AB60" s="82">
        <v>6.1766000000000001E-2</v>
      </c>
      <c r="AC60" s="82">
        <v>6.2538999999999997E-2</v>
      </c>
      <c r="AD60" s="82">
        <v>6.3215999999999994E-2</v>
      </c>
      <c r="AE60" s="82">
        <v>6.3948000000000005E-2</v>
      </c>
      <c r="AF60" s="82">
        <v>6.4641000000000004E-2</v>
      </c>
      <c r="AG60" s="82">
        <v>6.5327999999999997E-2</v>
      </c>
      <c r="AH60" s="83">
        <v>2.6683999999999999E-2</v>
      </c>
      <c r="AI60" s="33">
        <v>1.0517E-2</v>
      </c>
    </row>
    <row r="61" spans="1:35" ht="15" customHeight="1">
      <c r="A61" s="77" t="s">
        <v>37</v>
      </c>
      <c r="B61" s="81" t="s">
        <v>16</v>
      </c>
      <c r="C61" s="82">
        <v>0.43617299999999998</v>
      </c>
      <c r="D61" s="82">
        <v>0.46079100000000001</v>
      </c>
      <c r="E61" s="82">
        <v>0.46790300000000001</v>
      </c>
      <c r="F61" s="82">
        <v>0.46067599999999997</v>
      </c>
      <c r="G61" s="82">
        <v>0.45754</v>
      </c>
      <c r="H61" s="82">
        <v>0.44711600000000001</v>
      </c>
      <c r="I61" s="82">
        <v>0.44912800000000003</v>
      </c>
      <c r="J61" s="82">
        <v>0.44500200000000001</v>
      </c>
      <c r="K61" s="82">
        <v>0.44690800000000003</v>
      </c>
      <c r="L61" s="82">
        <v>0.45016699999999998</v>
      </c>
      <c r="M61" s="82">
        <v>0.45133400000000001</v>
      </c>
      <c r="N61" s="82">
        <v>0.45037199999999999</v>
      </c>
      <c r="O61" s="82">
        <v>0.44999400000000001</v>
      </c>
      <c r="P61" s="82">
        <v>0.45079200000000003</v>
      </c>
      <c r="Q61" s="82">
        <v>0.45160400000000001</v>
      </c>
      <c r="R61" s="82">
        <v>0.45036399999999999</v>
      </c>
      <c r="S61" s="82">
        <v>0.44789000000000001</v>
      </c>
      <c r="T61" s="82">
        <v>0.44501400000000002</v>
      </c>
      <c r="U61" s="82">
        <v>0.44074099999999999</v>
      </c>
      <c r="V61" s="82">
        <v>0.43900099999999997</v>
      </c>
      <c r="W61" s="82">
        <v>0.43703399999999998</v>
      </c>
      <c r="X61" s="82">
        <v>0.43727199999999999</v>
      </c>
      <c r="Y61" s="82">
        <v>0.43894300000000003</v>
      </c>
      <c r="Z61" s="82">
        <v>0.439691</v>
      </c>
      <c r="AA61" s="82">
        <v>0.44018200000000002</v>
      </c>
      <c r="AB61" s="82">
        <v>0.43818600000000002</v>
      </c>
      <c r="AC61" s="82">
        <v>0.43783499999999997</v>
      </c>
      <c r="AD61" s="82">
        <v>0.43812800000000002</v>
      </c>
      <c r="AE61" s="82">
        <v>0.43939099999999998</v>
      </c>
      <c r="AF61" s="82">
        <v>0.44034099999999998</v>
      </c>
      <c r="AG61" s="82">
        <v>0.44214599999999998</v>
      </c>
      <c r="AH61" s="83">
        <v>4.5300000000000001E-4</v>
      </c>
      <c r="AI61" s="33">
        <v>-5.0460000000000001E-3</v>
      </c>
    </row>
    <row r="62" spans="1:35" ht="15" customHeight="1">
      <c r="A62" s="77" t="s">
        <v>36</v>
      </c>
      <c r="B62" s="81" t="s">
        <v>14</v>
      </c>
      <c r="C62" s="82">
        <v>7.7342999999999995E-2</v>
      </c>
      <c r="D62" s="82">
        <v>7.9008999999999996E-2</v>
      </c>
      <c r="E62" s="82">
        <v>7.8090000000000007E-2</v>
      </c>
      <c r="F62" s="82">
        <v>7.6536000000000007E-2</v>
      </c>
      <c r="G62" s="82">
        <v>7.4773999999999993E-2</v>
      </c>
      <c r="H62" s="82">
        <v>7.3055999999999996E-2</v>
      </c>
      <c r="I62" s="82">
        <v>7.0842000000000002E-2</v>
      </c>
      <c r="J62" s="82">
        <v>6.8567000000000003E-2</v>
      </c>
      <c r="K62" s="82">
        <v>6.6392999999999994E-2</v>
      </c>
      <c r="L62" s="82">
        <v>6.4238000000000003E-2</v>
      </c>
      <c r="M62" s="82">
        <v>6.2135999999999997E-2</v>
      </c>
      <c r="N62" s="82">
        <v>6.1026999999999998E-2</v>
      </c>
      <c r="O62" s="82">
        <v>5.9879000000000002E-2</v>
      </c>
      <c r="P62" s="82">
        <v>5.883E-2</v>
      </c>
      <c r="Q62" s="82">
        <v>5.7829999999999999E-2</v>
      </c>
      <c r="R62" s="82">
        <v>5.6736000000000002E-2</v>
      </c>
      <c r="S62" s="82">
        <v>5.5594999999999999E-2</v>
      </c>
      <c r="T62" s="82">
        <v>5.4487000000000001E-2</v>
      </c>
      <c r="U62" s="82">
        <v>5.3377000000000001E-2</v>
      </c>
      <c r="V62" s="82">
        <v>5.2299999999999999E-2</v>
      </c>
      <c r="W62" s="82">
        <v>5.1144000000000002E-2</v>
      </c>
      <c r="X62" s="82">
        <v>5.0613999999999999E-2</v>
      </c>
      <c r="Y62" s="82">
        <v>5.0202999999999998E-2</v>
      </c>
      <c r="Z62" s="82">
        <v>4.9824E-2</v>
      </c>
      <c r="AA62" s="82">
        <v>4.9375000000000002E-2</v>
      </c>
      <c r="AB62" s="82">
        <v>4.8897000000000003E-2</v>
      </c>
      <c r="AC62" s="82">
        <v>4.8439000000000003E-2</v>
      </c>
      <c r="AD62" s="82">
        <v>4.7957E-2</v>
      </c>
      <c r="AE62" s="82">
        <v>4.7481000000000002E-2</v>
      </c>
      <c r="AF62" s="82">
        <v>4.7081999999999999E-2</v>
      </c>
      <c r="AG62" s="82">
        <v>4.6699999999999998E-2</v>
      </c>
      <c r="AH62" s="83">
        <v>-1.6677000000000001E-2</v>
      </c>
      <c r="AI62" s="33">
        <v>-1.9214999999999999E-2</v>
      </c>
    </row>
    <row r="63" spans="1:35" ht="15" customHeight="1">
      <c r="A63" s="77" t="s">
        <v>35</v>
      </c>
      <c r="B63" s="81" t="s">
        <v>12</v>
      </c>
      <c r="C63" s="82">
        <v>0.85588699999999995</v>
      </c>
      <c r="D63" s="82">
        <v>0.88170099999999996</v>
      </c>
      <c r="E63" s="82">
        <v>0.97264300000000004</v>
      </c>
      <c r="F63" s="82">
        <v>0.97087999999999997</v>
      </c>
      <c r="G63" s="82">
        <v>0.96519200000000005</v>
      </c>
      <c r="H63" s="82">
        <v>0.93135599999999996</v>
      </c>
      <c r="I63" s="82">
        <v>0.93199399999999999</v>
      </c>
      <c r="J63" s="82">
        <v>0.91992700000000005</v>
      </c>
      <c r="K63" s="82">
        <v>0.918072</v>
      </c>
      <c r="L63" s="82">
        <v>0.91630299999999998</v>
      </c>
      <c r="M63" s="82">
        <v>0.93429499999999999</v>
      </c>
      <c r="N63" s="82">
        <v>0.91906500000000002</v>
      </c>
      <c r="O63" s="82">
        <v>0.91856099999999996</v>
      </c>
      <c r="P63" s="82">
        <v>0.91766099999999995</v>
      </c>
      <c r="Q63" s="82">
        <v>0.91696699999999998</v>
      </c>
      <c r="R63" s="82">
        <v>0.916103</v>
      </c>
      <c r="S63" s="82">
        <v>0.91549499999999995</v>
      </c>
      <c r="T63" s="82">
        <v>0.91719700000000004</v>
      </c>
      <c r="U63" s="82">
        <v>0.91479299999999997</v>
      </c>
      <c r="V63" s="82">
        <v>0.91517700000000002</v>
      </c>
      <c r="W63" s="82">
        <v>0.90615800000000002</v>
      </c>
      <c r="X63" s="82">
        <v>0.91317899999999996</v>
      </c>
      <c r="Y63" s="82">
        <v>0.90260600000000002</v>
      </c>
      <c r="Z63" s="82">
        <v>0.90266900000000005</v>
      </c>
      <c r="AA63" s="82">
        <v>0.89637100000000003</v>
      </c>
      <c r="AB63" s="82">
        <v>0.90110100000000004</v>
      </c>
      <c r="AC63" s="82">
        <v>0.89584200000000003</v>
      </c>
      <c r="AD63" s="82">
        <v>0.89296699999999996</v>
      </c>
      <c r="AE63" s="82">
        <v>0.89244500000000004</v>
      </c>
      <c r="AF63" s="82">
        <v>0.89249800000000001</v>
      </c>
      <c r="AG63" s="82">
        <v>0.89156299999999999</v>
      </c>
      <c r="AH63" s="83">
        <v>1.3619999999999999E-3</v>
      </c>
      <c r="AI63" s="33">
        <v>-3.1819999999999999E-3</v>
      </c>
    </row>
    <row r="64" spans="1:35" ht="15" customHeight="1">
      <c r="A64" s="77" t="s">
        <v>34</v>
      </c>
      <c r="B64" s="81" t="s">
        <v>10</v>
      </c>
      <c r="C64" s="82">
        <v>0.195878</v>
      </c>
      <c r="D64" s="82">
        <v>0.19662299999999999</v>
      </c>
      <c r="E64" s="82">
        <v>0.199516</v>
      </c>
      <c r="F64" s="82">
        <v>0.20052300000000001</v>
      </c>
      <c r="G64" s="82">
        <v>0.200213</v>
      </c>
      <c r="H64" s="82">
        <v>0.19985800000000001</v>
      </c>
      <c r="I64" s="82">
        <v>0.19897000000000001</v>
      </c>
      <c r="J64" s="82">
        <v>0.19770599999999999</v>
      </c>
      <c r="K64" s="82">
        <v>0.196211</v>
      </c>
      <c r="L64" s="82">
        <v>0.194547</v>
      </c>
      <c r="M64" s="82">
        <v>0.19328500000000001</v>
      </c>
      <c r="N64" s="82">
        <v>0.19231599999999999</v>
      </c>
      <c r="O64" s="82">
        <v>0.19153100000000001</v>
      </c>
      <c r="P64" s="82">
        <v>0.19079499999999999</v>
      </c>
      <c r="Q64" s="82">
        <v>0.19019900000000001</v>
      </c>
      <c r="R64" s="82">
        <v>0.18947900000000001</v>
      </c>
      <c r="S64" s="82">
        <v>0.188411</v>
      </c>
      <c r="T64" s="82">
        <v>0.18722800000000001</v>
      </c>
      <c r="U64" s="82">
        <v>0.186166</v>
      </c>
      <c r="V64" s="82">
        <v>0.18521399999999999</v>
      </c>
      <c r="W64" s="82">
        <v>0.18439800000000001</v>
      </c>
      <c r="X64" s="82">
        <v>0.183612</v>
      </c>
      <c r="Y64" s="82">
        <v>0.182973</v>
      </c>
      <c r="Z64" s="82">
        <v>0.18243000000000001</v>
      </c>
      <c r="AA64" s="82">
        <v>0.181837</v>
      </c>
      <c r="AB64" s="82">
        <v>0.18113000000000001</v>
      </c>
      <c r="AC64" s="82">
        <v>0.180364</v>
      </c>
      <c r="AD64" s="82">
        <v>0.179565</v>
      </c>
      <c r="AE64" s="82">
        <v>0.178864</v>
      </c>
      <c r="AF64" s="82">
        <v>0.17815400000000001</v>
      </c>
      <c r="AG64" s="82">
        <v>0.17736499999999999</v>
      </c>
      <c r="AH64" s="83">
        <v>-3.3040000000000001E-3</v>
      </c>
      <c r="AI64" s="33">
        <v>-7.6099999999999996E-4</v>
      </c>
    </row>
    <row r="65" spans="1:35" ht="15" customHeight="1">
      <c r="A65" s="77" t="s">
        <v>33</v>
      </c>
      <c r="B65" s="81" t="s">
        <v>8</v>
      </c>
      <c r="C65" s="82">
        <v>1.8604849999999999</v>
      </c>
      <c r="D65" s="82">
        <v>2.5308619999999999</v>
      </c>
      <c r="E65" s="82">
        <v>2.8256230000000002</v>
      </c>
      <c r="F65" s="82">
        <v>2.9600010000000001</v>
      </c>
      <c r="G65" s="82">
        <v>3.0300150000000001</v>
      </c>
      <c r="H65" s="82">
        <v>3.089048</v>
      </c>
      <c r="I65" s="82">
        <v>3.108447</v>
      </c>
      <c r="J65" s="82">
        <v>3.1248559999999999</v>
      </c>
      <c r="K65" s="82">
        <v>3.1524580000000002</v>
      </c>
      <c r="L65" s="82">
        <v>3.1749770000000002</v>
      </c>
      <c r="M65" s="82">
        <v>3.2061929999999998</v>
      </c>
      <c r="N65" s="82">
        <v>3.2444259999999998</v>
      </c>
      <c r="O65" s="82">
        <v>3.2910370000000002</v>
      </c>
      <c r="P65" s="82">
        <v>3.3397559999999999</v>
      </c>
      <c r="Q65" s="82">
        <v>3.3888029999999998</v>
      </c>
      <c r="R65" s="82">
        <v>3.437039</v>
      </c>
      <c r="S65" s="82">
        <v>3.4744820000000001</v>
      </c>
      <c r="T65" s="82">
        <v>3.5073379999999998</v>
      </c>
      <c r="U65" s="82">
        <v>3.544565</v>
      </c>
      <c r="V65" s="82">
        <v>3.5833170000000001</v>
      </c>
      <c r="W65" s="82">
        <v>3.6291679999999999</v>
      </c>
      <c r="X65" s="82">
        <v>3.6740949999999999</v>
      </c>
      <c r="Y65" s="82">
        <v>3.7249180000000002</v>
      </c>
      <c r="Z65" s="82">
        <v>3.7775609999999999</v>
      </c>
      <c r="AA65" s="82">
        <v>3.83318</v>
      </c>
      <c r="AB65" s="82">
        <v>3.8850660000000001</v>
      </c>
      <c r="AC65" s="82">
        <v>3.934466</v>
      </c>
      <c r="AD65" s="82">
        <v>3.9789859999999999</v>
      </c>
      <c r="AE65" s="82">
        <v>4.020079</v>
      </c>
      <c r="AF65" s="82">
        <v>4.0577300000000003</v>
      </c>
      <c r="AG65" s="82">
        <v>4.0956619999999999</v>
      </c>
      <c r="AH65" s="83">
        <v>2.6651999999999999E-2</v>
      </c>
      <c r="AI65" s="33">
        <v>1.0267E-2</v>
      </c>
    </row>
    <row r="66" spans="1:35" ht="15" customHeight="1">
      <c r="A66" s="77" t="s">
        <v>32</v>
      </c>
      <c r="B66" s="81" t="s">
        <v>6</v>
      </c>
      <c r="C66" s="82">
        <v>0.53596600000000005</v>
      </c>
      <c r="D66" s="82">
        <v>0.54501100000000002</v>
      </c>
      <c r="E66" s="82">
        <v>0.54574800000000001</v>
      </c>
      <c r="F66" s="82">
        <v>0.53256199999999998</v>
      </c>
      <c r="G66" s="82">
        <v>0.52387499999999998</v>
      </c>
      <c r="H66" s="82">
        <v>0.52334400000000003</v>
      </c>
      <c r="I66" s="82">
        <v>0.52208500000000002</v>
      </c>
      <c r="J66" s="82">
        <v>0.52191699999999996</v>
      </c>
      <c r="K66" s="82">
        <v>0.52479100000000001</v>
      </c>
      <c r="L66" s="82">
        <v>0.52363999999999999</v>
      </c>
      <c r="M66" s="82">
        <v>0.52166900000000005</v>
      </c>
      <c r="N66" s="82">
        <v>0.52158800000000005</v>
      </c>
      <c r="O66" s="82">
        <v>0.522428</v>
      </c>
      <c r="P66" s="82">
        <v>0.52329800000000004</v>
      </c>
      <c r="Q66" s="82">
        <v>0.52417999999999998</v>
      </c>
      <c r="R66" s="82">
        <v>0.525061</v>
      </c>
      <c r="S66" s="82">
        <v>0.52598500000000004</v>
      </c>
      <c r="T66" s="82">
        <v>0.52694099999999999</v>
      </c>
      <c r="U66" s="82">
        <v>0.52790700000000002</v>
      </c>
      <c r="V66" s="82">
        <v>0.52888299999999999</v>
      </c>
      <c r="W66" s="82">
        <v>0.52986500000000003</v>
      </c>
      <c r="X66" s="82">
        <v>0.53085800000000005</v>
      </c>
      <c r="Y66" s="82">
        <v>0.53185099999999996</v>
      </c>
      <c r="Z66" s="82">
        <v>0.53285099999999996</v>
      </c>
      <c r="AA66" s="82">
        <v>0.53385199999999999</v>
      </c>
      <c r="AB66" s="82">
        <v>0.53485899999999997</v>
      </c>
      <c r="AC66" s="82">
        <v>0.53586400000000001</v>
      </c>
      <c r="AD66" s="82">
        <v>0.53686900000000004</v>
      </c>
      <c r="AE66" s="82">
        <v>0.53787399999999996</v>
      </c>
      <c r="AF66" s="82">
        <v>0.53887799999999997</v>
      </c>
      <c r="AG66" s="82">
        <v>0.53988000000000003</v>
      </c>
      <c r="AH66" s="83">
        <v>2.43E-4</v>
      </c>
      <c r="AI66" s="33">
        <v>-2.062E-3</v>
      </c>
    </row>
    <row r="67" spans="1:35" ht="15" customHeight="1">
      <c r="A67" s="77" t="s">
        <v>31</v>
      </c>
      <c r="B67" s="81" t="s">
        <v>4</v>
      </c>
      <c r="C67" s="82">
        <v>0.12123</v>
      </c>
      <c r="D67" s="82">
        <v>0.12341299999999999</v>
      </c>
      <c r="E67" s="82">
        <v>0.124809</v>
      </c>
      <c r="F67" s="82">
        <v>0.125809</v>
      </c>
      <c r="G67" s="82">
        <v>0.126418</v>
      </c>
      <c r="H67" s="82">
        <v>0.126723</v>
      </c>
      <c r="I67" s="82">
        <v>0.12686900000000001</v>
      </c>
      <c r="J67" s="82">
        <v>0.126531</v>
      </c>
      <c r="K67" s="82">
        <v>0.126274</v>
      </c>
      <c r="L67" s="82">
        <v>0.12606899999999999</v>
      </c>
      <c r="M67" s="82">
        <v>0.125861</v>
      </c>
      <c r="N67" s="82">
        <v>0.12568799999999999</v>
      </c>
      <c r="O67" s="82">
        <v>0.12550900000000001</v>
      </c>
      <c r="P67" s="82">
        <v>0.12536900000000001</v>
      </c>
      <c r="Q67" s="82">
        <v>0.12531200000000001</v>
      </c>
      <c r="R67" s="82">
        <v>0.12520500000000001</v>
      </c>
      <c r="S67" s="82">
        <v>0.12504899999999999</v>
      </c>
      <c r="T67" s="82">
        <v>0.12490800000000001</v>
      </c>
      <c r="U67" s="82">
        <v>0.12479899999999999</v>
      </c>
      <c r="V67" s="82">
        <v>0.12468</v>
      </c>
      <c r="W67" s="82">
        <v>0.124553</v>
      </c>
      <c r="X67" s="82">
        <v>0.124475</v>
      </c>
      <c r="Y67" s="82">
        <v>0.12445000000000001</v>
      </c>
      <c r="Z67" s="82">
        <v>0.124379</v>
      </c>
      <c r="AA67" s="82">
        <v>0.124374</v>
      </c>
      <c r="AB67" s="82">
        <v>0.12445000000000001</v>
      </c>
      <c r="AC67" s="82">
        <v>0.12452199999999999</v>
      </c>
      <c r="AD67" s="82">
        <v>0.124566</v>
      </c>
      <c r="AE67" s="82">
        <v>0.124595</v>
      </c>
      <c r="AF67" s="82">
        <v>0.12457</v>
      </c>
      <c r="AG67" s="82">
        <v>0.124503</v>
      </c>
      <c r="AH67" s="83">
        <v>8.8800000000000001E-4</v>
      </c>
      <c r="AI67" s="33">
        <v>-1.0950000000000001E-3</v>
      </c>
    </row>
    <row r="68" spans="1:35" ht="15" customHeight="1">
      <c r="A68" s="77" t="s">
        <v>30</v>
      </c>
      <c r="B68" s="81" t="s">
        <v>256</v>
      </c>
      <c r="C68" s="82">
        <v>0.70627899999999999</v>
      </c>
      <c r="D68" s="82">
        <v>0.76189300000000004</v>
      </c>
      <c r="E68" s="82">
        <v>0.75658300000000001</v>
      </c>
      <c r="F68" s="82">
        <v>0.71793899999999999</v>
      </c>
      <c r="G68" s="82">
        <v>0.68035800000000002</v>
      </c>
      <c r="H68" s="82">
        <v>0.66490400000000005</v>
      </c>
      <c r="I68" s="82">
        <v>0.62340399999999996</v>
      </c>
      <c r="J68" s="82">
        <v>0.61793200000000004</v>
      </c>
      <c r="K68" s="82">
        <v>0.61683600000000005</v>
      </c>
      <c r="L68" s="82">
        <v>0.61629</v>
      </c>
      <c r="M68" s="82">
        <v>0.61148100000000005</v>
      </c>
      <c r="N68" s="82">
        <v>0.612707</v>
      </c>
      <c r="O68" s="82">
        <v>0.61787099999999995</v>
      </c>
      <c r="P68" s="82">
        <v>0.62041199999999996</v>
      </c>
      <c r="Q68" s="82">
        <v>0.62257700000000005</v>
      </c>
      <c r="R68" s="82">
        <v>0.62744299999999997</v>
      </c>
      <c r="S68" s="82">
        <v>0.63063599999999997</v>
      </c>
      <c r="T68" s="82">
        <v>0.63487499999999997</v>
      </c>
      <c r="U68" s="82">
        <v>0.63971</v>
      </c>
      <c r="V68" s="82">
        <v>0.64397499999999996</v>
      </c>
      <c r="W68" s="82">
        <v>0.65073599999999998</v>
      </c>
      <c r="X68" s="82">
        <v>0.654636</v>
      </c>
      <c r="Y68" s="82">
        <v>0.66025900000000004</v>
      </c>
      <c r="Z68" s="82">
        <v>0.66815400000000003</v>
      </c>
      <c r="AA68" s="82">
        <v>0.67605199999999999</v>
      </c>
      <c r="AB68" s="82">
        <v>0.68138500000000002</v>
      </c>
      <c r="AC68" s="82">
        <v>0.68932599999999999</v>
      </c>
      <c r="AD68" s="82">
        <v>0.69373600000000002</v>
      </c>
      <c r="AE68" s="82">
        <v>0.69961600000000002</v>
      </c>
      <c r="AF68" s="82">
        <v>0.70664700000000003</v>
      </c>
      <c r="AG68" s="82">
        <v>0.71458900000000003</v>
      </c>
      <c r="AH68" s="83">
        <v>3.8999999999999999E-4</v>
      </c>
      <c r="AI68" s="33">
        <v>9.9190000000000007E-3</v>
      </c>
    </row>
    <row r="69" spans="1:35" ht="15" customHeight="1">
      <c r="A69" s="77" t="s">
        <v>29</v>
      </c>
      <c r="B69" s="80" t="s">
        <v>1</v>
      </c>
      <c r="C69" s="84">
        <v>24.63072</v>
      </c>
      <c r="D69" s="84">
        <v>26.224222000000001</v>
      </c>
      <c r="E69" s="84">
        <v>26.776789000000001</v>
      </c>
      <c r="F69" s="84">
        <v>26.885183000000001</v>
      </c>
      <c r="G69" s="84">
        <v>26.874416</v>
      </c>
      <c r="H69" s="84">
        <v>26.826232999999998</v>
      </c>
      <c r="I69" s="84">
        <v>26.691186999999999</v>
      </c>
      <c r="J69" s="84">
        <v>26.550142000000001</v>
      </c>
      <c r="K69" s="84">
        <v>26.443301999999999</v>
      </c>
      <c r="L69" s="84">
        <v>26.314539</v>
      </c>
      <c r="M69" s="84">
        <v>26.228892999999999</v>
      </c>
      <c r="N69" s="84">
        <v>26.131712</v>
      </c>
      <c r="O69" s="84">
        <v>26.067882999999998</v>
      </c>
      <c r="P69" s="84">
        <v>26.034731000000001</v>
      </c>
      <c r="Q69" s="84">
        <v>26.030000999999999</v>
      </c>
      <c r="R69" s="84">
        <v>26.042293999999998</v>
      </c>
      <c r="S69" s="84">
        <v>26.038961</v>
      </c>
      <c r="T69" s="84">
        <v>26.042826000000002</v>
      </c>
      <c r="U69" s="84">
        <v>26.065887</v>
      </c>
      <c r="V69" s="84">
        <v>26.109138000000002</v>
      </c>
      <c r="W69" s="84">
        <v>26.159949999999998</v>
      </c>
      <c r="X69" s="84">
        <v>26.243416</v>
      </c>
      <c r="Y69" s="84">
        <v>26.348700999999998</v>
      </c>
      <c r="Z69" s="84">
        <v>26.485527000000001</v>
      </c>
      <c r="AA69" s="84">
        <v>26.618151000000001</v>
      </c>
      <c r="AB69" s="84">
        <v>26.751047</v>
      </c>
      <c r="AC69" s="84">
        <v>26.879904</v>
      </c>
      <c r="AD69" s="84">
        <v>27.003098000000001</v>
      </c>
      <c r="AE69" s="84">
        <v>27.139713</v>
      </c>
      <c r="AF69" s="84">
        <v>27.285810000000001</v>
      </c>
      <c r="AG69" s="84">
        <v>27.435959</v>
      </c>
      <c r="AH69" s="34">
        <v>3.6020000000000002E-3</v>
      </c>
      <c r="AI69" s="34">
        <v>-1.5870000000000001E-3</v>
      </c>
    </row>
    <row r="71" spans="1:35" ht="15" customHeight="1">
      <c r="A71" s="75"/>
      <c r="B71" s="80" t="s">
        <v>28</v>
      </c>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row>
    <row r="72" spans="1:35" ht="15" customHeight="1">
      <c r="A72" s="77" t="s">
        <v>27</v>
      </c>
      <c r="B72" s="81" t="s">
        <v>26</v>
      </c>
      <c r="C72" s="82">
        <v>7.41486</v>
      </c>
      <c r="D72" s="82">
        <v>7.7634550000000004</v>
      </c>
      <c r="E72" s="82">
        <v>7.7568060000000001</v>
      </c>
      <c r="F72" s="82">
        <v>7.7594810000000001</v>
      </c>
      <c r="G72" s="82">
        <v>7.7310930000000004</v>
      </c>
      <c r="H72" s="82">
        <v>7.6885079999999997</v>
      </c>
      <c r="I72" s="82">
        <v>7.6363200000000004</v>
      </c>
      <c r="J72" s="82">
        <v>7.5823039999999997</v>
      </c>
      <c r="K72" s="82">
        <v>7.52963</v>
      </c>
      <c r="L72" s="82">
        <v>7.4709649999999996</v>
      </c>
      <c r="M72" s="82">
        <v>7.4182860000000002</v>
      </c>
      <c r="N72" s="82">
        <v>7.3677419999999998</v>
      </c>
      <c r="O72" s="82">
        <v>7.321161</v>
      </c>
      <c r="P72" s="82">
        <v>7.2866249999999999</v>
      </c>
      <c r="Q72" s="82">
        <v>7.2593420000000002</v>
      </c>
      <c r="R72" s="82">
        <v>7.2363309999999998</v>
      </c>
      <c r="S72" s="82">
        <v>7.2135749999999996</v>
      </c>
      <c r="T72" s="82">
        <v>7.1916900000000004</v>
      </c>
      <c r="U72" s="82">
        <v>7.1727829999999999</v>
      </c>
      <c r="V72" s="82">
        <v>7.1609230000000004</v>
      </c>
      <c r="W72" s="82">
        <v>7.1538339999999998</v>
      </c>
      <c r="X72" s="82">
        <v>7.1467980000000004</v>
      </c>
      <c r="Y72" s="82">
        <v>7.1468230000000004</v>
      </c>
      <c r="Z72" s="82">
        <v>7.1527260000000004</v>
      </c>
      <c r="AA72" s="82">
        <v>7.1614250000000004</v>
      </c>
      <c r="AB72" s="82">
        <v>7.1687839999999996</v>
      </c>
      <c r="AC72" s="82">
        <v>7.1772609999999997</v>
      </c>
      <c r="AD72" s="82">
        <v>7.187538</v>
      </c>
      <c r="AE72" s="82">
        <v>7.2009160000000003</v>
      </c>
      <c r="AF72" s="82">
        <v>7.2176770000000001</v>
      </c>
      <c r="AG72" s="82">
        <v>7.234629</v>
      </c>
      <c r="AH72" s="83">
        <v>-8.1999999999999998E-4</v>
      </c>
      <c r="AI72" s="33">
        <v>-6.914E-3</v>
      </c>
    </row>
    <row r="73" spans="1:35" ht="15" customHeight="1">
      <c r="A73" s="77" t="s">
        <v>25</v>
      </c>
      <c r="B73" s="81" t="s">
        <v>24</v>
      </c>
      <c r="C73" s="82">
        <v>0.41731099999999999</v>
      </c>
      <c r="D73" s="82">
        <v>0.42949900000000002</v>
      </c>
      <c r="E73" s="82">
        <v>0.43555700000000003</v>
      </c>
      <c r="F73" s="82">
        <v>0.436413</v>
      </c>
      <c r="G73" s="82">
        <v>0.43771900000000002</v>
      </c>
      <c r="H73" s="82">
        <v>0.441272</v>
      </c>
      <c r="I73" s="82">
        <v>0.44286500000000001</v>
      </c>
      <c r="J73" s="82">
        <v>0.44359599999999999</v>
      </c>
      <c r="K73" s="82">
        <v>0.44402799999999998</v>
      </c>
      <c r="L73" s="82">
        <v>0.44399899999999998</v>
      </c>
      <c r="M73" s="82">
        <v>0.44468099999999999</v>
      </c>
      <c r="N73" s="82">
        <v>0.44627800000000001</v>
      </c>
      <c r="O73" s="82">
        <v>0.44806000000000001</v>
      </c>
      <c r="P73" s="82">
        <v>0.45040200000000002</v>
      </c>
      <c r="Q73" s="82">
        <v>0.453787</v>
      </c>
      <c r="R73" s="82">
        <v>0.457424</v>
      </c>
      <c r="S73" s="82">
        <v>0.46066600000000002</v>
      </c>
      <c r="T73" s="82">
        <v>0.46419500000000002</v>
      </c>
      <c r="U73" s="82">
        <v>0.46831699999999998</v>
      </c>
      <c r="V73" s="82">
        <v>0.47256900000000002</v>
      </c>
      <c r="W73" s="82">
        <v>0.47679899999999997</v>
      </c>
      <c r="X73" s="82">
        <v>0.48189599999999999</v>
      </c>
      <c r="Y73" s="82">
        <v>0.48762100000000003</v>
      </c>
      <c r="Z73" s="82">
        <v>0.493973</v>
      </c>
      <c r="AA73" s="82">
        <v>0.50021300000000002</v>
      </c>
      <c r="AB73" s="82">
        <v>0.50631099999999996</v>
      </c>
      <c r="AC73" s="82">
        <v>0.51283999999999996</v>
      </c>
      <c r="AD73" s="82">
        <v>0.51861599999999997</v>
      </c>
      <c r="AE73" s="82">
        <v>0.52472700000000005</v>
      </c>
      <c r="AF73" s="82">
        <v>0.53132599999999996</v>
      </c>
      <c r="AG73" s="82">
        <v>0.53798599999999996</v>
      </c>
      <c r="AH73" s="83">
        <v>8.5030000000000001E-3</v>
      </c>
      <c r="AI73" s="33">
        <v>6.5310000000000003E-3</v>
      </c>
    </row>
    <row r="74" spans="1:35" ht="15" customHeight="1">
      <c r="A74" s="77" t="s">
        <v>23</v>
      </c>
      <c r="B74" s="81" t="s">
        <v>22</v>
      </c>
      <c r="C74" s="82">
        <v>6.0067000000000002E-2</v>
      </c>
      <c r="D74" s="82">
        <v>7.5261999999999996E-2</v>
      </c>
      <c r="E74" s="82">
        <v>8.6234000000000005E-2</v>
      </c>
      <c r="F74" s="82">
        <v>9.4556000000000001E-2</v>
      </c>
      <c r="G74" s="82">
        <v>0.100601</v>
      </c>
      <c r="H74" s="82">
        <v>0.10506</v>
      </c>
      <c r="I74" s="82">
        <v>0.108228</v>
      </c>
      <c r="J74" s="82">
        <v>0.110531</v>
      </c>
      <c r="K74" s="82">
        <v>0.11190799999999999</v>
      </c>
      <c r="L74" s="82">
        <v>0.112777</v>
      </c>
      <c r="M74" s="82">
        <v>0.11366900000000001</v>
      </c>
      <c r="N74" s="82">
        <v>0.113986</v>
      </c>
      <c r="O74" s="82">
        <v>0.11443</v>
      </c>
      <c r="P74" s="82">
        <v>0.114595</v>
      </c>
      <c r="Q74" s="82">
        <v>0.114661</v>
      </c>
      <c r="R74" s="82">
        <v>0.114647</v>
      </c>
      <c r="S74" s="82">
        <v>0.114605</v>
      </c>
      <c r="T74" s="82">
        <v>0.114498</v>
      </c>
      <c r="U74" s="82">
        <v>0.114339</v>
      </c>
      <c r="V74" s="82">
        <v>0.114051</v>
      </c>
      <c r="W74" s="82">
        <v>0.11389000000000001</v>
      </c>
      <c r="X74" s="82">
        <v>0.113548</v>
      </c>
      <c r="Y74" s="82">
        <v>0.113168</v>
      </c>
      <c r="Z74" s="82">
        <v>0.112785</v>
      </c>
      <c r="AA74" s="82">
        <v>0.112369</v>
      </c>
      <c r="AB74" s="82">
        <v>0.111886</v>
      </c>
      <c r="AC74" s="82">
        <v>0.111528</v>
      </c>
      <c r="AD74" s="82">
        <v>0.111106</v>
      </c>
      <c r="AE74" s="82">
        <v>0.110722</v>
      </c>
      <c r="AF74" s="82">
        <v>0.11033</v>
      </c>
      <c r="AG74" s="82">
        <v>0.110025</v>
      </c>
      <c r="AH74" s="83">
        <v>2.0379999999999999E-2</v>
      </c>
      <c r="AI74" s="33">
        <v>3.895E-3</v>
      </c>
    </row>
    <row r="75" spans="1:35" ht="15" customHeight="1">
      <c r="A75" s="77" t="s">
        <v>21</v>
      </c>
      <c r="B75" s="81" t="s">
        <v>20</v>
      </c>
      <c r="C75" s="82">
        <v>2.5112580000000002</v>
      </c>
      <c r="D75" s="82">
        <v>2.5597889999999999</v>
      </c>
      <c r="E75" s="82">
        <v>2.6240510000000001</v>
      </c>
      <c r="F75" s="82">
        <v>2.6269870000000002</v>
      </c>
      <c r="G75" s="82">
        <v>2.6313469999999999</v>
      </c>
      <c r="H75" s="82">
        <v>2.6397469999999998</v>
      </c>
      <c r="I75" s="82">
        <v>2.6280220000000001</v>
      </c>
      <c r="J75" s="82">
        <v>2.6099429999999999</v>
      </c>
      <c r="K75" s="82">
        <v>2.5926040000000001</v>
      </c>
      <c r="L75" s="82">
        <v>2.574198</v>
      </c>
      <c r="M75" s="82">
        <v>2.5603400000000001</v>
      </c>
      <c r="N75" s="82">
        <v>2.547774</v>
      </c>
      <c r="O75" s="82">
        <v>2.533687</v>
      </c>
      <c r="P75" s="82">
        <v>2.523072</v>
      </c>
      <c r="Q75" s="82">
        <v>2.5186860000000002</v>
      </c>
      <c r="R75" s="82">
        <v>2.518694</v>
      </c>
      <c r="S75" s="82">
        <v>2.5175010000000002</v>
      </c>
      <c r="T75" s="82">
        <v>2.5199500000000001</v>
      </c>
      <c r="U75" s="82">
        <v>2.5285030000000002</v>
      </c>
      <c r="V75" s="82">
        <v>2.5376780000000001</v>
      </c>
      <c r="W75" s="82">
        <v>2.545722</v>
      </c>
      <c r="X75" s="82">
        <v>2.5615579999999998</v>
      </c>
      <c r="Y75" s="82">
        <v>2.5850629999999999</v>
      </c>
      <c r="Z75" s="82">
        <v>2.6115210000000002</v>
      </c>
      <c r="AA75" s="82">
        <v>2.635405</v>
      </c>
      <c r="AB75" s="82">
        <v>2.659789</v>
      </c>
      <c r="AC75" s="82">
        <v>2.6842009999999998</v>
      </c>
      <c r="AD75" s="82">
        <v>2.7086160000000001</v>
      </c>
      <c r="AE75" s="82">
        <v>2.7354129999999999</v>
      </c>
      <c r="AF75" s="82">
        <v>2.7643849999999999</v>
      </c>
      <c r="AG75" s="82">
        <v>2.7948050000000002</v>
      </c>
      <c r="AH75" s="83">
        <v>3.5720000000000001E-3</v>
      </c>
      <c r="AI75" s="33">
        <v>2.3519999999999999E-3</v>
      </c>
    </row>
    <row r="76" spans="1:35" ht="15" customHeight="1">
      <c r="A76" s="77" t="s">
        <v>19</v>
      </c>
      <c r="B76" s="81" t="s">
        <v>18</v>
      </c>
      <c r="C76" s="82">
        <v>1.4036E-2</v>
      </c>
      <c r="D76" s="82">
        <v>1.6749E-2</v>
      </c>
      <c r="E76" s="82">
        <v>1.8918000000000001E-2</v>
      </c>
      <c r="F76" s="82">
        <v>2.0594000000000001E-2</v>
      </c>
      <c r="G76" s="82">
        <v>2.1774999999999999E-2</v>
      </c>
      <c r="H76" s="82">
        <v>2.2697999999999999E-2</v>
      </c>
      <c r="I76" s="82">
        <v>2.3358E-2</v>
      </c>
      <c r="J76" s="82">
        <v>2.3858000000000001E-2</v>
      </c>
      <c r="K76" s="82">
        <v>2.4087999999999998E-2</v>
      </c>
      <c r="L76" s="82">
        <v>2.4233999999999999E-2</v>
      </c>
      <c r="M76" s="82">
        <v>2.4532999999999999E-2</v>
      </c>
      <c r="N76" s="82">
        <v>2.4749E-2</v>
      </c>
      <c r="O76" s="82">
        <v>2.5089E-2</v>
      </c>
      <c r="P76" s="82">
        <v>2.5395999999999998E-2</v>
      </c>
      <c r="Q76" s="82">
        <v>2.5734E-2</v>
      </c>
      <c r="R76" s="82">
        <v>2.6058000000000001E-2</v>
      </c>
      <c r="S76" s="82">
        <v>2.6350999999999999E-2</v>
      </c>
      <c r="T76" s="82">
        <v>2.6626E-2</v>
      </c>
      <c r="U76" s="82">
        <v>2.6917E-2</v>
      </c>
      <c r="V76" s="82">
        <v>2.7189999999999999E-2</v>
      </c>
      <c r="W76" s="82">
        <v>2.7553000000000001E-2</v>
      </c>
      <c r="X76" s="82">
        <v>2.7865999999999998E-2</v>
      </c>
      <c r="Y76" s="82">
        <v>2.8205999999999998E-2</v>
      </c>
      <c r="Z76" s="82">
        <v>2.8573000000000001E-2</v>
      </c>
      <c r="AA76" s="82">
        <v>2.8930000000000001E-2</v>
      </c>
      <c r="AB76" s="82">
        <v>2.9250000000000002E-2</v>
      </c>
      <c r="AC76" s="82">
        <v>2.9614000000000001E-2</v>
      </c>
      <c r="AD76" s="82">
        <v>2.9936999999999998E-2</v>
      </c>
      <c r="AE76" s="82">
        <v>3.0283999999999998E-2</v>
      </c>
      <c r="AF76" s="82">
        <v>3.0613000000000001E-2</v>
      </c>
      <c r="AG76" s="82">
        <v>3.0939999999999999E-2</v>
      </c>
      <c r="AH76" s="83">
        <v>2.6696999999999999E-2</v>
      </c>
      <c r="AI76" s="33">
        <v>1.0521000000000001E-2</v>
      </c>
    </row>
    <row r="77" spans="1:35" ht="15" customHeight="1">
      <c r="A77" s="77" t="s">
        <v>17</v>
      </c>
      <c r="B77" s="81" t="s">
        <v>16</v>
      </c>
      <c r="C77" s="82">
        <v>0.20702400000000001</v>
      </c>
      <c r="D77" s="82">
        <v>0.218776</v>
      </c>
      <c r="E77" s="82">
        <v>0.222188</v>
      </c>
      <c r="F77" s="82">
        <v>0.218747</v>
      </c>
      <c r="G77" s="82">
        <v>0.21723500000000001</v>
      </c>
      <c r="H77" s="82">
        <v>0.21229300000000001</v>
      </c>
      <c r="I77" s="82">
        <v>0.213229</v>
      </c>
      <c r="J77" s="82">
        <v>0.21123500000000001</v>
      </c>
      <c r="K77" s="82">
        <v>0.21215000000000001</v>
      </c>
      <c r="L77" s="82">
        <v>0.21366499999999999</v>
      </c>
      <c r="M77" s="82">
        <v>0.21421200000000001</v>
      </c>
      <c r="N77" s="82">
        <v>0.213729</v>
      </c>
      <c r="O77" s="82">
        <v>0.21353800000000001</v>
      </c>
      <c r="P77" s="82">
        <v>0.21389</v>
      </c>
      <c r="Q77" s="82">
        <v>0.21425900000000001</v>
      </c>
      <c r="R77" s="82">
        <v>0.213644</v>
      </c>
      <c r="S77" s="82">
        <v>0.21243500000000001</v>
      </c>
      <c r="T77" s="82">
        <v>0.21105499999999999</v>
      </c>
      <c r="U77" s="82">
        <v>0.209005</v>
      </c>
      <c r="V77" s="82">
        <v>0.20816799999999999</v>
      </c>
      <c r="W77" s="82">
        <v>0.20721000000000001</v>
      </c>
      <c r="X77" s="82">
        <v>0.20730100000000001</v>
      </c>
      <c r="Y77" s="82">
        <v>0.20807100000000001</v>
      </c>
      <c r="Z77" s="82">
        <v>0.20841999999999999</v>
      </c>
      <c r="AA77" s="82">
        <v>0.208648</v>
      </c>
      <c r="AB77" s="82">
        <v>0.20769199999999999</v>
      </c>
      <c r="AC77" s="82">
        <v>0.20749200000000001</v>
      </c>
      <c r="AD77" s="82">
        <v>0.20763799999999999</v>
      </c>
      <c r="AE77" s="82">
        <v>0.20822599999999999</v>
      </c>
      <c r="AF77" s="82">
        <v>0.20866399999999999</v>
      </c>
      <c r="AG77" s="82">
        <v>0.20951700000000001</v>
      </c>
      <c r="AH77" s="83">
        <v>3.9899999999999999E-4</v>
      </c>
      <c r="AI77" s="33">
        <v>-5.1110000000000001E-3</v>
      </c>
    </row>
    <row r="78" spans="1:35" ht="15" customHeight="1">
      <c r="A78" s="77" t="s">
        <v>15</v>
      </c>
      <c r="B78" s="81" t="s">
        <v>14</v>
      </c>
      <c r="C78" s="82">
        <v>3.6641E-2</v>
      </c>
      <c r="D78" s="82">
        <v>3.7444999999999999E-2</v>
      </c>
      <c r="E78" s="82">
        <v>3.7018000000000002E-2</v>
      </c>
      <c r="F78" s="82">
        <v>3.6283000000000003E-2</v>
      </c>
      <c r="G78" s="82">
        <v>3.5446999999999999E-2</v>
      </c>
      <c r="H78" s="82">
        <v>3.4637000000000001E-2</v>
      </c>
      <c r="I78" s="82">
        <v>3.3588E-2</v>
      </c>
      <c r="J78" s="82">
        <v>3.2508000000000002E-2</v>
      </c>
      <c r="K78" s="82">
        <v>3.1483999999999998E-2</v>
      </c>
      <c r="L78" s="82">
        <v>3.0461999999999999E-2</v>
      </c>
      <c r="M78" s="82">
        <v>2.9468999999999999E-2</v>
      </c>
      <c r="N78" s="82">
        <v>2.8944999999999999E-2</v>
      </c>
      <c r="O78" s="82">
        <v>2.8403999999999999E-2</v>
      </c>
      <c r="P78" s="82">
        <v>2.7907999999999999E-2</v>
      </c>
      <c r="Q78" s="82">
        <v>2.7435999999999999E-2</v>
      </c>
      <c r="R78" s="82">
        <v>2.6918000000000001E-2</v>
      </c>
      <c r="S78" s="82">
        <v>2.6376E-2</v>
      </c>
      <c r="T78" s="82">
        <v>2.5853000000000001E-2</v>
      </c>
      <c r="U78" s="82">
        <v>2.5326999999999999E-2</v>
      </c>
      <c r="V78" s="82">
        <v>2.4819000000000001E-2</v>
      </c>
      <c r="W78" s="82">
        <v>2.4271000000000001E-2</v>
      </c>
      <c r="X78" s="82">
        <v>2.4018000000000001E-2</v>
      </c>
      <c r="Y78" s="82">
        <v>2.3821999999999999E-2</v>
      </c>
      <c r="Z78" s="82">
        <v>2.3644999999999999E-2</v>
      </c>
      <c r="AA78" s="82">
        <v>2.3432999999999999E-2</v>
      </c>
      <c r="AB78" s="82">
        <v>2.3206999999999998E-2</v>
      </c>
      <c r="AC78" s="82">
        <v>2.2987E-2</v>
      </c>
      <c r="AD78" s="82">
        <v>2.2762000000000001E-2</v>
      </c>
      <c r="AE78" s="82">
        <v>2.2536E-2</v>
      </c>
      <c r="AF78" s="82">
        <v>2.2348E-2</v>
      </c>
      <c r="AG78" s="82">
        <v>2.2168E-2</v>
      </c>
      <c r="AH78" s="83">
        <v>-1.6611000000000001E-2</v>
      </c>
      <c r="AI78" s="33">
        <v>-1.9171000000000001E-2</v>
      </c>
    </row>
    <row r="79" spans="1:35" ht="15" customHeight="1">
      <c r="A79" s="77" t="s">
        <v>13</v>
      </c>
      <c r="B79" s="81" t="s">
        <v>12</v>
      </c>
      <c r="C79" s="82">
        <v>0.390127</v>
      </c>
      <c r="D79" s="82">
        <v>0.39999499999999999</v>
      </c>
      <c r="E79" s="82">
        <v>0.43443500000000002</v>
      </c>
      <c r="F79" s="82">
        <v>0.43384299999999998</v>
      </c>
      <c r="G79" s="82">
        <v>0.431753</v>
      </c>
      <c r="H79" s="82">
        <v>0.41907299999999997</v>
      </c>
      <c r="I79" s="82">
        <v>0.41936800000000002</v>
      </c>
      <c r="J79" s="82">
        <v>0.41485699999999998</v>
      </c>
      <c r="K79" s="82">
        <v>0.41422599999999998</v>
      </c>
      <c r="L79" s="82">
        <v>0.41360400000000003</v>
      </c>
      <c r="M79" s="82">
        <v>0.42046499999999998</v>
      </c>
      <c r="N79" s="82">
        <v>0.414773</v>
      </c>
      <c r="O79" s="82">
        <v>0.41464099999999998</v>
      </c>
      <c r="P79" s="82">
        <v>0.41435100000000002</v>
      </c>
      <c r="Q79" s="82">
        <v>0.41415099999999999</v>
      </c>
      <c r="R79" s="82">
        <v>0.41387600000000002</v>
      </c>
      <c r="S79" s="82">
        <v>0.413684</v>
      </c>
      <c r="T79" s="82">
        <v>0.41437400000000002</v>
      </c>
      <c r="U79" s="82">
        <v>0.41350500000000001</v>
      </c>
      <c r="V79" s="82">
        <v>0.41370699999999999</v>
      </c>
      <c r="W79" s="82">
        <v>0.41032400000000002</v>
      </c>
      <c r="X79" s="82">
        <v>0.41301100000000002</v>
      </c>
      <c r="Y79" s="82">
        <v>0.40906100000000001</v>
      </c>
      <c r="Z79" s="82">
        <v>0.40914200000000001</v>
      </c>
      <c r="AA79" s="82">
        <v>0.40682699999999999</v>
      </c>
      <c r="AB79" s="82">
        <v>0.40866999999999998</v>
      </c>
      <c r="AC79" s="82">
        <v>0.40670600000000001</v>
      </c>
      <c r="AD79" s="82">
        <v>0.40569300000000003</v>
      </c>
      <c r="AE79" s="82">
        <v>0.40555600000000003</v>
      </c>
      <c r="AF79" s="82">
        <v>0.40563399999999999</v>
      </c>
      <c r="AG79" s="82">
        <v>0.40534700000000001</v>
      </c>
      <c r="AH79" s="83">
        <v>1.276E-3</v>
      </c>
      <c r="AI79" s="33">
        <v>-2.905E-3</v>
      </c>
    </row>
    <row r="80" spans="1:35" ht="15" customHeight="1">
      <c r="A80" s="77" t="s">
        <v>11</v>
      </c>
      <c r="B80" s="81" t="s">
        <v>10</v>
      </c>
      <c r="C80" s="82">
        <v>0.10620300000000001</v>
      </c>
      <c r="D80" s="82">
        <v>0.10661</v>
      </c>
      <c r="E80" s="82">
        <v>0.108182</v>
      </c>
      <c r="F80" s="82">
        <v>0.108732</v>
      </c>
      <c r="G80" s="82">
        <v>0.108568</v>
      </c>
      <c r="H80" s="82">
        <v>0.108399</v>
      </c>
      <c r="I80" s="82">
        <v>0.10793999999999999</v>
      </c>
      <c r="J80" s="82">
        <v>0.107278</v>
      </c>
      <c r="K80" s="82">
        <v>0.10649</v>
      </c>
      <c r="L80" s="82">
        <v>0.10561</v>
      </c>
      <c r="M80" s="82">
        <v>0.104948</v>
      </c>
      <c r="N80" s="82">
        <v>0.104445</v>
      </c>
      <c r="O80" s="82">
        <v>0.10404099999999999</v>
      </c>
      <c r="P80" s="82">
        <v>0.10366300000000001</v>
      </c>
      <c r="Q80" s="82">
        <v>0.103362</v>
      </c>
      <c r="R80" s="82">
        <v>0.102993</v>
      </c>
      <c r="S80" s="82">
        <v>0.10242999999999999</v>
      </c>
      <c r="T80" s="82">
        <v>0.10180400000000001</v>
      </c>
      <c r="U80" s="82">
        <v>0.101244</v>
      </c>
      <c r="V80" s="82">
        <v>0.100744</v>
      </c>
      <c r="W80" s="82">
        <v>0.100316</v>
      </c>
      <c r="X80" s="82">
        <v>9.9903000000000006E-2</v>
      </c>
      <c r="Y80" s="82">
        <v>9.9570000000000006E-2</v>
      </c>
      <c r="Z80" s="82">
        <v>9.9289000000000002E-2</v>
      </c>
      <c r="AA80" s="82">
        <v>9.8981E-2</v>
      </c>
      <c r="AB80" s="82">
        <v>9.8610000000000003E-2</v>
      </c>
      <c r="AC80" s="82">
        <v>9.8207000000000003E-2</v>
      </c>
      <c r="AD80" s="82">
        <v>9.7785999999999998E-2</v>
      </c>
      <c r="AE80" s="82">
        <v>9.7418000000000005E-2</v>
      </c>
      <c r="AF80" s="82">
        <v>9.7045999999999993E-2</v>
      </c>
      <c r="AG80" s="82">
        <v>9.6629999999999994E-2</v>
      </c>
      <c r="AH80" s="83">
        <v>-3.1440000000000001E-3</v>
      </c>
      <c r="AI80" s="33">
        <v>-5.9999999999999995E-4</v>
      </c>
    </row>
    <row r="81" spans="1:35" ht="15" customHeight="1">
      <c r="A81" s="77" t="s">
        <v>9</v>
      </c>
      <c r="B81" s="81" t="s">
        <v>8</v>
      </c>
      <c r="C81" s="82">
        <v>0.90030500000000002</v>
      </c>
      <c r="D81" s="82">
        <v>1.2242280000000001</v>
      </c>
      <c r="E81" s="82">
        <v>1.3666560000000001</v>
      </c>
      <c r="F81" s="82">
        <v>1.431586</v>
      </c>
      <c r="G81" s="82">
        <v>1.465417</v>
      </c>
      <c r="H81" s="82">
        <v>1.493943</v>
      </c>
      <c r="I81" s="82">
        <v>1.5033190000000001</v>
      </c>
      <c r="J81" s="82">
        <v>1.51125</v>
      </c>
      <c r="K81" s="82">
        <v>1.5245899999999999</v>
      </c>
      <c r="L81" s="82">
        <v>1.5354730000000001</v>
      </c>
      <c r="M81" s="82">
        <v>1.550559</v>
      </c>
      <c r="N81" s="82">
        <v>1.5690360000000001</v>
      </c>
      <c r="O81" s="82">
        <v>1.591561</v>
      </c>
      <c r="P81" s="82">
        <v>1.6151040000000001</v>
      </c>
      <c r="Q81" s="82">
        <v>1.638806</v>
      </c>
      <c r="R81" s="82">
        <v>1.6621159999999999</v>
      </c>
      <c r="S81" s="82">
        <v>1.68021</v>
      </c>
      <c r="T81" s="82">
        <v>1.696088</v>
      </c>
      <c r="U81" s="82">
        <v>1.714078</v>
      </c>
      <c r="V81" s="82">
        <v>1.7328049999999999</v>
      </c>
      <c r="W81" s="82">
        <v>1.7549630000000001</v>
      </c>
      <c r="X81" s="82">
        <v>1.7766729999999999</v>
      </c>
      <c r="Y81" s="82">
        <v>1.8012319999999999</v>
      </c>
      <c r="Z81" s="82">
        <v>1.8266709999999999</v>
      </c>
      <c r="AA81" s="82">
        <v>1.853548</v>
      </c>
      <c r="AB81" s="82">
        <v>1.87862</v>
      </c>
      <c r="AC81" s="82">
        <v>1.9024920000000001</v>
      </c>
      <c r="AD81" s="82">
        <v>1.9240060000000001</v>
      </c>
      <c r="AE81" s="82">
        <v>1.9438629999999999</v>
      </c>
      <c r="AF81" s="82">
        <v>1.9620580000000001</v>
      </c>
      <c r="AG81" s="82">
        <v>1.980388</v>
      </c>
      <c r="AH81" s="83">
        <v>2.6624999999999999E-2</v>
      </c>
      <c r="AI81" s="33">
        <v>1.0259000000000001E-2</v>
      </c>
    </row>
    <row r="82" spans="1:35" ht="15" customHeight="1">
      <c r="A82" s="77" t="s">
        <v>7</v>
      </c>
      <c r="B82" s="81" t="s">
        <v>6</v>
      </c>
      <c r="C82" s="82">
        <v>0.257081</v>
      </c>
      <c r="D82" s="82">
        <v>0.26143699999999997</v>
      </c>
      <c r="E82" s="82">
        <v>0.261799</v>
      </c>
      <c r="F82" s="82">
        <v>0.25547199999999998</v>
      </c>
      <c r="G82" s="82">
        <v>0.25130000000000002</v>
      </c>
      <c r="H82" s="82">
        <v>0.25104900000000002</v>
      </c>
      <c r="I82" s="82">
        <v>0.25044300000000003</v>
      </c>
      <c r="J82" s="82">
        <v>0.25035600000000002</v>
      </c>
      <c r="K82" s="82">
        <v>0.25174200000000002</v>
      </c>
      <c r="L82" s="82">
        <v>0.25118699999999999</v>
      </c>
      <c r="M82" s="82">
        <v>0.25024600000000002</v>
      </c>
      <c r="N82" s="82">
        <v>0.25020599999999998</v>
      </c>
      <c r="O82" s="82">
        <v>0.250612</v>
      </c>
      <c r="P82" s="82">
        <v>0.25102799999999997</v>
      </c>
      <c r="Q82" s="82">
        <v>0.25145299999999998</v>
      </c>
      <c r="R82" s="82">
        <v>0.25187399999999999</v>
      </c>
      <c r="S82" s="82">
        <v>0.25231300000000001</v>
      </c>
      <c r="T82" s="82">
        <v>0.25277300000000003</v>
      </c>
      <c r="U82" s="82">
        <v>0.25323400000000001</v>
      </c>
      <c r="V82" s="82">
        <v>0.25370500000000001</v>
      </c>
      <c r="W82" s="82">
        <v>0.25417400000000001</v>
      </c>
      <c r="X82" s="82">
        <v>0.25464799999999999</v>
      </c>
      <c r="Y82" s="82">
        <v>0.25512299999999999</v>
      </c>
      <c r="Z82" s="82">
        <v>0.25560699999999997</v>
      </c>
      <c r="AA82" s="82">
        <v>0.25609199999999999</v>
      </c>
      <c r="AB82" s="82">
        <v>0.256577</v>
      </c>
      <c r="AC82" s="82">
        <v>0.257052</v>
      </c>
      <c r="AD82" s="82">
        <v>0.257544</v>
      </c>
      <c r="AE82" s="82">
        <v>0.25802799999999998</v>
      </c>
      <c r="AF82" s="82">
        <v>0.25851200000000002</v>
      </c>
      <c r="AG82" s="82">
        <v>0.25899800000000001</v>
      </c>
      <c r="AH82" s="83">
        <v>2.4800000000000001E-4</v>
      </c>
      <c r="AI82" s="33">
        <v>-2.0449999999999999E-3</v>
      </c>
    </row>
    <row r="83" spans="1:35" ht="15" customHeight="1">
      <c r="A83" s="77" t="s">
        <v>5</v>
      </c>
      <c r="B83" s="81" t="s">
        <v>4</v>
      </c>
      <c r="C83" s="82">
        <v>5.7265000000000003E-2</v>
      </c>
      <c r="D83" s="82">
        <v>5.8296000000000001E-2</v>
      </c>
      <c r="E83" s="82">
        <v>5.8956000000000001E-2</v>
      </c>
      <c r="F83" s="82">
        <v>5.9428000000000002E-2</v>
      </c>
      <c r="G83" s="82">
        <v>5.9715999999999998E-2</v>
      </c>
      <c r="H83" s="82">
        <v>5.9859999999999997E-2</v>
      </c>
      <c r="I83" s="82">
        <v>5.9929000000000003E-2</v>
      </c>
      <c r="J83" s="82">
        <v>5.9769000000000003E-2</v>
      </c>
      <c r="K83" s="82">
        <v>5.9648E-2</v>
      </c>
      <c r="L83" s="82">
        <v>5.9551E-2</v>
      </c>
      <c r="M83" s="82">
        <v>5.9452999999999999E-2</v>
      </c>
      <c r="N83" s="82">
        <v>5.9371E-2</v>
      </c>
      <c r="O83" s="82">
        <v>5.9285999999999998E-2</v>
      </c>
      <c r="P83" s="82">
        <v>5.9220000000000002E-2</v>
      </c>
      <c r="Q83" s="82">
        <v>5.9193000000000003E-2</v>
      </c>
      <c r="R83" s="82">
        <v>5.9143000000000001E-2</v>
      </c>
      <c r="S83" s="82">
        <v>5.9069000000000003E-2</v>
      </c>
      <c r="T83" s="82">
        <v>5.9001999999999999E-2</v>
      </c>
      <c r="U83" s="82">
        <v>5.8951000000000003E-2</v>
      </c>
      <c r="V83" s="82">
        <v>5.8895000000000003E-2</v>
      </c>
      <c r="W83" s="82">
        <v>5.8834999999999998E-2</v>
      </c>
      <c r="X83" s="82">
        <v>5.8798000000000003E-2</v>
      </c>
      <c r="Y83" s="82">
        <v>5.8785999999999998E-2</v>
      </c>
      <c r="Z83" s="82">
        <v>5.8751999999999999E-2</v>
      </c>
      <c r="AA83" s="82">
        <v>5.8749999999999997E-2</v>
      </c>
      <c r="AB83" s="82">
        <v>5.8785999999999998E-2</v>
      </c>
      <c r="AC83" s="82">
        <v>5.8819999999999997E-2</v>
      </c>
      <c r="AD83" s="82">
        <v>5.8840999999999997E-2</v>
      </c>
      <c r="AE83" s="82">
        <v>5.8853999999999997E-2</v>
      </c>
      <c r="AF83" s="82">
        <v>5.8841999999999998E-2</v>
      </c>
      <c r="AG83" s="82">
        <v>5.8811000000000002E-2</v>
      </c>
      <c r="AH83" s="83">
        <v>8.8800000000000001E-4</v>
      </c>
      <c r="AI83" s="33">
        <v>-1.0950000000000001E-3</v>
      </c>
    </row>
    <row r="84" spans="1:35" ht="15" customHeight="1">
      <c r="A84" s="77" t="s">
        <v>3</v>
      </c>
      <c r="B84" s="81" t="s">
        <v>256</v>
      </c>
      <c r="C84" s="82">
        <v>0.33362199999999997</v>
      </c>
      <c r="D84" s="82">
        <v>0.35989300000000002</v>
      </c>
      <c r="E84" s="82">
        <v>0.35738500000000001</v>
      </c>
      <c r="F84" s="82">
        <v>0.33912999999999999</v>
      </c>
      <c r="G84" s="82">
        <v>0.321378</v>
      </c>
      <c r="H84" s="82">
        <v>0.31407800000000002</v>
      </c>
      <c r="I84" s="82">
        <v>0.29447499999999999</v>
      </c>
      <c r="J84" s="82">
        <v>0.29188999999999998</v>
      </c>
      <c r="K84" s="82">
        <v>0.29137299999999999</v>
      </c>
      <c r="L84" s="82">
        <v>0.29111500000000001</v>
      </c>
      <c r="M84" s="82">
        <v>0.28884300000000002</v>
      </c>
      <c r="N84" s="82">
        <v>0.28942200000000001</v>
      </c>
      <c r="O84" s="82">
        <v>0.29186200000000001</v>
      </c>
      <c r="P84" s="82">
        <v>0.29306199999999999</v>
      </c>
      <c r="Q84" s="82">
        <v>0.29408400000000001</v>
      </c>
      <c r="R84" s="82">
        <v>0.29638300000000001</v>
      </c>
      <c r="S84" s="82">
        <v>0.29789100000000002</v>
      </c>
      <c r="T84" s="82">
        <v>0.29989399999999999</v>
      </c>
      <c r="U84" s="82">
        <v>0.30217699999999997</v>
      </c>
      <c r="V84" s="82">
        <v>0.30419200000000002</v>
      </c>
      <c r="W84" s="82">
        <v>0.30738599999999999</v>
      </c>
      <c r="X84" s="82">
        <v>0.309228</v>
      </c>
      <c r="Y84" s="82">
        <v>0.31188399999999999</v>
      </c>
      <c r="Z84" s="82">
        <v>0.31561400000000001</v>
      </c>
      <c r="AA84" s="82">
        <v>0.31934400000000002</v>
      </c>
      <c r="AB84" s="82">
        <v>0.32186399999999998</v>
      </c>
      <c r="AC84" s="82">
        <v>0.32561499999999999</v>
      </c>
      <c r="AD84" s="82">
        <v>0.32769799999999999</v>
      </c>
      <c r="AE84" s="82">
        <v>0.33047500000000002</v>
      </c>
      <c r="AF84" s="82">
        <v>0.33379700000000001</v>
      </c>
      <c r="AG84" s="82">
        <v>0.33754800000000001</v>
      </c>
      <c r="AH84" s="83">
        <v>3.8999999999999999E-4</v>
      </c>
      <c r="AI84" s="33">
        <v>9.9190000000000007E-3</v>
      </c>
    </row>
    <row r="85" spans="1:35" ht="15" customHeight="1">
      <c r="A85" s="77" t="s">
        <v>2</v>
      </c>
      <c r="B85" s="80" t="s">
        <v>1</v>
      </c>
      <c r="C85" s="84">
        <v>12.7058</v>
      </c>
      <c r="D85" s="84">
        <v>13.511435000000001</v>
      </c>
      <c r="E85" s="84">
        <v>13.768183000000001</v>
      </c>
      <c r="F85" s="84">
        <v>13.821254</v>
      </c>
      <c r="G85" s="84">
        <v>13.813351000000001</v>
      </c>
      <c r="H85" s="84">
        <v>13.790618</v>
      </c>
      <c r="I85" s="84">
        <v>13.721086</v>
      </c>
      <c r="J85" s="84">
        <v>13.649374999999999</v>
      </c>
      <c r="K85" s="84">
        <v>13.593961999999999</v>
      </c>
      <c r="L85" s="84">
        <v>13.526839000000001</v>
      </c>
      <c r="M85" s="84">
        <v>13.479706</v>
      </c>
      <c r="N85" s="84">
        <v>13.430456</v>
      </c>
      <c r="O85" s="84">
        <v>13.396371</v>
      </c>
      <c r="P85" s="84">
        <v>13.378316999999999</v>
      </c>
      <c r="Q85" s="84">
        <v>13.374954000000001</v>
      </c>
      <c r="R85" s="84">
        <v>13.380100000000001</v>
      </c>
      <c r="S85" s="84">
        <v>13.377107000000001</v>
      </c>
      <c r="T85" s="84">
        <v>13.377803999999999</v>
      </c>
      <c r="U85" s="84">
        <v>13.388377999999999</v>
      </c>
      <c r="V85" s="84">
        <v>13.409447</v>
      </c>
      <c r="W85" s="84">
        <v>13.435276</v>
      </c>
      <c r="X85" s="84">
        <v>13.475247</v>
      </c>
      <c r="Y85" s="84">
        <v>13.528428999999999</v>
      </c>
      <c r="Z85" s="84">
        <v>13.596717</v>
      </c>
      <c r="AA85" s="84">
        <v>13.663966</v>
      </c>
      <c r="AB85" s="84">
        <v>13.730045</v>
      </c>
      <c r="AC85" s="84">
        <v>13.794814000000001</v>
      </c>
      <c r="AD85" s="84">
        <v>13.85778</v>
      </c>
      <c r="AE85" s="84">
        <v>13.927019</v>
      </c>
      <c r="AF85" s="84">
        <v>14.00123</v>
      </c>
      <c r="AG85" s="84">
        <v>14.077793</v>
      </c>
      <c r="AH85" s="34">
        <v>3.424E-3</v>
      </c>
      <c r="AI85" s="34">
        <v>-1.8029999999999999E-3</v>
      </c>
    </row>
    <row r="86" spans="1:35" ht="15" customHeight="1" thickBo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row>
    <row r="87" spans="1:35" ht="15" customHeight="1">
      <c r="A87" s="75"/>
      <c r="B87" s="91" t="s">
        <v>1369</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74"/>
    </row>
    <row r="88" spans="1:35" ht="15" customHeight="1">
      <c r="A88" s="75"/>
      <c r="B88" s="87" t="s">
        <v>1370</v>
      </c>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row>
    <row r="89" spans="1:35" ht="15" customHeight="1">
      <c r="A89" s="75"/>
      <c r="B89" s="87" t="s">
        <v>1371</v>
      </c>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row>
    <row r="90" spans="1:35" ht="15" customHeight="1">
      <c r="A90" s="75"/>
      <c r="B90" s="87" t="s">
        <v>1372</v>
      </c>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row>
    <row r="91" spans="1:35" ht="15" customHeight="1">
      <c r="A91" s="75"/>
      <c r="B91" s="87" t="s">
        <v>1373</v>
      </c>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row>
    <row r="92" spans="1:35" ht="15" customHeight="1">
      <c r="A92" s="75"/>
      <c r="B92" s="87" t="s">
        <v>1374</v>
      </c>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row>
    <row r="93" spans="1:35" ht="15" customHeight="1">
      <c r="A93" s="75"/>
      <c r="B93" s="87" t="s">
        <v>1375</v>
      </c>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row>
    <row r="94" spans="1:35" ht="15" customHeight="1">
      <c r="A94" s="75"/>
      <c r="B94" s="87" t="s">
        <v>1376</v>
      </c>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row>
    <row r="95" spans="1:35" ht="15" customHeight="1">
      <c r="A95" s="75"/>
      <c r="B95" s="87" t="s">
        <v>1377</v>
      </c>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row>
    <row r="96" spans="1:35" ht="15" customHeight="1">
      <c r="A96" s="75"/>
      <c r="B96" s="87" t="s">
        <v>1378</v>
      </c>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row>
    <row r="97" spans="2:2" ht="15" customHeight="1">
      <c r="B97" s="87" t="s">
        <v>1379</v>
      </c>
    </row>
  </sheetData>
  <mergeCells count="1">
    <mergeCell ref="B87:AH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RowHeight="12.75"/>
  <cols>
    <col min="1" max="1" width="41.7109375" style="51" customWidth="1"/>
    <col min="2" max="32" width="8.85546875" style="51" hidden="1" customWidth="1"/>
    <col min="33" max="35" width="8.85546875" style="51" bestFit="1" customWidth="1"/>
    <col min="36" max="37" width="8.85546875" style="51" customWidth="1"/>
    <col min="38" max="245" width="9.140625" style="51"/>
    <col min="246" max="246" width="37.7109375" style="51" customWidth="1"/>
    <col min="247" max="273" width="12.140625" style="51" customWidth="1"/>
    <col min="274" max="274" width="12.7109375" style="51" customWidth="1"/>
    <col min="275" max="276" width="9.140625" style="51"/>
    <col min="277" max="278" width="13.42578125" style="51" customWidth="1"/>
    <col min="279" max="279" width="13.85546875" style="51" customWidth="1"/>
    <col min="280" max="501" width="9.140625" style="51"/>
    <col min="502" max="502" width="37.7109375" style="51" customWidth="1"/>
    <col min="503" max="529" width="12.140625" style="51" customWidth="1"/>
    <col min="530" max="530" width="12.7109375" style="51" customWidth="1"/>
    <col min="531" max="532" width="9.140625" style="51"/>
    <col min="533" max="534" width="13.42578125" style="51" customWidth="1"/>
    <col min="535" max="535" width="13.85546875" style="51" customWidth="1"/>
    <col min="536" max="757" width="9.140625" style="51"/>
    <col min="758" max="758" width="37.7109375" style="51" customWidth="1"/>
    <col min="759" max="785" width="12.140625" style="51" customWidth="1"/>
    <col min="786" max="786" width="12.7109375" style="51" customWidth="1"/>
    <col min="787" max="788" width="9.140625" style="51"/>
    <col min="789" max="790" width="13.42578125" style="51" customWidth="1"/>
    <col min="791" max="791" width="13.85546875" style="51" customWidth="1"/>
    <col min="792" max="1013" width="9.140625" style="51"/>
    <col min="1014" max="1014" width="37.7109375" style="51" customWidth="1"/>
    <col min="1015" max="1041" width="12.140625" style="51" customWidth="1"/>
    <col min="1042" max="1042" width="12.7109375" style="51" customWidth="1"/>
    <col min="1043" max="1044" width="9.140625" style="51"/>
    <col min="1045" max="1046" width="13.42578125" style="51" customWidth="1"/>
    <col min="1047" max="1047" width="13.85546875" style="51" customWidth="1"/>
    <col min="1048" max="1269" width="9.140625" style="51"/>
    <col min="1270" max="1270" width="37.7109375" style="51" customWidth="1"/>
    <col min="1271" max="1297" width="12.140625" style="51" customWidth="1"/>
    <col min="1298" max="1298" width="12.7109375" style="51" customWidth="1"/>
    <col min="1299" max="1300" width="9.140625" style="51"/>
    <col min="1301" max="1302" width="13.42578125" style="51" customWidth="1"/>
    <col min="1303" max="1303" width="13.85546875" style="51" customWidth="1"/>
    <col min="1304" max="1525" width="9.140625" style="51"/>
    <col min="1526" max="1526" width="37.7109375" style="51" customWidth="1"/>
    <col min="1527" max="1553" width="12.140625" style="51" customWidth="1"/>
    <col min="1554" max="1554" width="12.7109375" style="51" customWidth="1"/>
    <col min="1555" max="1556" width="9.140625" style="51"/>
    <col min="1557" max="1558" width="13.42578125" style="51" customWidth="1"/>
    <col min="1559" max="1559" width="13.85546875" style="51" customWidth="1"/>
    <col min="1560" max="1781" width="9.140625" style="51"/>
    <col min="1782" max="1782" width="37.7109375" style="51" customWidth="1"/>
    <col min="1783" max="1809" width="12.140625" style="51" customWidth="1"/>
    <col min="1810" max="1810" width="12.7109375" style="51" customWidth="1"/>
    <col min="1811" max="1812" width="9.140625" style="51"/>
    <col min="1813" max="1814" width="13.42578125" style="51" customWidth="1"/>
    <col min="1815" max="1815" width="13.85546875" style="51" customWidth="1"/>
    <col min="1816" max="2037" width="9.140625" style="51"/>
    <col min="2038" max="2038" width="37.7109375" style="51" customWidth="1"/>
    <col min="2039" max="2065" width="12.140625" style="51" customWidth="1"/>
    <col min="2066" max="2066" width="12.7109375" style="51" customWidth="1"/>
    <col min="2067" max="2068" width="9.140625" style="51"/>
    <col min="2069" max="2070" width="13.42578125" style="51" customWidth="1"/>
    <col min="2071" max="2071" width="13.85546875" style="51" customWidth="1"/>
    <col min="2072" max="2293" width="9.140625" style="51"/>
    <col min="2294" max="2294" width="37.7109375" style="51" customWidth="1"/>
    <col min="2295" max="2321" width="12.140625" style="51" customWidth="1"/>
    <col min="2322" max="2322" width="12.7109375" style="51" customWidth="1"/>
    <col min="2323" max="2324" width="9.140625" style="51"/>
    <col min="2325" max="2326" width="13.42578125" style="51" customWidth="1"/>
    <col min="2327" max="2327" width="13.85546875" style="51" customWidth="1"/>
    <col min="2328" max="2549" width="9.140625" style="51"/>
    <col min="2550" max="2550" width="37.7109375" style="51" customWidth="1"/>
    <col min="2551" max="2577" width="12.140625" style="51" customWidth="1"/>
    <col min="2578" max="2578" width="12.7109375" style="51" customWidth="1"/>
    <col min="2579" max="2580" width="9.140625" style="51"/>
    <col min="2581" max="2582" width="13.42578125" style="51" customWidth="1"/>
    <col min="2583" max="2583" width="13.85546875" style="51" customWidth="1"/>
    <col min="2584" max="2805" width="9.140625" style="51"/>
    <col min="2806" max="2806" width="37.7109375" style="51" customWidth="1"/>
    <col min="2807" max="2833" width="12.140625" style="51" customWidth="1"/>
    <col min="2834" max="2834" width="12.7109375" style="51" customWidth="1"/>
    <col min="2835" max="2836" width="9.140625" style="51"/>
    <col min="2837" max="2838" width="13.42578125" style="51" customWidth="1"/>
    <col min="2839" max="2839" width="13.85546875" style="51" customWidth="1"/>
    <col min="2840" max="3061" width="9.140625" style="51"/>
    <col min="3062" max="3062" width="37.7109375" style="51" customWidth="1"/>
    <col min="3063" max="3089" width="12.140625" style="51" customWidth="1"/>
    <col min="3090" max="3090" width="12.7109375" style="51" customWidth="1"/>
    <col min="3091" max="3092" width="9.140625" style="51"/>
    <col min="3093" max="3094" width="13.42578125" style="51" customWidth="1"/>
    <col min="3095" max="3095" width="13.85546875" style="51" customWidth="1"/>
    <col min="3096" max="3317" width="9.140625" style="51"/>
    <col min="3318" max="3318" width="37.7109375" style="51" customWidth="1"/>
    <col min="3319" max="3345" width="12.140625" style="51" customWidth="1"/>
    <col min="3346" max="3346" width="12.7109375" style="51" customWidth="1"/>
    <col min="3347" max="3348" width="9.140625" style="51"/>
    <col min="3349" max="3350" width="13.42578125" style="51" customWidth="1"/>
    <col min="3351" max="3351" width="13.85546875" style="51" customWidth="1"/>
    <col min="3352" max="3573" width="9.140625" style="51"/>
    <col min="3574" max="3574" width="37.7109375" style="51" customWidth="1"/>
    <col min="3575" max="3601" width="12.140625" style="51" customWidth="1"/>
    <col min="3602" max="3602" width="12.7109375" style="51" customWidth="1"/>
    <col min="3603" max="3604" width="9.140625" style="51"/>
    <col min="3605" max="3606" width="13.42578125" style="51" customWidth="1"/>
    <col min="3607" max="3607" width="13.85546875" style="51" customWidth="1"/>
    <col min="3608" max="3829" width="9.140625" style="51"/>
    <col min="3830" max="3830" width="37.7109375" style="51" customWidth="1"/>
    <col min="3831" max="3857" width="12.140625" style="51" customWidth="1"/>
    <col min="3858" max="3858" width="12.7109375" style="51" customWidth="1"/>
    <col min="3859" max="3860" width="9.140625" style="51"/>
    <col min="3861" max="3862" width="13.42578125" style="51" customWidth="1"/>
    <col min="3863" max="3863" width="13.85546875" style="51" customWidth="1"/>
    <col min="3864" max="4085" width="9.140625" style="51"/>
    <col min="4086" max="4086" width="37.7109375" style="51" customWidth="1"/>
    <col min="4087" max="4113" width="12.140625" style="51" customWidth="1"/>
    <col min="4114" max="4114" width="12.7109375" style="51" customWidth="1"/>
    <col min="4115" max="4116" width="9.140625" style="51"/>
    <col min="4117" max="4118" width="13.42578125" style="51" customWidth="1"/>
    <col min="4119" max="4119" width="13.85546875" style="51" customWidth="1"/>
    <col min="4120" max="4341" width="9.140625" style="51"/>
    <col min="4342" max="4342" width="37.7109375" style="51" customWidth="1"/>
    <col min="4343" max="4369" width="12.140625" style="51" customWidth="1"/>
    <col min="4370" max="4370" width="12.7109375" style="51" customWidth="1"/>
    <col min="4371" max="4372" width="9.140625" style="51"/>
    <col min="4373" max="4374" width="13.42578125" style="51" customWidth="1"/>
    <col min="4375" max="4375" width="13.85546875" style="51" customWidth="1"/>
    <col min="4376" max="4597" width="9.140625" style="51"/>
    <col min="4598" max="4598" width="37.7109375" style="51" customWidth="1"/>
    <col min="4599" max="4625" width="12.140625" style="51" customWidth="1"/>
    <col min="4626" max="4626" width="12.7109375" style="51" customWidth="1"/>
    <col min="4627" max="4628" width="9.140625" style="51"/>
    <col min="4629" max="4630" width="13.42578125" style="51" customWidth="1"/>
    <col min="4631" max="4631" width="13.85546875" style="51" customWidth="1"/>
    <col min="4632" max="4853" width="9.140625" style="51"/>
    <col min="4854" max="4854" width="37.7109375" style="51" customWidth="1"/>
    <col min="4855" max="4881" width="12.140625" style="51" customWidth="1"/>
    <col min="4882" max="4882" width="12.7109375" style="51" customWidth="1"/>
    <col min="4883" max="4884" width="9.140625" style="51"/>
    <col min="4885" max="4886" width="13.42578125" style="51" customWidth="1"/>
    <col min="4887" max="4887" width="13.85546875" style="51" customWidth="1"/>
    <col min="4888" max="5109" width="9.140625" style="51"/>
    <col min="5110" max="5110" width="37.7109375" style="51" customWidth="1"/>
    <col min="5111" max="5137" width="12.140625" style="51" customWidth="1"/>
    <col min="5138" max="5138" width="12.7109375" style="51" customWidth="1"/>
    <col min="5139" max="5140" width="9.140625" style="51"/>
    <col min="5141" max="5142" width="13.42578125" style="51" customWidth="1"/>
    <col min="5143" max="5143" width="13.85546875" style="51" customWidth="1"/>
    <col min="5144" max="5365" width="9.140625" style="51"/>
    <col min="5366" max="5366" width="37.7109375" style="51" customWidth="1"/>
    <col min="5367" max="5393" width="12.140625" style="51" customWidth="1"/>
    <col min="5394" max="5394" width="12.7109375" style="51" customWidth="1"/>
    <col min="5395" max="5396" width="9.140625" style="51"/>
    <col min="5397" max="5398" width="13.42578125" style="51" customWidth="1"/>
    <col min="5399" max="5399" width="13.85546875" style="51" customWidth="1"/>
    <col min="5400" max="5621" width="9.140625" style="51"/>
    <col min="5622" max="5622" width="37.7109375" style="51" customWidth="1"/>
    <col min="5623" max="5649" width="12.140625" style="51" customWidth="1"/>
    <col min="5650" max="5650" width="12.7109375" style="51" customWidth="1"/>
    <col min="5651" max="5652" width="9.140625" style="51"/>
    <col min="5653" max="5654" width="13.42578125" style="51" customWidth="1"/>
    <col min="5655" max="5655" width="13.85546875" style="51" customWidth="1"/>
    <col min="5656" max="5877" width="9.140625" style="51"/>
    <col min="5878" max="5878" width="37.7109375" style="51" customWidth="1"/>
    <col min="5879" max="5905" width="12.140625" style="51" customWidth="1"/>
    <col min="5906" max="5906" width="12.7109375" style="51" customWidth="1"/>
    <col min="5907" max="5908" width="9.140625" style="51"/>
    <col min="5909" max="5910" width="13.42578125" style="51" customWidth="1"/>
    <col min="5911" max="5911" width="13.85546875" style="51" customWidth="1"/>
    <col min="5912" max="6133" width="9.140625" style="51"/>
    <col min="6134" max="6134" width="37.7109375" style="51" customWidth="1"/>
    <col min="6135" max="6161" width="12.140625" style="51" customWidth="1"/>
    <col min="6162" max="6162" width="12.7109375" style="51" customWidth="1"/>
    <col min="6163" max="6164" width="9.140625" style="51"/>
    <col min="6165" max="6166" width="13.42578125" style="51" customWidth="1"/>
    <col min="6167" max="6167" width="13.85546875" style="51" customWidth="1"/>
    <col min="6168" max="6389" width="9.140625" style="51"/>
    <col min="6390" max="6390" width="37.7109375" style="51" customWidth="1"/>
    <col min="6391" max="6417" width="12.140625" style="51" customWidth="1"/>
    <col min="6418" max="6418" width="12.7109375" style="51" customWidth="1"/>
    <col min="6419" max="6420" width="9.140625" style="51"/>
    <col min="6421" max="6422" width="13.42578125" style="51" customWidth="1"/>
    <col min="6423" max="6423" width="13.85546875" style="51" customWidth="1"/>
    <col min="6424" max="6645" width="9.140625" style="51"/>
    <col min="6646" max="6646" width="37.7109375" style="51" customWidth="1"/>
    <col min="6647" max="6673" width="12.140625" style="51" customWidth="1"/>
    <col min="6674" max="6674" width="12.7109375" style="51" customWidth="1"/>
    <col min="6675" max="6676" width="9.140625" style="51"/>
    <col min="6677" max="6678" width="13.42578125" style="51" customWidth="1"/>
    <col min="6679" max="6679" width="13.85546875" style="51" customWidth="1"/>
    <col min="6680" max="6901" width="9.140625" style="51"/>
    <col min="6902" max="6902" width="37.7109375" style="51" customWidth="1"/>
    <col min="6903" max="6929" width="12.140625" style="51" customWidth="1"/>
    <col min="6930" max="6930" width="12.7109375" style="51" customWidth="1"/>
    <col min="6931" max="6932" width="9.140625" style="51"/>
    <col min="6933" max="6934" width="13.42578125" style="51" customWidth="1"/>
    <col min="6935" max="6935" width="13.85546875" style="51" customWidth="1"/>
    <col min="6936" max="7157" width="9.140625" style="51"/>
    <col min="7158" max="7158" width="37.7109375" style="51" customWidth="1"/>
    <col min="7159" max="7185" width="12.140625" style="51" customWidth="1"/>
    <col min="7186" max="7186" width="12.7109375" style="51" customWidth="1"/>
    <col min="7187" max="7188" width="9.140625" style="51"/>
    <col min="7189" max="7190" width="13.42578125" style="51" customWidth="1"/>
    <col min="7191" max="7191" width="13.85546875" style="51" customWidth="1"/>
    <col min="7192" max="7413" width="9.140625" style="51"/>
    <col min="7414" max="7414" width="37.7109375" style="51" customWidth="1"/>
    <col min="7415" max="7441" width="12.140625" style="51" customWidth="1"/>
    <col min="7442" max="7442" width="12.7109375" style="51" customWidth="1"/>
    <col min="7443" max="7444" width="9.140625" style="51"/>
    <col min="7445" max="7446" width="13.42578125" style="51" customWidth="1"/>
    <col min="7447" max="7447" width="13.85546875" style="51" customWidth="1"/>
    <col min="7448" max="7669" width="9.140625" style="51"/>
    <col min="7670" max="7670" width="37.7109375" style="51" customWidth="1"/>
    <col min="7671" max="7697" width="12.140625" style="51" customWidth="1"/>
    <col min="7698" max="7698" width="12.7109375" style="51" customWidth="1"/>
    <col min="7699" max="7700" width="9.140625" style="51"/>
    <col min="7701" max="7702" width="13.42578125" style="51" customWidth="1"/>
    <col min="7703" max="7703" width="13.85546875" style="51" customWidth="1"/>
    <col min="7704" max="7925" width="9.140625" style="51"/>
    <col min="7926" max="7926" width="37.7109375" style="51" customWidth="1"/>
    <col min="7927" max="7953" width="12.140625" style="51" customWidth="1"/>
    <col min="7954" max="7954" width="12.7109375" style="51" customWidth="1"/>
    <col min="7955" max="7956" width="9.140625" style="51"/>
    <col min="7957" max="7958" width="13.42578125" style="51" customWidth="1"/>
    <col min="7959" max="7959" width="13.85546875" style="51" customWidth="1"/>
    <col min="7960" max="8181" width="9.140625" style="51"/>
    <col min="8182" max="8182" width="37.7109375" style="51" customWidth="1"/>
    <col min="8183" max="8209" width="12.140625" style="51" customWidth="1"/>
    <col min="8210" max="8210" width="12.7109375" style="51" customWidth="1"/>
    <col min="8211" max="8212" width="9.140625" style="51"/>
    <col min="8213" max="8214" width="13.42578125" style="51" customWidth="1"/>
    <col min="8215" max="8215" width="13.85546875" style="51" customWidth="1"/>
    <col min="8216" max="8437" width="9.140625" style="51"/>
    <col min="8438" max="8438" width="37.7109375" style="51" customWidth="1"/>
    <col min="8439" max="8465" width="12.140625" style="51" customWidth="1"/>
    <col min="8466" max="8466" width="12.7109375" style="51" customWidth="1"/>
    <col min="8467" max="8468" width="9.140625" style="51"/>
    <col min="8469" max="8470" width="13.42578125" style="51" customWidth="1"/>
    <col min="8471" max="8471" width="13.85546875" style="51" customWidth="1"/>
    <col min="8472" max="8693" width="9.140625" style="51"/>
    <col min="8694" max="8694" width="37.7109375" style="51" customWidth="1"/>
    <col min="8695" max="8721" width="12.140625" style="51" customWidth="1"/>
    <col min="8722" max="8722" width="12.7109375" style="51" customWidth="1"/>
    <col min="8723" max="8724" width="9.140625" style="51"/>
    <col min="8725" max="8726" width="13.42578125" style="51" customWidth="1"/>
    <col min="8727" max="8727" width="13.85546875" style="51" customWidth="1"/>
    <col min="8728" max="8949" width="9.140625" style="51"/>
    <col min="8950" max="8950" width="37.7109375" style="51" customWidth="1"/>
    <col min="8951" max="8977" width="12.140625" style="51" customWidth="1"/>
    <col min="8978" max="8978" width="12.7109375" style="51" customWidth="1"/>
    <col min="8979" max="8980" width="9.140625" style="51"/>
    <col min="8981" max="8982" width="13.42578125" style="51" customWidth="1"/>
    <col min="8983" max="8983" width="13.85546875" style="51" customWidth="1"/>
    <col min="8984" max="9205" width="9.140625" style="51"/>
    <col min="9206" max="9206" width="37.7109375" style="51" customWidth="1"/>
    <col min="9207" max="9233" width="12.140625" style="51" customWidth="1"/>
    <col min="9234" max="9234" width="12.7109375" style="51" customWidth="1"/>
    <col min="9235" max="9236" width="9.140625" style="51"/>
    <col min="9237" max="9238" width="13.42578125" style="51" customWidth="1"/>
    <col min="9239" max="9239" width="13.85546875" style="51" customWidth="1"/>
    <col min="9240" max="9461" width="9.140625" style="51"/>
    <col min="9462" max="9462" width="37.7109375" style="51" customWidth="1"/>
    <col min="9463" max="9489" width="12.140625" style="51" customWidth="1"/>
    <col min="9490" max="9490" width="12.7109375" style="51" customWidth="1"/>
    <col min="9491" max="9492" width="9.140625" style="51"/>
    <col min="9493" max="9494" width="13.42578125" style="51" customWidth="1"/>
    <col min="9495" max="9495" width="13.85546875" style="51" customWidth="1"/>
    <col min="9496" max="9717" width="9.140625" style="51"/>
    <col min="9718" max="9718" width="37.7109375" style="51" customWidth="1"/>
    <col min="9719" max="9745" width="12.140625" style="51" customWidth="1"/>
    <col min="9746" max="9746" width="12.7109375" style="51" customWidth="1"/>
    <col min="9747" max="9748" width="9.140625" style="51"/>
    <col min="9749" max="9750" width="13.42578125" style="51" customWidth="1"/>
    <col min="9751" max="9751" width="13.85546875" style="51" customWidth="1"/>
    <col min="9752" max="9973" width="9.140625" style="51"/>
    <col min="9974" max="9974" width="37.7109375" style="51" customWidth="1"/>
    <col min="9975" max="10001" width="12.140625" style="51" customWidth="1"/>
    <col min="10002" max="10002" width="12.7109375" style="51" customWidth="1"/>
    <col min="10003" max="10004" width="9.140625" style="51"/>
    <col min="10005" max="10006" width="13.42578125" style="51" customWidth="1"/>
    <col min="10007" max="10007" width="13.85546875" style="51" customWidth="1"/>
    <col min="10008" max="10229" width="9.140625" style="51"/>
    <col min="10230" max="10230" width="37.7109375" style="51" customWidth="1"/>
    <col min="10231" max="10257" width="12.140625" style="51" customWidth="1"/>
    <col min="10258" max="10258" width="12.7109375" style="51" customWidth="1"/>
    <col min="10259" max="10260" width="9.140625" style="51"/>
    <col min="10261" max="10262" width="13.42578125" style="51" customWidth="1"/>
    <col min="10263" max="10263" width="13.85546875" style="51" customWidth="1"/>
    <col min="10264" max="10485" width="9.140625" style="51"/>
    <col min="10486" max="10486" width="37.7109375" style="51" customWidth="1"/>
    <col min="10487" max="10513" width="12.140625" style="51" customWidth="1"/>
    <col min="10514" max="10514" width="12.7109375" style="51" customWidth="1"/>
    <col min="10515" max="10516" width="9.140625" style="51"/>
    <col min="10517" max="10518" width="13.42578125" style="51" customWidth="1"/>
    <col min="10519" max="10519" width="13.85546875" style="51" customWidth="1"/>
    <col min="10520" max="10741" width="9.140625" style="51"/>
    <col min="10742" max="10742" width="37.7109375" style="51" customWidth="1"/>
    <col min="10743" max="10769" width="12.140625" style="51" customWidth="1"/>
    <col min="10770" max="10770" width="12.7109375" style="51" customWidth="1"/>
    <col min="10771" max="10772" width="9.140625" style="51"/>
    <col min="10773" max="10774" width="13.42578125" style="51" customWidth="1"/>
    <col min="10775" max="10775" width="13.85546875" style="51" customWidth="1"/>
    <col min="10776" max="10997" width="9.140625" style="51"/>
    <col min="10998" max="10998" width="37.7109375" style="51" customWidth="1"/>
    <col min="10999" max="11025" width="12.140625" style="51" customWidth="1"/>
    <col min="11026" max="11026" width="12.7109375" style="51" customWidth="1"/>
    <col min="11027" max="11028" width="9.140625" style="51"/>
    <col min="11029" max="11030" width="13.42578125" style="51" customWidth="1"/>
    <col min="11031" max="11031" width="13.85546875" style="51" customWidth="1"/>
    <col min="11032" max="11253" width="9.140625" style="51"/>
    <col min="11254" max="11254" width="37.7109375" style="51" customWidth="1"/>
    <col min="11255" max="11281" width="12.140625" style="51" customWidth="1"/>
    <col min="11282" max="11282" width="12.7109375" style="51" customWidth="1"/>
    <col min="11283" max="11284" width="9.140625" style="51"/>
    <col min="11285" max="11286" width="13.42578125" style="51" customWidth="1"/>
    <col min="11287" max="11287" width="13.85546875" style="51" customWidth="1"/>
    <col min="11288" max="11509" width="9.140625" style="51"/>
    <col min="11510" max="11510" width="37.7109375" style="51" customWidth="1"/>
    <col min="11511" max="11537" width="12.140625" style="51" customWidth="1"/>
    <col min="11538" max="11538" width="12.7109375" style="51" customWidth="1"/>
    <col min="11539" max="11540" width="9.140625" style="51"/>
    <col min="11541" max="11542" width="13.42578125" style="51" customWidth="1"/>
    <col min="11543" max="11543" width="13.85546875" style="51" customWidth="1"/>
    <col min="11544" max="11765" width="9.140625" style="51"/>
    <col min="11766" max="11766" width="37.7109375" style="51" customWidth="1"/>
    <col min="11767" max="11793" width="12.140625" style="51" customWidth="1"/>
    <col min="11794" max="11794" width="12.7109375" style="51" customWidth="1"/>
    <col min="11795" max="11796" width="9.140625" style="51"/>
    <col min="11797" max="11798" width="13.42578125" style="51" customWidth="1"/>
    <col min="11799" max="11799" width="13.85546875" style="51" customWidth="1"/>
    <col min="11800" max="12021" width="9.140625" style="51"/>
    <col min="12022" max="12022" width="37.7109375" style="51" customWidth="1"/>
    <col min="12023" max="12049" width="12.140625" style="51" customWidth="1"/>
    <col min="12050" max="12050" width="12.7109375" style="51" customWidth="1"/>
    <col min="12051" max="12052" width="9.140625" style="51"/>
    <col min="12053" max="12054" width="13.42578125" style="51" customWidth="1"/>
    <col min="12055" max="12055" width="13.85546875" style="51" customWidth="1"/>
    <col min="12056" max="12277" width="9.140625" style="51"/>
    <col min="12278" max="12278" width="37.7109375" style="51" customWidth="1"/>
    <col min="12279" max="12305" width="12.140625" style="51" customWidth="1"/>
    <col min="12306" max="12306" width="12.7109375" style="51" customWidth="1"/>
    <col min="12307" max="12308" width="9.140625" style="51"/>
    <col min="12309" max="12310" width="13.42578125" style="51" customWidth="1"/>
    <col min="12311" max="12311" width="13.85546875" style="51" customWidth="1"/>
    <col min="12312" max="12533" width="9.140625" style="51"/>
    <col min="12534" max="12534" width="37.7109375" style="51" customWidth="1"/>
    <col min="12535" max="12561" width="12.140625" style="51" customWidth="1"/>
    <col min="12562" max="12562" width="12.7109375" style="51" customWidth="1"/>
    <col min="12563" max="12564" width="9.140625" style="51"/>
    <col min="12565" max="12566" width="13.42578125" style="51" customWidth="1"/>
    <col min="12567" max="12567" width="13.85546875" style="51" customWidth="1"/>
    <col min="12568" max="12789" width="9.140625" style="51"/>
    <col min="12790" max="12790" width="37.7109375" style="51" customWidth="1"/>
    <col min="12791" max="12817" width="12.140625" style="51" customWidth="1"/>
    <col min="12818" max="12818" width="12.7109375" style="51" customWidth="1"/>
    <col min="12819" max="12820" width="9.140625" style="51"/>
    <col min="12821" max="12822" width="13.42578125" style="51" customWidth="1"/>
    <col min="12823" max="12823" width="13.85546875" style="51" customWidth="1"/>
    <col min="12824" max="13045" width="9.140625" style="51"/>
    <col min="13046" max="13046" width="37.7109375" style="51" customWidth="1"/>
    <col min="13047" max="13073" width="12.140625" style="51" customWidth="1"/>
    <col min="13074" max="13074" width="12.7109375" style="51" customWidth="1"/>
    <col min="13075" max="13076" width="9.140625" style="51"/>
    <col min="13077" max="13078" width="13.42578125" style="51" customWidth="1"/>
    <col min="13079" max="13079" width="13.85546875" style="51" customWidth="1"/>
    <col min="13080" max="13301" width="9.140625" style="51"/>
    <col min="13302" max="13302" width="37.7109375" style="51" customWidth="1"/>
    <col min="13303" max="13329" width="12.140625" style="51" customWidth="1"/>
    <col min="13330" max="13330" width="12.7109375" style="51" customWidth="1"/>
    <col min="13331" max="13332" width="9.140625" style="51"/>
    <col min="13333" max="13334" width="13.42578125" style="51" customWidth="1"/>
    <col min="13335" max="13335" width="13.85546875" style="51" customWidth="1"/>
    <col min="13336" max="13557" width="9.140625" style="51"/>
    <col min="13558" max="13558" width="37.7109375" style="51" customWidth="1"/>
    <col min="13559" max="13585" width="12.140625" style="51" customWidth="1"/>
    <col min="13586" max="13586" width="12.7109375" style="51" customWidth="1"/>
    <col min="13587" max="13588" width="9.140625" style="51"/>
    <col min="13589" max="13590" width="13.42578125" style="51" customWidth="1"/>
    <col min="13591" max="13591" width="13.85546875" style="51" customWidth="1"/>
    <col min="13592" max="13813" width="9.140625" style="51"/>
    <col min="13814" max="13814" width="37.7109375" style="51" customWidth="1"/>
    <col min="13815" max="13841" width="12.140625" style="51" customWidth="1"/>
    <col min="13842" max="13842" width="12.7109375" style="51" customWidth="1"/>
    <col min="13843" max="13844" width="9.140625" style="51"/>
    <col min="13845" max="13846" width="13.42578125" style="51" customWidth="1"/>
    <col min="13847" max="13847" width="13.85546875" style="51" customWidth="1"/>
    <col min="13848" max="14069" width="9.140625" style="51"/>
    <col min="14070" max="14070" width="37.7109375" style="51" customWidth="1"/>
    <col min="14071" max="14097" width="12.140625" style="51" customWidth="1"/>
    <col min="14098" max="14098" width="12.7109375" style="51" customWidth="1"/>
    <col min="14099" max="14100" width="9.140625" style="51"/>
    <col min="14101" max="14102" width="13.42578125" style="51" customWidth="1"/>
    <col min="14103" max="14103" width="13.85546875" style="51" customWidth="1"/>
    <col min="14104" max="14325" width="9.140625" style="51"/>
    <col min="14326" max="14326" width="37.7109375" style="51" customWidth="1"/>
    <col min="14327" max="14353" width="12.140625" style="51" customWidth="1"/>
    <col min="14354" max="14354" width="12.7109375" style="51" customWidth="1"/>
    <col min="14355" max="14356" width="9.140625" style="51"/>
    <col min="14357" max="14358" width="13.42578125" style="51" customWidth="1"/>
    <col min="14359" max="14359" width="13.85546875" style="51" customWidth="1"/>
    <col min="14360" max="14581" width="9.140625" style="51"/>
    <col min="14582" max="14582" width="37.7109375" style="51" customWidth="1"/>
    <col min="14583" max="14609" width="12.140625" style="51" customWidth="1"/>
    <col min="14610" max="14610" width="12.7109375" style="51" customWidth="1"/>
    <col min="14611" max="14612" width="9.140625" style="51"/>
    <col min="14613" max="14614" width="13.42578125" style="51" customWidth="1"/>
    <col min="14615" max="14615" width="13.85546875" style="51" customWidth="1"/>
    <col min="14616" max="14837" width="9.140625" style="51"/>
    <col min="14838" max="14838" width="37.7109375" style="51" customWidth="1"/>
    <col min="14839" max="14865" width="12.140625" style="51" customWidth="1"/>
    <col min="14866" max="14866" width="12.7109375" style="51" customWidth="1"/>
    <col min="14867" max="14868" width="9.140625" style="51"/>
    <col min="14869" max="14870" width="13.42578125" style="51" customWidth="1"/>
    <col min="14871" max="14871" width="13.85546875" style="51" customWidth="1"/>
    <col min="14872" max="15093" width="9.140625" style="51"/>
    <col min="15094" max="15094" width="37.7109375" style="51" customWidth="1"/>
    <col min="15095" max="15121" width="12.140625" style="51" customWidth="1"/>
    <col min="15122" max="15122" width="12.7109375" style="51" customWidth="1"/>
    <col min="15123" max="15124" width="9.140625" style="51"/>
    <col min="15125" max="15126" width="13.42578125" style="51" customWidth="1"/>
    <col min="15127" max="15127" width="13.85546875" style="51" customWidth="1"/>
    <col min="15128" max="15349" width="9.140625" style="51"/>
    <col min="15350" max="15350" width="37.7109375" style="51" customWidth="1"/>
    <col min="15351" max="15377" width="12.140625" style="51" customWidth="1"/>
    <col min="15378" max="15378" width="12.7109375" style="51" customWidth="1"/>
    <col min="15379" max="15380" width="9.140625" style="51"/>
    <col min="15381" max="15382" width="13.42578125" style="51" customWidth="1"/>
    <col min="15383" max="15383" width="13.85546875" style="51" customWidth="1"/>
    <col min="15384" max="15605" width="9.140625" style="51"/>
    <col min="15606" max="15606" width="37.7109375" style="51" customWidth="1"/>
    <col min="15607" max="15633" width="12.140625" style="51" customWidth="1"/>
    <col min="15634" max="15634" width="12.7109375" style="51" customWidth="1"/>
    <col min="15635" max="15636" width="9.140625" style="51"/>
    <col min="15637" max="15638" width="13.42578125" style="51" customWidth="1"/>
    <col min="15639" max="15639" width="13.85546875" style="51" customWidth="1"/>
    <col min="15640" max="15861" width="9.140625" style="51"/>
    <col min="15862" max="15862" width="37.7109375" style="51" customWidth="1"/>
    <col min="15863" max="15889" width="12.140625" style="51" customWidth="1"/>
    <col min="15890" max="15890" width="12.7109375" style="51" customWidth="1"/>
    <col min="15891" max="15892" width="9.140625" style="51"/>
    <col min="15893" max="15894" width="13.42578125" style="51" customWidth="1"/>
    <col min="15895" max="15895" width="13.85546875" style="51" customWidth="1"/>
    <col min="15896" max="16117" width="9.140625" style="51"/>
    <col min="16118" max="16118" width="37.7109375" style="51" customWidth="1"/>
    <col min="16119" max="16145" width="12.140625" style="51" customWidth="1"/>
    <col min="16146" max="16146" width="12.7109375" style="51" customWidth="1"/>
    <col min="16147" max="16148" width="9.140625" style="51"/>
    <col min="16149" max="16150" width="13.42578125" style="51" customWidth="1"/>
    <col min="16151" max="16151" width="13.85546875" style="51" customWidth="1"/>
    <col min="16152" max="16384" width="9.140625" style="51"/>
  </cols>
  <sheetData>
    <row r="1" spans="1:38" s="44" customFormat="1" ht="16.5" customHeight="1" thickBot="1">
      <c r="A1" s="94" t="s">
        <v>189</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row>
    <row r="2" spans="1:38" s="56" customFormat="1" ht="16.5" customHeight="1">
      <c r="A2" s="45"/>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5">
        <v>2002</v>
      </c>
      <c r="U2" s="45">
        <v>2003</v>
      </c>
      <c r="V2" s="47">
        <v>2004</v>
      </c>
      <c r="W2" s="45">
        <v>2005</v>
      </c>
      <c r="X2" s="45">
        <v>2006</v>
      </c>
      <c r="Y2" s="45">
        <v>2007</v>
      </c>
      <c r="Z2" s="45">
        <v>2008</v>
      </c>
      <c r="AA2" s="45">
        <v>2009</v>
      </c>
      <c r="AB2" s="45">
        <v>2010</v>
      </c>
      <c r="AC2" s="46">
        <v>2011</v>
      </c>
      <c r="AD2" s="46">
        <v>2012</v>
      </c>
      <c r="AE2" s="45">
        <v>2013</v>
      </c>
      <c r="AF2" s="46">
        <v>2014</v>
      </c>
      <c r="AG2" s="46">
        <v>2015</v>
      </c>
      <c r="AH2" s="46">
        <v>2016</v>
      </c>
      <c r="AI2" s="46">
        <v>2017</v>
      </c>
      <c r="AJ2" s="46">
        <v>2018</v>
      </c>
      <c r="AK2" s="46">
        <v>2019</v>
      </c>
    </row>
    <row r="3" spans="1:38" s="58" customFormat="1" ht="16.5" customHeight="1">
      <c r="A3" s="10" t="s">
        <v>188</v>
      </c>
      <c r="B3" s="48"/>
      <c r="C3" s="48"/>
      <c r="D3" s="48"/>
      <c r="E3" s="49"/>
      <c r="F3" s="49"/>
      <c r="G3" s="53"/>
      <c r="H3" s="53"/>
      <c r="I3" s="53"/>
      <c r="J3" s="53"/>
      <c r="K3" s="53"/>
      <c r="L3" s="53"/>
      <c r="M3" s="53"/>
      <c r="N3" s="53"/>
      <c r="O3" s="53"/>
      <c r="P3" s="53"/>
      <c r="Q3" s="53"/>
      <c r="R3" s="53"/>
      <c r="S3" s="48"/>
      <c r="T3" s="53"/>
      <c r="U3" s="53"/>
      <c r="V3" s="53"/>
      <c r="W3" s="53"/>
      <c r="X3" s="53"/>
      <c r="Y3" s="53"/>
      <c r="Z3" s="53"/>
      <c r="AA3" s="48"/>
      <c r="AB3" s="48"/>
      <c r="AC3" s="48"/>
      <c r="AD3" s="48"/>
      <c r="AE3" s="57"/>
      <c r="AF3" s="57"/>
      <c r="AG3" s="57"/>
      <c r="AH3" s="57"/>
      <c r="AI3" s="57"/>
      <c r="AJ3" s="57"/>
      <c r="AK3" s="57"/>
    </row>
    <row r="4" spans="1:38" s="58" customFormat="1" ht="16.5" customHeight="1">
      <c r="A4" s="8" t="s">
        <v>1245</v>
      </c>
      <c r="B4" s="52">
        <v>31099</v>
      </c>
      <c r="C4" s="52">
        <v>53226</v>
      </c>
      <c r="D4" s="52">
        <v>108442</v>
      </c>
      <c r="E4" s="50">
        <v>119591.474</v>
      </c>
      <c r="F4" s="50">
        <v>190765.929</v>
      </c>
      <c r="G4" s="50">
        <v>275863.54700000002</v>
      </c>
      <c r="H4" s="50">
        <v>337215.22553599998</v>
      </c>
      <c r="I4" s="50">
        <v>329787.96750099998</v>
      </c>
      <c r="J4" s="50">
        <v>345019.61278099997</v>
      </c>
      <c r="K4" s="50">
        <v>351096.458323</v>
      </c>
      <c r="L4" s="50">
        <v>376873.402328</v>
      </c>
      <c r="M4" s="50">
        <v>391593.82941200002</v>
      </c>
      <c r="N4" s="50">
        <v>419281.55251800001</v>
      </c>
      <c r="O4" s="50">
        <v>439262.67014</v>
      </c>
      <c r="P4" s="50">
        <v>449103.79910300003</v>
      </c>
      <c r="Q4" s="50">
        <v>473081.98319599999</v>
      </c>
      <c r="R4" s="50">
        <v>500431.77514500002</v>
      </c>
      <c r="S4" s="50">
        <v>473591.64681000001</v>
      </c>
      <c r="T4" s="50">
        <v>472190.76637199998</v>
      </c>
      <c r="U4" s="50">
        <v>497648.14399399998</v>
      </c>
      <c r="V4" s="50">
        <v>547931.15319800004</v>
      </c>
      <c r="W4" s="50">
        <v>572868.82004599995</v>
      </c>
      <c r="X4" s="50">
        <v>576823.04937200004</v>
      </c>
      <c r="Y4" s="50">
        <v>594614.09036200005</v>
      </c>
      <c r="Z4" s="50">
        <v>570089.94696500001</v>
      </c>
      <c r="AA4" s="50">
        <v>540693.68270899996</v>
      </c>
      <c r="AB4" s="50">
        <v>554710.522322</v>
      </c>
      <c r="AC4" s="50">
        <v>565613.64535799995</v>
      </c>
      <c r="AD4" s="50">
        <v>570438.230553</v>
      </c>
      <c r="AE4" s="50">
        <v>579461.44977599999</v>
      </c>
      <c r="AF4" s="50">
        <v>597005.00355200004</v>
      </c>
      <c r="AG4" s="50">
        <v>632154.82412700006</v>
      </c>
      <c r="AH4" s="50">
        <v>661477.92748199997</v>
      </c>
      <c r="AI4" s="50">
        <v>685472.464806</v>
      </c>
      <c r="AJ4" s="50">
        <v>722415.33364099998</v>
      </c>
      <c r="AK4" s="50">
        <v>754303.24246600003</v>
      </c>
    </row>
    <row r="5" spans="1:38" s="58" customFormat="1" ht="16.5" customHeight="1">
      <c r="A5" s="8" t="s">
        <v>1246</v>
      </c>
      <c r="B5" s="59">
        <v>2300</v>
      </c>
      <c r="C5" s="52" t="s">
        <v>181</v>
      </c>
      <c r="D5" s="59">
        <v>9100</v>
      </c>
      <c r="E5" s="52" t="s">
        <v>181</v>
      </c>
      <c r="F5" s="59">
        <v>14700</v>
      </c>
      <c r="G5" s="52" t="s">
        <v>181</v>
      </c>
      <c r="H5" s="59">
        <v>13000</v>
      </c>
      <c r="I5" s="52" t="s">
        <v>181</v>
      </c>
      <c r="J5" s="52" t="s">
        <v>181</v>
      </c>
      <c r="K5" s="52" t="s">
        <v>181</v>
      </c>
      <c r="L5" s="52" t="s">
        <v>181</v>
      </c>
      <c r="M5" s="59">
        <v>10800</v>
      </c>
      <c r="N5" s="59">
        <v>12000</v>
      </c>
      <c r="O5" s="59">
        <v>12500</v>
      </c>
      <c r="P5" s="59">
        <v>13100</v>
      </c>
      <c r="Q5" s="59">
        <v>14100</v>
      </c>
      <c r="R5" s="59">
        <v>15200</v>
      </c>
      <c r="S5" s="59">
        <v>15900</v>
      </c>
      <c r="T5" s="50" t="s">
        <v>186</v>
      </c>
      <c r="U5" s="50" t="s">
        <v>186</v>
      </c>
      <c r="V5" s="50" t="s">
        <v>186</v>
      </c>
      <c r="W5" s="50" t="s">
        <v>186</v>
      </c>
      <c r="X5" s="50" t="s">
        <v>186</v>
      </c>
      <c r="Y5" s="50" t="s">
        <v>186</v>
      </c>
      <c r="Z5" s="50" t="s">
        <v>186</v>
      </c>
      <c r="AA5" s="50" t="s">
        <v>186</v>
      </c>
      <c r="AB5" s="50" t="s">
        <v>186</v>
      </c>
      <c r="AC5" s="50" t="s">
        <v>186</v>
      </c>
      <c r="AD5" s="50" t="s">
        <v>186</v>
      </c>
      <c r="AE5" s="50" t="s">
        <v>186</v>
      </c>
      <c r="AF5" s="50" t="s">
        <v>186</v>
      </c>
      <c r="AG5" s="50" t="s">
        <v>186</v>
      </c>
      <c r="AH5" s="50" t="s">
        <v>186</v>
      </c>
      <c r="AI5" s="50" t="s">
        <v>186</v>
      </c>
      <c r="AJ5" s="50" t="s">
        <v>186</v>
      </c>
      <c r="AK5" s="50" t="s">
        <v>186</v>
      </c>
    </row>
    <row r="6" spans="1:38" s="58" customFormat="1" ht="16.5" customHeight="1">
      <c r="A6" s="42" t="s">
        <v>187</v>
      </c>
      <c r="B6" s="60">
        <v>1272078.3999999999</v>
      </c>
      <c r="C6" s="60">
        <v>1555237.28</v>
      </c>
      <c r="D6" s="60">
        <v>2042002.2799999998</v>
      </c>
      <c r="E6" s="60">
        <v>2404954.4</v>
      </c>
      <c r="F6" s="60">
        <v>2653510.21</v>
      </c>
      <c r="G6" s="60">
        <v>2991120.8</v>
      </c>
      <c r="H6" s="60">
        <v>3539602.56</v>
      </c>
      <c r="I6" s="60">
        <v>3578582.4400000004</v>
      </c>
      <c r="J6" s="60">
        <v>3676688.44</v>
      </c>
      <c r="K6" s="60">
        <v>3747067.87</v>
      </c>
      <c r="L6" s="60">
        <v>3939875</v>
      </c>
      <c r="M6" s="60">
        <v>3848458</v>
      </c>
      <c r="N6" s="60">
        <v>3951008.7272999999</v>
      </c>
      <c r="O6" s="60">
        <v>4071136.5328719998</v>
      </c>
      <c r="P6" s="60">
        <v>4182066.2400156059</v>
      </c>
      <c r="Q6" s="60">
        <v>4285299.4390774053</v>
      </c>
      <c r="R6" s="60">
        <v>4370488.7148582162</v>
      </c>
      <c r="S6" s="60">
        <v>4623397.8260386921</v>
      </c>
      <c r="T6" s="60">
        <v>4646520.9849062953</v>
      </c>
      <c r="U6" s="60">
        <v>4701825.0032426612</v>
      </c>
      <c r="V6" s="60">
        <v>4824654.4447763506</v>
      </c>
      <c r="W6" s="53">
        <v>4867608.4897589097</v>
      </c>
      <c r="X6" s="53">
        <v>4908058.8374757655</v>
      </c>
      <c r="Y6" s="53">
        <v>4959766.7012</v>
      </c>
      <c r="Z6" s="53">
        <v>4900171</v>
      </c>
      <c r="AA6" s="53">
        <v>5000591.8959189998</v>
      </c>
      <c r="AB6" s="53">
        <v>5009805.5620214241</v>
      </c>
      <c r="AC6" s="53">
        <v>4997049.3066988336</v>
      </c>
      <c r="AD6" s="53">
        <v>5046332.4132198002</v>
      </c>
      <c r="AE6" s="53">
        <v>5083123.4649372874</v>
      </c>
      <c r="AF6" s="53">
        <v>5158160.8548277542</v>
      </c>
      <c r="AG6" s="53">
        <v>5282710.2500658771</v>
      </c>
      <c r="AH6" s="53">
        <v>5411827.6229987517</v>
      </c>
      <c r="AI6" s="53">
        <v>5482189.7570441701</v>
      </c>
      <c r="AJ6" s="53">
        <v>5545845.3035232006</v>
      </c>
      <c r="AK6" s="53">
        <v>5579125.9722718718</v>
      </c>
    </row>
    <row r="7" spans="1:38" s="58" customFormat="1" ht="16.5" customHeight="1">
      <c r="A7" s="9" t="s">
        <v>1247</v>
      </c>
      <c r="B7" s="50">
        <v>1144673.3999999999</v>
      </c>
      <c r="C7" s="50">
        <v>1394803.28</v>
      </c>
      <c r="D7" s="50">
        <v>1750897</v>
      </c>
      <c r="E7" s="50">
        <v>1954165.5</v>
      </c>
      <c r="F7" s="50">
        <v>2011988.76</v>
      </c>
      <c r="G7" s="50">
        <v>2094620.64</v>
      </c>
      <c r="H7" s="50">
        <v>2281390.92</v>
      </c>
      <c r="I7" s="50">
        <v>2200259.7000000002</v>
      </c>
      <c r="J7" s="50">
        <v>2208226.09</v>
      </c>
      <c r="K7" s="50">
        <v>2213281.4900000002</v>
      </c>
      <c r="L7" s="50">
        <v>2756223</v>
      </c>
      <c r="M7" s="50">
        <v>2286887</v>
      </c>
      <c r="N7" s="50">
        <v>2337068</v>
      </c>
      <c r="O7" s="50">
        <v>2389065</v>
      </c>
      <c r="P7" s="50">
        <v>2463828.420042248</v>
      </c>
      <c r="Q7" s="50">
        <v>2495140.3026243281</v>
      </c>
      <c r="R7" s="50">
        <v>2544457.3524414399</v>
      </c>
      <c r="S7" s="50">
        <v>2556481.2400000002</v>
      </c>
      <c r="T7" s="50">
        <v>2620388.92</v>
      </c>
      <c r="U7" s="50">
        <v>2641885.0920744999</v>
      </c>
      <c r="V7" s="50">
        <v>2685826.6531088967</v>
      </c>
      <c r="W7" s="50">
        <v>2699304.6428176584</v>
      </c>
      <c r="X7" s="50">
        <v>2671044.2305259043</v>
      </c>
      <c r="Y7" s="50">
        <v>3324977</v>
      </c>
      <c r="Z7" s="50">
        <v>3199116</v>
      </c>
      <c r="AA7" s="50">
        <v>3413875</v>
      </c>
      <c r="AB7" s="50">
        <v>3429995.6410861243</v>
      </c>
      <c r="AC7" s="50">
        <v>3464405.2296386864</v>
      </c>
      <c r="AD7" s="50">
        <v>3490438.2857423411</v>
      </c>
      <c r="AE7" s="50">
        <v>3507723.0973114655</v>
      </c>
      <c r="AF7" s="50">
        <v>3502000.6903627221</v>
      </c>
      <c r="AG7" s="50">
        <v>3628378.8815517384</v>
      </c>
      <c r="AH7" s="50">
        <v>3699794.4380078609</v>
      </c>
      <c r="AI7" s="50">
        <v>3709919.1961312541</v>
      </c>
      <c r="AJ7" s="50">
        <v>3729610.234329388</v>
      </c>
      <c r="AK7" s="50">
        <v>3765896.0121443863</v>
      </c>
    </row>
    <row r="8" spans="1:38" s="58" customFormat="1" ht="16.5" customHeight="1">
      <c r="A8" s="9" t="s">
        <v>1248</v>
      </c>
      <c r="B8" s="52" t="s">
        <v>181</v>
      </c>
      <c r="C8" s="61" t="s">
        <v>181</v>
      </c>
      <c r="D8" s="52">
        <v>3276.9</v>
      </c>
      <c r="E8" s="52">
        <v>6191.9</v>
      </c>
      <c r="F8" s="52">
        <v>12256.8</v>
      </c>
      <c r="G8" s="52">
        <v>11811.8</v>
      </c>
      <c r="H8" s="52">
        <v>12424.1</v>
      </c>
      <c r="I8" s="52">
        <v>11656.06</v>
      </c>
      <c r="J8" s="52">
        <v>11946.25</v>
      </c>
      <c r="K8" s="52">
        <v>12184.38</v>
      </c>
      <c r="L8" s="50">
        <v>11264</v>
      </c>
      <c r="M8" s="50">
        <v>10777</v>
      </c>
      <c r="N8" s="50">
        <v>10912</v>
      </c>
      <c r="O8" s="50">
        <v>11089</v>
      </c>
      <c r="P8" s="50">
        <v>11311.197996230532</v>
      </c>
      <c r="Q8" s="50">
        <v>11642.295010415633</v>
      </c>
      <c r="R8" s="50">
        <v>11515.796151175477</v>
      </c>
      <c r="S8" s="50">
        <v>11759.58</v>
      </c>
      <c r="T8" s="50">
        <v>12131.04</v>
      </c>
      <c r="U8" s="50">
        <v>12162.999800241942</v>
      </c>
      <c r="V8" s="50">
        <v>12855.361903711795</v>
      </c>
      <c r="W8" s="50">
        <v>13276.957048550581</v>
      </c>
      <c r="X8" s="50">
        <v>15302.837710775921</v>
      </c>
      <c r="Y8" s="50">
        <v>27173</v>
      </c>
      <c r="Z8" s="50">
        <v>26430</v>
      </c>
      <c r="AA8" s="50">
        <v>24162</v>
      </c>
      <c r="AB8" s="50">
        <v>21482.715623236356</v>
      </c>
      <c r="AC8" s="50">
        <v>21516.752486125952</v>
      </c>
      <c r="AD8" s="50">
        <v>24815.916143547372</v>
      </c>
      <c r="AE8" s="50">
        <v>23633.293571165999</v>
      </c>
      <c r="AF8" s="50">
        <v>23173.173385423503</v>
      </c>
      <c r="AG8" s="50">
        <v>22751.532128664399</v>
      </c>
      <c r="AH8" s="50">
        <v>23725.111955421387</v>
      </c>
      <c r="AI8" s="50">
        <v>23381.622003386132</v>
      </c>
      <c r="AJ8" s="50">
        <v>23296.76856786057</v>
      </c>
      <c r="AK8" s="50">
        <v>22846.373475193806</v>
      </c>
    </row>
    <row r="9" spans="1:38" s="58" customFormat="1" ht="16.5" customHeight="1">
      <c r="A9" s="9" t="s">
        <v>1249</v>
      </c>
      <c r="B9" s="52" t="s">
        <v>181</v>
      </c>
      <c r="C9" s="52" t="s">
        <v>181</v>
      </c>
      <c r="D9" s="52">
        <v>225613.38</v>
      </c>
      <c r="E9" s="52">
        <v>363267</v>
      </c>
      <c r="F9" s="52">
        <v>520773.65</v>
      </c>
      <c r="G9" s="52">
        <v>688091.36</v>
      </c>
      <c r="H9" s="52">
        <v>999753.54</v>
      </c>
      <c r="I9" s="52">
        <v>1116957.68</v>
      </c>
      <c r="J9" s="52">
        <v>1201667.1000000001</v>
      </c>
      <c r="K9" s="52">
        <v>1252860</v>
      </c>
      <c r="L9" s="50">
        <v>885897</v>
      </c>
      <c r="M9" s="50">
        <v>1256146</v>
      </c>
      <c r="N9" s="50">
        <v>1298299</v>
      </c>
      <c r="O9" s="50">
        <v>1352675</v>
      </c>
      <c r="P9" s="50">
        <v>1380557.2397938734</v>
      </c>
      <c r="Q9" s="50">
        <v>1432782.3794077854</v>
      </c>
      <c r="R9" s="50">
        <v>1467663.7991499156</v>
      </c>
      <c r="S9" s="50">
        <v>1678852.5595885422</v>
      </c>
      <c r="T9" s="50">
        <v>1674791.8930520001</v>
      </c>
      <c r="U9" s="50">
        <v>1706102.912463947</v>
      </c>
      <c r="V9" s="50">
        <v>1780771.1384466074</v>
      </c>
      <c r="W9" s="50">
        <v>1804848.0064037023</v>
      </c>
      <c r="X9" s="50">
        <v>1876689.847532914</v>
      </c>
      <c r="Y9" s="50">
        <v>1017007</v>
      </c>
      <c r="Z9" s="50">
        <v>1049667</v>
      </c>
      <c r="AA9" s="50">
        <v>991383</v>
      </c>
      <c r="AB9" s="50">
        <v>1001455.7277059199</v>
      </c>
      <c r="AC9" s="50">
        <v>972382.44726826402</v>
      </c>
      <c r="AD9" s="50">
        <v>970669.41516661318</v>
      </c>
      <c r="AE9" s="50">
        <v>977476.62107445241</v>
      </c>
      <c r="AF9" s="50">
        <v>1037129.0861966583</v>
      </c>
      <c r="AG9" s="50">
        <v>1028773.6840018815</v>
      </c>
      <c r="AH9" s="50">
        <v>1075233.5052042801</v>
      </c>
      <c r="AI9" s="50">
        <v>1106303.4454204475</v>
      </c>
      <c r="AJ9" s="50">
        <v>1119644.0825954296</v>
      </c>
      <c r="AK9" s="50">
        <v>1128488.8887035879</v>
      </c>
    </row>
    <row r="10" spans="1:38" s="58" customFormat="1" ht="16.5" customHeight="1">
      <c r="A10" s="8" t="s">
        <v>1250</v>
      </c>
      <c r="B10" s="52">
        <v>98551</v>
      </c>
      <c r="C10" s="52">
        <v>128769</v>
      </c>
      <c r="D10" s="52">
        <v>27081</v>
      </c>
      <c r="E10" s="52">
        <v>34606</v>
      </c>
      <c r="F10" s="52">
        <v>39813</v>
      </c>
      <c r="G10" s="52">
        <v>45441</v>
      </c>
      <c r="H10" s="52">
        <v>51901</v>
      </c>
      <c r="I10" s="52">
        <v>52898</v>
      </c>
      <c r="J10" s="52">
        <v>53874</v>
      </c>
      <c r="K10" s="52">
        <v>56772</v>
      </c>
      <c r="L10" s="50">
        <v>61284</v>
      </c>
      <c r="M10" s="50">
        <v>62705</v>
      </c>
      <c r="N10" s="50">
        <v>64072</v>
      </c>
      <c r="O10" s="50">
        <v>66893</v>
      </c>
      <c r="P10" s="50">
        <v>68021</v>
      </c>
      <c r="Q10" s="50">
        <v>70311</v>
      </c>
      <c r="R10" s="50">
        <v>70500</v>
      </c>
      <c r="S10" s="50">
        <v>85488.639999999999</v>
      </c>
      <c r="T10" s="50">
        <v>75866</v>
      </c>
      <c r="U10" s="50">
        <v>77756.625026012029</v>
      </c>
      <c r="V10" s="50">
        <v>78441.001270563196</v>
      </c>
      <c r="W10" s="50">
        <v>78495.659525951312</v>
      </c>
      <c r="X10" s="50">
        <v>80344.221164056842</v>
      </c>
      <c r="Y10" s="50">
        <v>119979</v>
      </c>
      <c r="Z10" s="50">
        <v>126855</v>
      </c>
      <c r="AA10" s="50">
        <v>120207</v>
      </c>
      <c r="AB10" s="50">
        <v>110738.2452064016</v>
      </c>
      <c r="AC10" s="50">
        <v>103803.03027298137</v>
      </c>
      <c r="AD10" s="50">
        <v>105605.2225970268</v>
      </c>
      <c r="AE10" s="50">
        <v>106581.57890487878</v>
      </c>
      <c r="AF10" s="50">
        <v>109301.40619692924</v>
      </c>
      <c r="AG10" s="50">
        <v>109597.31844960712</v>
      </c>
      <c r="AH10" s="50">
        <v>113337.94163267993</v>
      </c>
      <c r="AI10" s="50">
        <v>116102.39910916959</v>
      </c>
      <c r="AJ10" s="50">
        <v>120698.99421461202</v>
      </c>
      <c r="AK10" s="50">
        <v>124745.70718075465</v>
      </c>
    </row>
    <row r="11" spans="1:38" s="58" customFormat="1" ht="16.5" customHeight="1">
      <c r="A11" s="8" t="s">
        <v>185</v>
      </c>
      <c r="B11" s="52">
        <v>28854</v>
      </c>
      <c r="C11" s="52">
        <v>31665</v>
      </c>
      <c r="D11" s="52">
        <v>35134</v>
      </c>
      <c r="E11" s="52">
        <v>46724</v>
      </c>
      <c r="F11" s="52">
        <v>68678</v>
      </c>
      <c r="G11" s="52">
        <v>78063</v>
      </c>
      <c r="H11" s="52">
        <v>94341</v>
      </c>
      <c r="I11" s="52">
        <v>96645</v>
      </c>
      <c r="J11" s="52">
        <v>99510</v>
      </c>
      <c r="K11" s="52">
        <v>103116</v>
      </c>
      <c r="L11" s="50">
        <v>108932</v>
      </c>
      <c r="M11" s="50">
        <v>115451</v>
      </c>
      <c r="N11" s="50">
        <v>118899</v>
      </c>
      <c r="O11" s="50">
        <v>124584</v>
      </c>
      <c r="P11" s="50">
        <v>128359</v>
      </c>
      <c r="Q11" s="50">
        <v>132386</v>
      </c>
      <c r="R11" s="50">
        <v>135020</v>
      </c>
      <c r="S11" s="50">
        <v>161169.12</v>
      </c>
      <c r="T11" s="50">
        <v>138737</v>
      </c>
      <c r="U11" s="50">
        <v>140159.96248174272</v>
      </c>
      <c r="V11" s="50">
        <v>142369.77185656936</v>
      </c>
      <c r="W11" s="50">
        <v>144027.63604132412</v>
      </c>
      <c r="X11" s="50">
        <v>142169.22730548185</v>
      </c>
      <c r="Y11" s="50">
        <v>184199</v>
      </c>
      <c r="Z11" s="50">
        <v>183826</v>
      </c>
      <c r="AA11" s="50">
        <v>168100</v>
      </c>
      <c r="AB11" s="50">
        <v>175788.97173715092</v>
      </c>
      <c r="AC11" s="50">
        <v>163791.29311902044</v>
      </c>
      <c r="AD11" s="50">
        <v>163601.73110557569</v>
      </c>
      <c r="AE11" s="50">
        <v>168435.63414130086</v>
      </c>
      <c r="AF11" s="50">
        <v>169830.17838475661</v>
      </c>
      <c r="AG11" s="50">
        <v>170246.27799988686</v>
      </c>
      <c r="AH11" s="50">
        <v>174556.97827435564</v>
      </c>
      <c r="AI11" s="50">
        <v>181490.18169777928</v>
      </c>
      <c r="AJ11" s="50">
        <v>184165.1211510069</v>
      </c>
      <c r="AK11" s="50">
        <v>175304.70135307586</v>
      </c>
    </row>
    <row r="12" spans="1:38" s="58" customFormat="1" ht="16.5" customHeight="1">
      <c r="A12" s="8" t="s">
        <v>1251</v>
      </c>
      <c r="B12" s="52" t="s">
        <v>181</v>
      </c>
      <c r="C12" s="52" t="s">
        <v>181</v>
      </c>
      <c r="D12" s="52" t="s">
        <v>181</v>
      </c>
      <c r="E12" s="52" t="s">
        <v>181</v>
      </c>
      <c r="F12" s="52" t="s">
        <v>181</v>
      </c>
      <c r="G12" s="52">
        <v>73093</v>
      </c>
      <c r="H12" s="52">
        <v>99792</v>
      </c>
      <c r="I12" s="52">
        <v>100166</v>
      </c>
      <c r="J12" s="52">
        <v>101465</v>
      </c>
      <c r="K12" s="52">
        <v>108854</v>
      </c>
      <c r="L12" s="52">
        <v>116275</v>
      </c>
      <c r="M12" s="52">
        <v>116492</v>
      </c>
      <c r="N12" s="52">
        <v>121758.7273</v>
      </c>
      <c r="O12" s="52">
        <v>126830.53287200001</v>
      </c>
      <c r="P12" s="52">
        <v>129989.38218325401</v>
      </c>
      <c r="Q12" s="52">
        <v>143037.46203487608</v>
      </c>
      <c r="R12" s="52">
        <v>141331.7671156849</v>
      </c>
      <c r="S12" s="52">
        <v>129646.68645014966</v>
      </c>
      <c r="T12" s="52">
        <v>124606.13185429553</v>
      </c>
      <c r="U12" s="52">
        <v>123757.41139621758</v>
      </c>
      <c r="V12" s="52">
        <v>124390.5181900022</v>
      </c>
      <c r="W12" s="52">
        <v>127655.58792172259</v>
      </c>
      <c r="X12" s="52">
        <v>122508.47323663282</v>
      </c>
      <c r="Y12" s="52">
        <v>286431.70120000001</v>
      </c>
      <c r="Z12" s="52">
        <v>292075.290018</v>
      </c>
      <c r="AA12" s="52">
        <v>282864.89591900003</v>
      </c>
      <c r="AB12" s="52">
        <v>270344.2606625912</v>
      </c>
      <c r="AC12" s="50">
        <v>271150.55391375569</v>
      </c>
      <c r="AD12" s="50">
        <v>291201.84246469656</v>
      </c>
      <c r="AE12" s="50">
        <v>299273.23993402399</v>
      </c>
      <c r="AF12" s="50">
        <v>316726.32030126388</v>
      </c>
      <c r="AG12" s="50">
        <v>322962.55593409849</v>
      </c>
      <c r="AH12" s="50">
        <v>325179.64792415383</v>
      </c>
      <c r="AI12" s="50">
        <v>344992.9126821332</v>
      </c>
      <c r="AJ12" s="50">
        <v>368430.10266490339</v>
      </c>
      <c r="AK12" s="50">
        <v>361844.28941487317</v>
      </c>
    </row>
    <row r="13" spans="1:38" s="58" customFormat="1" ht="16.5" customHeight="1">
      <c r="A13" s="43" t="s">
        <v>1252</v>
      </c>
      <c r="B13" s="48" t="s">
        <v>181</v>
      </c>
      <c r="C13" s="48" t="s">
        <v>181</v>
      </c>
      <c r="D13" s="48" t="s">
        <v>181</v>
      </c>
      <c r="E13" s="48" t="s">
        <v>181</v>
      </c>
      <c r="F13" s="60">
        <v>39854</v>
      </c>
      <c r="G13" s="60">
        <v>39581</v>
      </c>
      <c r="H13" s="60">
        <v>41143</v>
      </c>
      <c r="I13" s="60">
        <v>40703</v>
      </c>
      <c r="J13" s="60">
        <v>40241</v>
      </c>
      <c r="K13" s="60">
        <v>39384</v>
      </c>
      <c r="L13" s="60">
        <v>39585</v>
      </c>
      <c r="M13" s="60">
        <v>39808</v>
      </c>
      <c r="N13" s="60">
        <v>38984.124200000006</v>
      </c>
      <c r="O13" s="60">
        <v>40180.218951999996</v>
      </c>
      <c r="P13" s="60">
        <v>41605.038687999993</v>
      </c>
      <c r="Q13" s="60">
        <v>43278.862481000004</v>
      </c>
      <c r="R13" s="60">
        <v>45100.241891000005</v>
      </c>
      <c r="S13" s="60">
        <v>46507.533026999998</v>
      </c>
      <c r="T13" s="60">
        <v>46096.088878999995</v>
      </c>
      <c r="U13" s="60">
        <v>45676.831126000005</v>
      </c>
      <c r="V13" s="60">
        <v>46545.783080000001</v>
      </c>
      <c r="W13" s="60">
        <v>47124.653055000002</v>
      </c>
      <c r="X13" s="60">
        <v>49504.172899999998</v>
      </c>
      <c r="Y13" s="60">
        <v>51873.259700000002</v>
      </c>
      <c r="Z13" s="60">
        <v>53712.078122999999</v>
      </c>
      <c r="AA13" s="60">
        <v>53898.382540000013</v>
      </c>
      <c r="AB13" s="60">
        <v>52627.181348999991</v>
      </c>
      <c r="AC13" s="60">
        <v>54328.134432999992</v>
      </c>
      <c r="AD13" s="60">
        <v>55169.258447999993</v>
      </c>
      <c r="AE13" s="60">
        <v>56467.102654000009</v>
      </c>
      <c r="AF13" s="60">
        <v>57012.092909000006</v>
      </c>
      <c r="AG13" s="60">
        <v>55697.697335999997</v>
      </c>
      <c r="AH13" s="60">
        <v>56321.611936000008</v>
      </c>
      <c r="AI13" s="60">
        <v>54825.884253999997</v>
      </c>
      <c r="AJ13" s="60">
        <v>53830.315945999995</v>
      </c>
      <c r="AK13" s="53">
        <v>54097.055531000005</v>
      </c>
    </row>
    <row r="14" spans="1:38" ht="16.5" customHeight="1">
      <c r="A14" s="8" t="s">
        <v>1253</v>
      </c>
      <c r="B14" s="52" t="s">
        <v>181</v>
      </c>
      <c r="C14" s="52" t="s">
        <v>181</v>
      </c>
      <c r="D14" s="52" t="s">
        <v>181</v>
      </c>
      <c r="E14" s="52" t="s">
        <v>181</v>
      </c>
      <c r="F14" s="52">
        <v>21790</v>
      </c>
      <c r="G14" s="52">
        <v>21161</v>
      </c>
      <c r="H14" s="52">
        <v>20981</v>
      </c>
      <c r="I14" s="52">
        <v>21090</v>
      </c>
      <c r="J14" s="52">
        <v>20336</v>
      </c>
      <c r="K14" s="52">
        <v>20247</v>
      </c>
      <c r="L14" s="52">
        <v>18832</v>
      </c>
      <c r="M14" s="52">
        <v>18818</v>
      </c>
      <c r="N14" s="52">
        <v>16802.168100000003</v>
      </c>
      <c r="O14" s="52">
        <v>17509.219211999996</v>
      </c>
      <c r="P14" s="52">
        <v>17873.721648999999</v>
      </c>
      <c r="Q14" s="52">
        <v>18683.797939</v>
      </c>
      <c r="R14" s="52">
        <v>18807.334752999999</v>
      </c>
      <c r="S14" s="52">
        <v>19582.868181999998</v>
      </c>
      <c r="T14" s="52">
        <v>19678.689117000002</v>
      </c>
      <c r="U14" s="52">
        <v>19178.851354999999</v>
      </c>
      <c r="V14" s="52">
        <v>18920.853862999997</v>
      </c>
      <c r="W14" s="52">
        <v>19424.922553999997</v>
      </c>
      <c r="X14" s="52">
        <v>20390.185932999997</v>
      </c>
      <c r="Y14" s="52">
        <v>20388.053</v>
      </c>
      <c r="Z14" s="52">
        <v>21198.098654000001</v>
      </c>
      <c r="AA14" s="52">
        <v>21099.988628999999</v>
      </c>
      <c r="AB14" s="52">
        <v>20569.726839999999</v>
      </c>
      <c r="AC14" s="52">
        <v>19905.426138999999</v>
      </c>
      <c r="AD14" s="52">
        <v>20129.730629000001</v>
      </c>
      <c r="AE14" s="52">
        <v>18926.876337000002</v>
      </c>
      <c r="AF14" s="52">
        <v>18964.660620999999</v>
      </c>
      <c r="AG14" s="52">
        <v>18506.425159999999</v>
      </c>
      <c r="AH14" s="52">
        <v>18149.823675</v>
      </c>
      <c r="AI14" s="52">
        <v>17075.697165000001</v>
      </c>
      <c r="AJ14" s="52">
        <v>16584.114250999999</v>
      </c>
      <c r="AK14" s="50">
        <v>16387.317525999999</v>
      </c>
      <c r="AL14" s="62"/>
    </row>
    <row r="15" spans="1:38" ht="16.5" customHeight="1">
      <c r="A15" s="8" t="s">
        <v>1254</v>
      </c>
      <c r="B15" s="52" t="s">
        <v>181</v>
      </c>
      <c r="C15" s="52" t="s">
        <v>181</v>
      </c>
      <c r="D15" s="52" t="s">
        <v>181</v>
      </c>
      <c r="E15" s="52" t="s">
        <v>181</v>
      </c>
      <c r="F15" s="52" t="s">
        <v>181</v>
      </c>
      <c r="G15" s="52" t="s">
        <v>181</v>
      </c>
      <c r="H15" s="52" t="s">
        <v>181</v>
      </c>
      <c r="I15" s="52" t="s">
        <v>181</v>
      </c>
      <c r="J15" s="52" t="s">
        <v>181</v>
      </c>
      <c r="K15" s="52" t="s">
        <v>181</v>
      </c>
      <c r="L15" s="52" t="s">
        <v>181</v>
      </c>
      <c r="M15" s="52" t="s">
        <v>181</v>
      </c>
      <c r="N15" s="52" t="s">
        <v>181</v>
      </c>
      <c r="O15" s="52" t="s">
        <v>181</v>
      </c>
      <c r="P15" s="52" t="s">
        <v>181</v>
      </c>
      <c r="Q15" s="52" t="s">
        <v>181</v>
      </c>
      <c r="R15" s="52" t="s">
        <v>181</v>
      </c>
      <c r="S15" s="52" t="s">
        <v>181</v>
      </c>
      <c r="T15" s="52" t="s">
        <v>181</v>
      </c>
      <c r="U15" s="52" t="s">
        <v>181</v>
      </c>
      <c r="V15" s="52" t="s">
        <v>181</v>
      </c>
      <c r="W15" s="52" t="s">
        <v>181</v>
      </c>
      <c r="X15" s="52" t="s">
        <v>181</v>
      </c>
      <c r="Y15" s="52" t="s">
        <v>181</v>
      </c>
      <c r="Z15" s="52" t="s">
        <v>181</v>
      </c>
      <c r="AA15" s="52" t="s">
        <v>181</v>
      </c>
      <c r="AB15" s="52" t="s">
        <v>181</v>
      </c>
      <c r="AC15" s="52">
        <v>653.14929600000005</v>
      </c>
      <c r="AD15" s="52">
        <v>1012.461811</v>
      </c>
      <c r="AE15" s="52">
        <v>2330.5266470000001</v>
      </c>
      <c r="AF15" s="52">
        <v>2464.2874219999999</v>
      </c>
      <c r="AG15" s="52">
        <v>1586.7355230000001</v>
      </c>
      <c r="AH15" s="52">
        <v>2261.1835350000001</v>
      </c>
      <c r="AI15" s="52">
        <v>2147.8257210000002</v>
      </c>
      <c r="AJ15" s="52">
        <v>2040.4712919999999</v>
      </c>
      <c r="AK15" s="50">
        <v>1979.8159760000001</v>
      </c>
      <c r="AL15" s="62"/>
    </row>
    <row r="16" spans="1:38" ht="16.5" customHeight="1">
      <c r="A16" s="8" t="s">
        <v>1255</v>
      </c>
      <c r="B16" s="52" t="s">
        <v>181</v>
      </c>
      <c r="C16" s="52" t="s">
        <v>181</v>
      </c>
      <c r="D16" s="52" t="s">
        <v>181</v>
      </c>
      <c r="E16" s="52" t="s">
        <v>181</v>
      </c>
      <c r="F16" s="52">
        <v>381</v>
      </c>
      <c r="G16" s="52">
        <v>350</v>
      </c>
      <c r="H16" s="52">
        <v>571</v>
      </c>
      <c r="I16" s="52">
        <v>662</v>
      </c>
      <c r="J16" s="52">
        <v>701</v>
      </c>
      <c r="K16" s="52">
        <v>705</v>
      </c>
      <c r="L16" s="52">
        <v>833</v>
      </c>
      <c r="M16" s="52">
        <v>860</v>
      </c>
      <c r="N16" s="52">
        <v>955.24509999999998</v>
      </c>
      <c r="O16" s="52">
        <v>1023.7081319999999</v>
      </c>
      <c r="P16" s="52">
        <v>1115.35194</v>
      </c>
      <c r="Q16" s="52">
        <v>1190.168551</v>
      </c>
      <c r="R16" s="52">
        <v>1339.431795</v>
      </c>
      <c r="S16" s="52">
        <v>1427.305259</v>
      </c>
      <c r="T16" s="52">
        <v>1431.6725369999999</v>
      </c>
      <c r="U16" s="52">
        <v>1476.0326319999997</v>
      </c>
      <c r="V16" s="52">
        <v>1576.197658</v>
      </c>
      <c r="W16" s="52">
        <v>1699.5838489999999</v>
      </c>
      <c r="X16" s="52">
        <v>1865.7201999999997</v>
      </c>
      <c r="Y16" s="52">
        <v>1930.2944</v>
      </c>
      <c r="Z16" s="52">
        <v>2081.062559</v>
      </c>
      <c r="AA16" s="52">
        <v>2196.117518</v>
      </c>
      <c r="AB16" s="52">
        <v>2172.7471529999998</v>
      </c>
      <c r="AC16" s="52">
        <v>2363.430715</v>
      </c>
      <c r="AD16" s="52">
        <v>2488.8479259999999</v>
      </c>
      <c r="AE16" s="52">
        <v>2564.6256589999998</v>
      </c>
      <c r="AF16" s="52">
        <v>2674.5207209999999</v>
      </c>
      <c r="AG16" s="52">
        <v>2678.1120999999998</v>
      </c>
      <c r="AH16" s="52">
        <v>2755.9249209999998</v>
      </c>
      <c r="AI16" s="52">
        <v>2776.0459599999999</v>
      </c>
      <c r="AJ16" s="52">
        <v>2728.4780609999998</v>
      </c>
      <c r="AK16" s="50">
        <v>2692.6561099999999</v>
      </c>
      <c r="AL16" s="62"/>
    </row>
    <row r="17" spans="1:38" ht="16.5" customHeight="1">
      <c r="A17" s="8" t="s">
        <v>184</v>
      </c>
      <c r="B17" s="52" t="s">
        <v>181</v>
      </c>
      <c r="C17" s="52" t="s">
        <v>181</v>
      </c>
      <c r="D17" s="52" t="s">
        <v>181</v>
      </c>
      <c r="E17" s="52" t="s">
        <v>181</v>
      </c>
      <c r="F17" s="52">
        <v>10558</v>
      </c>
      <c r="G17" s="52">
        <v>10427</v>
      </c>
      <c r="H17" s="52">
        <v>11475</v>
      </c>
      <c r="I17" s="52">
        <v>10528</v>
      </c>
      <c r="J17" s="52">
        <v>10737</v>
      </c>
      <c r="K17" s="52">
        <v>10231</v>
      </c>
      <c r="L17" s="52">
        <v>10668</v>
      </c>
      <c r="M17" s="52">
        <v>10559</v>
      </c>
      <c r="N17" s="52">
        <v>11530.220300000001</v>
      </c>
      <c r="O17" s="52">
        <v>12056.0676</v>
      </c>
      <c r="P17" s="52">
        <v>12284.382321999999</v>
      </c>
      <c r="Q17" s="52">
        <v>12902.056581000001</v>
      </c>
      <c r="R17" s="52">
        <v>13843.512074999999</v>
      </c>
      <c r="S17" s="52">
        <v>14178.091572000001</v>
      </c>
      <c r="T17" s="52">
        <v>13663.224326</v>
      </c>
      <c r="U17" s="52">
        <v>13606.195594000001</v>
      </c>
      <c r="V17" s="52">
        <v>14354.281087000001</v>
      </c>
      <c r="W17" s="52">
        <v>14417.698761</v>
      </c>
      <c r="X17" s="52">
        <v>14721.465516</v>
      </c>
      <c r="Y17" s="52">
        <v>16137.9522</v>
      </c>
      <c r="Z17" s="52">
        <v>16849.920437000001</v>
      </c>
      <c r="AA17" s="52">
        <v>16805.109970000001</v>
      </c>
      <c r="AB17" s="52">
        <v>16406.938677999999</v>
      </c>
      <c r="AC17" s="52">
        <v>17316.613255</v>
      </c>
      <c r="AD17" s="52">
        <v>17516.432841999998</v>
      </c>
      <c r="AE17" s="52">
        <v>18004.627035000001</v>
      </c>
      <c r="AF17" s="52">
        <v>18339.048674999998</v>
      </c>
      <c r="AG17" s="52">
        <v>18283.014310999999</v>
      </c>
      <c r="AH17" s="52">
        <v>18356.560739</v>
      </c>
      <c r="AI17" s="52">
        <v>17591.049738000002</v>
      </c>
      <c r="AJ17" s="52">
        <v>16914.100309000001</v>
      </c>
      <c r="AK17" s="50">
        <v>17365.828963</v>
      </c>
      <c r="AL17" s="63"/>
    </row>
    <row r="18" spans="1:38" ht="16.5" customHeight="1">
      <c r="A18" s="8" t="s">
        <v>1256</v>
      </c>
      <c r="B18" s="52" t="s">
        <v>181</v>
      </c>
      <c r="C18" s="52" t="s">
        <v>181</v>
      </c>
      <c r="D18" s="52" t="s">
        <v>181</v>
      </c>
      <c r="E18" s="52" t="s">
        <v>181</v>
      </c>
      <c r="F18" s="52">
        <v>219</v>
      </c>
      <c r="G18" s="52">
        <v>306</v>
      </c>
      <c r="H18" s="52">
        <v>193</v>
      </c>
      <c r="I18" s="52">
        <v>195</v>
      </c>
      <c r="J18" s="52">
        <v>199</v>
      </c>
      <c r="K18" s="52">
        <v>188</v>
      </c>
      <c r="L18" s="52">
        <v>187</v>
      </c>
      <c r="M18" s="52">
        <v>187</v>
      </c>
      <c r="N18" s="52">
        <v>184.16370000000001</v>
      </c>
      <c r="O18" s="52">
        <v>189.170345</v>
      </c>
      <c r="P18" s="52">
        <v>181.71669800000001</v>
      </c>
      <c r="Q18" s="52">
        <v>186.10567</v>
      </c>
      <c r="R18" s="52">
        <v>191.89107100000004</v>
      </c>
      <c r="S18" s="52">
        <v>186.99797199999998</v>
      </c>
      <c r="T18" s="52">
        <v>187.793553</v>
      </c>
      <c r="U18" s="52">
        <v>176.144657</v>
      </c>
      <c r="V18" s="52">
        <v>173.21470899999997</v>
      </c>
      <c r="W18" s="52">
        <v>172.98174700000001</v>
      </c>
      <c r="X18" s="52">
        <v>163.88912900000003</v>
      </c>
      <c r="Y18" s="52">
        <v>155.51650000000001</v>
      </c>
      <c r="Z18" s="52">
        <v>160.68531200000001</v>
      </c>
      <c r="AA18" s="52">
        <v>168.066937</v>
      </c>
      <c r="AB18" s="52">
        <v>158.87200799999999</v>
      </c>
      <c r="AC18" s="52">
        <v>160.306691</v>
      </c>
      <c r="AD18" s="52">
        <v>161.88904700000001</v>
      </c>
      <c r="AE18" s="52">
        <v>156.31329400000001</v>
      </c>
      <c r="AF18" s="52">
        <v>157.73160200000001</v>
      </c>
      <c r="AG18" s="52">
        <v>146.21782099999999</v>
      </c>
      <c r="AH18" s="52">
        <v>153.97867400000001</v>
      </c>
      <c r="AI18" s="52">
        <v>140.21642199999999</v>
      </c>
      <c r="AJ18" s="52">
        <v>126.282285</v>
      </c>
      <c r="AK18" s="50">
        <v>125.805218</v>
      </c>
      <c r="AL18" s="63"/>
    </row>
    <row r="19" spans="1:38" ht="16.5" customHeight="1">
      <c r="A19" s="8" t="s">
        <v>182</v>
      </c>
      <c r="B19" s="52">
        <v>4197</v>
      </c>
      <c r="C19" s="52">
        <v>4128</v>
      </c>
      <c r="D19" s="52">
        <v>4592</v>
      </c>
      <c r="E19" s="52">
        <v>4513</v>
      </c>
      <c r="F19" s="52">
        <v>6516</v>
      </c>
      <c r="G19" s="52">
        <v>6534</v>
      </c>
      <c r="H19" s="52">
        <v>7082</v>
      </c>
      <c r="I19" s="52">
        <v>7344</v>
      </c>
      <c r="J19" s="52">
        <v>7320</v>
      </c>
      <c r="K19" s="52">
        <v>6940</v>
      </c>
      <c r="L19" s="52">
        <v>7996</v>
      </c>
      <c r="M19" s="52">
        <v>8244</v>
      </c>
      <c r="N19" s="52">
        <v>8350.4012999999995</v>
      </c>
      <c r="O19" s="52">
        <v>8037.4858980000008</v>
      </c>
      <c r="P19" s="52">
        <v>8702.2589120000011</v>
      </c>
      <c r="Q19" s="52">
        <v>8764.0169889999997</v>
      </c>
      <c r="R19" s="52">
        <v>9399.8729629999998</v>
      </c>
      <c r="S19" s="52">
        <v>9543.5642550000011</v>
      </c>
      <c r="T19" s="52">
        <v>9499.8287029999992</v>
      </c>
      <c r="U19" s="52">
        <v>9555.383124</v>
      </c>
      <c r="V19" s="52">
        <v>9715.2788890000011</v>
      </c>
      <c r="W19" s="52">
        <v>9470.1332469999998</v>
      </c>
      <c r="X19" s="52">
        <v>10358.926487000002</v>
      </c>
      <c r="Y19" s="52">
        <v>11136.821900000001</v>
      </c>
      <c r="Z19" s="52">
        <v>11031.999811</v>
      </c>
      <c r="AA19" s="52">
        <v>11129.418953</v>
      </c>
      <c r="AB19" s="52">
        <v>10773.7353</v>
      </c>
      <c r="AC19" s="52">
        <v>11314.228574000001</v>
      </c>
      <c r="AD19" s="52">
        <v>11120.63185</v>
      </c>
      <c r="AE19" s="52">
        <v>11735.558829</v>
      </c>
      <c r="AF19" s="52">
        <v>11599.846942</v>
      </c>
      <c r="AG19" s="52">
        <v>11687.41799</v>
      </c>
      <c r="AH19" s="52">
        <v>11767.703304999999</v>
      </c>
      <c r="AI19" s="52">
        <v>12250.669639</v>
      </c>
      <c r="AJ19" s="52">
        <v>12609.891154999999</v>
      </c>
      <c r="AK19" s="50">
        <v>12707.307116</v>
      </c>
      <c r="AL19" s="62"/>
    </row>
    <row r="20" spans="1:38" ht="16.5" customHeight="1">
      <c r="A20" s="9" t="s">
        <v>1257</v>
      </c>
      <c r="B20" s="52" t="s">
        <v>181</v>
      </c>
      <c r="C20" s="52" t="s">
        <v>181</v>
      </c>
      <c r="D20" s="52" t="s">
        <v>181</v>
      </c>
      <c r="E20" s="52" t="s">
        <v>181</v>
      </c>
      <c r="F20" s="52" t="s">
        <v>181</v>
      </c>
      <c r="G20" s="52">
        <v>364</v>
      </c>
      <c r="H20" s="52">
        <v>431</v>
      </c>
      <c r="I20" s="52">
        <v>454</v>
      </c>
      <c r="J20" s="52">
        <v>495</v>
      </c>
      <c r="K20" s="52">
        <v>562</v>
      </c>
      <c r="L20" s="52">
        <v>577</v>
      </c>
      <c r="M20" s="52">
        <v>607</v>
      </c>
      <c r="N20" s="52">
        <v>390.9409</v>
      </c>
      <c r="O20" s="52">
        <v>531.07757100000003</v>
      </c>
      <c r="P20" s="52">
        <v>513.41098099999999</v>
      </c>
      <c r="Q20" s="52">
        <v>558.98629999999991</v>
      </c>
      <c r="R20" s="52">
        <v>587.65657799999997</v>
      </c>
      <c r="S20" s="52">
        <v>625.77712400000007</v>
      </c>
      <c r="T20" s="52">
        <v>650.98968500000001</v>
      </c>
      <c r="U20" s="52">
        <v>688.58305900000005</v>
      </c>
      <c r="V20" s="52">
        <v>703.84377199999994</v>
      </c>
      <c r="W20" s="52">
        <v>738.47902800000008</v>
      </c>
      <c r="X20" s="52">
        <v>753.30440099999998</v>
      </c>
      <c r="Y20" s="52">
        <v>777.72930000000008</v>
      </c>
      <c r="Z20" s="52">
        <v>843.926016</v>
      </c>
      <c r="AA20" s="52">
        <v>881.04851499999995</v>
      </c>
      <c r="AB20" s="52">
        <v>841.18544899999995</v>
      </c>
      <c r="AC20" s="52">
        <v>846.28385000000003</v>
      </c>
      <c r="AD20" s="52">
        <v>851.33871699999997</v>
      </c>
      <c r="AE20" s="52">
        <v>851.65238199999999</v>
      </c>
      <c r="AF20" s="52">
        <v>863.76945699999999</v>
      </c>
      <c r="AG20" s="52">
        <v>871.27002600000003</v>
      </c>
      <c r="AH20" s="52">
        <v>865.04832399999998</v>
      </c>
      <c r="AI20" s="52">
        <v>863.55728899999997</v>
      </c>
      <c r="AJ20" s="52">
        <v>851.11984399999994</v>
      </c>
      <c r="AK20" s="50">
        <v>838.53669000000002</v>
      </c>
      <c r="AL20" s="62"/>
    </row>
    <row r="21" spans="1:38" ht="16.5" customHeight="1">
      <c r="A21" s="8" t="s">
        <v>1258</v>
      </c>
      <c r="B21" s="52" t="s">
        <v>181</v>
      </c>
      <c r="C21" s="52" t="s">
        <v>181</v>
      </c>
      <c r="D21" s="52" t="s">
        <v>181</v>
      </c>
      <c r="E21" s="52" t="s">
        <v>181</v>
      </c>
      <c r="F21" s="52" t="s">
        <v>181</v>
      </c>
      <c r="G21" s="52" t="s">
        <v>181</v>
      </c>
      <c r="H21" s="52">
        <v>286</v>
      </c>
      <c r="I21" s="52">
        <v>282</v>
      </c>
      <c r="J21" s="52">
        <v>271</v>
      </c>
      <c r="K21" s="52">
        <v>260</v>
      </c>
      <c r="L21" s="52">
        <v>260</v>
      </c>
      <c r="M21" s="52">
        <v>260</v>
      </c>
      <c r="N21" s="52">
        <v>255.38840000000002</v>
      </c>
      <c r="O21" s="52">
        <v>254.21924200000004</v>
      </c>
      <c r="P21" s="52">
        <v>280.125878</v>
      </c>
      <c r="Q21" s="52">
        <v>294.71404899999999</v>
      </c>
      <c r="R21" s="52">
        <v>298.132858</v>
      </c>
      <c r="S21" s="52">
        <v>295.33117599999997</v>
      </c>
      <c r="T21" s="52">
        <v>301.363563</v>
      </c>
      <c r="U21" s="52">
        <v>366.84362800000002</v>
      </c>
      <c r="V21" s="52">
        <v>356.984306</v>
      </c>
      <c r="W21" s="52">
        <v>359.19848399999995</v>
      </c>
      <c r="X21" s="52">
        <v>359.85686900000002</v>
      </c>
      <c r="Y21" s="52">
        <v>380.78190000000001</v>
      </c>
      <c r="Z21" s="52">
        <v>390.45811700000002</v>
      </c>
      <c r="AA21" s="52">
        <v>364.67172900000003</v>
      </c>
      <c r="AB21" s="52">
        <v>389.20500600000003</v>
      </c>
      <c r="AC21" s="52">
        <v>389.38419099999999</v>
      </c>
      <c r="AD21" s="52">
        <v>402.115701</v>
      </c>
      <c r="AE21" s="52">
        <v>402.30593399999998</v>
      </c>
      <c r="AF21" s="52">
        <v>414.20945999999998</v>
      </c>
      <c r="AG21" s="52">
        <v>450.52650199999999</v>
      </c>
      <c r="AH21" s="52">
        <v>489.35633300000001</v>
      </c>
      <c r="AI21" s="52">
        <v>486.03749599999998</v>
      </c>
      <c r="AJ21" s="52">
        <v>519.78385800000001</v>
      </c>
      <c r="AK21" s="50">
        <v>546.56959700000004</v>
      </c>
      <c r="AL21" s="62"/>
    </row>
    <row r="22" spans="1:38" ht="16.5" customHeight="1">
      <c r="A22" s="8" t="s">
        <v>1259</v>
      </c>
      <c r="B22" s="52" t="s">
        <v>181</v>
      </c>
      <c r="C22" s="52" t="s">
        <v>181</v>
      </c>
      <c r="D22" s="52" t="s">
        <v>181</v>
      </c>
      <c r="E22" s="52" t="s">
        <v>181</v>
      </c>
      <c r="F22" s="52">
        <v>390</v>
      </c>
      <c r="G22" s="52">
        <v>439</v>
      </c>
      <c r="H22" s="52">
        <v>124</v>
      </c>
      <c r="I22" s="52">
        <v>148</v>
      </c>
      <c r="J22" s="52">
        <v>182</v>
      </c>
      <c r="K22" s="52">
        <v>251</v>
      </c>
      <c r="L22" s="52">
        <v>232</v>
      </c>
      <c r="M22" s="52">
        <v>273</v>
      </c>
      <c r="N22" s="52">
        <v>515.5963999999949</v>
      </c>
      <c r="O22" s="52">
        <v>579.27095199999894</v>
      </c>
      <c r="P22" s="52">
        <v>654.07030799999484</v>
      </c>
      <c r="Q22" s="52">
        <v>699.01640200000111</v>
      </c>
      <c r="R22" s="52">
        <v>632.40979800000787</v>
      </c>
      <c r="S22" s="52">
        <v>667.59748699999909</v>
      </c>
      <c r="T22" s="52">
        <v>682.52739499999007</v>
      </c>
      <c r="U22" s="52">
        <v>628.79707700001018</v>
      </c>
      <c r="V22" s="52">
        <v>745.12879600000451</v>
      </c>
      <c r="W22" s="52">
        <v>841.65538500000548</v>
      </c>
      <c r="X22" s="52">
        <v>890.82436499999312</v>
      </c>
      <c r="Y22" s="52">
        <v>966.1105000000025</v>
      </c>
      <c r="Z22" s="52">
        <v>1155.9272169999999</v>
      </c>
      <c r="AA22" s="52">
        <v>1253.9602890000001</v>
      </c>
      <c r="AB22" s="52">
        <v>1314.7709150000001</v>
      </c>
      <c r="AC22" s="52">
        <v>1379.3117219999999</v>
      </c>
      <c r="AD22" s="52">
        <v>1485.809925</v>
      </c>
      <c r="AE22" s="52">
        <v>1494.6165370000001</v>
      </c>
      <c r="AF22" s="52">
        <v>1534.0180089999999</v>
      </c>
      <c r="AG22" s="52">
        <v>1487.977903</v>
      </c>
      <c r="AH22" s="52">
        <v>1522.03243</v>
      </c>
      <c r="AI22" s="52">
        <v>1494.7848240000001</v>
      </c>
      <c r="AJ22" s="52">
        <v>1456.074891</v>
      </c>
      <c r="AK22" s="50">
        <v>1453.218335</v>
      </c>
      <c r="AL22" s="62"/>
    </row>
    <row r="23" spans="1:38" s="42" customFormat="1" ht="16.5" customHeight="1">
      <c r="A23" s="10" t="s">
        <v>1260</v>
      </c>
      <c r="B23" s="48">
        <v>17064</v>
      </c>
      <c r="C23" s="48">
        <v>13260</v>
      </c>
      <c r="D23" s="48">
        <v>6179</v>
      </c>
      <c r="E23" s="48">
        <v>3931</v>
      </c>
      <c r="F23" s="48">
        <v>4503</v>
      </c>
      <c r="G23" s="48">
        <v>4825</v>
      </c>
      <c r="H23" s="48">
        <v>6057</v>
      </c>
      <c r="I23" s="48">
        <v>6273</v>
      </c>
      <c r="J23" s="48">
        <v>6091</v>
      </c>
      <c r="K23" s="48">
        <v>6199</v>
      </c>
      <c r="L23" s="48">
        <v>5921</v>
      </c>
      <c r="M23" s="48">
        <v>5545</v>
      </c>
      <c r="N23" s="48">
        <v>5050</v>
      </c>
      <c r="O23" s="48">
        <v>5166</v>
      </c>
      <c r="P23" s="48">
        <v>5304</v>
      </c>
      <c r="Q23" s="48">
        <v>5330</v>
      </c>
      <c r="R23" s="48">
        <v>5573.9916949999997</v>
      </c>
      <c r="S23" s="48">
        <v>5571</v>
      </c>
      <c r="T23" s="48">
        <v>5313.8277230000003</v>
      </c>
      <c r="U23" s="48">
        <v>5679.9337930000002</v>
      </c>
      <c r="V23" s="48">
        <v>5510.88</v>
      </c>
      <c r="W23" s="48">
        <v>5381.3719999999994</v>
      </c>
      <c r="X23" s="48">
        <v>5409.8040000000001</v>
      </c>
      <c r="Y23" s="48">
        <v>5782.8180000000002</v>
      </c>
      <c r="Z23" s="48">
        <v>6178.5059999999994</v>
      </c>
      <c r="AA23" s="48">
        <v>5914.0330000000004</v>
      </c>
      <c r="AB23" s="48">
        <v>6419.7687269999997</v>
      </c>
      <c r="AC23" s="53">
        <v>6567.8390909999989</v>
      </c>
      <c r="AD23" s="53">
        <v>6803.8689760000007</v>
      </c>
      <c r="AE23" s="53">
        <v>6809.5782929999996</v>
      </c>
      <c r="AF23" s="53">
        <v>6674.6818009999997</v>
      </c>
      <c r="AG23" s="53">
        <v>6535.9028010000002</v>
      </c>
      <c r="AH23" s="53">
        <v>6520.4109099999996</v>
      </c>
      <c r="AI23" s="53">
        <v>6563.3325960000002</v>
      </c>
      <c r="AJ23" s="53">
        <v>6361.2704389999999</v>
      </c>
      <c r="AK23" s="53">
        <v>6419.8326479999996</v>
      </c>
    </row>
    <row r="24" spans="1:38" s="42" customFormat="1" ht="16.5" customHeight="1">
      <c r="A24" s="10" t="s">
        <v>1261</v>
      </c>
      <c r="B24" s="53" t="s">
        <v>186</v>
      </c>
      <c r="C24" s="53" t="s">
        <v>186</v>
      </c>
      <c r="D24" s="53" t="s">
        <v>186</v>
      </c>
      <c r="E24" s="53" t="s">
        <v>186</v>
      </c>
      <c r="F24" s="53" t="s">
        <v>186</v>
      </c>
      <c r="G24" s="53" t="s">
        <v>186</v>
      </c>
      <c r="H24" s="48">
        <v>11418</v>
      </c>
      <c r="I24" s="53" t="s">
        <v>186</v>
      </c>
      <c r="J24" s="53" t="s">
        <v>186</v>
      </c>
      <c r="K24" s="53" t="s">
        <v>186</v>
      </c>
      <c r="L24" s="53" t="s">
        <v>186</v>
      </c>
      <c r="M24" s="53">
        <v>10821</v>
      </c>
      <c r="N24" s="53" t="s">
        <v>186</v>
      </c>
      <c r="O24" s="53" t="s">
        <v>186</v>
      </c>
      <c r="P24" s="53" t="s">
        <v>186</v>
      </c>
      <c r="Q24" s="53" t="s">
        <v>186</v>
      </c>
      <c r="R24" s="53" t="s">
        <v>186</v>
      </c>
      <c r="S24" s="53">
        <v>24779</v>
      </c>
      <c r="T24" s="53" t="s">
        <v>186</v>
      </c>
      <c r="U24" s="53" t="s">
        <v>186</v>
      </c>
      <c r="V24" s="53" t="s">
        <v>186</v>
      </c>
      <c r="W24" s="53" t="s">
        <v>186</v>
      </c>
      <c r="X24" s="53" t="s">
        <v>186</v>
      </c>
      <c r="Y24" s="53" t="s">
        <v>186</v>
      </c>
      <c r="Z24" s="53" t="s">
        <v>186</v>
      </c>
      <c r="AA24" s="48">
        <v>27943</v>
      </c>
      <c r="AB24" s="53" t="s">
        <v>186</v>
      </c>
      <c r="AC24" s="53" t="s">
        <v>186</v>
      </c>
      <c r="AD24" s="53" t="s">
        <v>186</v>
      </c>
      <c r="AE24" s="53" t="s">
        <v>186</v>
      </c>
      <c r="AF24" s="53" t="s">
        <v>186</v>
      </c>
      <c r="AG24" s="53" t="s">
        <v>186</v>
      </c>
      <c r="AH24" s="53" t="s">
        <v>186</v>
      </c>
      <c r="AI24" s="53">
        <v>33651</v>
      </c>
      <c r="AJ24" s="53" t="s">
        <v>186</v>
      </c>
      <c r="AK24" s="53" t="s">
        <v>186</v>
      </c>
    </row>
    <row r="25" spans="1:38" s="42" customFormat="1" ht="16.5" customHeight="1" thickBot="1">
      <c r="A25" s="10" t="s">
        <v>1262</v>
      </c>
      <c r="B25" s="64" t="s">
        <v>186</v>
      </c>
      <c r="C25" s="64" t="s">
        <v>186</v>
      </c>
      <c r="D25" s="64" t="s">
        <v>186</v>
      </c>
      <c r="E25" s="64" t="s">
        <v>186</v>
      </c>
      <c r="F25" s="64" t="s">
        <v>186</v>
      </c>
      <c r="G25" s="64" t="s">
        <v>186</v>
      </c>
      <c r="H25" s="65">
        <v>3471</v>
      </c>
      <c r="I25" s="64" t="s">
        <v>186</v>
      </c>
      <c r="J25" s="64" t="s">
        <v>186</v>
      </c>
      <c r="K25" s="64" t="s">
        <v>186</v>
      </c>
      <c r="L25" s="64" t="s">
        <v>186</v>
      </c>
      <c r="M25" s="64">
        <v>4593</v>
      </c>
      <c r="N25" s="64" t="s">
        <v>186</v>
      </c>
      <c r="O25" s="64" t="s">
        <v>186</v>
      </c>
      <c r="P25" s="64" t="s">
        <v>186</v>
      </c>
      <c r="Q25" s="64" t="s">
        <v>186</v>
      </c>
      <c r="R25" s="64" t="s">
        <v>186</v>
      </c>
      <c r="S25" s="65">
        <v>6266</v>
      </c>
      <c r="T25" s="64" t="s">
        <v>186</v>
      </c>
      <c r="U25" s="64" t="s">
        <v>186</v>
      </c>
      <c r="V25" s="64" t="s">
        <v>186</v>
      </c>
      <c r="W25" s="64" t="s">
        <v>186</v>
      </c>
      <c r="X25" s="64" t="s">
        <v>186</v>
      </c>
      <c r="Y25" s="64" t="s">
        <v>186</v>
      </c>
      <c r="Z25" s="64" t="s">
        <v>186</v>
      </c>
      <c r="AA25" s="65">
        <v>8956</v>
      </c>
      <c r="AB25" s="64" t="s">
        <v>186</v>
      </c>
      <c r="AC25" s="64" t="s">
        <v>186</v>
      </c>
      <c r="AD25" s="64" t="s">
        <v>186</v>
      </c>
      <c r="AE25" s="64" t="s">
        <v>186</v>
      </c>
      <c r="AF25" s="64" t="s">
        <v>186</v>
      </c>
      <c r="AG25" s="64" t="s">
        <v>186</v>
      </c>
      <c r="AH25" s="64" t="s">
        <v>186</v>
      </c>
      <c r="AI25" s="64">
        <v>8499</v>
      </c>
      <c r="AJ25" s="64" t="s">
        <v>186</v>
      </c>
      <c r="AK25" s="64" t="s">
        <v>186</v>
      </c>
    </row>
    <row r="26" spans="1:38" s="54" customFormat="1" ht="12.75" customHeight="1">
      <c r="A26" s="95" t="s">
        <v>1263</v>
      </c>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spans="1:38" s="66" customFormat="1" ht="12.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spans="1:38" s="54" customFormat="1" ht="38.25" customHeight="1">
      <c r="A28" s="105" t="s">
        <v>1264</v>
      </c>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spans="1:38" s="54" customFormat="1" ht="12.75" customHeight="1">
      <c r="A29" s="105" t="s">
        <v>1265</v>
      </c>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spans="1:38" s="54" customFormat="1" ht="12.75" customHeight="1">
      <c r="A30" s="105" t="s">
        <v>1266</v>
      </c>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spans="1:38" s="54" customFormat="1" ht="25.5" customHeight="1">
      <c r="A31" s="105" t="s">
        <v>1267</v>
      </c>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spans="1:38" s="54" customFormat="1" ht="12.75" customHeight="1">
      <c r="A32" s="105" t="s">
        <v>1268</v>
      </c>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spans="1:26" s="54" customFormat="1" ht="12.75" customHeight="1">
      <c r="A33" s="105" t="s">
        <v>1269</v>
      </c>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spans="1:26" s="54" customFormat="1" ht="12.75" customHeight="1">
      <c r="A34" s="105" t="s">
        <v>1270</v>
      </c>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row>
    <row r="35" spans="1:26" s="54" customFormat="1" ht="12.75" customHeight="1">
      <c r="A35" s="106" t="s">
        <v>1271</v>
      </c>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1:26" s="54" customFormat="1" ht="12.75" customHeight="1">
      <c r="A36" s="105" t="s">
        <v>1272</v>
      </c>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spans="1:26" s="54" customFormat="1" ht="25.5" customHeight="1">
      <c r="A37" s="105" t="s">
        <v>1273</v>
      </c>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row>
    <row r="38" spans="1:26" s="54" customFormat="1" ht="12.7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spans="1:26" s="54" customFormat="1" ht="12.75" customHeight="1">
      <c r="A39" s="108" t="s">
        <v>180</v>
      </c>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s="54" customFormat="1" ht="12.75" customHeight="1">
      <c r="A40" s="101" t="s">
        <v>1274</v>
      </c>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row>
    <row r="41" spans="1:26" s="54" customFormat="1" ht="38.25" customHeight="1">
      <c r="A41" s="101" t="s">
        <v>179</v>
      </c>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row>
    <row r="42" spans="1:26" s="54" customFormat="1" ht="25.5" customHeight="1">
      <c r="A42" s="101" t="s">
        <v>1275</v>
      </c>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row>
    <row r="43" spans="1:26" s="54" customFormat="1" ht="25.5" customHeight="1">
      <c r="A43" s="101" t="s">
        <v>1276</v>
      </c>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row>
    <row r="44" spans="1:26" s="54" customFormat="1" ht="12.75" customHeight="1">
      <c r="A44" s="103" t="s">
        <v>178</v>
      </c>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spans="1:26" s="54" customFormat="1" ht="24.75" customHeight="1">
      <c r="A45" s="103" t="s">
        <v>1277</v>
      </c>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spans="1:26" s="54" customFormat="1" ht="12.75" customHeight="1">
      <c r="A46" s="99" t="s">
        <v>1278</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4" customFormat="1" ht="12.75" customHeight="1">
      <c r="A47" s="104" t="s">
        <v>177</v>
      </c>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s="54" customFormat="1" ht="12.75" customHeight="1">
      <c r="A48" s="101" t="s">
        <v>176</v>
      </c>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s="54" customFormat="1" ht="12.75" customHeight="1">
      <c r="A49" s="101" t="s">
        <v>1279</v>
      </c>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row>
    <row r="50" spans="1:26" s="54" customFormat="1" ht="12.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spans="1:26" s="54" customFormat="1" ht="12.75" customHeight="1">
      <c r="A51" s="102" t="s">
        <v>175</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4" customFormat="1" ht="12.75" customHeight="1">
      <c r="A52" s="102" t="s">
        <v>174</v>
      </c>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spans="1:26" s="54" customFormat="1" ht="12.75" customHeight="1">
      <c r="A53" s="100" t="s">
        <v>1280</v>
      </c>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s="54" customFormat="1" ht="12.75" customHeight="1">
      <c r="A54" s="93" t="s">
        <v>173</v>
      </c>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s="54" customFormat="1" ht="12.75" customHeight="1">
      <c r="A55" s="93" t="s">
        <v>1281</v>
      </c>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s="54" customFormat="1" ht="12.75" customHeight="1">
      <c r="A56" s="99" t="s">
        <v>1282</v>
      </c>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s="54" customFormat="1" ht="12.75" customHeight="1">
      <c r="A57" s="99" t="s">
        <v>1283</v>
      </c>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spans="1:26" s="54" customFormat="1" ht="12.95" customHeight="1">
      <c r="A58" s="100" t="s">
        <v>1284</v>
      </c>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s="54" customFormat="1" ht="12.95" customHeight="1">
      <c r="A59" s="99" t="s">
        <v>1285</v>
      </c>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spans="1:26" s="54" customFormat="1" ht="12.75" customHeight="1">
      <c r="A60" s="97" t="s">
        <v>172</v>
      </c>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spans="1:26" s="54" customFormat="1" ht="12.75" customHeight="1">
      <c r="A61" s="98" t="s">
        <v>1286</v>
      </c>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s="54" customFormat="1" ht="12.75" customHeight="1">
      <c r="A62" s="99" t="s">
        <v>1287</v>
      </c>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spans="1:26" s="55" customFormat="1" ht="12.75" customHeight="1">
      <c r="A63" s="93" t="s">
        <v>1288</v>
      </c>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s="55" customFormat="1" ht="12.75" customHeight="1">
      <c r="A64" s="98" t="s">
        <v>167</v>
      </c>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spans="1:26" s="54" customFormat="1" ht="12.75" customHeight="1">
      <c r="A65" s="99" t="s">
        <v>1289</v>
      </c>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spans="1:26" s="55" customFormat="1" ht="12.75" customHeight="1">
      <c r="A66" s="93" t="s">
        <v>1290</v>
      </c>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s="55" customFormat="1" ht="12.75" customHeight="1">
      <c r="A67" s="97" t="s">
        <v>171</v>
      </c>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spans="1:26" s="55" customFormat="1" ht="12.75" customHeight="1">
      <c r="A68" s="98" t="s">
        <v>170</v>
      </c>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spans="1:26" s="55" customFormat="1" ht="12.75" customHeight="1">
      <c r="A69" s="93" t="s">
        <v>169</v>
      </c>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s="54" customFormat="1" ht="12.75" customHeight="1">
      <c r="A70" s="93" t="s">
        <v>168</v>
      </c>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s="54" customFormat="1" ht="12.75" customHeight="1">
      <c r="A71" s="93" t="s">
        <v>1291</v>
      </c>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s="54" customFormat="1" ht="12.75" customHeight="1">
      <c r="A72" s="93" t="s">
        <v>1292</v>
      </c>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s="54" customFormat="1" ht="12.75" customHeight="1">
      <c r="A73" s="98" t="s">
        <v>167</v>
      </c>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spans="1:26" s="55" customFormat="1" ht="12.75" customHeight="1">
      <c r="A74" s="93" t="s">
        <v>166</v>
      </c>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s="54" customFormat="1" ht="12.75" customHeight="1">
      <c r="A75" s="93" t="s">
        <v>1293</v>
      </c>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s="54" customFormat="1" ht="12.75" customHeight="1">
      <c r="A76" s="93" t="s">
        <v>1294</v>
      </c>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s="54" customFormat="1" ht="12.75" customHeight="1">
      <c r="A77" s="97" t="s">
        <v>1295</v>
      </c>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spans="1:26" s="54" customFormat="1" ht="12.75" customHeight="1">
      <c r="A78" s="93" t="s">
        <v>165</v>
      </c>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s="54" customFormat="1" ht="12.75" customHeight="1">
      <c r="A79" s="93" t="s">
        <v>164</v>
      </c>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s="54" customFormat="1" ht="12.75" customHeight="1">
      <c r="A80" s="93" t="s">
        <v>1296</v>
      </c>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2.75" customHeight="1">
      <c r="A81" s="93" t="s">
        <v>1297</v>
      </c>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2.75" customHeight="1">
      <c r="A82" s="97" t="s">
        <v>1298</v>
      </c>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spans="1:26" ht="12.75" customHeight="1">
      <c r="A83" s="93" t="s">
        <v>1299</v>
      </c>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2" sqref="B22"/>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3">
        <v>111.39416306433705</v>
      </c>
    </row>
    <row r="24" spans="1:5">
      <c r="A24" t="s">
        <v>1351</v>
      </c>
      <c r="B24" s="73">
        <v>41.989116133258747</v>
      </c>
    </row>
    <row r="25" spans="1:5">
      <c r="A25" t="s">
        <v>163</v>
      </c>
      <c r="B25" s="73">
        <v>48.656731685074099</v>
      </c>
    </row>
    <row r="26" spans="1:5">
      <c r="A26" t="s">
        <v>193</v>
      </c>
      <c r="B26" s="73">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election activeCell="C22" sqref="C22"/>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D7" sqref="D7"/>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5.8212450364525043E-3</v>
      </c>
      <c r="C3" s="15">
        <f>('SYVbT-passenger'!C3*'BAADTbVT-passenger'!$B$3*'Calculations Etc'!$B$21)/(SUMIFS('AEO 2021 36'!F$63:$F$85,'AEO 2021 36'!$A$63:$A$85,C1)*1000000000000)*'Calibration Adjustments'!C20</f>
        <v>1.093139384189829E-3</v>
      </c>
      <c r="D3" s="15">
        <f>('SYVbT-passenger'!D3*'BAADTbVT-passenger'!$B$3*'Calculations Etc'!$B$21)/(SUMIFS('AEO 2021 36'!F$63:$F$85,'AEO 2021 36'!$A$63:$A$85,D1)*1000000000000)*'Calibration Adjustments'!D20</f>
        <v>1.7071179386339184E-3</v>
      </c>
      <c r="E3" s="15">
        <f>('SYVbT-passenger'!E3*'BAADTbVT-passenger'!$B$3*'Calculations Etc'!$B$21)/(SUMIFS('AEO 2021 36'!F$63:$F$85,'AEO 2021 36'!$A$63:$A$85,E1)*1000000000000)*'Calibration Adjustments'!E20</f>
        <v>1.8115111173507088E-3</v>
      </c>
      <c r="F3" s="15">
        <f>$E3/(1-'Calculations Etc'!$B$13)*'Calculations Etc'!$B$16+$E3*(1-'Calculations Etc'!$B$16)*'Calibration Adjustments'!F20</f>
        <v>4.0168647728566964E-3</v>
      </c>
      <c r="G3" s="15">
        <f>('SYVbT-passenger'!G3*'BAADTbVT-passenger'!$B$3*'Calculations Etc'!$B$21)/(SUMIFS('AEO 2021 36'!F$63:$F$85,'AEO 2021 36'!$A$63:$A$85,G1)*1000000000000)*'Calibration Adjustments'!G20</f>
        <v>1.7547902242573911E-3</v>
      </c>
      <c r="H3" s="15">
        <f>$E3*'Calculations Etc'!$B$39*'Calibration Adjustments'!H20</f>
        <v>5.4345333520521254E-3</v>
      </c>
    </row>
    <row r="4" spans="1:8">
      <c r="A4" t="s">
        <v>133</v>
      </c>
      <c r="B4" s="15">
        <f>$E4/(1-'Calculations Etc'!$B$13)*'Calibration Adjustments'!B21</f>
        <v>3.8588799081202491E-3</v>
      </c>
      <c r="C4" s="15">
        <f>$E4*'Calibration Adjustments'!C21</f>
        <v>1.2008434295940752E-3</v>
      </c>
      <c r="D4" s="15">
        <f>$E4*'Calibration Adjustments'!D21</f>
        <v>1.2008434295940752E-3</v>
      </c>
      <c r="E4" s="39">
        <f>('SYVbT-passenger'!E4*'BAADTbVT-passenger'!B4*'Calculations Etc'!B23)/((INDEX('AEO 2021 7'!$65:$65,MATCH('Calculations Etc'!C$2,'AEO 2021 7'!$1:$1,0))*'Calculations Etc'!C3*10^15))*'Calibration Adjustments'!E21</f>
        <v>1.2008434295940752E-3</v>
      </c>
      <c r="F4">
        <v>0</v>
      </c>
      <c r="G4">
        <v>0</v>
      </c>
      <c r="H4" s="15">
        <f>$E4*'Calculations Etc'!$B$39*'Calibration Adjustments'!H21</f>
        <v>3.6025302887822252E-3</v>
      </c>
    </row>
    <row r="5" spans="1:8">
      <c r="A5" t="s">
        <v>223</v>
      </c>
      <c r="B5" s="15">
        <f>'Calculations Etc'!E52*'Calibration Adjustments'!B22</f>
        <v>1.232672246515414E-3</v>
      </c>
      <c r="C5" s="15">
        <f>$E5*'Calibration Adjustments'!C22</f>
        <v>4.2170366328158899E-4</v>
      </c>
      <c r="D5" s="15">
        <f>$E5*'Calibration Adjustments'!D22</f>
        <v>4.2170366328158899E-4</v>
      </c>
      <c r="E5" s="15">
        <f>'Calculations Etc'!E53*'Calibration Adjustments'!E22</f>
        <v>4.2170366328158899E-4</v>
      </c>
      <c r="F5">
        <v>0</v>
      </c>
      <c r="G5">
        <v>0</v>
      </c>
      <c r="H5" s="15">
        <f>$E5*'Calculations Etc'!$B$39*'Calibration Adjustments'!H22</f>
        <v>1.2651109898447668E-3</v>
      </c>
    </row>
    <row r="6" spans="1:8">
      <c r="A6" t="s">
        <v>224</v>
      </c>
      <c r="B6" s="15">
        <f>$E6/(1-'Calculations Etc'!$B$13)*'Calibration Adjustments'!B23</f>
        <v>4.7584941698476776E-5</v>
      </c>
      <c r="C6" s="15">
        <v>0</v>
      </c>
      <c r="D6" s="15">
        <f>('SYVbT-passenger'!D6*'BAADTbVT-passenger'!$B$6*1)/(SUMIFS('AEO 2021 36'!F100:F101,'AEO 2021 36'!$A$100:$A$101,'SYFAFE-psgr'!D1)*1000000000000)*'Calibration Adjustments'!D23</f>
        <v>1.2072585979428984E-5</v>
      </c>
      <c r="E6" s="15">
        <f>('SYVbT-passenger'!E6*'BAADTbVT-passenger'!$B$6*1)/(SUMIFS('AEO 2021 36'!F100:F101,'AEO 2021 36'!$A$100:$A$101,'SYFAFE-psgr'!E1)*1000000000000)*'Calibration Adjustments'!E23</f>
        <v>1.4807940632199724E-5</v>
      </c>
      <c r="F6">
        <v>0</v>
      </c>
      <c r="G6">
        <v>0</v>
      </c>
      <c r="H6" s="15">
        <f>$E6*'Calculations Etc'!$B$39*'Calibration Adjustments'!H23</f>
        <v>4.4423821896599164E-5</v>
      </c>
    </row>
    <row r="7" spans="1:8">
      <c r="A7" t="s">
        <v>225</v>
      </c>
      <c r="B7" s="15">
        <f>$D7/(1-'Calculations Etc'!$B$12)*'Calibration Adjustments'!B24</f>
        <v>4.1164543276724285E-3</v>
      </c>
      <c r="C7" s="15">
        <f>$D7*'Calibration Adjustments'!C24</f>
        <v>1.2927707805913415E-3</v>
      </c>
      <c r="D7" s="39">
        <f>('SYVbT-passenger'!D7*'BAADTbVT-passenger'!B7*'Calculations Etc'!B26)/(INDEX('AEO 2021 35'!20:20,MATCH('Calculations Etc'!C$2,'AEO 2021 35'!1:1,0))*10^12)*'Calibration Adjustments'!D24</f>
        <v>1.2927707805913415E-3</v>
      </c>
      <c r="E7" s="15">
        <f>$D7*'Calibration Adjustments'!E24</f>
        <v>1.2927707805913415E-3</v>
      </c>
      <c r="F7" s="15">
        <f>$D7/(1-'Calculations Etc'!$B$12)*'Calculations Etc'!$B$16+$D7*(1-'Calculations Etc'!$B$16)*'Calibration Adjustments'!F24</f>
        <v>2.8457967314859398E-3</v>
      </c>
      <c r="G7" s="15">
        <f>$D7*'Calculations Etc'!$B$43*'Calibration Adjustments'!G24</f>
        <v>1.0018973549582896E-3</v>
      </c>
      <c r="H7" s="15">
        <f>D7*'Calculations Etc'!$B$39</f>
        <v>3.8783123417740241E-3</v>
      </c>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49'!$F$54:$F$73,'AEO 2021 49'!$A$54:$A$73,'SYFAFE-frgt'!B1))*1000000000000)*'Calibration Adjustments'!B28</f>
        <v>1.6493635194800579E-5</v>
      </c>
      <c r="C2" s="15">
        <f>('SYVbT-freight'!C2*'BAADTbVT-frgt'!$B$2*'Calculations Etc'!$B$20)/(SUM(SUMIFS('AEO 2021 43'!$G$61:$G$69,'AEO 2021 43'!$A$61:$A$69,'SYFAFE-frgt'!C1),SUMIFS('AEO 2021 49'!$F$54:$F$73,'AEO 2021 49'!$A$54:$A$73,'SYFAFE-frgt'!C1))*1000000000000)*'Calibration Adjustments'!C28</f>
        <v>1.7666734440727994E-4</v>
      </c>
      <c r="D2" s="15">
        <f>('SYVbT-freight'!D2*'BAADTbVT-frgt'!$B$2*'Calculations Etc'!$B$20)/(SUM(SUMIFS('AEO 2021 43'!$G$61:$G$69,'AEO 2021 43'!$A$61:$A$69,'SYFAFE-frgt'!D1),SUMIFS('AEO 2021 49'!$F$54:$F$73,'AEO 2021 49'!$A$54:$A$73,'SYFAFE-frgt'!D1))*1000000000000)*'Calibration Adjustments'!D28</f>
        <v>2.1841591050790474E-4</v>
      </c>
      <c r="E2" s="15">
        <f>('SYVbT-freight'!E2*'BAADTbVT-frgt'!$B$2*'Calculations Etc'!$B$20)/(SUM(SUMIFS('AEO 2021 43'!$G$61:$G$69,'AEO 2021 43'!$A$61:$A$69,'SYFAFE-frgt'!E1),SUMIFS('AEO 2021 49'!$F$54:$F$73,'AEO 2021 49'!$A$54:$A$73,'SYFAFE-frgt'!E1))*1000000000000)*'Calibration Adjustments'!E28</f>
        <v>3.7923520456439663E-4</v>
      </c>
      <c r="F2" s="15">
        <f>$D2/(1-'Calculations Etc'!$B$13)*'Calculations Etc'!$B$16+$D2*(1-'Calculations Etc'!$B$16)*'Calibration Adjustments'!F28</f>
        <v>4.8431785394379605E-4</v>
      </c>
      <c r="G2" s="15">
        <f>('SYVbT-freight'!G2*'BAADTbVT-frgt'!$B$2*'Calculations Etc'!$B$20)/(SUM(SUMIFS('AEO 2021 43'!$G$61:$G$69,'AEO 2021 43'!$A$61:$A$69,'SYFAFE-frgt'!G1),SUMIFS('AEO 2021 49'!$F$54:$F$73,'AEO 2021 49'!$A$54:$A$73,'SYFAFE-frgt'!G1))*1000000000000)*'Calibration Adjustments'!G28</f>
        <v>2.7841943568351592E-4</v>
      </c>
      <c r="H2" s="15">
        <f>$E3*'Calculations Etc'!$B$39*'Calibration Adjustments'!H28</f>
        <v>2.395850882106137E-3</v>
      </c>
    </row>
    <row r="3" spans="1:8">
      <c r="A3" t="s">
        <v>136</v>
      </c>
      <c r="B3" s="15">
        <f>$E3/(1-'Calculations Etc'!$B$13)*'Calibration Adjustments'!B29</f>
        <v>2.5663353506284511E-3</v>
      </c>
      <c r="C3" s="15">
        <f>('SYVbT-freight'!C3*'BAADTbVT-frgt'!$B$3*'Calculations Etc'!$B$22)/(SUMIFS('AEO 2021 49'!$G$75:$G$84,'AEO 2021 49'!$A$75:$A$84,'SYFAFE-frgt'!C1)*1000000000000)*'Calibration Adjustments'!C29</f>
        <v>5.4519003194405924E-4</v>
      </c>
      <c r="D3" s="15">
        <f>('SYVbT-freight'!D3*'BAADTbVT-frgt'!$B$3*'Calculations Etc'!$B$22)/(SUMIFS('AEO 2021 49'!$G$75:$G$84,'AEO 2021 49'!$A$75:$A$84,'SYFAFE-frgt'!D1)*1000000000000)*'Calibration Adjustments'!D29</f>
        <v>7.7441560134607883E-3</v>
      </c>
      <c r="E3" s="15">
        <f>('SYVbT-freight'!E3*'BAADTbVT-frgt'!$B$3*'Calculations Etc'!$B$22)/(SUMIFS('AEO 2021 49'!$G$75:$G$84,'AEO 2021 49'!$A$75:$A$84,'SYFAFE-frgt'!E1)*1000000000000)*'Calibration Adjustments'!E29</f>
        <v>7.9861696070204573E-4</v>
      </c>
      <c r="F3" s="15">
        <f>('SYVbT-freight'!F3*'BAADTbVT-frgt'!$B$3*'Calculations Etc'!$B$22)/(SUMIFS('AEO 2021 49'!$G$75:$G$84,'AEO 2021 49'!$A$75:$A$84,'SYFAFE-frgt'!F1)*1000000000000)*'Calibration Adjustments'!F29</f>
        <v>6.1715789045610578E-4</v>
      </c>
      <c r="G3" s="15">
        <f>('SYVbT-freight'!G3*'BAADTbVT-frgt'!$B$3*'Calculations Etc'!$B$22)/(SUMIFS('AEO 2021 49'!$G$75:$G$84,'AEO 2021 49'!$A$75:$A$84,'SYFAFE-frgt'!G1)*1000000000000)*'Calibration Adjustments'!G29</f>
        <v>3.3872974519810759E-3</v>
      </c>
      <c r="H3" s="15">
        <f>('SYVbT-freight'!H3*'BAADTbVT-frgt'!$B$3*'Calculations Etc'!$B$22)/(SUMIFS('AEO 2021 49'!$G$75:$G$84,'AEO 2021 49'!$A$75:$A$84,'SYFAFE-frgt'!H1)*1000000000000)*'Calibration Adjustments'!H29</f>
        <v>1.1043699002841558E-3</v>
      </c>
    </row>
    <row r="4" spans="1:8">
      <c r="A4" t="s">
        <v>133</v>
      </c>
      <c r="B4" s="15">
        <f>$E4/(1-'Calculations Etc'!$B$13)*'Calibration Adjustments'!B30</f>
        <v>1.1948015345625263E-4</v>
      </c>
      <c r="C4" s="15">
        <f>$E4*'Calibration Adjustments'!C30</f>
        <v>3.7180985327611244E-5</v>
      </c>
      <c r="D4" s="15">
        <f>$E4*'Calibration Adjustments'!D30</f>
        <v>3.7180985327611244E-5</v>
      </c>
      <c r="E4" s="31">
        <f>('SYVbT-freight'!E4*'BAADTbVT-frgt'!B4*'Calculations Etc'!B24)/((INDEX('AEO 2021 7'!$65:$65,MATCH('Calculations Etc'!C$2,'AEO 2021 7'!$1:$1,0))*'Calculations Etc'!C4*10^15))*'Calibration Adjustments'!E30</f>
        <v>3.7180985327611244E-5</v>
      </c>
      <c r="F4">
        <v>0</v>
      </c>
      <c r="G4">
        <v>0</v>
      </c>
      <c r="H4" s="15">
        <f>$E4*'Calculations Etc'!$B$39*'Calibration Adjustments'!H30</f>
        <v>1.1154295598283372E-4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D9" s="24"/>
    </row>
    <row r="10" spans="1:8">
      <c r="D10" s="37"/>
    </row>
    <row r="11" spans="1:8">
      <c r="C11" s="36"/>
      <c r="D11" s="24"/>
    </row>
    <row r="12" spans="1:8">
      <c r="D12" s="37"/>
    </row>
    <row r="13" spans="1:8">
      <c r="D13" s="24"/>
    </row>
    <row r="14" spans="1:8">
      <c r="D14" s="38"/>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pane xSplit="4" ySplit="1" topLeftCell="E5" activePane="bottomRight" state="frozen"/>
      <selection pane="topRight" activeCell="C1" sqref="C1"/>
      <selection pane="bottomLeft" activeCell="A2" sqref="A2"/>
      <selection pane="bottomRight" activeCell="E1" sqref="E1:E1048576"/>
    </sheetView>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1">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1">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1">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1">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1">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1">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1">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1">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1">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1">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1">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1">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1">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1">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1">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1">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1">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1">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1">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1">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1">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1">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1">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1">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1">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1">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1">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1">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1">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1">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1">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1">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1">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1">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1">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1">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1">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1">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1">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1">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1">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1">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1">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1">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1">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1">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1">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1">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1">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1">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topLeftCell="A64" workbookViewId="0">
      <selection activeCell="F93" sqref="F93"/>
    </sheetView>
  </sheetViews>
  <sheetFormatPr defaultRowHeight="15"/>
  <cols>
    <col min="2" max="2" width="32.85546875" customWidth="1"/>
    <col min="3" max="3" width="26.710937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1">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1">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1">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1">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1">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1">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1">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1">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1">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1">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1">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1">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1">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1">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1">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1">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1">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1">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1">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1">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1">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1">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1">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1">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1">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1">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1">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1">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1">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1">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1">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1">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1">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1">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1">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1">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1">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1">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1">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1">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1">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1">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1">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1">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1">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1">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1">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1">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1">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1">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1">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1">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1">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1">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1">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1">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1">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1">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1">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7">
        <v>0.03</v>
      </c>
    </row>
    <row r="89" spans="1:37" s="68" customFormat="1">
      <c r="B89" s="68" t="s">
        <v>405</v>
      </c>
      <c r="C89" s="68" t="s">
        <v>406</v>
      </c>
      <c r="D89" s="68" t="s">
        <v>1514</v>
      </c>
      <c r="E89" s="68" t="s">
        <v>497</v>
      </c>
      <c r="F89" s="68">
        <v>4.557366</v>
      </c>
      <c r="G89" s="68">
        <v>5.9856910000000001</v>
      </c>
      <c r="H89" s="68">
        <v>7.0244840000000002</v>
      </c>
      <c r="I89" s="68">
        <v>7.7878660000000002</v>
      </c>
      <c r="J89" s="68">
        <v>8.3544319999999992</v>
      </c>
      <c r="K89" s="68">
        <v>8.7788930000000001</v>
      </c>
      <c r="L89" s="68">
        <v>9.1049900000000008</v>
      </c>
      <c r="M89" s="68">
        <v>9.3609799999999996</v>
      </c>
      <c r="N89" s="68">
        <v>9.4442679999999992</v>
      </c>
      <c r="O89" s="68">
        <v>9.5266599999999997</v>
      </c>
      <c r="P89" s="68">
        <v>9.6085949999999993</v>
      </c>
      <c r="Q89" s="68">
        <v>9.6900440000000003</v>
      </c>
      <c r="R89" s="68">
        <v>9.7698660000000004</v>
      </c>
      <c r="S89" s="68">
        <v>9.8501639999999995</v>
      </c>
      <c r="T89" s="68">
        <v>9.9309309999999993</v>
      </c>
      <c r="U89" s="68">
        <v>10.010818</v>
      </c>
      <c r="V89" s="68">
        <v>10.090002999999999</v>
      </c>
      <c r="W89" s="68">
        <v>10.168335000000001</v>
      </c>
      <c r="X89" s="68">
        <v>10.245758</v>
      </c>
      <c r="Y89" s="68">
        <v>10.322215</v>
      </c>
      <c r="Z89" s="68">
        <v>10.397679</v>
      </c>
      <c r="AA89" s="68">
        <v>10.472161</v>
      </c>
      <c r="AB89" s="68">
        <v>10.545700999999999</v>
      </c>
      <c r="AC89" s="68">
        <v>10.618354</v>
      </c>
      <c r="AD89" s="68">
        <v>10.690187999999999</v>
      </c>
      <c r="AE89" s="68">
        <v>10.761284</v>
      </c>
      <c r="AF89" s="68">
        <v>10.831747</v>
      </c>
      <c r="AG89" s="68">
        <v>10.901668000000001</v>
      </c>
      <c r="AH89" s="68">
        <v>10.971147</v>
      </c>
      <c r="AI89" s="68">
        <v>11.040342000000001</v>
      </c>
      <c r="AJ89" s="68">
        <v>11.10942</v>
      </c>
      <c r="AK89" s="69">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1">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7">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1">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7">
        <v>2.5000000000000001E-2</v>
      </c>
    </row>
    <row r="96" spans="1:37" s="68" customFormat="1">
      <c r="B96" s="68" t="s">
        <v>405</v>
      </c>
      <c r="C96" s="68" t="s">
        <v>415</v>
      </c>
      <c r="D96" s="68" t="s">
        <v>1521</v>
      </c>
      <c r="E96" s="68" t="s">
        <v>497</v>
      </c>
      <c r="F96" s="68">
        <v>9.1551989999999996</v>
      </c>
      <c r="G96" s="68">
        <v>10.695067</v>
      </c>
      <c r="H96" s="68">
        <v>11.970402999999999</v>
      </c>
      <c r="I96" s="68">
        <v>12.959603</v>
      </c>
      <c r="J96" s="68">
        <v>13.711413</v>
      </c>
      <c r="K96" s="68">
        <v>14.274839999999999</v>
      </c>
      <c r="L96" s="68">
        <v>14.670052</v>
      </c>
      <c r="M96" s="68">
        <v>14.953616999999999</v>
      </c>
      <c r="N96" s="68">
        <v>15.019238</v>
      </c>
      <c r="O96" s="68">
        <v>15.063955</v>
      </c>
      <c r="P96" s="68">
        <v>15.201169</v>
      </c>
      <c r="Q96" s="68">
        <v>15.267181000000001</v>
      </c>
      <c r="R96" s="68">
        <v>15.433265</v>
      </c>
      <c r="S96" s="68">
        <v>15.596004000000001</v>
      </c>
      <c r="T96" s="68">
        <v>15.8001</v>
      </c>
      <c r="U96" s="68">
        <v>15.982533999999999</v>
      </c>
      <c r="V96" s="68">
        <v>16.187874000000001</v>
      </c>
      <c r="W96" s="68">
        <v>16.385833999999999</v>
      </c>
      <c r="X96" s="68">
        <v>16.584522</v>
      </c>
      <c r="Y96" s="68">
        <v>16.796066</v>
      </c>
      <c r="Z96" s="68">
        <v>17.07423</v>
      </c>
      <c r="AA96" s="68">
        <v>17.332986999999999</v>
      </c>
      <c r="AB96" s="68">
        <v>17.593243000000001</v>
      </c>
      <c r="AC96" s="68">
        <v>17.863005000000001</v>
      </c>
      <c r="AD96" s="68">
        <v>18.124323</v>
      </c>
      <c r="AE96" s="68">
        <v>18.412271</v>
      </c>
      <c r="AF96" s="68">
        <v>18.673048000000001</v>
      </c>
      <c r="AG96" s="68">
        <v>18.901934000000001</v>
      </c>
      <c r="AH96" s="68">
        <v>19.138301999999999</v>
      </c>
      <c r="AI96" s="68">
        <v>19.386922999999999</v>
      </c>
      <c r="AJ96" s="68">
        <v>19.618293999999999</v>
      </c>
      <c r="AK96" s="69">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1">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1">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1">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1">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1">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1">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1">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1">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1">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1">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1">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1">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1">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1">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1">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1">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1">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1">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1">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1">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1">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1">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1">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1">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1">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1">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1">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1">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1">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1">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1">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1">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1">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1">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1">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1">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1">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1">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1">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1">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1">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1">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1">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1">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1">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1">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1">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1">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1">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1">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1">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1">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1">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1">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1">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1">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1">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1">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1">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1">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1">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1">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1">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1">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1">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1">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1">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1">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1">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1">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1">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1">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1">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1">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1">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1">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1">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1">
        <v>5.0000000000000001E-3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topLeftCell="A22" workbookViewId="0">
      <selection activeCell="E20" sqref="E20"/>
    </sheetView>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7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topLeftCell="A60" workbookViewId="0">
      <selection activeCell="B62" sqref="B62"/>
    </sheetView>
  </sheetViews>
  <sheetFormatPr defaultRowHeight="15"/>
  <sheetData>
    <row r="1" spans="1:34" ht="15.75" thickBot="1">
      <c r="A1" s="147"/>
      <c r="B1" s="148" t="s">
        <v>1360</v>
      </c>
      <c r="C1" s="149">
        <v>2020</v>
      </c>
      <c r="D1" s="149">
        <v>2021</v>
      </c>
      <c r="E1" s="149">
        <v>2022</v>
      </c>
      <c r="F1" s="149">
        <v>2023</v>
      </c>
      <c r="G1" s="149">
        <v>2024</v>
      </c>
      <c r="H1" s="149">
        <v>2025</v>
      </c>
      <c r="I1" s="149">
        <v>2026</v>
      </c>
      <c r="J1" s="149">
        <v>2027</v>
      </c>
      <c r="K1" s="149">
        <v>2028</v>
      </c>
      <c r="L1" s="149">
        <v>2029</v>
      </c>
      <c r="M1" s="149">
        <v>2030</v>
      </c>
      <c r="N1" s="149">
        <v>2031</v>
      </c>
      <c r="O1" s="149">
        <v>2032</v>
      </c>
      <c r="P1" s="149">
        <v>2033</v>
      </c>
      <c r="Q1" s="149">
        <v>2034</v>
      </c>
      <c r="R1" s="149">
        <v>2035</v>
      </c>
      <c r="S1" s="149">
        <v>2036</v>
      </c>
      <c r="T1" s="149">
        <v>2037</v>
      </c>
      <c r="U1" s="149">
        <v>2038</v>
      </c>
      <c r="V1" s="149">
        <v>2039</v>
      </c>
      <c r="W1" s="149">
        <v>2040</v>
      </c>
      <c r="X1" s="149">
        <v>2041</v>
      </c>
      <c r="Y1" s="149">
        <v>2042</v>
      </c>
      <c r="Z1" s="149">
        <v>2043</v>
      </c>
      <c r="AA1" s="149">
        <v>2044</v>
      </c>
      <c r="AB1" s="149">
        <v>2045</v>
      </c>
      <c r="AC1" s="149">
        <v>2046</v>
      </c>
      <c r="AD1" s="149">
        <v>2047</v>
      </c>
      <c r="AE1" s="149">
        <v>2048</v>
      </c>
      <c r="AF1" s="149">
        <v>2049</v>
      </c>
      <c r="AG1" s="149">
        <v>2050</v>
      </c>
      <c r="AH1" s="147"/>
    </row>
    <row r="2" spans="1:34" ht="15.75" thickTop="1">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row>
    <row r="3" spans="1:34">
      <c r="A3" s="147"/>
      <c r="B3" s="147"/>
      <c r="C3" s="162" t="s">
        <v>109</v>
      </c>
      <c r="D3" s="162" t="s">
        <v>1359</v>
      </c>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row>
    <row r="4" spans="1:34">
      <c r="A4" s="147"/>
      <c r="B4" s="147"/>
      <c r="C4" s="162" t="s">
        <v>108</v>
      </c>
      <c r="D4" s="162" t="s">
        <v>1361</v>
      </c>
      <c r="E4" s="147"/>
      <c r="F4" s="147"/>
      <c r="G4" s="162" t="s">
        <v>1362</v>
      </c>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row>
    <row r="5" spans="1:34">
      <c r="A5" s="147"/>
      <c r="B5" s="147"/>
      <c r="C5" s="162" t="s">
        <v>107</v>
      </c>
      <c r="D5" s="162" t="s">
        <v>1363</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row>
    <row r="6" spans="1:34">
      <c r="A6" s="147"/>
      <c r="B6" s="147"/>
      <c r="C6" s="162" t="s">
        <v>106</v>
      </c>
      <c r="D6" s="147"/>
      <c r="E6" s="162" t="s">
        <v>1364</v>
      </c>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row>
    <row r="7" spans="1:34">
      <c r="A7" s="147"/>
      <c r="B7" s="147"/>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row>
    <row r="8" spans="1:34">
      <c r="A8" s="147"/>
      <c r="B8" s="147"/>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row>
    <row r="9" spans="1:34">
      <c r="A9" s="147"/>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7"/>
    </row>
    <row r="10" spans="1:34" ht="15.75">
      <c r="A10" s="150" t="s">
        <v>2355</v>
      </c>
      <c r="B10" s="151" t="s">
        <v>2356</v>
      </c>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60" t="s">
        <v>1365</v>
      </c>
    </row>
    <row r="11" spans="1:34">
      <c r="A11" s="147"/>
      <c r="B11" s="148" t="s">
        <v>2357</v>
      </c>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60" t="s">
        <v>1366</v>
      </c>
    </row>
    <row r="12" spans="1:34">
      <c r="A12" s="147"/>
      <c r="B12" s="148"/>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60" t="s">
        <v>1367</v>
      </c>
    </row>
    <row r="13" spans="1:34" ht="37.5" thickBot="1">
      <c r="A13" s="147"/>
      <c r="B13" s="149" t="s">
        <v>2242</v>
      </c>
      <c r="C13" s="149">
        <v>2020</v>
      </c>
      <c r="D13" s="149">
        <v>2021</v>
      </c>
      <c r="E13" s="149">
        <v>2022</v>
      </c>
      <c r="F13" s="149">
        <v>2023</v>
      </c>
      <c r="G13" s="149">
        <v>2024</v>
      </c>
      <c r="H13" s="149">
        <v>2025</v>
      </c>
      <c r="I13" s="149">
        <v>2026</v>
      </c>
      <c r="J13" s="149">
        <v>2027</v>
      </c>
      <c r="K13" s="149">
        <v>2028</v>
      </c>
      <c r="L13" s="149">
        <v>2029</v>
      </c>
      <c r="M13" s="149">
        <v>2030</v>
      </c>
      <c r="N13" s="149">
        <v>2031</v>
      </c>
      <c r="O13" s="149">
        <v>2032</v>
      </c>
      <c r="P13" s="149">
        <v>2033</v>
      </c>
      <c r="Q13" s="149">
        <v>2034</v>
      </c>
      <c r="R13" s="149">
        <v>2035</v>
      </c>
      <c r="S13" s="149">
        <v>2036</v>
      </c>
      <c r="T13" s="149">
        <v>2037</v>
      </c>
      <c r="U13" s="149">
        <v>2038</v>
      </c>
      <c r="V13" s="149">
        <v>2039</v>
      </c>
      <c r="W13" s="149">
        <v>2040</v>
      </c>
      <c r="X13" s="149">
        <v>2041</v>
      </c>
      <c r="Y13" s="149">
        <v>2042</v>
      </c>
      <c r="Z13" s="149">
        <v>2043</v>
      </c>
      <c r="AA13" s="149">
        <v>2044</v>
      </c>
      <c r="AB13" s="149">
        <v>2045</v>
      </c>
      <c r="AC13" s="149">
        <v>2046</v>
      </c>
      <c r="AD13" s="149">
        <v>2047</v>
      </c>
      <c r="AE13" s="149">
        <v>2048</v>
      </c>
      <c r="AF13" s="149">
        <v>2049</v>
      </c>
      <c r="AG13" s="149">
        <v>2050</v>
      </c>
      <c r="AH13" s="161" t="s">
        <v>1368</v>
      </c>
    </row>
    <row r="14" spans="1:34" ht="15.75" thickTop="1"/>
    <row r="15" spans="1:34" ht="24.75">
      <c r="A15" s="147"/>
      <c r="B15" s="153" t="s">
        <v>2358</v>
      </c>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row>
    <row r="16" spans="1:34" ht="36.75">
      <c r="A16" s="147"/>
      <c r="B16" s="153" t="s">
        <v>2304</v>
      </c>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row>
    <row r="17" spans="1:34" ht="36.75">
      <c r="A17" s="150" t="s">
        <v>2359</v>
      </c>
      <c r="B17" s="154" t="s">
        <v>501</v>
      </c>
      <c r="C17" s="158">
        <v>4530.6123049999997</v>
      </c>
      <c r="D17" s="158">
        <v>4867.2963870000003</v>
      </c>
      <c r="E17" s="158">
        <v>5296.1870120000003</v>
      </c>
      <c r="F17" s="158">
        <v>5324.0834960000002</v>
      </c>
      <c r="G17" s="158">
        <v>5373.3955079999996</v>
      </c>
      <c r="H17" s="158">
        <v>5477.5234380000002</v>
      </c>
      <c r="I17" s="158">
        <v>5448.6259769999997</v>
      </c>
      <c r="J17" s="158">
        <v>5351.9443359999996</v>
      </c>
      <c r="K17" s="158">
        <v>5400.5883789999998</v>
      </c>
      <c r="L17" s="158">
        <v>5432.0546880000002</v>
      </c>
      <c r="M17" s="158">
        <v>5501.2026370000003</v>
      </c>
      <c r="N17" s="158">
        <v>5523.5126950000003</v>
      </c>
      <c r="O17" s="158">
        <v>5528.8051759999998</v>
      </c>
      <c r="P17" s="158">
        <v>5533.8051759999998</v>
      </c>
      <c r="Q17" s="158">
        <v>5533.3359380000002</v>
      </c>
      <c r="R17" s="158">
        <v>5479.1352539999998</v>
      </c>
      <c r="S17" s="158">
        <v>5404.8027339999999</v>
      </c>
      <c r="T17" s="158">
        <v>5350.21875</v>
      </c>
      <c r="U17" s="158">
        <v>5311.5434569999998</v>
      </c>
      <c r="V17" s="158">
        <v>5234.296875</v>
      </c>
      <c r="W17" s="158">
        <v>5179.9248049999997</v>
      </c>
      <c r="X17" s="158">
        <v>5155.314453</v>
      </c>
      <c r="Y17" s="158">
        <v>5135.7548829999996</v>
      </c>
      <c r="Z17" s="158">
        <v>5069.75</v>
      </c>
      <c r="AA17" s="158">
        <v>5018.3833009999998</v>
      </c>
      <c r="AB17" s="158">
        <v>4990.9692379999997</v>
      </c>
      <c r="AC17" s="158">
        <v>4957.3291019999997</v>
      </c>
      <c r="AD17" s="158">
        <v>4902.3403319999998</v>
      </c>
      <c r="AE17" s="158">
        <v>4842.546875</v>
      </c>
      <c r="AF17" s="158">
        <v>4746.4335940000001</v>
      </c>
      <c r="AG17" s="158">
        <v>4648.7587890000004</v>
      </c>
      <c r="AH17" s="155">
        <v>8.5800000000000004E-4</v>
      </c>
    </row>
    <row r="18" spans="1:34" ht="24.75">
      <c r="A18" s="150" t="s">
        <v>2360</v>
      </c>
      <c r="B18" s="154" t="s">
        <v>503</v>
      </c>
      <c r="C18" s="158">
        <v>9.6831E-2</v>
      </c>
      <c r="D18" s="158">
        <v>9.5556000000000002E-2</v>
      </c>
      <c r="E18" s="158">
        <v>9.7194000000000003E-2</v>
      </c>
      <c r="F18" s="158">
        <v>9.2127000000000001E-2</v>
      </c>
      <c r="G18" s="158">
        <v>9.0411000000000005E-2</v>
      </c>
      <c r="H18" s="158">
        <v>9.1891E-2</v>
      </c>
      <c r="I18" s="158">
        <v>9.2038999999999996E-2</v>
      </c>
      <c r="J18" s="158">
        <v>9.0311000000000002E-2</v>
      </c>
      <c r="K18" s="158">
        <v>9.1047000000000003E-2</v>
      </c>
      <c r="L18" s="158">
        <v>9.2747999999999997E-2</v>
      </c>
      <c r="M18" s="158">
        <v>9.5083000000000001E-2</v>
      </c>
      <c r="N18" s="158">
        <v>9.6678E-2</v>
      </c>
      <c r="O18" s="158">
        <v>9.7115999999999994E-2</v>
      </c>
      <c r="P18" s="158">
        <v>9.8172999999999996E-2</v>
      </c>
      <c r="Q18" s="158">
        <v>9.9004999999999996E-2</v>
      </c>
      <c r="R18" s="158">
        <v>9.8805000000000004E-2</v>
      </c>
      <c r="S18" s="158">
        <v>9.8323999999999995E-2</v>
      </c>
      <c r="T18" s="158">
        <v>9.7292000000000003E-2</v>
      </c>
      <c r="U18" s="158">
        <v>9.7021999999999997E-2</v>
      </c>
      <c r="V18" s="158">
        <v>9.6114000000000005E-2</v>
      </c>
      <c r="W18" s="158">
        <v>9.4709000000000002E-2</v>
      </c>
      <c r="X18" s="158">
        <v>9.4579999999999997E-2</v>
      </c>
      <c r="Y18" s="158">
        <v>9.4301999999999997E-2</v>
      </c>
      <c r="Z18" s="158">
        <v>9.2635999999999996E-2</v>
      </c>
      <c r="AA18" s="158">
        <v>9.2108999999999996E-2</v>
      </c>
      <c r="AB18" s="158">
        <v>9.0700000000000003E-2</v>
      </c>
      <c r="AC18" s="158">
        <v>8.9841000000000004E-2</v>
      </c>
      <c r="AD18" s="158">
        <v>8.8319999999999996E-2</v>
      </c>
      <c r="AE18" s="158">
        <v>8.7913000000000005E-2</v>
      </c>
      <c r="AF18" s="158">
        <v>8.5241999999999998E-2</v>
      </c>
      <c r="AG18" s="158">
        <v>8.3406999999999995E-2</v>
      </c>
      <c r="AH18" s="155">
        <v>-4.9620000000000003E-3</v>
      </c>
    </row>
    <row r="19" spans="1:34" ht="36.75">
      <c r="A19" s="150" t="s">
        <v>2361</v>
      </c>
      <c r="B19" s="154" t="s">
        <v>2308</v>
      </c>
      <c r="C19" s="158">
        <v>4530.7089839999999</v>
      </c>
      <c r="D19" s="158">
        <v>4867.3920900000003</v>
      </c>
      <c r="E19" s="158">
        <v>5296.2841799999997</v>
      </c>
      <c r="F19" s="158">
        <v>5324.1757809999999</v>
      </c>
      <c r="G19" s="158">
        <v>5373.4858400000003</v>
      </c>
      <c r="H19" s="158">
        <v>5477.6152339999999</v>
      </c>
      <c r="I19" s="158">
        <v>5448.7177730000003</v>
      </c>
      <c r="J19" s="158">
        <v>5352.0346680000002</v>
      </c>
      <c r="K19" s="158">
        <v>5400.6791990000002</v>
      </c>
      <c r="L19" s="158">
        <v>5432.1474609999996</v>
      </c>
      <c r="M19" s="158">
        <v>5501.2978519999997</v>
      </c>
      <c r="N19" s="158">
        <v>5523.609375</v>
      </c>
      <c r="O19" s="158">
        <v>5528.9023440000001</v>
      </c>
      <c r="P19" s="158">
        <v>5533.9033200000003</v>
      </c>
      <c r="Q19" s="158">
        <v>5533.4350590000004</v>
      </c>
      <c r="R19" s="158">
        <v>5479.2338870000003</v>
      </c>
      <c r="S19" s="158">
        <v>5404.9008789999998</v>
      </c>
      <c r="T19" s="158">
        <v>5350.3159180000002</v>
      </c>
      <c r="U19" s="158">
        <v>5311.640625</v>
      </c>
      <c r="V19" s="158">
        <v>5234.3930659999996</v>
      </c>
      <c r="W19" s="158">
        <v>5180.0195309999999</v>
      </c>
      <c r="X19" s="158">
        <v>5155.4091799999997</v>
      </c>
      <c r="Y19" s="158">
        <v>5135.8491210000002</v>
      </c>
      <c r="Z19" s="158">
        <v>5069.8427730000003</v>
      </c>
      <c r="AA19" s="158">
        <v>5018.4755859999996</v>
      </c>
      <c r="AB19" s="158">
        <v>4991.0600590000004</v>
      </c>
      <c r="AC19" s="158">
        <v>4957.4189450000003</v>
      </c>
      <c r="AD19" s="158">
        <v>4902.4287109999996</v>
      </c>
      <c r="AE19" s="158">
        <v>4842.6347660000001</v>
      </c>
      <c r="AF19" s="158">
        <v>4746.5190430000002</v>
      </c>
      <c r="AG19" s="158">
        <v>4648.8422849999997</v>
      </c>
      <c r="AH19" s="155">
        <v>8.5800000000000004E-4</v>
      </c>
    </row>
    <row r="21" spans="1:34" ht="36.75">
      <c r="A21" s="147"/>
      <c r="B21" s="153" t="s">
        <v>2309</v>
      </c>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row>
    <row r="22" spans="1:34" ht="36.75">
      <c r="A22" s="150" t="s">
        <v>2362</v>
      </c>
      <c r="B22" s="154" t="s">
        <v>508</v>
      </c>
      <c r="C22" s="158">
        <v>84.711051999999995</v>
      </c>
      <c r="D22" s="158">
        <v>90.697188999999995</v>
      </c>
      <c r="E22" s="158">
        <v>98.941078000000005</v>
      </c>
      <c r="F22" s="158">
        <v>99.642105000000001</v>
      </c>
      <c r="G22" s="158">
        <v>100.720642</v>
      </c>
      <c r="H22" s="158">
        <v>102.758202</v>
      </c>
      <c r="I22" s="158">
        <v>102.447723</v>
      </c>
      <c r="J22" s="158">
        <v>100.887596</v>
      </c>
      <c r="K22" s="158">
        <v>102.14711800000001</v>
      </c>
      <c r="L22" s="158">
        <v>103.075722</v>
      </c>
      <c r="M22" s="158">
        <v>104.75419599999999</v>
      </c>
      <c r="N22" s="158">
        <v>105.628624</v>
      </c>
      <c r="O22" s="158">
        <v>106.121635</v>
      </c>
      <c r="P22" s="158">
        <v>106.670692</v>
      </c>
      <c r="Q22" s="158">
        <v>107.08616600000001</v>
      </c>
      <c r="R22" s="158">
        <v>106.488449</v>
      </c>
      <c r="S22" s="158">
        <v>105.500343</v>
      </c>
      <c r="T22" s="158">
        <v>104.878235</v>
      </c>
      <c r="U22" s="158">
        <v>104.585373</v>
      </c>
      <c r="V22" s="158">
        <v>103.51443500000001</v>
      </c>
      <c r="W22" s="158">
        <v>102.87539700000001</v>
      </c>
      <c r="X22" s="158">
        <v>102.831604</v>
      </c>
      <c r="Y22" s="158">
        <v>102.817459</v>
      </c>
      <c r="Z22" s="158">
        <v>101.87754099999999</v>
      </c>
      <c r="AA22" s="158">
        <v>101.21970399999999</v>
      </c>
      <c r="AB22" s="158">
        <v>101.028603</v>
      </c>
      <c r="AC22" s="158">
        <v>100.738213</v>
      </c>
      <c r="AD22" s="158">
        <v>100.063438</v>
      </c>
      <c r="AE22" s="158">
        <v>99.266457000000003</v>
      </c>
      <c r="AF22" s="158">
        <v>97.735184000000004</v>
      </c>
      <c r="AG22" s="158">
        <v>96.153640999999993</v>
      </c>
      <c r="AH22" s="155">
        <v>4.2319999999999997E-3</v>
      </c>
    </row>
    <row r="23" spans="1:34" ht="36.75">
      <c r="A23" s="150" t="s">
        <v>2363</v>
      </c>
      <c r="B23" s="154" t="s">
        <v>510</v>
      </c>
      <c r="C23" s="158">
        <v>2.1026910000000001</v>
      </c>
      <c r="D23" s="158">
        <v>2.1627459999999998</v>
      </c>
      <c r="E23" s="158">
        <v>2.2063449999999998</v>
      </c>
      <c r="F23" s="158">
        <v>2.1514920000000002</v>
      </c>
      <c r="G23" s="158">
        <v>2.164911</v>
      </c>
      <c r="H23" s="158">
        <v>2.2551939999999999</v>
      </c>
      <c r="I23" s="158">
        <v>2.3381340000000002</v>
      </c>
      <c r="J23" s="158">
        <v>2.4152830000000001</v>
      </c>
      <c r="K23" s="158">
        <v>2.5942829999999999</v>
      </c>
      <c r="L23" s="158">
        <v>2.7752279999999998</v>
      </c>
      <c r="M23" s="158">
        <v>3.013639</v>
      </c>
      <c r="N23" s="158">
        <v>3.2047319999999999</v>
      </c>
      <c r="O23" s="158">
        <v>3.3983189999999999</v>
      </c>
      <c r="P23" s="158">
        <v>3.567212</v>
      </c>
      <c r="Q23" s="158">
        <v>3.721168</v>
      </c>
      <c r="R23" s="158">
        <v>3.8214199999999998</v>
      </c>
      <c r="S23" s="158">
        <v>3.8899460000000001</v>
      </c>
      <c r="T23" s="158">
        <v>3.9561109999999999</v>
      </c>
      <c r="U23" s="158">
        <v>4.022977</v>
      </c>
      <c r="V23" s="158">
        <v>4.0417019999999999</v>
      </c>
      <c r="W23" s="158">
        <v>4.0772940000000002</v>
      </c>
      <c r="X23" s="158">
        <v>4.1101109999999998</v>
      </c>
      <c r="Y23" s="158">
        <v>4.1459599999999996</v>
      </c>
      <c r="Z23" s="158">
        <v>4.1423949999999996</v>
      </c>
      <c r="AA23" s="158">
        <v>4.1439250000000003</v>
      </c>
      <c r="AB23" s="158">
        <v>4.1600900000000003</v>
      </c>
      <c r="AC23" s="158">
        <v>4.1800920000000001</v>
      </c>
      <c r="AD23" s="158">
        <v>4.1765629999999998</v>
      </c>
      <c r="AE23" s="158">
        <v>4.169835</v>
      </c>
      <c r="AF23" s="158">
        <v>4.1292419999999996</v>
      </c>
      <c r="AG23" s="158">
        <v>4.0876380000000001</v>
      </c>
      <c r="AH23" s="155">
        <v>2.2405999999999999E-2</v>
      </c>
    </row>
    <row r="24" spans="1:34" ht="36.75">
      <c r="A24" s="150" t="s">
        <v>2364</v>
      </c>
      <c r="B24" s="154" t="s">
        <v>512</v>
      </c>
      <c r="C24" s="158">
        <v>46.674297000000003</v>
      </c>
      <c r="D24" s="158">
        <v>44.806541000000003</v>
      </c>
      <c r="E24" s="158">
        <v>45.591946</v>
      </c>
      <c r="F24" s="158">
        <v>43.200138000000003</v>
      </c>
      <c r="G24" s="158">
        <v>42.334518000000003</v>
      </c>
      <c r="H24" s="158">
        <v>43.661498999999999</v>
      </c>
      <c r="I24" s="158">
        <v>43.893031999999998</v>
      </c>
      <c r="J24" s="158">
        <v>45.694656000000002</v>
      </c>
      <c r="K24" s="158">
        <v>50.307223999999998</v>
      </c>
      <c r="L24" s="158">
        <v>55.718082000000003</v>
      </c>
      <c r="M24" s="158">
        <v>64.078818999999996</v>
      </c>
      <c r="N24" s="158">
        <v>71.679633999999993</v>
      </c>
      <c r="O24" s="158">
        <v>80.698593000000002</v>
      </c>
      <c r="P24" s="158">
        <v>89.483581999999998</v>
      </c>
      <c r="Q24" s="158">
        <v>98.524413999999993</v>
      </c>
      <c r="R24" s="158">
        <v>106.64553100000001</v>
      </c>
      <c r="S24" s="158">
        <v>114.502892</v>
      </c>
      <c r="T24" s="158">
        <v>122.774315</v>
      </c>
      <c r="U24" s="158">
        <v>131.64390599999999</v>
      </c>
      <c r="V24" s="158">
        <v>138.658524</v>
      </c>
      <c r="W24" s="158">
        <v>147.29380800000001</v>
      </c>
      <c r="X24" s="158">
        <v>155.08792099999999</v>
      </c>
      <c r="Y24" s="158">
        <v>162.88500999999999</v>
      </c>
      <c r="Z24" s="158">
        <v>169.63188199999999</v>
      </c>
      <c r="AA24" s="158">
        <v>176.38378900000001</v>
      </c>
      <c r="AB24" s="158">
        <v>183.52461199999999</v>
      </c>
      <c r="AC24" s="158">
        <v>192.51486199999999</v>
      </c>
      <c r="AD24" s="158">
        <v>199.80162000000001</v>
      </c>
      <c r="AE24" s="158">
        <v>207.43945299999999</v>
      </c>
      <c r="AF24" s="158">
        <v>213.002838</v>
      </c>
      <c r="AG24" s="158">
        <v>218.844742</v>
      </c>
      <c r="AH24" s="155">
        <v>5.2854999999999999E-2</v>
      </c>
    </row>
    <row r="25" spans="1:34" ht="36.75">
      <c r="A25" s="150" t="s">
        <v>2365</v>
      </c>
      <c r="B25" s="154" t="s">
        <v>514</v>
      </c>
      <c r="C25" s="158">
        <v>66.728783000000007</v>
      </c>
      <c r="D25" s="158">
        <v>59.881447000000001</v>
      </c>
      <c r="E25" s="158">
        <v>68.173873999999998</v>
      </c>
      <c r="F25" s="158">
        <v>73.933334000000002</v>
      </c>
      <c r="G25" s="158">
        <v>81.159362999999999</v>
      </c>
      <c r="H25" s="158">
        <v>85.750832000000003</v>
      </c>
      <c r="I25" s="158">
        <v>93.682495000000003</v>
      </c>
      <c r="J25" s="158">
        <v>100.26031500000001</v>
      </c>
      <c r="K25" s="158">
        <v>112.000816</v>
      </c>
      <c r="L25" s="158">
        <v>127.052353</v>
      </c>
      <c r="M25" s="158">
        <v>146.09339900000001</v>
      </c>
      <c r="N25" s="158">
        <v>170.89196799999999</v>
      </c>
      <c r="O25" s="158">
        <v>194.98876999999999</v>
      </c>
      <c r="P25" s="158">
        <v>225.034637</v>
      </c>
      <c r="Q25" s="158">
        <v>255.860962</v>
      </c>
      <c r="R25" s="158">
        <v>287.05841099999998</v>
      </c>
      <c r="S25" s="158">
        <v>317.86798099999999</v>
      </c>
      <c r="T25" s="158">
        <v>350.62432899999999</v>
      </c>
      <c r="U25" s="158">
        <v>385.44885299999999</v>
      </c>
      <c r="V25" s="158">
        <v>417.807343</v>
      </c>
      <c r="W25" s="158">
        <v>449.13720699999999</v>
      </c>
      <c r="X25" s="158">
        <v>477.868561</v>
      </c>
      <c r="Y25" s="158">
        <v>504.419983</v>
      </c>
      <c r="Z25" s="158">
        <v>527.03332499999999</v>
      </c>
      <c r="AA25" s="158">
        <v>550.88836700000002</v>
      </c>
      <c r="AB25" s="158">
        <v>576.52703899999995</v>
      </c>
      <c r="AC25" s="158">
        <v>602.10723900000005</v>
      </c>
      <c r="AD25" s="158">
        <v>630.76721199999997</v>
      </c>
      <c r="AE25" s="158">
        <v>656.52801499999998</v>
      </c>
      <c r="AF25" s="158">
        <v>679.24865699999998</v>
      </c>
      <c r="AG25" s="158">
        <v>699.94079599999998</v>
      </c>
      <c r="AH25" s="155">
        <v>8.1495999999999999E-2</v>
      </c>
    </row>
    <row r="26" spans="1:34" ht="36.75">
      <c r="A26" s="150" t="s">
        <v>2366</v>
      </c>
      <c r="B26" s="154" t="s">
        <v>516</v>
      </c>
      <c r="C26" s="158">
        <v>21.78293</v>
      </c>
      <c r="D26" s="158">
        <v>28.945055</v>
      </c>
      <c r="E26" s="158">
        <v>34.307510000000001</v>
      </c>
      <c r="F26" s="158">
        <v>37.975895000000001</v>
      </c>
      <c r="G26" s="158">
        <v>43.214981000000002</v>
      </c>
      <c r="H26" s="158">
        <v>51.153934</v>
      </c>
      <c r="I26" s="158">
        <v>58.624546000000002</v>
      </c>
      <c r="J26" s="158">
        <v>67.048293999999999</v>
      </c>
      <c r="K26" s="158">
        <v>80.460624999999993</v>
      </c>
      <c r="L26" s="158">
        <v>84.511971000000003</v>
      </c>
      <c r="M26" s="158">
        <v>89.912552000000005</v>
      </c>
      <c r="N26" s="158">
        <v>91.540420999999995</v>
      </c>
      <c r="O26" s="158">
        <v>94.799712999999997</v>
      </c>
      <c r="P26" s="158">
        <v>96.257041999999998</v>
      </c>
      <c r="Q26" s="158">
        <v>97.579566999999997</v>
      </c>
      <c r="R26" s="158">
        <v>97.311638000000002</v>
      </c>
      <c r="S26" s="158">
        <v>96.471892999999994</v>
      </c>
      <c r="T26" s="158">
        <v>95.697090000000003</v>
      </c>
      <c r="U26" s="158">
        <v>95.193084999999996</v>
      </c>
      <c r="V26" s="158">
        <v>92.922234000000003</v>
      </c>
      <c r="W26" s="158">
        <v>92.208388999999997</v>
      </c>
      <c r="X26" s="158">
        <v>90.322342000000006</v>
      </c>
      <c r="Y26" s="158">
        <v>88.352622999999994</v>
      </c>
      <c r="Z26" s="158">
        <v>85.744956999999999</v>
      </c>
      <c r="AA26" s="158">
        <v>83.058304000000007</v>
      </c>
      <c r="AB26" s="158">
        <v>80.520210000000006</v>
      </c>
      <c r="AC26" s="158">
        <v>78.944534000000004</v>
      </c>
      <c r="AD26" s="158">
        <v>76.118530000000007</v>
      </c>
      <c r="AE26" s="158">
        <v>73.600800000000007</v>
      </c>
      <c r="AF26" s="158">
        <v>70.239234999999994</v>
      </c>
      <c r="AG26" s="158">
        <v>67.172768000000005</v>
      </c>
      <c r="AH26" s="155">
        <v>3.8252000000000001E-2</v>
      </c>
    </row>
    <row r="27" spans="1:34" ht="36.75">
      <c r="A27" s="150" t="s">
        <v>2367</v>
      </c>
      <c r="B27" s="154" t="s">
        <v>518</v>
      </c>
      <c r="C27" s="158">
        <v>5.6897469999999997</v>
      </c>
      <c r="D27" s="158">
        <v>5.8031420000000002</v>
      </c>
      <c r="E27" s="158">
        <v>5.2970680000000003</v>
      </c>
      <c r="F27" s="158">
        <v>4.7722629999999997</v>
      </c>
      <c r="G27" s="158">
        <v>4.5339489999999998</v>
      </c>
      <c r="H27" s="158">
        <v>4.5363600000000002</v>
      </c>
      <c r="I27" s="158">
        <v>4.6399600000000003</v>
      </c>
      <c r="J27" s="158">
        <v>4.7985680000000004</v>
      </c>
      <c r="K27" s="158">
        <v>5.2351609999999997</v>
      </c>
      <c r="L27" s="158">
        <v>5.7474999999999996</v>
      </c>
      <c r="M27" s="158">
        <v>6.553223</v>
      </c>
      <c r="N27" s="158">
        <v>7.1042949999999996</v>
      </c>
      <c r="O27" s="158">
        <v>7.6172620000000002</v>
      </c>
      <c r="P27" s="158">
        <v>8.0236450000000001</v>
      </c>
      <c r="Q27" s="158">
        <v>8.4004189999999994</v>
      </c>
      <c r="R27" s="158">
        <v>8.6445349999999994</v>
      </c>
      <c r="S27" s="158">
        <v>8.8145620000000005</v>
      </c>
      <c r="T27" s="158">
        <v>8.9736580000000004</v>
      </c>
      <c r="U27" s="158">
        <v>9.136552</v>
      </c>
      <c r="V27" s="158">
        <v>9.1451119999999992</v>
      </c>
      <c r="W27" s="158">
        <v>9.2323120000000003</v>
      </c>
      <c r="X27" s="158">
        <v>9.2463200000000008</v>
      </c>
      <c r="Y27" s="158">
        <v>9.2390910000000002</v>
      </c>
      <c r="Z27" s="158">
        <v>9.1533029999999993</v>
      </c>
      <c r="AA27" s="158">
        <v>9.0610780000000002</v>
      </c>
      <c r="AB27" s="158">
        <v>8.9857239999999994</v>
      </c>
      <c r="AC27" s="158">
        <v>8.9668279999999996</v>
      </c>
      <c r="AD27" s="158">
        <v>8.8605739999999997</v>
      </c>
      <c r="AE27" s="158">
        <v>8.7595010000000002</v>
      </c>
      <c r="AF27" s="158">
        <v>8.5750279999999997</v>
      </c>
      <c r="AG27" s="158">
        <v>8.4000229999999991</v>
      </c>
      <c r="AH27" s="155">
        <v>1.307E-2</v>
      </c>
    </row>
    <row r="28" spans="1:34" ht="36.75">
      <c r="A28" s="150" t="s">
        <v>2368</v>
      </c>
      <c r="B28" s="154" t="s">
        <v>520</v>
      </c>
      <c r="C28" s="158">
        <v>0</v>
      </c>
      <c r="D28" s="158">
        <v>0</v>
      </c>
      <c r="E28" s="158">
        <v>0</v>
      </c>
      <c r="F28" s="158">
        <v>0</v>
      </c>
      <c r="G28" s="158">
        <v>0</v>
      </c>
      <c r="H28" s="158">
        <v>0</v>
      </c>
      <c r="I28" s="158">
        <v>0</v>
      </c>
      <c r="J28" s="158">
        <v>0</v>
      </c>
      <c r="K28" s="158">
        <v>0</v>
      </c>
      <c r="L28" s="158">
        <v>0</v>
      </c>
      <c r="M28" s="158">
        <v>0</v>
      </c>
      <c r="N28" s="158">
        <v>0</v>
      </c>
      <c r="O28" s="158">
        <v>0</v>
      </c>
      <c r="P28" s="158">
        <v>0</v>
      </c>
      <c r="Q28" s="158">
        <v>0</v>
      </c>
      <c r="R28" s="158">
        <v>0</v>
      </c>
      <c r="S28" s="158">
        <v>0</v>
      </c>
      <c r="T28" s="158">
        <v>0</v>
      </c>
      <c r="U28" s="158">
        <v>0</v>
      </c>
      <c r="V28" s="158">
        <v>0</v>
      </c>
      <c r="W28" s="158">
        <v>0</v>
      </c>
      <c r="X28" s="158">
        <v>0</v>
      </c>
      <c r="Y28" s="158">
        <v>0</v>
      </c>
      <c r="Z28" s="158">
        <v>0</v>
      </c>
      <c r="AA28" s="158">
        <v>0</v>
      </c>
      <c r="AB28" s="158">
        <v>0</v>
      </c>
      <c r="AC28" s="158">
        <v>0</v>
      </c>
      <c r="AD28" s="158">
        <v>0</v>
      </c>
      <c r="AE28" s="158">
        <v>0</v>
      </c>
      <c r="AF28" s="158">
        <v>0</v>
      </c>
      <c r="AG28" s="158">
        <v>0</v>
      </c>
      <c r="AH28" s="155" t="s">
        <v>2263</v>
      </c>
    </row>
    <row r="29" spans="1:34" ht="36.75">
      <c r="A29" s="150" t="s">
        <v>2369</v>
      </c>
      <c r="B29" s="154" t="s">
        <v>522</v>
      </c>
      <c r="C29" s="158">
        <v>124.64211299999999</v>
      </c>
      <c r="D29" s="158">
        <v>140.87541200000001</v>
      </c>
      <c r="E29" s="158">
        <v>164.03608700000001</v>
      </c>
      <c r="F29" s="158">
        <v>175.779785</v>
      </c>
      <c r="G29" s="158">
        <v>189.13632200000001</v>
      </c>
      <c r="H29" s="158">
        <v>203.891953</v>
      </c>
      <c r="I29" s="158">
        <v>217.13900799999999</v>
      </c>
      <c r="J29" s="158">
        <v>228.58500699999999</v>
      </c>
      <c r="K29" s="158">
        <v>249.042282</v>
      </c>
      <c r="L29" s="158">
        <v>265.57827800000001</v>
      </c>
      <c r="M29" s="158">
        <v>286.56601000000001</v>
      </c>
      <c r="N29" s="158">
        <v>303.46618699999999</v>
      </c>
      <c r="O29" s="158">
        <v>319.84527600000001</v>
      </c>
      <c r="P29" s="158">
        <v>336.02053799999999</v>
      </c>
      <c r="Q29" s="158">
        <v>352.07336400000003</v>
      </c>
      <c r="R29" s="158">
        <v>364.63482699999997</v>
      </c>
      <c r="S29" s="158">
        <v>375.84716800000001</v>
      </c>
      <c r="T29" s="158">
        <v>388.46362299999998</v>
      </c>
      <c r="U29" s="158">
        <v>402.72772200000003</v>
      </c>
      <c r="V29" s="158">
        <v>413.161743</v>
      </c>
      <c r="W29" s="158">
        <v>426.689911</v>
      </c>
      <c r="X29" s="158">
        <v>444.74115</v>
      </c>
      <c r="Y29" s="158">
        <v>461.13903800000003</v>
      </c>
      <c r="Z29" s="158">
        <v>473.84243800000002</v>
      </c>
      <c r="AA29" s="158">
        <v>487.94125400000001</v>
      </c>
      <c r="AB29" s="158">
        <v>504.388397</v>
      </c>
      <c r="AC29" s="158">
        <v>522.37817399999994</v>
      </c>
      <c r="AD29" s="158">
        <v>538.02380400000004</v>
      </c>
      <c r="AE29" s="158">
        <v>553.64544699999999</v>
      </c>
      <c r="AF29" s="158">
        <v>564.75805700000001</v>
      </c>
      <c r="AG29" s="158">
        <v>575.78576699999996</v>
      </c>
      <c r="AH29" s="155">
        <v>5.2332999999999998E-2</v>
      </c>
    </row>
    <row r="30" spans="1:34" ht="24.75">
      <c r="A30" s="150" t="s">
        <v>2370</v>
      </c>
      <c r="B30" s="154" t="s">
        <v>524</v>
      </c>
      <c r="C30" s="158">
        <v>0.44435400000000003</v>
      </c>
      <c r="D30" s="158">
        <v>0.46135500000000002</v>
      </c>
      <c r="E30" s="158">
        <v>0.55715400000000004</v>
      </c>
      <c r="F30" s="158">
        <v>0.61330099999999999</v>
      </c>
      <c r="G30" s="158">
        <v>0.66575499999999999</v>
      </c>
      <c r="H30" s="158">
        <v>0.70450299999999999</v>
      </c>
      <c r="I30" s="158">
        <v>0.71336200000000005</v>
      </c>
      <c r="J30" s="158">
        <v>0.70301999999999998</v>
      </c>
      <c r="K30" s="158">
        <v>0.71026599999999995</v>
      </c>
      <c r="L30" s="158">
        <v>0.71687500000000004</v>
      </c>
      <c r="M30" s="158">
        <v>0.72199999999999998</v>
      </c>
      <c r="N30" s="158">
        <v>0.73613799999999996</v>
      </c>
      <c r="O30" s="158">
        <v>0.73912599999999995</v>
      </c>
      <c r="P30" s="158">
        <v>0.74692700000000001</v>
      </c>
      <c r="Q30" s="158">
        <v>0.751135</v>
      </c>
      <c r="R30" s="158">
        <v>0.74971699999999997</v>
      </c>
      <c r="S30" s="158">
        <v>0.74496799999999996</v>
      </c>
      <c r="T30" s="158">
        <v>0.74318899999999999</v>
      </c>
      <c r="U30" s="158">
        <v>0.74350300000000002</v>
      </c>
      <c r="V30" s="158">
        <v>0.73827200000000004</v>
      </c>
      <c r="W30" s="158">
        <v>0.73420799999999997</v>
      </c>
      <c r="X30" s="158">
        <v>0.73834200000000005</v>
      </c>
      <c r="Y30" s="158">
        <v>0.74176399999999998</v>
      </c>
      <c r="Z30" s="158">
        <v>0.73833400000000005</v>
      </c>
      <c r="AA30" s="158">
        <v>0.73682000000000003</v>
      </c>
      <c r="AB30" s="158">
        <v>0.73692299999999999</v>
      </c>
      <c r="AC30" s="158">
        <v>0.73641699999999999</v>
      </c>
      <c r="AD30" s="158">
        <v>0.735402</v>
      </c>
      <c r="AE30" s="158">
        <v>0.73061200000000004</v>
      </c>
      <c r="AF30" s="158">
        <v>0.72115200000000002</v>
      </c>
      <c r="AG30" s="158">
        <v>0.71029500000000001</v>
      </c>
      <c r="AH30" s="155">
        <v>1.5758000000000001E-2</v>
      </c>
    </row>
    <row r="31" spans="1:34" ht="36.75">
      <c r="A31" s="150" t="s">
        <v>2371</v>
      </c>
      <c r="B31" s="154" t="s">
        <v>526</v>
      </c>
      <c r="C31" s="158">
        <v>2.2801879999999999</v>
      </c>
      <c r="D31" s="158">
        <v>2.4087939999999999</v>
      </c>
      <c r="E31" s="158">
        <v>2.6396109999999999</v>
      </c>
      <c r="F31" s="158">
        <v>2.6659259999999998</v>
      </c>
      <c r="G31" s="158">
        <v>2.7023190000000001</v>
      </c>
      <c r="H31" s="158">
        <v>2.7652969999999999</v>
      </c>
      <c r="I31" s="158">
        <v>2.7653750000000001</v>
      </c>
      <c r="J31" s="158">
        <v>2.7327490000000001</v>
      </c>
      <c r="K31" s="158">
        <v>2.77935</v>
      </c>
      <c r="L31" s="158">
        <v>2.8159070000000002</v>
      </c>
      <c r="M31" s="158">
        <v>2.869821</v>
      </c>
      <c r="N31" s="158">
        <v>2.9089429999999998</v>
      </c>
      <c r="O31" s="158">
        <v>2.9354200000000001</v>
      </c>
      <c r="P31" s="158">
        <v>2.9657849999999999</v>
      </c>
      <c r="Q31" s="158">
        <v>2.992575</v>
      </c>
      <c r="R31" s="158">
        <v>2.9918079999999998</v>
      </c>
      <c r="S31" s="158">
        <v>2.9799600000000002</v>
      </c>
      <c r="T31" s="158">
        <v>2.9796930000000001</v>
      </c>
      <c r="U31" s="158">
        <v>2.988712</v>
      </c>
      <c r="V31" s="158">
        <v>2.9751609999999999</v>
      </c>
      <c r="W31" s="158">
        <v>2.9735640000000001</v>
      </c>
      <c r="X31" s="158">
        <v>2.9880170000000001</v>
      </c>
      <c r="Y31" s="158">
        <v>3.0022199999999999</v>
      </c>
      <c r="Z31" s="158">
        <v>2.9896500000000001</v>
      </c>
      <c r="AA31" s="158">
        <v>2.985036</v>
      </c>
      <c r="AB31" s="158">
        <v>2.9931169999999998</v>
      </c>
      <c r="AC31" s="158">
        <v>3.0014460000000001</v>
      </c>
      <c r="AD31" s="158">
        <v>2.9991370000000002</v>
      </c>
      <c r="AE31" s="158">
        <v>2.9923380000000002</v>
      </c>
      <c r="AF31" s="158">
        <v>2.9633080000000001</v>
      </c>
      <c r="AG31" s="158">
        <v>2.9323320000000002</v>
      </c>
      <c r="AH31" s="155">
        <v>8.4200000000000004E-3</v>
      </c>
    </row>
    <row r="32" spans="1:34" ht="24.75">
      <c r="A32" s="150" t="s">
        <v>2372</v>
      </c>
      <c r="B32" s="154" t="s">
        <v>528</v>
      </c>
      <c r="C32" s="158">
        <v>0.41968899999999998</v>
      </c>
      <c r="D32" s="158">
        <v>0.3871</v>
      </c>
      <c r="E32" s="158">
        <v>0.44002000000000002</v>
      </c>
      <c r="F32" s="158">
        <v>0.44916499999999998</v>
      </c>
      <c r="G32" s="158">
        <v>0.45570899999999998</v>
      </c>
      <c r="H32" s="158">
        <v>0.46534399999999998</v>
      </c>
      <c r="I32" s="158">
        <v>0.466362</v>
      </c>
      <c r="J32" s="158">
        <v>0.462229</v>
      </c>
      <c r="K32" s="158">
        <v>0.46976299999999999</v>
      </c>
      <c r="L32" s="158">
        <v>0.48186000000000001</v>
      </c>
      <c r="M32" s="158">
        <v>0.49163099999999998</v>
      </c>
      <c r="N32" s="158">
        <v>0.51111200000000001</v>
      </c>
      <c r="O32" s="158">
        <v>0.51585099999999995</v>
      </c>
      <c r="P32" s="158">
        <v>0.52732299999999999</v>
      </c>
      <c r="Q32" s="158">
        <v>0.53487799999999996</v>
      </c>
      <c r="R32" s="158">
        <v>0.53871999999999998</v>
      </c>
      <c r="S32" s="158">
        <v>0.53935900000000003</v>
      </c>
      <c r="T32" s="158">
        <v>0.54228799999999999</v>
      </c>
      <c r="U32" s="158">
        <v>0.54625500000000005</v>
      </c>
      <c r="V32" s="158">
        <v>0.548678</v>
      </c>
      <c r="W32" s="158">
        <v>0.54792799999999997</v>
      </c>
      <c r="X32" s="158">
        <v>0.55619200000000002</v>
      </c>
      <c r="Y32" s="158">
        <v>0.56367299999999998</v>
      </c>
      <c r="Z32" s="158">
        <v>0.56516299999999997</v>
      </c>
      <c r="AA32" s="158">
        <v>0.56820999999999999</v>
      </c>
      <c r="AB32" s="158">
        <v>0.574376</v>
      </c>
      <c r="AC32" s="158">
        <v>0.57563500000000001</v>
      </c>
      <c r="AD32" s="158">
        <v>0.57959799999999995</v>
      </c>
      <c r="AE32" s="158">
        <v>0.58016299999999998</v>
      </c>
      <c r="AF32" s="158">
        <v>0.57804299999999997</v>
      </c>
      <c r="AG32" s="158">
        <v>0.573411</v>
      </c>
      <c r="AH32" s="155">
        <v>1.0456999999999999E-2</v>
      </c>
    </row>
    <row r="33" spans="1:34" ht="24.75">
      <c r="A33" s="150" t="s">
        <v>2373</v>
      </c>
      <c r="B33" s="154" t="s">
        <v>530</v>
      </c>
      <c r="C33" s="158">
        <v>0.56557400000000002</v>
      </c>
      <c r="D33" s="158">
        <v>0.59846299999999997</v>
      </c>
      <c r="E33" s="158">
        <v>0.65440100000000001</v>
      </c>
      <c r="F33" s="158">
        <v>0.66078800000000004</v>
      </c>
      <c r="G33" s="158">
        <v>0.66897099999999998</v>
      </c>
      <c r="H33" s="158">
        <v>0.68386899999999995</v>
      </c>
      <c r="I33" s="158">
        <v>0.68371099999999996</v>
      </c>
      <c r="J33" s="158">
        <v>0.67529600000000001</v>
      </c>
      <c r="K33" s="158">
        <v>0.68634600000000001</v>
      </c>
      <c r="L33" s="158">
        <v>0.69517300000000004</v>
      </c>
      <c r="M33" s="158">
        <v>0.70937300000000003</v>
      </c>
      <c r="N33" s="158">
        <v>0.71872000000000003</v>
      </c>
      <c r="O33" s="158">
        <v>0.72491099999999997</v>
      </c>
      <c r="P33" s="158">
        <v>0.73195699999999997</v>
      </c>
      <c r="Q33" s="158">
        <v>0.738124</v>
      </c>
      <c r="R33" s="158">
        <v>0.73744200000000004</v>
      </c>
      <c r="S33" s="158">
        <v>0.73391600000000001</v>
      </c>
      <c r="T33" s="158">
        <v>0.73324800000000001</v>
      </c>
      <c r="U33" s="158">
        <v>0.73493900000000001</v>
      </c>
      <c r="V33" s="158">
        <v>0.73085100000000003</v>
      </c>
      <c r="W33" s="158">
        <v>0.72999400000000003</v>
      </c>
      <c r="X33" s="158">
        <v>0.73299300000000001</v>
      </c>
      <c r="Y33" s="158">
        <v>0.73603499999999999</v>
      </c>
      <c r="Z33" s="158">
        <v>0.73238400000000003</v>
      </c>
      <c r="AA33" s="158">
        <v>0.73074700000000004</v>
      </c>
      <c r="AB33" s="158">
        <v>0.732491</v>
      </c>
      <c r="AC33" s="158">
        <v>0.73388699999999996</v>
      </c>
      <c r="AD33" s="158">
        <v>0.73262700000000003</v>
      </c>
      <c r="AE33" s="158">
        <v>0.73057700000000003</v>
      </c>
      <c r="AF33" s="158">
        <v>0.72302699999999998</v>
      </c>
      <c r="AG33" s="158">
        <v>0.71502200000000005</v>
      </c>
      <c r="AH33" s="155">
        <v>7.8460000000000005E-3</v>
      </c>
    </row>
    <row r="34" spans="1:34" ht="24.75">
      <c r="A34" s="150" t="s">
        <v>2374</v>
      </c>
      <c r="B34" s="154" t="s">
        <v>532</v>
      </c>
      <c r="C34" s="158">
        <v>0</v>
      </c>
      <c r="D34" s="158">
        <v>0</v>
      </c>
      <c r="E34" s="158">
        <v>0</v>
      </c>
      <c r="F34" s="158">
        <v>0</v>
      </c>
      <c r="G34" s="158">
        <v>0</v>
      </c>
      <c r="H34" s="158">
        <v>0</v>
      </c>
      <c r="I34" s="158">
        <v>0</v>
      </c>
      <c r="J34" s="158">
        <v>0</v>
      </c>
      <c r="K34" s="158">
        <v>0</v>
      </c>
      <c r="L34" s="158">
        <v>0</v>
      </c>
      <c r="M34" s="158">
        <v>0</v>
      </c>
      <c r="N34" s="158">
        <v>0</v>
      </c>
      <c r="O34" s="158">
        <v>0</v>
      </c>
      <c r="P34" s="158">
        <v>0</v>
      </c>
      <c r="Q34" s="158">
        <v>0</v>
      </c>
      <c r="R34" s="158">
        <v>0</v>
      </c>
      <c r="S34" s="158">
        <v>0</v>
      </c>
      <c r="T34" s="158">
        <v>0</v>
      </c>
      <c r="U34" s="158">
        <v>0</v>
      </c>
      <c r="V34" s="158">
        <v>0</v>
      </c>
      <c r="W34" s="158">
        <v>0</v>
      </c>
      <c r="X34" s="158">
        <v>0</v>
      </c>
      <c r="Y34" s="158">
        <v>0</v>
      </c>
      <c r="Z34" s="158">
        <v>0</v>
      </c>
      <c r="AA34" s="158">
        <v>0</v>
      </c>
      <c r="AB34" s="158">
        <v>0</v>
      </c>
      <c r="AC34" s="158">
        <v>0</v>
      </c>
      <c r="AD34" s="158">
        <v>0</v>
      </c>
      <c r="AE34" s="158">
        <v>0</v>
      </c>
      <c r="AF34" s="158">
        <v>0</v>
      </c>
      <c r="AG34" s="158">
        <v>0</v>
      </c>
      <c r="AH34" s="155" t="s">
        <v>2263</v>
      </c>
    </row>
    <row r="35" spans="1:34" ht="24.75">
      <c r="A35" s="150" t="s">
        <v>2375</v>
      </c>
      <c r="B35" s="154" t="s">
        <v>534</v>
      </c>
      <c r="C35" s="158">
        <v>0.18206900000000001</v>
      </c>
      <c r="D35" s="158">
        <v>0.188444</v>
      </c>
      <c r="E35" s="158">
        <v>0.22144900000000001</v>
      </c>
      <c r="F35" s="158">
        <v>0.24956700000000001</v>
      </c>
      <c r="G35" s="158">
        <v>0.28568399999999999</v>
      </c>
      <c r="H35" s="158">
        <v>0.33912900000000001</v>
      </c>
      <c r="I35" s="158">
        <v>0.38877899999999999</v>
      </c>
      <c r="J35" s="158">
        <v>0.43887599999999999</v>
      </c>
      <c r="K35" s="158">
        <v>0.50661599999999996</v>
      </c>
      <c r="L35" s="158">
        <v>0.57712699999999995</v>
      </c>
      <c r="M35" s="158">
        <v>0.65557799999999999</v>
      </c>
      <c r="N35" s="158">
        <v>0.73000900000000002</v>
      </c>
      <c r="O35" s="158">
        <v>0.79994900000000002</v>
      </c>
      <c r="P35" s="158">
        <v>0.867479</v>
      </c>
      <c r="Q35" s="158">
        <v>0.92981000000000003</v>
      </c>
      <c r="R35" s="158">
        <v>0.97872999999999999</v>
      </c>
      <c r="S35" s="158">
        <v>1.018815</v>
      </c>
      <c r="T35" s="158">
        <v>1.058198</v>
      </c>
      <c r="U35" s="158">
        <v>1.097593</v>
      </c>
      <c r="V35" s="158">
        <v>1.1261380000000001</v>
      </c>
      <c r="W35" s="158">
        <v>1.1563730000000001</v>
      </c>
      <c r="X35" s="158">
        <v>1.1930829999999999</v>
      </c>
      <c r="Y35" s="158">
        <v>1.2291609999999999</v>
      </c>
      <c r="Z35" s="158">
        <v>1.253735</v>
      </c>
      <c r="AA35" s="158">
        <v>1.2815939999999999</v>
      </c>
      <c r="AB35" s="158">
        <v>1.3151079999999999</v>
      </c>
      <c r="AC35" s="158">
        <v>1.3470249999999999</v>
      </c>
      <c r="AD35" s="158">
        <v>1.3774</v>
      </c>
      <c r="AE35" s="158">
        <v>1.4042950000000001</v>
      </c>
      <c r="AF35" s="158">
        <v>1.4214290000000001</v>
      </c>
      <c r="AG35" s="158">
        <v>1.4356199999999999</v>
      </c>
      <c r="AH35" s="155">
        <v>7.1257000000000001E-2</v>
      </c>
    </row>
    <row r="36" spans="1:34" ht="36.75">
      <c r="A36" s="150" t="s">
        <v>2376</v>
      </c>
      <c r="B36" s="154" t="s">
        <v>2325</v>
      </c>
      <c r="C36" s="158">
        <v>356.22351099999997</v>
      </c>
      <c r="D36" s="158">
        <v>377.21563700000002</v>
      </c>
      <c r="E36" s="158">
        <v>423.06652800000001</v>
      </c>
      <c r="F36" s="158">
        <v>442.09375</v>
      </c>
      <c r="G36" s="158">
        <v>468.04315200000002</v>
      </c>
      <c r="H36" s="158">
        <v>498.966095</v>
      </c>
      <c r="I36" s="158">
        <v>527.78247099999999</v>
      </c>
      <c r="J36" s="158">
        <v>554.70196499999997</v>
      </c>
      <c r="K36" s="158">
        <v>606.93981900000006</v>
      </c>
      <c r="L36" s="158">
        <v>649.74609399999997</v>
      </c>
      <c r="M36" s="158">
        <v>706.42016599999999</v>
      </c>
      <c r="N36" s="158">
        <v>759.12078899999995</v>
      </c>
      <c r="O36" s="158">
        <v>813.18487500000003</v>
      </c>
      <c r="P36" s="158">
        <v>870.89679000000001</v>
      </c>
      <c r="Q36" s="158">
        <v>929.19256600000006</v>
      </c>
      <c r="R36" s="158">
        <v>980.60119599999996</v>
      </c>
      <c r="S36" s="158">
        <v>1028.911865</v>
      </c>
      <c r="T36" s="158">
        <v>1081.4239500000001</v>
      </c>
      <c r="U36" s="158">
        <v>1138.8695070000001</v>
      </c>
      <c r="V36" s="158">
        <v>1185.3701169999999</v>
      </c>
      <c r="W36" s="158">
        <v>1237.6563719999999</v>
      </c>
      <c r="X36" s="158">
        <v>1290.416626</v>
      </c>
      <c r="Y36" s="158">
        <v>1339.2719729999999</v>
      </c>
      <c r="Z36" s="158">
        <v>1377.7052000000001</v>
      </c>
      <c r="AA36" s="158">
        <v>1418.9989009999999</v>
      </c>
      <c r="AB36" s="158">
        <v>1465.4866939999999</v>
      </c>
      <c r="AC36" s="158">
        <v>1516.224365</v>
      </c>
      <c r="AD36" s="158">
        <v>1564.235962</v>
      </c>
      <c r="AE36" s="158">
        <v>1609.8474120000001</v>
      </c>
      <c r="AF36" s="158">
        <v>1644.0952150000001</v>
      </c>
      <c r="AG36" s="158">
        <v>1676.7520750000001</v>
      </c>
      <c r="AH36" s="155">
        <v>5.2991999999999997E-2</v>
      </c>
    </row>
    <row r="38" spans="1:34" ht="48.75">
      <c r="A38" s="150" t="s">
        <v>2377</v>
      </c>
      <c r="B38" s="154" t="s">
        <v>2378</v>
      </c>
      <c r="C38" s="158">
        <v>7.289307</v>
      </c>
      <c r="D38" s="158">
        <v>7.1924469999999996</v>
      </c>
      <c r="E38" s="158">
        <v>7.3971080000000002</v>
      </c>
      <c r="F38" s="158">
        <v>7.666893</v>
      </c>
      <c r="G38" s="158">
        <v>8.0123409999999993</v>
      </c>
      <c r="H38" s="158">
        <v>8.348687</v>
      </c>
      <c r="I38" s="158">
        <v>8.8309619999999995</v>
      </c>
      <c r="J38" s="158">
        <v>9.3910060000000009</v>
      </c>
      <c r="K38" s="158">
        <v>10.102835000000001</v>
      </c>
      <c r="L38" s="158">
        <v>10.683287</v>
      </c>
      <c r="M38" s="158">
        <v>11.379708000000001</v>
      </c>
      <c r="N38" s="158">
        <v>12.082658</v>
      </c>
      <c r="O38" s="158">
        <v>12.822037999999999</v>
      </c>
      <c r="P38" s="158">
        <v>13.597562999999999</v>
      </c>
      <c r="Q38" s="158">
        <v>14.377938</v>
      </c>
      <c r="R38" s="158">
        <v>15.179973</v>
      </c>
      <c r="S38" s="158">
        <v>15.992257</v>
      </c>
      <c r="T38" s="158">
        <v>16.813863999999999</v>
      </c>
      <c r="U38" s="158">
        <v>17.655494999999998</v>
      </c>
      <c r="V38" s="158">
        <v>18.464390000000002</v>
      </c>
      <c r="W38" s="158">
        <v>19.285118000000001</v>
      </c>
      <c r="X38" s="158">
        <v>20.019414999999999</v>
      </c>
      <c r="Y38" s="158">
        <v>20.683350000000001</v>
      </c>
      <c r="Z38" s="158">
        <v>21.367892999999999</v>
      </c>
      <c r="AA38" s="158">
        <v>22.042788999999999</v>
      </c>
      <c r="AB38" s="158">
        <v>22.697685</v>
      </c>
      <c r="AC38" s="158">
        <v>23.421499000000001</v>
      </c>
      <c r="AD38" s="158">
        <v>24.189223999999999</v>
      </c>
      <c r="AE38" s="158">
        <v>24.949272000000001</v>
      </c>
      <c r="AF38" s="158">
        <v>25.726717000000001</v>
      </c>
      <c r="AG38" s="158">
        <v>26.507425000000001</v>
      </c>
      <c r="AH38" s="155">
        <v>4.3972999999999998E-2</v>
      </c>
    </row>
    <row r="39" spans="1:34" ht="24.75">
      <c r="A39" s="150" t="s">
        <v>2379</v>
      </c>
      <c r="B39" s="153" t="s">
        <v>2380</v>
      </c>
      <c r="C39" s="159">
        <v>4886.9326170000004</v>
      </c>
      <c r="D39" s="159">
        <v>5244.6079099999997</v>
      </c>
      <c r="E39" s="159">
        <v>5719.3505859999996</v>
      </c>
      <c r="F39" s="159">
        <v>5766.2695309999999</v>
      </c>
      <c r="G39" s="159">
        <v>5841.5288090000004</v>
      </c>
      <c r="H39" s="159">
        <v>5976.5815430000002</v>
      </c>
      <c r="I39" s="159">
        <v>5976.5</v>
      </c>
      <c r="J39" s="159">
        <v>5906.7368159999996</v>
      </c>
      <c r="K39" s="159">
        <v>6007.6191410000001</v>
      </c>
      <c r="L39" s="159">
        <v>6081.8935549999997</v>
      </c>
      <c r="M39" s="159">
        <v>6207.7177730000003</v>
      </c>
      <c r="N39" s="159">
        <v>6282.7299800000001</v>
      </c>
      <c r="O39" s="159">
        <v>6342.0874020000001</v>
      </c>
      <c r="P39" s="159">
        <v>6404.8002930000002</v>
      </c>
      <c r="Q39" s="159">
        <v>6462.6274409999996</v>
      </c>
      <c r="R39" s="159">
        <v>6459.8349609999996</v>
      </c>
      <c r="S39" s="159">
        <v>6433.8125</v>
      </c>
      <c r="T39" s="159">
        <v>6431.7397460000002</v>
      </c>
      <c r="U39" s="159">
        <v>6450.5102539999998</v>
      </c>
      <c r="V39" s="159">
        <v>6419.7631840000004</v>
      </c>
      <c r="W39" s="159">
        <v>6417.6757809999999</v>
      </c>
      <c r="X39" s="159">
        <v>6445.8256840000004</v>
      </c>
      <c r="Y39" s="159">
        <v>6475.1210940000001</v>
      </c>
      <c r="Z39" s="159">
        <v>6447.5478519999997</v>
      </c>
      <c r="AA39" s="159">
        <v>6437.4746089999999</v>
      </c>
      <c r="AB39" s="159">
        <v>6456.546875</v>
      </c>
      <c r="AC39" s="159">
        <v>6473.6435549999997</v>
      </c>
      <c r="AD39" s="159">
        <v>6466.6645509999998</v>
      </c>
      <c r="AE39" s="159">
        <v>6452.482422</v>
      </c>
      <c r="AF39" s="159">
        <v>6390.6142579999996</v>
      </c>
      <c r="AG39" s="159">
        <v>6325.5942379999997</v>
      </c>
      <c r="AH39" s="156">
        <v>8.6379999999999998E-3</v>
      </c>
    </row>
    <row r="40" spans="1:34">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row>
    <row r="41" spans="1:34" ht="36.75">
      <c r="A41" s="147"/>
      <c r="B41" s="153" t="s">
        <v>2381</v>
      </c>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row>
    <row r="42" spans="1:34" ht="48.75">
      <c r="A42" s="147"/>
      <c r="B42" s="153" t="s">
        <v>2329</v>
      </c>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row>
    <row r="43" spans="1:34" ht="36.75">
      <c r="A43" s="150" t="s">
        <v>2382</v>
      </c>
      <c r="B43" s="154" t="s">
        <v>501</v>
      </c>
      <c r="C43" s="158">
        <v>6408.5224609999996</v>
      </c>
      <c r="D43" s="158">
        <v>7185.0566410000001</v>
      </c>
      <c r="E43" s="158">
        <v>7424.701172</v>
      </c>
      <c r="F43" s="158">
        <v>7469.1352539999998</v>
      </c>
      <c r="G43" s="158">
        <v>7633.5102539999998</v>
      </c>
      <c r="H43" s="158">
        <v>7761.2216799999997</v>
      </c>
      <c r="I43" s="158">
        <v>7639.6606449999999</v>
      </c>
      <c r="J43" s="158">
        <v>7503.2719729999999</v>
      </c>
      <c r="K43" s="158">
        <v>7467.1147460000002</v>
      </c>
      <c r="L43" s="158">
        <v>7429.5166019999997</v>
      </c>
      <c r="M43" s="158">
        <v>7310.6245120000003</v>
      </c>
      <c r="N43" s="158">
        <v>7288.7548829999996</v>
      </c>
      <c r="O43" s="158">
        <v>7213.5971680000002</v>
      </c>
      <c r="P43" s="158">
        <v>7185.9228519999997</v>
      </c>
      <c r="Q43" s="158">
        <v>7162.2749020000001</v>
      </c>
      <c r="R43" s="158">
        <v>7095.2290039999998</v>
      </c>
      <c r="S43" s="158">
        <v>7005.3701170000004</v>
      </c>
      <c r="T43" s="158">
        <v>6941.8193359999996</v>
      </c>
      <c r="U43" s="158">
        <v>6888.7006840000004</v>
      </c>
      <c r="V43" s="158">
        <v>6839.6591799999997</v>
      </c>
      <c r="W43" s="158">
        <v>6765.9721680000002</v>
      </c>
      <c r="X43" s="158">
        <v>6744.3540039999998</v>
      </c>
      <c r="Y43" s="158">
        <v>6748.4692379999997</v>
      </c>
      <c r="Z43" s="158">
        <v>6700.8515619999998</v>
      </c>
      <c r="AA43" s="158">
        <v>6688.7104490000002</v>
      </c>
      <c r="AB43" s="158">
        <v>6739.0751950000003</v>
      </c>
      <c r="AC43" s="158">
        <v>6720.875</v>
      </c>
      <c r="AD43" s="158">
        <v>6707.8442379999997</v>
      </c>
      <c r="AE43" s="158">
        <v>6686.3325199999999</v>
      </c>
      <c r="AF43" s="158">
        <v>6643.9101559999999</v>
      </c>
      <c r="AG43" s="158">
        <v>6590.1010740000002</v>
      </c>
      <c r="AH43" s="155">
        <v>9.3199999999999999E-4</v>
      </c>
    </row>
    <row r="44" spans="1:34" ht="24.75">
      <c r="A44" s="150" t="s">
        <v>2383</v>
      </c>
      <c r="B44" s="154" t="s">
        <v>503</v>
      </c>
      <c r="C44" s="158">
        <v>49.744373000000003</v>
      </c>
      <c r="D44" s="158">
        <v>89.708466000000001</v>
      </c>
      <c r="E44" s="158">
        <v>120.020889</v>
      </c>
      <c r="F44" s="158">
        <v>111.959602</v>
      </c>
      <c r="G44" s="158">
        <v>109.911125</v>
      </c>
      <c r="H44" s="158">
        <v>113.089142</v>
      </c>
      <c r="I44" s="158">
        <v>110.804047</v>
      </c>
      <c r="J44" s="158">
        <v>109.545113</v>
      </c>
      <c r="K44" s="158">
        <v>112.08459499999999</v>
      </c>
      <c r="L44" s="158">
        <v>114.391075</v>
      </c>
      <c r="M44" s="158">
        <v>117.63983899999999</v>
      </c>
      <c r="N44" s="158">
        <v>117.84886899999999</v>
      </c>
      <c r="O44" s="158">
        <v>119.444191</v>
      </c>
      <c r="P44" s="158">
        <v>120.51546500000001</v>
      </c>
      <c r="Q44" s="158">
        <v>122.86777499999999</v>
      </c>
      <c r="R44" s="158">
        <v>123.446648</v>
      </c>
      <c r="S44" s="158">
        <v>123.928246</v>
      </c>
      <c r="T44" s="158">
        <v>123.312515</v>
      </c>
      <c r="U44" s="158">
        <v>123.934303</v>
      </c>
      <c r="V44" s="158">
        <v>123.687637</v>
      </c>
      <c r="W44" s="158">
        <v>123.064903</v>
      </c>
      <c r="X44" s="158">
        <v>123.14502</v>
      </c>
      <c r="Y44" s="158">
        <v>123.713554</v>
      </c>
      <c r="Z44" s="158">
        <v>122.12043799999999</v>
      </c>
      <c r="AA44" s="158">
        <v>122.7603</v>
      </c>
      <c r="AB44" s="158">
        <v>122.474205</v>
      </c>
      <c r="AC44" s="158">
        <v>123.04613500000001</v>
      </c>
      <c r="AD44" s="158">
        <v>121.72702</v>
      </c>
      <c r="AE44" s="158">
        <v>123.278831</v>
      </c>
      <c r="AF44" s="158">
        <v>120.612724</v>
      </c>
      <c r="AG44" s="158">
        <v>119.847504</v>
      </c>
      <c r="AH44" s="155">
        <v>2.9745000000000001E-2</v>
      </c>
    </row>
    <row r="45" spans="1:34" ht="48.75">
      <c r="A45" s="150" t="s">
        <v>2384</v>
      </c>
      <c r="B45" s="154" t="s">
        <v>2333</v>
      </c>
      <c r="C45" s="158">
        <v>6458.2666019999997</v>
      </c>
      <c r="D45" s="158">
        <v>7274.7651370000003</v>
      </c>
      <c r="E45" s="158">
        <v>7544.7221680000002</v>
      </c>
      <c r="F45" s="158">
        <v>7581.0947269999997</v>
      </c>
      <c r="G45" s="158">
        <v>7743.4213870000003</v>
      </c>
      <c r="H45" s="158">
        <v>7874.3110349999997</v>
      </c>
      <c r="I45" s="158">
        <v>7750.4648440000001</v>
      </c>
      <c r="J45" s="158">
        <v>7612.8168949999999</v>
      </c>
      <c r="K45" s="158">
        <v>7579.1992190000001</v>
      </c>
      <c r="L45" s="158">
        <v>7543.9077150000003</v>
      </c>
      <c r="M45" s="158">
        <v>7428.2641599999997</v>
      </c>
      <c r="N45" s="158">
        <v>7406.6035160000001</v>
      </c>
      <c r="O45" s="158">
        <v>7333.0415039999998</v>
      </c>
      <c r="P45" s="158">
        <v>7306.4384769999997</v>
      </c>
      <c r="Q45" s="158">
        <v>7285.142578</v>
      </c>
      <c r="R45" s="158">
        <v>7218.6757809999999</v>
      </c>
      <c r="S45" s="158">
        <v>7129.2983400000003</v>
      </c>
      <c r="T45" s="158">
        <v>7065.1318359999996</v>
      </c>
      <c r="U45" s="158">
        <v>7012.6347660000001</v>
      </c>
      <c r="V45" s="158">
        <v>6963.3466799999997</v>
      </c>
      <c r="W45" s="158">
        <v>6889.0371089999999</v>
      </c>
      <c r="X45" s="158">
        <v>6867.4990230000003</v>
      </c>
      <c r="Y45" s="158">
        <v>6872.1826170000004</v>
      </c>
      <c r="Z45" s="158">
        <v>6822.9721680000002</v>
      </c>
      <c r="AA45" s="158">
        <v>6811.470703</v>
      </c>
      <c r="AB45" s="158">
        <v>6861.5493159999996</v>
      </c>
      <c r="AC45" s="158">
        <v>6843.9208980000003</v>
      </c>
      <c r="AD45" s="158">
        <v>6829.5712890000004</v>
      </c>
      <c r="AE45" s="158">
        <v>6809.611328</v>
      </c>
      <c r="AF45" s="158">
        <v>6764.5229490000002</v>
      </c>
      <c r="AG45" s="158">
        <v>6709.9487300000001</v>
      </c>
      <c r="AH45" s="155">
        <v>1.2750000000000001E-3</v>
      </c>
    </row>
    <row r="46" spans="1:34">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row>
    <row r="47" spans="1:34" ht="48.75">
      <c r="A47" s="147"/>
      <c r="B47" s="153" t="s">
        <v>2334</v>
      </c>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row>
    <row r="48" spans="1:34" ht="36.75">
      <c r="A48" s="150" t="s">
        <v>2385</v>
      </c>
      <c r="B48" s="154" t="s">
        <v>508</v>
      </c>
      <c r="C48" s="158">
        <v>648.88983199999996</v>
      </c>
      <c r="D48" s="158">
        <v>663.12573199999997</v>
      </c>
      <c r="E48" s="158">
        <v>687.06140100000005</v>
      </c>
      <c r="F48" s="158">
        <v>691.783997</v>
      </c>
      <c r="G48" s="158">
        <v>707.40197799999999</v>
      </c>
      <c r="H48" s="158">
        <v>719.83032200000002</v>
      </c>
      <c r="I48" s="158">
        <v>711.64556900000002</v>
      </c>
      <c r="J48" s="158">
        <v>700.59857199999999</v>
      </c>
      <c r="K48" s="158">
        <v>698.67279099999996</v>
      </c>
      <c r="L48" s="158">
        <v>696.44714399999998</v>
      </c>
      <c r="M48" s="158">
        <v>687.25628700000004</v>
      </c>
      <c r="N48" s="158">
        <v>686.59509300000002</v>
      </c>
      <c r="O48" s="158">
        <v>681.36633300000005</v>
      </c>
      <c r="P48" s="158">
        <v>679.99389599999995</v>
      </c>
      <c r="Q48" s="158">
        <v>679.82959000000005</v>
      </c>
      <c r="R48" s="158">
        <v>675.17590299999995</v>
      </c>
      <c r="S48" s="158">
        <v>668.28521699999999</v>
      </c>
      <c r="T48" s="158">
        <v>663.65826400000003</v>
      </c>
      <c r="U48" s="158">
        <v>660.22979699999996</v>
      </c>
      <c r="V48" s="158">
        <v>656.81341599999996</v>
      </c>
      <c r="W48" s="158">
        <v>651.25451699999996</v>
      </c>
      <c r="X48" s="158">
        <v>650.31561299999998</v>
      </c>
      <c r="Y48" s="158">
        <v>651.75494400000002</v>
      </c>
      <c r="Z48" s="158">
        <v>648.14446999999996</v>
      </c>
      <c r="AA48" s="158">
        <v>647.927368</v>
      </c>
      <c r="AB48" s="158">
        <v>653.58477800000003</v>
      </c>
      <c r="AC48" s="158">
        <v>653.07488999999998</v>
      </c>
      <c r="AD48" s="158">
        <v>652.774902</v>
      </c>
      <c r="AE48" s="158">
        <v>651.83746299999996</v>
      </c>
      <c r="AF48" s="158">
        <v>648.63562000000002</v>
      </c>
      <c r="AG48" s="158">
        <v>644.45605499999999</v>
      </c>
      <c r="AH48" s="155">
        <v>-2.2900000000000001E-4</v>
      </c>
    </row>
    <row r="49" spans="1:34" ht="36.75">
      <c r="A49" s="150" t="s">
        <v>2386</v>
      </c>
      <c r="B49" s="154" t="s">
        <v>510</v>
      </c>
      <c r="C49" s="158">
        <v>0</v>
      </c>
      <c r="D49" s="158">
        <v>0</v>
      </c>
      <c r="E49" s="158">
        <v>0</v>
      </c>
      <c r="F49" s="158">
        <v>0</v>
      </c>
      <c r="G49" s="158">
        <v>0</v>
      </c>
      <c r="H49" s="158">
        <v>0</v>
      </c>
      <c r="I49" s="158">
        <v>0</v>
      </c>
      <c r="J49" s="158">
        <v>0</v>
      </c>
      <c r="K49" s="158">
        <v>0</v>
      </c>
      <c r="L49" s="158">
        <v>0</v>
      </c>
      <c r="M49" s="158">
        <v>0</v>
      </c>
      <c r="N49" s="158">
        <v>0</v>
      </c>
      <c r="O49" s="158">
        <v>0</v>
      </c>
      <c r="P49" s="158">
        <v>0</v>
      </c>
      <c r="Q49" s="158">
        <v>0</v>
      </c>
      <c r="R49" s="158">
        <v>0</v>
      </c>
      <c r="S49" s="158">
        <v>0</v>
      </c>
      <c r="T49" s="158">
        <v>0</v>
      </c>
      <c r="U49" s="158">
        <v>0</v>
      </c>
      <c r="V49" s="158">
        <v>0</v>
      </c>
      <c r="W49" s="158">
        <v>0</v>
      </c>
      <c r="X49" s="158">
        <v>0</v>
      </c>
      <c r="Y49" s="158">
        <v>0</v>
      </c>
      <c r="Z49" s="158">
        <v>0</v>
      </c>
      <c r="AA49" s="158">
        <v>0</v>
      </c>
      <c r="AB49" s="158">
        <v>0</v>
      </c>
      <c r="AC49" s="158">
        <v>0</v>
      </c>
      <c r="AD49" s="158">
        <v>0</v>
      </c>
      <c r="AE49" s="158">
        <v>0</v>
      </c>
      <c r="AF49" s="158">
        <v>0</v>
      </c>
      <c r="AG49" s="158">
        <v>0</v>
      </c>
      <c r="AH49" s="155" t="s">
        <v>2263</v>
      </c>
    </row>
    <row r="50" spans="1:34" ht="36.75">
      <c r="A50" s="150" t="s">
        <v>2387</v>
      </c>
      <c r="B50" s="154" t="s">
        <v>512</v>
      </c>
      <c r="C50" s="158">
        <v>11.144147</v>
      </c>
      <c r="D50" s="158">
        <v>12.629580000000001</v>
      </c>
      <c r="E50" s="158">
        <v>13.753353000000001</v>
      </c>
      <c r="F50" s="158">
        <v>14.602449</v>
      </c>
      <c r="G50" s="158">
        <v>17.315774999999999</v>
      </c>
      <c r="H50" s="158">
        <v>19.958366000000002</v>
      </c>
      <c r="I50" s="158">
        <v>23.024767000000001</v>
      </c>
      <c r="J50" s="158">
        <v>25.795041999999999</v>
      </c>
      <c r="K50" s="158">
        <v>29.764692</v>
      </c>
      <c r="L50" s="158">
        <v>34.155791999999998</v>
      </c>
      <c r="M50" s="158">
        <v>38.60651</v>
      </c>
      <c r="N50" s="158">
        <v>43.773113000000002</v>
      </c>
      <c r="O50" s="158">
        <v>49.244002999999999</v>
      </c>
      <c r="P50" s="158">
        <v>55.012298999999999</v>
      </c>
      <c r="Q50" s="158">
        <v>60.930939000000002</v>
      </c>
      <c r="R50" s="158">
        <v>66.333611000000005</v>
      </c>
      <c r="S50" s="158">
        <v>71.366889999999998</v>
      </c>
      <c r="T50" s="158">
        <v>76.428512999999995</v>
      </c>
      <c r="U50" s="158">
        <v>81.470573000000002</v>
      </c>
      <c r="V50" s="158">
        <v>86.125602999999998</v>
      </c>
      <c r="W50" s="158">
        <v>90.597267000000002</v>
      </c>
      <c r="X50" s="158">
        <v>95.247887000000006</v>
      </c>
      <c r="Y50" s="158">
        <v>100.152557</v>
      </c>
      <c r="Z50" s="158">
        <v>104.270996</v>
      </c>
      <c r="AA50" s="158">
        <v>108.785347</v>
      </c>
      <c r="AB50" s="158">
        <v>114.17627</v>
      </c>
      <c r="AC50" s="158">
        <v>118.93710299999999</v>
      </c>
      <c r="AD50" s="158">
        <v>123.506653</v>
      </c>
      <c r="AE50" s="158">
        <v>128.099243</v>
      </c>
      <c r="AF50" s="158">
        <v>132.087692</v>
      </c>
      <c r="AG50" s="158">
        <v>135.97598300000001</v>
      </c>
      <c r="AH50" s="155">
        <v>8.6960999999999997E-2</v>
      </c>
    </row>
    <row r="51" spans="1:34" ht="36.75">
      <c r="A51" s="150" t="s">
        <v>2388</v>
      </c>
      <c r="B51" s="154" t="s">
        <v>514</v>
      </c>
      <c r="C51" s="158">
        <v>26.088175</v>
      </c>
      <c r="D51" s="158">
        <v>31.49699</v>
      </c>
      <c r="E51" s="158">
        <v>36.169066999999998</v>
      </c>
      <c r="F51" s="158">
        <v>41.026618999999997</v>
      </c>
      <c r="G51" s="158">
        <v>47.086849000000001</v>
      </c>
      <c r="H51" s="158">
        <v>51.165543</v>
      </c>
      <c r="I51" s="158">
        <v>54.421042999999997</v>
      </c>
      <c r="J51" s="158">
        <v>59.169071000000002</v>
      </c>
      <c r="K51" s="158">
        <v>67.692397999999997</v>
      </c>
      <c r="L51" s="158">
        <v>77.479309000000001</v>
      </c>
      <c r="M51" s="158">
        <v>91.313393000000005</v>
      </c>
      <c r="N51" s="158">
        <v>105.544388</v>
      </c>
      <c r="O51" s="158">
        <v>122.17802399999999</v>
      </c>
      <c r="P51" s="158">
        <v>139.53114299999999</v>
      </c>
      <c r="Q51" s="158">
        <v>158.38713100000001</v>
      </c>
      <c r="R51" s="158">
        <v>177.17091400000001</v>
      </c>
      <c r="S51" s="158">
        <v>196.05349699999999</v>
      </c>
      <c r="T51" s="158">
        <v>215.949951</v>
      </c>
      <c r="U51" s="158">
        <v>237.019836</v>
      </c>
      <c r="V51" s="158">
        <v>256.04492199999999</v>
      </c>
      <c r="W51" s="158">
        <v>276.55929600000002</v>
      </c>
      <c r="X51" s="158">
        <v>291.86279300000001</v>
      </c>
      <c r="Y51" s="158">
        <v>306.84039300000001</v>
      </c>
      <c r="Z51" s="158">
        <v>320.15798999999998</v>
      </c>
      <c r="AA51" s="158">
        <v>334.28930700000001</v>
      </c>
      <c r="AB51" s="158">
        <v>350.45428500000003</v>
      </c>
      <c r="AC51" s="158">
        <v>368.29244999999997</v>
      </c>
      <c r="AD51" s="158">
        <v>384.65597500000001</v>
      </c>
      <c r="AE51" s="158">
        <v>402.00198399999999</v>
      </c>
      <c r="AF51" s="158">
        <v>417.066284</v>
      </c>
      <c r="AG51" s="158">
        <v>432.61697400000003</v>
      </c>
      <c r="AH51" s="155">
        <v>9.8133999999999999E-2</v>
      </c>
    </row>
    <row r="52" spans="1:34" ht="36.75">
      <c r="A52" s="150" t="s">
        <v>2389</v>
      </c>
      <c r="B52" s="154" t="s">
        <v>516</v>
      </c>
      <c r="C52" s="158">
        <v>3.729257</v>
      </c>
      <c r="D52" s="158">
        <v>4.1208099999999996</v>
      </c>
      <c r="E52" s="158">
        <v>4.2699119999999997</v>
      </c>
      <c r="F52" s="158">
        <v>4.3822130000000001</v>
      </c>
      <c r="G52" s="158">
        <v>4.656352</v>
      </c>
      <c r="H52" s="158">
        <v>4.7799659999999999</v>
      </c>
      <c r="I52" s="158">
        <v>4.8221999999999996</v>
      </c>
      <c r="J52" s="158">
        <v>5.3459529999999997</v>
      </c>
      <c r="K52" s="158">
        <v>6.0354919999999996</v>
      </c>
      <c r="L52" s="158">
        <v>6.7699639999999999</v>
      </c>
      <c r="M52" s="158">
        <v>7.5069419999999996</v>
      </c>
      <c r="N52" s="158">
        <v>8.3096770000000006</v>
      </c>
      <c r="O52" s="158">
        <v>9.1142620000000001</v>
      </c>
      <c r="P52" s="158">
        <v>9.934768</v>
      </c>
      <c r="Q52" s="158">
        <v>10.775802000000001</v>
      </c>
      <c r="R52" s="158">
        <v>11.544881999999999</v>
      </c>
      <c r="S52" s="158">
        <v>12.374885000000001</v>
      </c>
      <c r="T52" s="158">
        <v>13.379994</v>
      </c>
      <c r="U52" s="158">
        <v>14.542327999999999</v>
      </c>
      <c r="V52" s="158">
        <v>15.809163</v>
      </c>
      <c r="W52" s="158">
        <v>17.268336999999999</v>
      </c>
      <c r="X52" s="158">
        <v>18.958956000000001</v>
      </c>
      <c r="Y52" s="158">
        <v>20.939558000000002</v>
      </c>
      <c r="Z52" s="158">
        <v>23.056549</v>
      </c>
      <c r="AA52" s="158">
        <v>25.580815999999999</v>
      </c>
      <c r="AB52" s="158">
        <v>28.748137</v>
      </c>
      <c r="AC52" s="158">
        <v>32.390408000000001</v>
      </c>
      <c r="AD52" s="158">
        <v>36.532744999999998</v>
      </c>
      <c r="AE52" s="158">
        <v>41.343696999999999</v>
      </c>
      <c r="AF52" s="158">
        <v>46.651660999999997</v>
      </c>
      <c r="AG52" s="158">
        <v>52.716411999999998</v>
      </c>
      <c r="AH52" s="155">
        <v>9.2305999999999999E-2</v>
      </c>
    </row>
    <row r="53" spans="1:34" ht="36.75">
      <c r="A53" s="150" t="s">
        <v>2390</v>
      </c>
      <c r="B53" s="154" t="s">
        <v>518</v>
      </c>
      <c r="C53" s="158">
        <v>20.690683</v>
      </c>
      <c r="D53" s="158">
        <v>24.874731000000001</v>
      </c>
      <c r="E53" s="158">
        <v>24.775227000000001</v>
      </c>
      <c r="F53" s="158">
        <v>22.785467000000001</v>
      </c>
      <c r="G53" s="158">
        <v>21.191223000000001</v>
      </c>
      <c r="H53" s="158">
        <v>38.792758999999997</v>
      </c>
      <c r="I53" s="158">
        <v>113.801331</v>
      </c>
      <c r="J53" s="158">
        <v>132.550354</v>
      </c>
      <c r="K53" s="158">
        <v>134.48503099999999</v>
      </c>
      <c r="L53" s="158">
        <v>134.530945</v>
      </c>
      <c r="M53" s="158">
        <v>136.68850699999999</v>
      </c>
      <c r="N53" s="158">
        <v>139.98730499999999</v>
      </c>
      <c r="O53" s="158">
        <v>144.20848100000001</v>
      </c>
      <c r="P53" s="158">
        <v>148.17008999999999</v>
      </c>
      <c r="Q53" s="158">
        <v>151.88658100000001</v>
      </c>
      <c r="R53" s="158">
        <v>154.254761</v>
      </c>
      <c r="S53" s="158">
        <v>155.758194</v>
      </c>
      <c r="T53" s="158">
        <v>157.419601</v>
      </c>
      <c r="U53" s="158">
        <v>159.19101000000001</v>
      </c>
      <c r="V53" s="158">
        <v>159.81411700000001</v>
      </c>
      <c r="W53" s="158">
        <v>160.44781499999999</v>
      </c>
      <c r="X53" s="158">
        <v>160.774216</v>
      </c>
      <c r="Y53" s="158">
        <v>161.11793499999999</v>
      </c>
      <c r="Z53" s="158">
        <v>160.284302</v>
      </c>
      <c r="AA53" s="158">
        <v>159.79934700000001</v>
      </c>
      <c r="AB53" s="158">
        <v>160.21366900000001</v>
      </c>
      <c r="AC53" s="158">
        <v>160.21481299999999</v>
      </c>
      <c r="AD53" s="158">
        <v>159.499741</v>
      </c>
      <c r="AE53" s="158">
        <v>158.72482299999999</v>
      </c>
      <c r="AF53" s="158">
        <v>156.914917</v>
      </c>
      <c r="AG53" s="158">
        <v>154.915604</v>
      </c>
      <c r="AH53" s="155">
        <v>6.9408999999999998E-2</v>
      </c>
    </row>
    <row r="54" spans="1:34" ht="36.75">
      <c r="A54" s="150" t="s">
        <v>2391</v>
      </c>
      <c r="B54" s="154" t="s">
        <v>520</v>
      </c>
      <c r="C54" s="158">
        <v>0</v>
      </c>
      <c r="D54" s="158">
        <v>0</v>
      </c>
      <c r="E54" s="158">
        <v>0</v>
      </c>
      <c r="F54" s="158">
        <v>0</v>
      </c>
      <c r="G54" s="158">
        <v>0</v>
      </c>
      <c r="H54" s="158">
        <v>0</v>
      </c>
      <c r="I54" s="158">
        <v>0</v>
      </c>
      <c r="J54" s="158">
        <v>0</v>
      </c>
      <c r="K54" s="158">
        <v>0</v>
      </c>
      <c r="L54" s="158">
        <v>0</v>
      </c>
      <c r="M54" s="158">
        <v>0</v>
      </c>
      <c r="N54" s="158">
        <v>0</v>
      </c>
      <c r="O54" s="158">
        <v>0</v>
      </c>
      <c r="P54" s="158">
        <v>0</v>
      </c>
      <c r="Q54" s="158">
        <v>0</v>
      </c>
      <c r="R54" s="158">
        <v>0</v>
      </c>
      <c r="S54" s="158">
        <v>0</v>
      </c>
      <c r="T54" s="158">
        <v>0</v>
      </c>
      <c r="U54" s="158">
        <v>0</v>
      </c>
      <c r="V54" s="158">
        <v>0</v>
      </c>
      <c r="W54" s="158">
        <v>0</v>
      </c>
      <c r="X54" s="158">
        <v>0</v>
      </c>
      <c r="Y54" s="158">
        <v>0</v>
      </c>
      <c r="Z54" s="158">
        <v>0</v>
      </c>
      <c r="AA54" s="158">
        <v>0</v>
      </c>
      <c r="AB54" s="158">
        <v>0</v>
      </c>
      <c r="AC54" s="158">
        <v>0</v>
      </c>
      <c r="AD54" s="158">
        <v>0</v>
      </c>
      <c r="AE54" s="158">
        <v>0</v>
      </c>
      <c r="AF54" s="158">
        <v>0</v>
      </c>
      <c r="AG54" s="158">
        <v>0</v>
      </c>
      <c r="AH54" s="155" t="s">
        <v>2263</v>
      </c>
    </row>
    <row r="55" spans="1:34" ht="36.75">
      <c r="A55" s="150" t="s">
        <v>2392</v>
      </c>
      <c r="B55" s="154" t="s">
        <v>522</v>
      </c>
      <c r="C55" s="158">
        <v>216.24440000000001</v>
      </c>
      <c r="D55" s="158">
        <v>256.55926499999998</v>
      </c>
      <c r="E55" s="158">
        <v>273.68283100000002</v>
      </c>
      <c r="F55" s="158">
        <v>281.26568600000002</v>
      </c>
      <c r="G55" s="158">
        <v>293.692657</v>
      </c>
      <c r="H55" s="158">
        <v>307.147064</v>
      </c>
      <c r="I55" s="158">
        <v>357.38864100000001</v>
      </c>
      <c r="J55" s="158">
        <v>379.94955399999998</v>
      </c>
      <c r="K55" s="158">
        <v>394.04684400000002</v>
      </c>
      <c r="L55" s="158">
        <v>405.300659</v>
      </c>
      <c r="M55" s="158">
        <v>419.66336100000001</v>
      </c>
      <c r="N55" s="158">
        <v>434.449005</v>
      </c>
      <c r="O55" s="158">
        <v>448.684662</v>
      </c>
      <c r="P55" s="158">
        <v>463.21807899999999</v>
      </c>
      <c r="Q55" s="158">
        <v>478.43856799999998</v>
      </c>
      <c r="R55" s="158">
        <v>490.15411399999999</v>
      </c>
      <c r="S55" s="158">
        <v>500.32626299999998</v>
      </c>
      <c r="T55" s="158">
        <v>511.72976699999998</v>
      </c>
      <c r="U55" s="158">
        <v>524.18322799999999</v>
      </c>
      <c r="V55" s="158">
        <v>534.285889</v>
      </c>
      <c r="W55" s="158">
        <v>545.19158900000002</v>
      </c>
      <c r="X55" s="158">
        <v>557.540527</v>
      </c>
      <c r="Y55" s="158">
        <v>571.43383800000004</v>
      </c>
      <c r="Z55" s="158">
        <v>581.23870799999997</v>
      </c>
      <c r="AA55" s="158">
        <v>593.51873799999998</v>
      </c>
      <c r="AB55" s="158">
        <v>610.524902</v>
      </c>
      <c r="AC55" s="158">
        <v>625.59362799999997</v>
      </c>
      <c r="AD55" s="158">
        <v>638.91766399999995</v>
      </c>
      <c r="AE55" s="158">
        <v>652.74987799999997</v>
      </c>
      <c r="AF55" s="158">
        <v>663.15832499999999</v>
      </c>
      <c r="AG55" s="158">
        <v>673.53716999999995</v>
      </c>
      <c r="AH55" s="155">
        <v>3.8596999999999999E-2</v>
      </c>
    </row>
    <row r="56" spans="1:34" ht="24.75">
      <c r="A56" s="150" t="s">
        <v>2393</v>
      </c>
      <c r="B56" s="154" t="s">
        <v>524</v>
      </c>
      <c r="C56" s="158">
        <v>0.86397100000000004</v>
      </c>
      <c r="D56" s="158">
        <v>0.98121700000000001</v>
      </c>
      <c r="E56" s="158">
        <v>1.038195</v>
      </c>
      <c r="F56" s="158">
        <v>1.0728439999999999</v>
      </c>
      <c r="G56" s="158">
        <v>1.1227510000000001</v>
      </c>
      <c r="H56" s="158">
        <v>1.1639349999999999</v>
      </c>
      <c r="I56" s="158">
        <v>1.1699379999999999</v>
      </c>
      <c r="J56" s="158">
        <v>1.159036</v>
      </c>
      <c r="K56" s="158">
        <v>1.162577</v>
      </c>
      <c r="L56" s="158">
        <v>1.160523</v>
      </c>
      <c r="M56" s="158">
        <v>1.153715</v>
      </c>
      <c r="N56" s="158">
        <v>1.1571229999999999</v>
      </c>
      <c r="O56" s="158">
        <v>1.1569780000000001</v>
      </c>
      <c r="P56" s="158">
        <v>1.160291</v>
      </c>
      <c r="Q56" s="158">
        <v>1.1662349999999999</v>
      </c>
      <c r="R56" s="158">
        <v>1.1654899999999999</v>
      </c>
      <c r="S56" s="158">
        <v>1.161402</v>
      </c>
      <c r="T56" s="158">
        <v>1.1605300000000001</v>
      </c>
      <c r="U56" s="158">
        <v>1.1629640000000001</v>
      </c>
      <c r="V56" s="158">
        <v>1.162334</v>
      </c>
      <c r="W56" s="158">
        <v>1.162328</v>
      </c>
      <c r="X56" s="158">
        <v>1.167978</v>
      </c>
      <c r="Y56" s="158">
        <v>1.177076</v>
      </c>
      <c r="Z56" s="158">
        <v>1.17723</v>
      </c>
      <c r="AA56" s="158">
        <v>1.1828240000000001</v>
      </c>
      <c r="AB56" s="158">
        <v>1.1966699999999999</v>
      </c>
      <c r="AC56" s="158">
        <v>1.2053050000000001</v>
      </c>
      <c r="AD56" s="158">
        <v>1.211015</v>
      </c>
      <c r="AE56" s="158">
        <v>1.2165779999999999</v>
      </c>
      <c r="AF56" s="158">
        <v>1.215892</v>
      </c>
      <c r="AG56" s="158">
        <v>1.2149700000000001</v>
      </c>
      <c r="AH56" s="155">
        <v>1.1429E-2</v>
      </c>
    </row>
    <row r="57" spans="1:34" ht="36.75">
      <c r="A57" s="150" t="s">
        <v>2394</v>
      </c>
      <c r="B57" s="154" t="s">
        <v>526</v>
      </c>
      <c r="C57" s="158">
        <v>4.7122159999999997</v>
      </c>
      <c r="D57" s="158">
        <v>5.2775990000000004</v>
      </c>
      <c r="E57" s="158">
        <v>5.4807880000000004</v>
      </c>
      <c r="F57" s="158">
        <v>5.5154290000000001</v>
      </c>
      <c r="G57" s="158">
        <v>5.6424919999999998</v>
      </c>
      <c r="H57" s="158">
        <v>5.7590880000000002</v>
      </c>
      <c r="I57" s="158">
        <v>5.7592129999999999</v>
      </c>
      <c r="J57" s="158">
        <v>5.6962409999999997</v>
      </c>
      <c r="K57" s="158">
        <v>5.6934589999999998</v>
      </c>
      <c r="L57" s="158">
        <v>5.6869459999999998</v>
      </c>
      <c r="M57" s="158">
        <v>5.6307739999999997</v>
      </c>
      <c r="N57" s="158">
        <v>5.6413729999999997</v>
      </c>
      <c r="O57" s="158">
        <v>5.6185910000000003</v>
      </c>
      <c r="P57" s="158">
        <v>5.6284169999999998</v>
      </c>
      <c r="Q57" s="158">
        <v>5.6440799999999998</v>
      </c>
      <c r="R57" s="158">
        <v>5.6243429999999996</v>
      </c>
      <c r="S57" s="158">
        <v>5.586983</v>
      </c>
      <c r="T57" s="158">
        <v>5.5689019999999996</v>
      </c>
      <c r="U57" s="158">
        <v>5.5608329999999997</v>
      </c>
      <c r="V57" s="158">
        <v>5.5503390000000001</v>
      </c>
      <c r="W57" s="158">
        <v>5.5251140000000003</v>
      </c>
      <c r="X57" s="158">
        <v>5.5337529999999999</v>
      </c>
      <c r="Y57" s="158">
        <v>5.5616950000000003</v>
      </c>
      <c r="Z57" s="158">
        <v>5.5470620000000004</v>
      </c>
      <c r="AA57" s="158">
        <v>5.5613979999999996</v>
      </c>
      <c r="AB57" s="158">
        <v>5.6243559999999997</v>
      </c>
      <c r="AC57" s="158">
        <v>5.6409630000000002</v>
      </c>
      <c r="AD57" s="158">
        <v>5.6565149999999997</v>
      </c>
      <c r="AE57" s="158">
        <v>5.6697839999999999</v>
      </c>
      <c r="AF57" s="158">
        <v>5.6604299999999999</v>
      </c>
      <c r="AG57" s="158">
        <v>5.6453470000000001</v>
      </c>
      <c r="AH57" s="155">
        <v>6.0410000000000004E-3</v>
      </c>
    </row>
    <row r="58" spans="1:34" ht="24.75">
      <c r="A58" s="150" t="s">
        <v>2395</v>
      </c>
      <c r="B58" s="154" t="s">
        <v>528</v>
      </c>
      <c r="C58" s="158">
        <v>0.895258</v>
      </c>
      <c r="D58" s="158">
        <v>1.0446470000000001</v>
      </c>
      <c r="E58" s="158">
        <v>1.095701</v>
      </c>
      <c r="F58" s="158">
        <v>1.117381</v>
      </c>
      <c r="G58" s="158">
        <v>1.148169</v>
      </c>
      <c r="H58" s="158">
        <v>1.1850940000000001</v>
      </c>
      <c r="I58" s="158">
        <v>1.1917789999999999</v>
      </c>
      <c r="J58" s="158">
        <v>1.1933860000000001</v>
      </c>
      <c r="K58" s="158">
        <v>1.211192</v>
      </c>
      <c r="L58" s="158">
        <v>1.226761</v>
      </c>
      <c r="M58" s="158">
        <v>1.239641</v>
      </c>
      <c r="N58" s="158">
        <v>1.2538929999999999</v>
      </c>
      <c r="O58" s="158">
        <v>1.2682</v>
      </c>
      <c r="P58" s="158">
        <v>1.2853810000000001</v>
      </c>
      <c r="Q58" s="158">
        <v>1.310775</v>
      </c>
      <c r="R58" s="158">
        <v>1.3274269999999999</v>
      </c>
      <c r="S58" s="158">
        <v>1.3394060000000001</v>
      </c>
      <c r="T58" s="158">
        <v>1.3572070000000001</v>
      </c>
      <c r="U58" s="158">
        <v>1.3807199999999999</v>
      </c>
      <c r="V58" s="158">
        <v>1.39619</v>
      </c>
      <c r="W58" s="158">
        <v>1.419365</v>
      </c>
      <c r="X58" s="158">
        <v>1.447722</v>
      </c>
      <c r="Y58" s="158">
        <v>1.4822029999999999</v>
      </c>
      <c r="Z58" s="158">
        <v>1.504184</v>
      </c>
      <c r="AA58" s="158">
        <v>1.5340670000000001</v>
      </c>
      <c r="AB58" s="158">
        <v>1.578713</v>
      </c>
      <c r="AC58" s="158">
        <v>1.621621</v>
      </c>
      <c r="AD58" s="158">
        <v>1.6548719999999999</v>
      </c>
      <c r="AE58" s="158">
        <v>1.6969959999999999</v>
      </c>
      <c r="AF58" s="158">
        <v>1.7264699999999999</v>
      </c>
      <c r="AG58" s="158">
        <v>1.758157</v>
      </c>
      <c r="AH58" s="155">
        <v>2.2752000000000001E-2</v>
      </c>
    </row>
    <row r="59" spans="1:34" ht="24.75">
      <c r="A59" s="150" t="s">
        <v>2396</v>
      </c>
      <c r="B59" s="154" t="s">
        <v>530</v>
      </c>
      <c r="C59" s="158">
        <v>3.0454479999999999</v>
      </c>
      <c r="D59" s="158">
        <v>3.4107370000000001</v>
      </c>
      <c r="E59" s="158">
        <v>3.5416530000000002</v>
      </c>
      <c r="F59" s="158">
        <v>3.5635720000000002</v>
      </c>
      <c r="G59" s="158">
        <v>3.645187</v>
      </c>
      <c r="H59" s="158">
        <v>3.720081</v>
      </c>
      <c r="I59" s="158">
        <v>3.7199409999999999</v>
      </c>
      <c r="J59" s="158">
        <v>3.6790319999999999</v>
      </c>
      <c r="K59" s="158">
        <v>3.6766429999999999</v>
      </c>
      <c r="L59" s="158">
        <v>3.6721249999999999</v>
      </c>
      <c r="M59" s="158">
        <v>3.6357089999999999</v>
      </c>
      <c r="N59" s="158">
        <v>3.6422819999999998</v>
      </c>
      <c r="O59" s="158">
        <v>3.6270769999999999</v>
      </c>
      <c r="P59" s="158">
        <v>3.6331259999999999</v>
      </c>
      <c r="Q59" s="158">
        <v>3.6428560000000001</v>
      </c>
      <c r="R59" s="158">
        <v>3.629766</v>
      </c>
      <c r="S59" s="158">
        <v>3.6052029999999999</v>
      </c>
      <c r="T59" s="158">
        <v>3.5930909999999998</v>
      </c>
      <c r="U59" s="158">
        <v>3.5873499999999998</v>
      </c>
      <c r="V59" s="158">
        <v>3.5803129999999999</v>
      </c>
      <c r="W59" s="158">
        <v>3.563326</v>
      </c>
      <c r="X59" s="158">
        <v>3.5683560000000001</v>
      </c>
      <c r="Y59" s="158">
        <v>3.585928</v>
      </c>
      <c r="Z59" s="158">
        <v>3.5760019999999999</v>
      </c>
      <c r="AA59" s="158">
        <v>3.5848409999999999</v>
      </c>
      <c r="AB59" s="158">
        <v>3.6253280000000001</v>
      </c>
      <c r="AC59" s="158">
        <v>3.6351849999999999</v>
      </c>
      <c r="AD59" s="158">
        <v>3.6447250000000002</v>
      </c>
      <c r="AE59" s="158">
        <v>3.6527400000000001</v>
      </c>
      <c r="AF59" s="158">
        <v>3.6464569999999998</v>
      </c>
      <c r="AG59" s="158">
        <v>3.636304</v>
      </c>
      <c r="AH59" s="155">
        <v>5.9280000000000001E-3</v>
      </c>
    </row>
    <row r="60" spans="1:34" ht="24.75">
      <c r="A60" s="150" t="s">
        <v>2397</v>
      </c>
      <c r="B60" s="154" t="s">
        <v>532</v>
      </c>
      <c r="C60" s="158">
        <v>0</v>
      </c>
      <c r="D60" s="158">
        <v>0</v>
      </c>
      <c r="E60" s="158">
        <v>0</v>
      </c>
      <c r="F60" s="158">
        <v>0</v>
      </c>
      <c r="G60" s="158">
        <v>0</v>
      </c>
      <c r="H60" s="158">
        <v>0</v>
      </c>
      <c r="I60" s="158">
        <v>0</v>
      </c>
      <c r="J60" s="158">
        <v>0</v>
      </c>
      <c r="K60" s="158">
        <v>0</v>
      </c>
      <c r="L60" s="158">
        <v>0</v>
      </c>
      <c r="M60" s="158">
        <v>0</v>
      </c>
      <c r="N60" s="158">
        <v>0</v>
      </c>
      <c r="O60" s="158">
        <v>0</v>
      </c>
      <c r="P60" s="158">
        <v>0</v>
      </c>
      <c r="Q60" s="158">
        <v>0</v>
      </c>
      <c r="R60" s="158">
        <v>0</v>
      </c>
      <c r="S60" s="158">
        <v>0</v>
      </c>
      <c r="T60" s="158">
        <v>0</v>
      </c>
      <c r="U60" s="158">
        <v>0</v>
      </c>
      <c r="V60" s="158">
        <v>0</v>
      </c>
      <c r="W60" s="158">
        <v>0</v>
      </c>
      <c r="X60" s="158">
        <v>0</v>
      </c>
      <c r="Y60" s="158">
        <v>0</v>
      </c>
      <c r="Z60" s="158">
        <v>0</v>
      </c>
      <c r="AA60" s="158">
        <v>0</v>
      </c>
      <c r="AB60" s="158">
        <v>0</v>
      </c>
      <c r="AC60" s="158">
        <v>0</v>
      </c>
      <c r="AD60" s="158">
        <v>0</v>
      </c>
      <c r="AE60" s="158">
        <v>0</v>
      </c>
      <c r="AF60" s="158">
        <v>0</v>
      </c>
      <c r="AG60" s="158">
        <v>0</v>
      </c>
      <c r="AH60" s="155" t="s">
        <v>2263</v>
      </c>
    </row>
    <row r="61" spans="1:34" ht="24.75">
      <c r="A61" s="150" t="s">
        <v>2398</v>
      </c>
      <c r="B61" s="154" t="s">
        <v>534</v>
      </c>
      <c r="C61" s="158">
        <v>5.1939999999999998E-3</v>
      </c>
      <c r="D61" s="158">
        <v>7.6629999999999997E-3</v>
      </c>
      <c r="E61" s="158">
        <v>1.0485E-2</v>
      </c>
      <c r="F61" s="158">
        <v>1.3802E-2</v>
      </c>
      <c r="G61" s="158">
        <v>1.8359E-2</v>
      </c>
      <c r="H61" s="158">
        <v>2.5132999999999999E-2</v>
      </c>
      <c r="I61" s="158">
        <v>3.1919999999999997E-2</v>
      </c>
      <c r="J61" s="158">
        <v>3.9723000000000001E-2</v>
      </c>
      <c r="K61" s="158">
        <v>4.9555000000000002E-2</v>
      </c>
      <c r="L61" s="158">
        <v>6.0884000000000001E-2</v>
      </c>
      <c r="M61" s="158">
        <v>7.3332999999999995E-2</v>
      </c>
      <c r="N61" s="158">
        <v>8.7276000000000006E-2</v>
      </c>
      <c r="O61" s="158">
        <v>0.101713</v>
      </c>
      <c r="P61" s="158">
        <v>0.11702799999999999</v>
      </c>
      <c r="Q61" s="158">
        <v>0.132685</v>
      </c>
      <c r="R61" s="158">
        <v>0.14719399999999999</v>
      </c>
      <c r="S61" s="158">
        <v>0.16059799999999999</v>
      </c>
      <c r="T61" s="158">
        <v>0.17377400000000001</v>
      </c>
      <c r="U61" s="158">
        <v>0.186611</v>
      </c>
      <c r="V61" s="158">
        <v>0.198269</v>
      </c>
      <c r="W61" s="158">
        <v>0.20943100000000001</v>
      </c>
      <c r="X61" s="158">
        <v>0.221245</v>
      </c>
      <c r="Y61" s="158">
        <v>0.23350299999999999</v>
      </c>
      <c r="Z61" s="158">
        <v>0.24384500000000001</v>
      </c>
      <c r="AA61" s="158">
        <v>0.25503599999999998</v>
      </c>
      <c r="AB61" s="158">
        <v>0.26817000000000002</v>
      </c>
      <c r="AC61" s="158">
        <v>0.28028900000000001</v>
      </c>
      <c r="AD61" s="158">
        <v>0.29155199999999998</v>
      </c>
      <c r="AE61" s="158">
        <v>0.30276199999999998</v>
      </c>
      <c r="AF61" s="158">
        <v>0.31201000000000001</v>
      </c>
      <c r="AG61" s="158">
        <v>0.32073200000000002</v>
      </c>
      <c r="AH61" s="155">
        <v>0.14733099999999999</v>
      </c>
    </row>
    <row r="62" spans="1:34" ht="48.75">
      <c r="A62" s="150" t="s">
        <v>2399</v>
      </c>
      <c r="B62" s="154" t="s">
        <v>2350</v>
      </c>
      <c r="C62" s="158">
        <v>936.30859399999997</v>
      </c>
      <c r="D62" s="158">
        <v>1003.528992</v>
      </c>
      <c r="E62" s="158">
        <v>1050.8786620000001</v>
      </c>
      <c r="F62" s="158">
        <v>1067.1293949999999</v>
      </c>
      <c r="G62" s="158">
        <v>1102.9217530000001</v>
      </c>
      <c r="H62" s="158">
        <v>1153.5273440000001</v>
      </c>
      <c r="I62" s="158">
        <v>1276.9761960000001</v>
      </c>
      <c r="J62" s="158">
        <v>1315.176025</v>
      </c>
      <c r="K62" s="158">
        <v>1342.4907229999999</v>
      </c>
      <c r="L62" s="158">
        <v>1366.4910890000001</v>
      </c>
      <c r="M62" s="158">
        <v>1392.768188</v>
      </c>
      <c r="N62" s="158">
        <v>1430.4406739999999</v>
      </c>
      <c r="O62" s="158">
        <v>1466.568237</v>
      </c>
      <c r="P62" s="158">
        <v>1507.6845699999999</v>
      </c>
      <c r="Q62" s="158">
        <v>1552.1451420000001</v>
      </c>
      <c r="R62" s="158">
        <v>1586.528442</v>
      </c>
      <c r="S62" s="158">
        <v>1616.0185550000001</v>
      </c>
      <c r="T62" s="158">
        <v>1650.419678</v>
      </c>
      <c r="U62" s="158">
        <v>1688.515259</v>
      </c>
      <c r="V62" s="158">
        <v>1720.780518</v>
      </c>
      <c r="W62" s="158">
        <v>1753.198486</v>
      </c>
      <c r="X62" s="158">
        <v>1786.639038</v>
      </c>
      <c r="Y62" s="158">
        <v>1824.279663</v>
      </c>
      <c r="Z62" s="158">
        <v>1849.201538</v>
      </c>
      <c r="AA62" s="158">
        <v>1882.019043</v>
      </c>
      <c r="AB62" s="158">
        <v>1929.9954829999999</v>
      </c>
      <c r="AC62" s="158">
        <v>1970.8865969999999</v>
      </c>
      <c r="AD62" s="158">
        <v>2008.346436</v>
      </c>
      <c r="AE62" s="158">
        <v>2047.2958980000001</v>
      </c>
      <c r="AF62" s="158">
        <v>2077.0756839999999</v>
      </c>
      <c r="AG62" s="158">
        <v>2106.7939449999999</v>
      </c>
      <c r="AH62" s="155">
        <v>2.7400999999999998E-2</v>
      </c>
    </row>
    <row r="64" spans="1:34" ht="60.75">
      <c r="A64" s="150" t="s">
        <v>2400</v>
      </c>
      <c r="B64" s="154" t="s">
        <v>2401</v>
      </c>
      <c r="C64" s="158">
        <v>12.662101</v>
      </c>
      <c r="D64" s="158">
        <v>12.122413</v>
      </c>
      <c r="E64" s="158">
        <v>12.225773</v>
      </c>
      <c r="F64" s="158">
        <v>12.339289000000001</v>
      </c>
      <c r="G64" s="158">
        <v>12.467544999999999</v>
      </c>
      <c r="H64" s="158">
        <v>12.77745</v>
      </c>
      <c r="I64" s="158">
        <v>14.145493999999999</v>
      </c>
      <c r="J64" s="158">
        <v>14.730926</v>
      </c>
      <c r="K64" s="158">
        <v>15.047495</v>
      </c>
      <c r="L64" s="158">
        <v>15.335915</v>
      </c>
      <c r="M64" s="158">
        <v>15.789175</v>
      </c>
      <c r="N64" s="158">
        <v>16.186869000000002</v>
      </c>
      <c r="O64" s="158">
        <v>16.666288000000002</v>
      </c>
      <c r="P64" s="158">
        <v>17.105328</v>
      </c>
      <c r="Q64" s="158">
        <v>17.563590999999999</v>
      </c>
      <c r="R64" s="158">
        <v>18.018077999999999</v>
      </c>
      <c r="S64" s="158">
        <v>18.478676</v>
      </c>
      <c r="T64" s="158">
        <v>18.936491</v>
      </c>
      <c r="U64" s="158">
        <v>19.405654999999999</v>
      </c>
      <c r="V64" s="158">
        <v>19.815238999999998</v>
      </c>
      <c r="W64" s="158">
        <v>20.2864</v>
      </c>
      <c r="X64" s="158">
        <v>20.644911</v>
      </c>
      <c r="Y64" s="158">
        <v>20.977262</v>
      </c>
      <c r="Z64" s="158">
        <v>21.323391000000001</v>
      </c>
      <c r="AA64" s="158">
        <v>21.648602</v>
      </c>
      <c r="AB64" s="158">
        <v>21.952857999999999</v>
      </c>
      <c r="AC64" s="158">
        <v>22.358816000000001</v>
      </c>
      <c r="AD64" s="158">
        <v>22.724202999999999</v>
      </c>
      <c r="AE64" s="158">
        <v>23.115245999999999</v>
      </c>
      <c r="AF64" s="158">
        <v>23.492083000000001</v>
      </c>
      <c r="AG64" s="158">
        <v>23.895378000000001</v>
      </c>
      <c r="AH64" s="155">
        <v>2.1395000000000001E-2</v>
      </c>
    </row>
    <row r="65" spans="1:34" ht="36.75">
      <c r="A65" s="150" t="s">
        <v>2402</v>
      </c>
      <c r="B65" s="153" t="s">
        <v>2403</v>
      </c>
      <c r="C65" s="159">
        <v>7394.5751950000003</v>
      </c>
      <c r="D65" s="159">
        <v>8278.2939449999994</v>
      </c>
      <c r="E65" s="159">
        <v>8595.6005860000005</v>
      </c>
      <c r="F65" s="159">
        <v>8648.2246090000008</v>
      </c>
      <c r="G65" s="159">
        <v>8846.3427730000003</v>
      </c>
      <c r="H65" s="159">
        <v>9027.8378909999992</v>
      </c>
      <c r="I65" s="159">
        <v>9027.4414059999999</v>
      </c>
      <c r="J65" s="159">
        <v>8927.9931639999995</v>
      </c>
      <c r="K65" s="159">
        <v>8921.6894530000009</v>
      </c>
      <c r="L65" s="159">
        <v>8910.3984380000002</v>
      </c>
      <c r="M65" s="159">
        <v>8821.0322269999997</v>
      </c>
      <c r="N65" s="159">
        <v>8837.0439449999994</v>
      </c>
      <c r="O65" s="159">
        <v>8799.609375</v>
      </c>
      <c r="P65" s="159">
        <v>8814.1230469999991</v>
      </c>
      <c r="Q65" s="159">
        <v>8837.2880860000005</v>
      </c>
      <c r="R65" s="159">
        <v>8805.2041019999997</v>
      </c>
      <c r="S65" s="159">
        <v>8745.3164059999999</v>
      </c>
      <c r="T65" s="159">
        <v>8715.5517579999996</v>
      </c>
      <c r="U65" s="159">
        <v>8701.1503909999992</v>
      </c>
      <c r="V65" s="159">
        <v>8684.1269530000009</v>
      </c>
      <c r="W65" s="159">
        <v>8642.2353519999997</v>
      </c>
      <c r="X65" s="159">
        <v>8654.1376949999994</v>
      </c>
      <c r="Y65" s="159">
        <v>8696.4619139999995</v>
      </c>
      <c r="Z65" s="159">
        <v>8672.1738280000009</v>
      </c>
      <c r="AA65" s="159">
        <v>8693.4902340000008</v>
      </c>
      <c r="AB65" s="159">
        <v>8791.5449219999991</v>
      </c>
      <c r="AC65" s="159">
        <v>8814.8076170000004</v>
      </c>
      <c r="AD65" s="159">
        <v>8837.9179690000001</v>
      </c>
      <c r="AE65" s="159">
        <v>8856.9072269999997</v>
      </c>
      <c r="AF65" s="159">
        <v>8841.5986329999996</v>
      </c>
      <c r="AG65" s="159">
        <v>8816.7421880000002</v>
      </c>
      <c r="AH65" s="156">
        <v>5.8809999999999999E-3</v>
      </c>
    </row>
    <row r="67" spans="1:34" ht="48.75">
      <c r="A67" s="150" t="s">
        <v>2404</v>
      </c>
      <c r="B67" s="154" t="s">
        <v>2405</v>
      </c>
      <c r="C67" s="158">
        <v>10.524213</v>
      </c>
      <c r="D67" s="158">
        <v>10.210417</v>
      </c>
      <c r="E67" s="158">
        <v>10.296544000000001</v>
      </c>
      <c r="F67" s="158">
        <v>10.470179999999999</v>
      </c>
      <c r="G67" s="158">
        <v>10.695660999999999</v>
      </c>
      <c r="H67" s="158">
        <v>11.013377999999999</v>
      </c>
      <c r="I67" s="158">
        <v>12.028566</v>
      </c>
      <c r="J67" s="158">
        <v>12.604733</v>
      </c>
      <c r="K67" s="158">
        <v>13.057738000000001</v>
      </c>
      <c r="L67" s="158">
        <v>13.44849</v>
      </c>
      <c r="M67" s="158">
        <v>13.967817999999999</v>
      </c>
      <c r="N67" s="158">
        <v>14.481443000000001</v>
      </c>
      <c r="O67" s="158">
        <v>15.056126000000001</v>
      </c>
      <c r="P67" s="158">
        <v>15.629101</v>
      </c>
      <c r="Q67" s="158">
        <v>16.217984999999999</v>
      </c>
      <c r="R67" s="158">
        <v>16.817053000000001</v>
      </c>
      <c r="S67" s="158">
        <v>17.424783999999999</v>
      </c>
      <c r="T67" s="158">
        <v>18.035194000000001</v>
      </c>
      <c r="U67" s="158">
        <v>18.660563</v>
      </c>
      <c r="V67" s="158">
        <v>19.241074000000001</v>
      </c>
      <c r="W67" s="158">
        <v>19.859708999999999</v>
      </c>
      <c r="X67" s="158">
        <v>20.377903</v>
      </c>
      <c r="Y67" s="158">
        <v>20.85182</v>
      </c>
      <c r="Z67" s="158">
        <v>21.342366999999999</v>
      </c>
      <c r="AA67" s="158">
        <v>21.816309</v>
      </c>
      <c r="AB67" s="158">
        <v>22.268243999999999</v>
      </c>
      <c r="AC67" s="158">
        <v>22.808793999999999</v>
      </c>
      <c r="AD67" s="158">
        <v>23.343219999999999</v>
      </c>
      <c r="AE67" s="158">
        <v>23.888237</v>
      </c>
      <c r="AF67" s="158">
        <v>24.429613</v>
      </c>
      <c r="AG67" s="158">
        <v>24.986536000000001</v>
      </c>
      <c r="AH67" s="155">
        <v>2.9241E-2</v>
      </c>
    </row>
    <row r="68" spans="1:34" ht="60.75">
      <c r="A68" s="150" t="s">
        <v>2406</v>
      </c>
      <c r="B68" s="154" t="s">
        <v>2407</v>
      </c>
      <c r="C68" s="158">
        <v>80.650779999999997</v>
      </c>
      <c r="D68" s="158">
        <v>90.372817999999995</v>
      </c>
      <c r="E68" s="158">
        <v>96.926552000000001</v>
      </c>
      <c r="F68" s="158">
        <v>99.875664</v>
      </c>
      <c r="G68" s="158">
        <v>105.626221</v>
      </c>
      <c r="H68" s="158">
        <v>111.719376</v>
      </c>
      <c r="I68" s="158">
        <v>116.332703</v>
      </c>
      <c r="J68" s="158">
        <v>119.983025</v>
      </c>
      <c r="K68" s="158">
        <v>126.14128100000001</v>
      </c>
      <c r="L68" s="158">
        <v>132.51951600000001</v>
      </c>
      <c r="M68" s="158">
        <v>138.808426</v>
      </c>
      <c r="N68" s="158">
        <v>145.81088299999999</v>
      </c>
      <c r="O68" s="158">
        <v>151.99884</v>
      </c>
      <c r="P68" s="158">
        <v>158.48718299999999</v>
      </c>
      <c r="Q68" s="158">
        <v>164.648056</v>
      </c>
      <c r="R68" s="158">
        <v>169.106934</v>
      </c>
      <c r="S68" s="158">
        <v>172.468842</v>
      </c>
      <c r="T68" s="158">
        <v>175.94014000000001</v>
      </c>
      <c r="U68" s="158">
        <v>179.392258</v>
      </c>
      <c r="V68" s="158">
        <v>181.89416499999999</v>
      </c>
      <c r="W68" s="158">
        <v>184.06970200000001</v>
      </c>
      <c r="X68" s="158">
        <v>187.024338</v>
      </c>
      <c r="Y68" s="158">
        <v>190.19924900000001</v>
      </c>
      <c r="Z68" s="158">
        <v>191.66879299999999</v>
      </c>
      <c r="AA68" s="158">
        <v>193.81578099999999</v>
      </c>
      <c r="AB68" s="158">
        <v>197.258194</v>
      </c>
      <c r="AC68" s="158">
        <v>199.59240700000001</v>
      </c>
      <c r="AD68" s="158">
        <v>201.57638499999999</v>
      </c>
      <c r="AE68" s="158">
        <v>203.367706</v>
      </c>
      <c r="AF68" s="158">
        <v>204.04733300000001</v>
      </c>
      <c r="AG68" s="158">
        <v>204.506012</v>
      </c>
      <c r="AH68" s="155">
        <v>3.1502000000000002E-2</v>
      </c>
    </row>
    <row r="69" spans="1:34" ht="60.75">
      <c r="A69" s="150" t="s">
        <v>2408</v>
      </c>
      <c r="B69" s="154" t="s">
        <v>2409</v>
      </c>
      <c r="C69" s="158">
        <v>0</v>
      </c>
      <c r="D69" s="158">
        <v>0</v>
      </c>
      <c r="E69" s="158">
        <v>0</v>
      </c>
      <c r="F69" s="158">
        <v>0</v>
      </c>
      <c r="G69" s="158">
        <v>0</v>
      </c>
      <c r="H69" s="158">
        <v>0</v>
      </c>
      <c r="I69" s="158">
        <v>0</v>
      </c>
      <c r="J69" s="158">
        <v>0</v>
      </c>
      <c r="K69" s="158">
        <v>0</v>
      </c>
      <c r="L69" s="158">
        <v>0</v>
      </c>
      <c r="M69" s="158">
        <v>0</v>
      </c>
      <c r="N69" s="158">
        <v>0</v>
      </c>
      <c r="O69" s="158">
        <v>0</v>
      </c>
      <c r="P69" s="158">
        <v>0</v>
      </c>
      <c r="Q69" s="158">
        <v>0</v>
      </c>
      <c r="R69" s="158">
        <v>0</v>
      </c>
      <c r="S69" s="158">
        <v>0</v>
      </c>
      <c r="T69" s="158">
        <v>0</v>
      </c>
      <c r="U69" s="158">
        <v>0</v>
      </c>
      <c r="V69" s="158">
        <v>0</v>
      </c>
      <c r="W69" s="158">
        <v>0</v>
      </c>
      <c r="X69" s="158">
        <v>0</v>
      </c>
      <c r="Y69" s="158">
        <v>0</v>
      </c>
      <c r="Z69" s="158">
        <v>0</v>
      </c>
      <c r="AA69" s="158">
        <v>0</v>
      </c>
      <c r="AB69" s="158">
        <v>0</v>
      </c>
      <c r="AC69" s="158">
        <v>0</v>
      </c>
      <c r="AD69" s="158">
        <v>0</v>
      </c>
      <c r="AE69" s="158">
        <v>0</v>
      </c>
      <c r="AF69" s="158">
        <v>0</v>
      </c>
      <c r="AG69" s="158">
        <v>0</v>
      </c>
      <c r="AH69" s="155" t="s">
        <v>2263</v>
      </c>
    </row>
    <row r="70" spans="1:34">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row>
    <row r="71" spans="1:34" ht="48.75">
      <c r="A71" s="147"/>
      <c r="B71" s="153" t="s">
        <v>2410</v>
      </c>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row>
    <row r="72" spans="1:34" ht="36.75">
      <c r="A72" s="150" t="s">
        <v>2411</v>
      </c>
      <c r="B72" s="154" t="s">
        <v>2412</v>
      </c>
      <c r="C72" s="158">
        <v>10939.134765999999</v>
      </c>
      <c r="D72" s="158">
        <v>12052.352539</v>
      </c>
      <c r="E72" s="158">
        <v>12720.887694999999</v>
      </c>
      <c r="F72" s="158">
        <v>12793.21875</v>
      </c>
      <c r="G72" s="158">
        <v>13006.905273</v>
      </c>
      <c r="H72" s="158">
        <v>13238.745117</v>
      </c>
      <c r="I72" s="158">
        <v>13088.287109000001</v>
      </c>
      <c r="J72" s="158">
        <v>12855.216796999999</v>
      </c>
      <c r="K72" s="158">
        <v>12867.703125</v>
      </c>
      <c r="L72" s="158">
        <v>12861.571289</v>
      </c>
      <c r="M72" s="158">
        <v>12811.827148</v>
      </c>
      <c r="N72" s="158">
        <v>12812.267578000001</v>
      </c>
      <c r="O72" s="158">
        <v>12742.403319999999</v>
      </c>
      <c r="P72" s="158">
        <v>12719.728515999999</v>
      </c>
      <c r="Q72" s="158">
        <v>12695.611328000001</v>
      </c>
      <c r="R72" s="158">
        <v>12574.363281</v>
      </c>
      <c r="S72" s="158">
        <v>12410.173828000001</v>
      </c>
      <c r="T72" s="158">
        <v>12292.038086</v>
      </c>
      <c r="U72" s="158">
        <v>12200.244140999999</v>
      </c>
      <c r="V72" s="158">
        <v>12073.955078000001</v>
      </c>
      <c r="W72" s="158">
        <v>11945.897461</v>
      </c>
      <c r="X72" s="158">
        <v>11899.667969</v>
      </c>
      <c r="Y72" s="158">
        <v>11884.223633</v>
      </c>
      <c r="Z72" s="158">
        <v>11770.601562</v>
      </c>
      <c r="AA72" s="158">
        <v>11707.09375</v>
      </c>
      <c r="AB72" s="158">
        <v>11730.043944999999</v>
      </c>
      <c r="AC72" s="158">
        <v>11678.203125</v>
      </c>
      <c r="AD72" s="158">
        <v>11610.184569999999</v>
      </c>
      <c r="AE72" s="158">
        <v>11528.878906</v>
      </c>
      <c r="AF72" s="158">
        <v>11390.34375</v>
      </c>
      <c r="AG72" s="158">
        <v>11238.860352</v>
      </c>
      <c r="AH72" s="155">
        <v>9.01E-4</v>
      </c>
    </row>
    <row r="73" spans="1:34">
      <c r="A73" s="150" t="s">
        <v>2413</v>
      </c>
      <c r="B73" s="154" t="s">
        <v>2414</v>
      </c>
      <c r="C73" s="158">
        <v>49.841206</v>
      </c>
      <c r="D73" s="158">
        <v>89.804016000000004</v>
      </c>
      <c r="E73" s="158">
        <v>120.11808000000001</v>
      </c>
      <c r="F73" s="158">
        <v>112.051727</v>
      </c>
      <c r="G73" s="158">
        <v>110.001541</v>
      </c>
      <c r="H73" s="158">
        <v>113.18103000000001</v>
      </c>
      <c r="I73" s="158">
        <v>110.89608</v>
      </c>
      <c r="J73" s="158">
        <v>109.63542200000001</v>
      </c>
      <c r="K73" s="158">
        <v>112.17564400000001</v>
      </c>
      <c r="L73" s="158">
        <v>114.483818</v>
      </c>
      <c r="M73" s="158">
        <v>117.73492400000001</v>
      </c>
      <c r="N73" s="158">
        <v>117.94554100000001</v>
      </c>
      <c r="O73" s="158">
        <v>119.541313</v>
      </c>
      <c r="P73" s="158">
        <v>120.61364</v>
      </c>
      <c r="Q73" s="158">
        <v>122.96678199999999</v>
      </c>
      <c r="R73" s="158">
        <v>123.545456</v>
      </c>
      <c r="S73" s="158">
        <v>124.026573</v>
      </c>
      <c r="T73" s="158">
        <v>123.40980500000001</v>
      </c>
      <c r="U73" s="158">
        <v>124.03132600000001</v>
      </c>
      <c r="V73" s="158">
        <v>123.78375200000001</v>
      </c>
      <c r="W73" s="158">
        <v>123.159615</v>
      </c>
      <c r="X73" s="158">
        <v>123.23960099999999</v>
      </c>
      <c r="Y73" s="158">
        <v>123.80785400000001</v>
      </c>
      <c r="Z73" s="158">
        <v>122.21307400000001</v>
      </c>
      <c r="AA73" s="158">
        <v>122.852417</v>
      </c>
      <c r="AB73" s="158">
        <v>122.564911</v>
      </c>
      <c r="AC73" s="158">
        <v>123.13597900000001</v>
      </c>
      <c r="AD73" s="158">
        <v>121.815338</v>
      </c>
      <c r="AE73" s="158">
        <v>123.36674499999999</v>
      </c>
      <c r="AF73" s="158">
        <v>120.697968</v>
      </c>
      <c r="AG73" s="158">
        <v>119.930916</v>
      </c>
      <c r="AH73" s="155">
        <v>2.9701999999999999E-2</v>
      </c>
    </row>
    <row r="74" spans="1:34">
      <c r="A74" s="150" t="s">
        <v>2415</v>
      </c>
      <c r="B74" s="154" t="s">
        <v>2416</v>
      </c>
      <c r="C74" s="158">
        <v>733.60089100000005</v>
      </c>
      <c r="D74" s="158">
        <v>753.82293700000002</v>
      </c>
      <c r="E74" s="158">
        <v>786.00250200000005</v>
      </c>
      <c r="F74" s="158">
        <v>791.42614700000001</v>
      </c>
      <c r="G74" s="158">
        <v>808.12261999999998</v>
      </c>
      <c r="H74" s="158">
        <v>822.58856200000002</v>
      </c>
      <c r="I74" s="158">
        <v>814.09326199999998</v>
      </c>
      <c r="J74" s="158">
        <v>801.48620600000004</v>
      </c>
      <c r="K74" s="158">
        <v>800.819885</v>
      </c>
      <c r="L74" s="158">
        <v>799.52288799999997</v>
      </c>
      <c r="M74" s="158">
        <v>792.01049799999998</v>
      </c>
      <c r="N74" s="158">
        <v>792.22369400000002</v>
      </c>
      <c r="O74" s="158">
        <v>787.487976</v>
      </c>
      <c r="P74" s="158">
        <v>786.66455099999996</v>
      </c>
      <c r="Q74" s="158">
        <v>786.91577099999995</v>
      </c>
      <c r="R74" s="158">
        <v>781.66436799999997</v>
      </c>
      <c r="S74" s="158">
        <v>773.78552200000001</v>
      </c>
      <c r="T74" s="158">
        <v>768.53649900000005</v>
      </c>
      <c r="U74" s="158">
        <v>764.81512499999997</v>
      </c>
      <c r="V74" s="158">
        <v>760.32788100000005</v>
      </c>
      <c r="W74" s="158">
        <v>754.12994400000002</v>
      </c>
      <c r="X74" s="158">
        <v>753.147156</v>
      </c>
      <c r="Y74" s="158">
        <v>754.57238800000005</v>
      </c>
      <c r="Z74" s="158">
        <v>750.02203399999996</v>
      </c>
      <c r="AA74" s="158">
        <v>749.14703399999996</v>
      </c>
      <c r="AB74" s="158">
        <v>754.61340299999995</v>
      </c>
      <c r="AC74" s="158">
        <v>753.81311000000005</v>
      </c>
      <c r="AD74" s="158">
        <v>752.83837900000003</v>
      </c>
      <c r="AE74" s="158">
        <v>751.10394299999996</v>
      </c>
      <c r="AF74" s="158">
        <v>746.37078899999995</v>
      </c>
      <c r="AG74" s="158">
        <v>740.60961899999995</v>
      </c>
      <c r="AH74" s="155">
        <v>3.1700000000000001E-4</v>
      </c>
    </row>
    <row r="75" spans="1:34">
      <c r="A75" s="150" t="s">
        <v>2417</v>
      </c>
      <c r="B75" s="154" t="s">
        <v>571</v>
      </c>
      <c r="C75" s="158">
        <v>152.73809800000001</v>
      </c>
      <c r="D75" s="158">
        <v>150.977295</v>
      </c>
      <c r="E75" s="158">
        <v>165.894577</v>
      </c>
      <c r="F75" s="158">
        <v>174.91403199999999</v>
      </c>
      <c r="G75" s="158">
        <v>190.06141700000001</v>
      </c>
      <c r="H75" s="158">
        <v>202.79145800000001</v>
      </c>
      <c r="I75" s="158">
        <v>217.35948200000001</v>
      </c>
      <c r="J75" s="158">
        <v>233.33438100000001</v>
      </c>
      <c r="K75" s="158">
        <v>262.35940599999998</v>
      </c>
      <c r="L75" s="158">
        <v>297.18078600000001</v>
      </c>
      <c r="M75" s="158">
        <v>343.105774</v>
      </c>
      <c r="N75" s="158">
        <v>395.09387199999998</v>
      </c>
      <c r="O75" s="158">
        <v>450.50769000000003</v>
      </c>
      <c r="P75" s="158">
        <v>512.62884499999996</v>
      </c>
      <c r="Q75" s="158">
        <v>577.42456100000004</v>
      </c>
      <c r="R75" s="158">
        <v>641.02990699999998</v>
      </c>
      <c r="S75" s="158">
        <v>703.68121299999996</v>
      </c>
      <c r="T75" s="158">
        <v>769.73327600000005</v>
      </c>
      <c r="U75" s="158">
        <v>839.60607900000002</v>
      </c>
      <c r="V75" s="158">
        <v>902.67810099999997</v>
      </c>
      <c r="W75" s="158">
        <v>967.66491699999995</v>
      </c>
      <c r="X75" s="158">
        <v>1024.1773679999999</v>
      </c>
      <c r="Y75" s="158">
        <v>1078.4438479999999</v>
      </c>
      <c r="Z75" s="158">
        <v>1125.236572</v>
      </c>
      <c r="AA75" s="158">
        <v>1174.4907229999999</v>
      </c>
      <c r="AB75" s="158">
        <v>1228.8422849999999</v>
      </c>
      <c r="AC75" s="158">
        <v>1286.0317379999999</v>
      </c>
      <c r="AD75" s="158">
        <v>1342.908081</v>
      </c>
      <c r="AE75" s="158">
        <v>1398.2384030000001</v>
      </c>
      <c r="AF75" s="158">
        <v>1445.534668</v>
      </c>
      <c r="AG75" s="158">
        <v>1491.466064</v>
      </c>
      <c r="AH75" s="155">
        <v>7.8919000000000003E-2</v>
      </c>
    </row>
    <row r="76" spans="1:34" ht="36.75">
      <c r="A76" s="150" t="s">
        <v>2418</v>
      </c>
      <c r="B76" s="154" t="s">
        <v>2419</v>
      </c>
      <c r="C76" s="158">
        <v>51.892620000000001</v>
      </c>
      <c r="D76" s="158">
        <v>63.743740000000003</v>
      </c>
      <c r="E76" s="158">
        <v>68.649719000000005</v>
      </c>
      <c r="F76" s="158">
        <v>69.915840000000003</v>
      </c>
      <c r="G76" s="158">
        <v>73.596503999999996</v>
      </c>
      <c r="H76" s="158">
        <v>99.263023000000004</v>
      </c>
      <c r="I76" s="158">
        <v>181.888046</v>
      </c>
      <c r="J76" s="158">
        <v>209.743179</v>
      </c>
      <c r="K76" s="158">
        <v>226.216309</v>
      </c>
      <c r="L76" s="158">
        <v>231.56037900000001</v>
      </c>
      <c r="M76" s="158">
        <v>240.661224</v>
      </c>
      <c r="N76" s="158">
        <v>246.94168099999999</v>
      </c>
      <c r="O76" s="158">
        <v>255.73971599999999</v>
      </c>
      <c r="P76" s="158">
        <v>262.385559</v>
      </c>
      <c r="Q76" s="158">
        <v>268.64236499999998</v>
      </c>
      <c r="R76" s="158">
        <v>271.75582900000001</v>
      </c>
      <c r="S76" s="158">
        <v>273.41952500000002</v>
      </c>
      <c r="T76" s="158">
        <v>275.47033699999997</v>
      </c>
      <c r="U76" s="158">
        <v>278.06295799999998</v>
      </c>
      <c r="V76" s="158">
        <v>277.69061299999998</v>
      </c>
      <c r="W76" s="158">
        <v>279.15685999999999</v>
      </c>
      <c r="X76" s="158">
        <v>279.30181900000002</v>
      </c>
      <c r="Y76" s="158">
        <v>279.64920000000001</v>
      </c>
      <c r="Z76" s="158">
        <v>278.239105</v>
      </c>
      <c r="AA76" s="158">
        <v>277.49954200000002</v>
      </c>
      <c r="AB76" s="158">
        <v>278.46774299999998</v>
      </c>
      <c r="AC76" s="158">
        <v>280.516571</v>
      </c>
      <c r="AD76" s="158">
        <v>281.01159699999999</v>
      </c>
      <c r="AE76" s="158">
        <v>282.428833</v>
      </c>
      <c r="AF76" s="158">
        <v>282.38085899999999</v>
      </c>
      <c r="AG76" s="158">
        <v>283.20480300000003</v>
      </c>
      <c r="AH76" s="155">
        <v>5.8196999999999999E-2</v>
      </c>
    </row>
    <row r="77" spans="1:34" ht="24.75">
      <c r="A77" s="150" t="s">
        <v>2420</v>
      </c>
      <c r="B77" s="154" t="s">
        <v>2421</v>
      </c>
      <c r="C77" s="158">
        <v>340.886505</v>
      </c>
      <c r="D77" s="158">
        <v>397.434662</v>
      </c>
      <c r="E77" s="158">
        <v>437.71893299999999</v>
      </c>
      <c r="F77" s="158">
        <v>457.04547100000002</v>
      </c>
      <c r="G77" s="158">
        <v>482.828979</v>
      </c>
      <c r="H77" s="158">
        <v>511.03903200000002</v>
      </c>
      <c r="I77" s="158">
        <v>574.527649</v>
      </c>
      <c r="J77" s="158">
        <v>608.53454599999998</v>
      </c>
      <c r="K77" s="158">
        <v>643.089111</v>
      </c>
      <c r="L77" s="158">
        <v>670.87890600000003</v>
      </c>
      <c r="M77" s="158">
        <v>706.22937000000002</v>
      </c>
      <c r="N77" s="158">
        <v>737.91522199999997</v>
      </c>
      <c r="O77" s="158">
        <v>768.52996800000005</v>
      </c>
      <c r="P77" s="158">
        <v>799.23864700000001</v>
      </c>
      <c r="Q77" s="158">
        <v>830.51190199999996</v>
      </c>
      <c r="R77" s="158">
        <v>854.78887899999995</v>
      </c>
      <c r="S77" s="158">
        <v>876.17346199999997</v>
      </c>
      <c r="T77" s="158">
        <v>900.19341999999995</v>
      </c>
      <c r="U77" s="158">
        <v>926.91094999999996</v>
      </c>
      <c r="V77" s="158">
        <v>947.447632</v>
      </c>
      <c r="W77" s="158">
        <v>971.881531</v>
      </c>
      <c r="X77" s="158">
        <v>1002.2816769999999</v>
      </c>
      <c r="Y77" s="158">
        <v>1032.572876</v>
      </c>
      <c r="Z77" s="158">
        <v>1055.081177</v>
      </c>
      <c r="AA77" s="158">
        <v>1081.459961</v>
      </c>
      <c r="AB77" s="158">
        <v>1114.9132079999999</v>
      </c>
      <c r="AC77" s="158">
        <v>1147.971802</v>
      </c>
      <c r="AD77" s="158">
        <v>1176.9415280000001</v>
      </c>
      <c r="AE77" s="158">
        <v>1206.3953859999999</v>
      </c>
      <c r="AF77" s="158">
        <v>1227.9163820000001</v>
      </c>
      <c r="AG77" s="158">
        <v>1249.322876</v>
      </c>
      <c r="AH77" s="155">
        <v>4.4243999999999999E-2</v>
      </c>
    </row>
    <row r="78" spans="1:34" ht="60.75">
      <c r="A78" s="150" t="s">
        <v>2422</v>
      </c>
      <c r="B78" s="154" t="s">
        <v>2423</v>
      </c>
      <c r="C78" s="158">
        <v>13.226699</v>
      </c>
      <c r="D78" s="158">
        <v>14.569913</v>
      </c>
      <c r="E78" s="158">
        <v>15.447523</v>
      </c>
      <c r="F78" s="158">
        <v>15.658405999999999</v>
      </c>
      <c r="G78" s="158">
        <v>16.051352000000001</v>
      </c>
      <c r="H78" s="158">
        <v>16.447209999999998</v>
      </c>
      <c r="I78" s="158">
        <v>16.469683</v>
      </c>
      <c r="J78" s="158">
        <v>16.300989000000001</v>
      </c>
      <c r="K78" s="158">
        <v>16.389595</v>
      </c>
      <c r="L78" s="158">
        <v>16.456168999999999</v>
      </c>
      <c r="M78" s="158">
        <v>16.452665</v>
      </c>
      <c r="N78" s="158">
        <v>16.569583999999999</v>
      </c>
      <c r="O78" s="158">
        <v>16.586155000000002</v>
      </c>
      <c r="P78" s="158">
        <v>16.679207000000002</v>
      </c>
      <c r="Q78" s="158">
        <v>16.780659</v>
      </c>
      <c r="R78" s="158">
        <v>16.764713</v>
      </c>
      <c r="S78" s="158">
        <v>16.691196000000001</v>
      </c>
      <c r="T78" s="158">
        <v>16.678146000000002</v>
      </c>
      <c r="U78" s="158">
        <v>16.705275</v>
      </c>
      <c r="V78" s="158">
        <v>16.682137000000001</v>
      </c>
      <c r="W78" s="158">
        <v>16.655826999999999</v>
      </c>
      <c r="X78" s="158">
        <v>16.733356000000001</v>
      </c>
      <c r="Y78" s="158">
        <v>16.850594000000001</v>
      </c>
      <c r="Z78" s="158">
        <v>16.830007999999999</v>
      </c>
      <c r="AA78" s="158">
        <v>16.883944</v>
      </c>
      <c r="AB78" s="158">
        <v>17.061973999999999</v>
      </c>
      <c r="AC78" s="158">
        <v>17.150459000000001</v>
      </c>
      <c r="AD78" s="158">
        <v>17.213889999999999</v>
      </c>
      <c r="AE78" s="158">
        <v>17.269788999999999</v>
      </c>
      <c r="AF78" s="158">
        <v>17.234777000000001</v>
      </c>
      <c r="AG78" s="158">
        <v>17.185836999999999</v>
      </c>
      <c r="AH78" s="155">
        <v>8.7670000000000005E-3</v>
      </c>
    </row>
    <row r="79" spans="1:34">
      <c r="A79" s="150" t="s">
        <v>2424</v>
      </c>
      <c r="B79" s="154" t="s">
        <v>577</v>
      </c>
      <c r="C79" s="158">
        <v>0.18726200000000001</v>
      </c>
      <c r="D79" s="158">
        <v>0.196108</v>
      </c>
      <c r="E79" s="158">
        <v>0.231934</v>
      </c>
      <c r="F79" s="158">
        <v>0.26336900000000002</v>
      </c>
      <c r="G79" s="158">
        <v>0.30404399999999998</v>
      </c>
      <c r="H79" s="158">
        <v>0.36426199999999997</v>
      </c>
      <c r="I79" s="158">
        <v>0.42069899999999999</v>
      </c>
      <c r="J79" s="158">
        <v>0.47859800000000002</v>
      </c>
      <c r="K79" s="158">
        <v>0.55617099999999997</v>
      </c>
      <c r="L79" s="158">
        <v>0.63800999999999997</v>
      </c>
      <c r="M79" s="158">
        <v>0.72890999999999995</v>
      </c>
      <c r="N79" s="158">
        <v>0.81728500000000004</v>
      </c>
      <c r="O79" s="158">
        <v>0.90166299999999999</v>
      </c>
      <c r="P79" s="158">
        <v>0.98450700000000002</v>
      </c>
      <c r="Q79" s="158">
        <v>1.062495</v>
      </c>
      <c r="R79" s="158">
        <v>1.1259239999999999</v>
      </c>
      <c r="S79" s="158">
        <v>1.179413</v>
      </c>
      <c r="T79" s="158">
        <v>1.2319720000000001</v>
      </c>
      <c r="U79" s="158">
        <v>1.2842039999999999</v>
      </c>
      <c r="V79" s="158">
        <v>1.3244069999999999</v>
      </c>
      <c r="W79" s="158">
        <v>1.365804</v>
      </c>
      <c r="X79" s="158">
        <v>1.414328</v>
      </c>
      <c r="Y79" s="158">
        <v>1.462664</v>
      </c>
      <c r="Z79" s="158">
        <v>1.4975799999999999</v>
      </c>
      <c r="AA79" s="158">
        <v>1.5366299999999999</v>
      </c>
      <c r="AB79" s="158">
        <v>1.583278</v>
      </c>
      <c r="AC79" s="158">
        <v>1.6273139999999999</v>
      </c>
      <c r="AD79" s="158">
        <v>1.668952</v>
      </c>
      <c r="AE79" s="158">
        <v>1.707057</v>
      </c>
      <c r="AF79" s="158">
        <v>1.7334400000000001</v>
      </c>
      <c r="AG79" s="158">
        <v>1.7563519999999999</v>
      </c>
      <c r="AH79" s="155">
        <v>7.7469999999999997E-2</v>
      </c>
    </row>
    <row r="80" spans="1:34" ht="36.75">
      <c r="A80" s="150" t="s">
        <v>2425</v>
      </c>
      <c r="B80" s="153" t="s">
        <v>2426</v>
      </c>
      <c r="C80" s="159">
        <v>12281.507812</v>
      </c>
      <c r="D80" s="159">
        <v>13522.902344</v>
      </c>
      <c r="E80" s="159">
        <v>14314.951171999999</v>
      </c>
      <c r="F80" s="159">
        <v>14414.494140999999</v>
      </c>
      <c r="G80" s="159">
        <v>14687.871094</v>
      </c>
      <c r="H80" s="159">
        <v>15004.419921999999</v>
      </c>
      <c r="I80" s="159">
        <v>15003.941406</v>
      </c>
      <c r="J80" s="159">
        <v>14834.730469</v>
      </c>
      <c r="K80" s="159">
        <v>14929.308594</v>
      </c>
      <c r="L80" s="159">
        <v>14992.291992</v>
      </c>
      <c r="M80" s="159">
        <v>15028.75</v>
      </c>
      <c r="N80" s="159">
        <v>15119.773438</v>
      </c>
      <c r="O80" s="159">
        <v>15141.697265999999</v>
      </c>
      <c r="P80" s="159">
        <v>15218.923828000001</v>
      </c>
      <c r="Q80" s="159">
        <v>15299.916015999999</v>
      </c>
      <c r="R80" s="159">
        <v>15265.039062</v>
      </c>
      <c r="S80" s="159">
        <v>15179.128906</v>
      </c>
      <c r="T80" s="159">
        <v>15147.291015999999</v>
      </c>
      <c r="U80" s="159">
        <v>15151.660156</v>
      </c>
      <c r="V80" s="159">
        <v>15103.890625</v>
      </c>
      <c r="W80" s="159">
        <v>15059.911133</v>
      </c>
      <c r="X80" s="159">
        <v>15099.962890999999</v>
      </c>
      <c r="Y80" s="159">
        <v>15171.583008</v>
      </c>
      <c r="Z80" s="159">
        <v>15119.721680000001</v>
      </c>
      <c r="AA80" s="159">
        <v>15130.964844</v>
      </c>
      <c r="AB80" s="159">
        <v>15248.091796999999</v>
      </c>
      <c r="AC80" s="159">
        <v>15288.451171999999</v>
      </c>
      <c r="AD80" s="159">
        <v>15304.582031</v>
      </c>
      <c r="AE80" s="159">
        <v>15309.389648</v>
      </c>
      <c r="AF80" s="159">
        <v>15232.212890999999</v>
      </c>
      <c r="AG80" s="159">
        <v>15142.335938</v>
      </c>
      <c r="AH80" s="156">
        <v>7.0039999999999998E-3</v>
      </c>
    </row>
    <row r="82" spans="1:34" ht="60.75">
      <c r="A82" s="150" t="s">
        <v>2427</v>
      </c>
      <c r="B82" s="154" t="s">
        <v>2428</v>
      </c>
      <c r="C82" s="158">
        <v>4211.9331050000001</v>
      </c>
      <c r="D82" s="158">
        <v>5091.59375</v>
      </c>
      <c r="E82" s="158">
        <v>5818.1982420000004</v>
      </c>
      <c r="F82" s="158">
        <v>6404.8891599999997</v>
      </c>
      <c r="G82" s="158">
        <v>7022.0825199999999</v>
      </c>
      <c r="H82" s="158">
        <v>7394.6733400000003</v>
      </c>
      <c r="I82" s="158">
        <v>7583.0649409999996</v>
      </c>
      <c r="J82" s="158">
        <v>7444.482422</v>
      </c>
      <c r="K82" s="158">
        <v>7454.1997069999998</v>
      </c>
      <c r="L82" s="158">
        <v>7450.6816410000001</v>
      </c>
      <c r="M82" s="158">
        <v>7429.7226559999999</v>
      </c>
      <c r="N82" s="158">
        <v>7429.1918949999999</v>
      </c>
      <c r="O82" s="158">
        <v>7404.9521480000003</v>
      </c>
      <c r="P82" s="158">
        <v>7448.7690430000002</v>
      </c>
      <c r="Q82" s="158">
        <v>7499.8579099999997</v>
      </c>
      <c r="R82" s="158">
        <v>7512.7333980000003</v>
      </c>
      <c r="S82" s="158">
        <v>7484.5170900000003</v>
      </c>
      <c r="T82" s="158">
        <v>7492.7407229999999</v>
      </c>
      <c r="U82" s="158">
        <v>7458.4970700000003</v>
      </c>
      <c r="V82" s="158">
        <v>7444.3559569999998</v>
      </c>
      <c r="W82" s="158">
        <v>7400.888672</v>
      </c>
      <c r="X82" s="158">
        <v>7414.546875</v>
      </c>
      <c r="Y82" s="158">
        <v>7418.0717770000001</v>
      </c>
      <c r="Z82" s="158">
        <v>7387.7426759999998</v>
      </c>
      <c r="AA82" s="158">
        <v>7371.8852539999998</v>
      </c>
      <c r="AB82" s="158">
        <v>7401.0146480000003</v>
      </c>
      <c r="AC82" s="158">
        <v>7377.6376950000003</v>
      </c>
      <c r="AD82" s="158">
        <v>7355.0195309999999</v>
      </c>
      <c r="AE82" s="158">
        <v>7303.4130859999996</v>
      </c>
      <c r="AF82" s="158">
        <v>7216.0883789999998</v>
      </c>
      <c r="AG82" s="158">
        <v>7125.9594729999999</v>
      </c>
      <c r="AH82" s="155">
        <v>1.7682E-2</v>
      </c>
    </row>
    <row r="83" spans="1:34" ht="36.75">
      <c r="A83" s="150" t="s">
        <v>2429</v>
      </c>
      <c r="B83" s="154" t="s">
        <v>2430</v>
      </c>
      <c r="C83" s="158">
        <v>0</v>
      </c>
      <c r="D83" s="158">
        <v>0</v>
      </c>
      <c r="E83" s="158">
        <v>0</v>
      </c>
      <c r="F83" s="158">
        <v>0</v>
      </c>
      <c r="G83" s="158">
        <v>0</v>
      </c>
      <c r="H83" s="158">
        <v>0</v>
      </c>
      <c r="I83" s="158">
        <v>0</v>
      </c>
      <c r="J83" s="158">
        <v>0</v>
      </c>
      <c r="K83" s="158">
        <v>0</v>
      </c>
      <c r="L83" s="158">
        <v>0</v>
      </c>
      <c r="M83" s="158">
        <v>0</v>
      </c>
      <c r="N83" s="158">
        <v>0</v>
      </c>
      <c r="O83" s="158">
        <v>0</v>
      </c>
      <c r="P83" s="158">
        <v>0</v>
      </c>
      <c r="Q83" s="158">
        <v>0</v>
      </c>
      <c r="R83" s="158">
        <v>0</v>
      </c>
      <c r="S83" s="158">
        <v>0</v>
      </c>
      <c r="T83" s="158">
        <v>0</v>
      </c>
      <c r="U83" s="158">
        <v>0</v>
      </c>
      <c r="V83" s="158">
        <v>0</v>
      </c>
      <c r="W83" s="158">
        <v>0</v>
      </c>
      <c r="X83" s="158">
        <v>0</v>
      </c>
      <c r="Y83" s="158">
        <v>0</v>
      </c>
      <c r="Z83" s="158">
        <v>0</v>
      </c>
      <c r="AA83" s="158">
        <v>0</v>
      </c>
      <c r="AB83" s="158">
        <v>0</v>
      </c>
      <c r="AC83" s="158">
        <v>0</v>
      </c>
      <c r="AD83" s="158">
        <v>0</v>
      </c>
      <c r="AE83" s="158">
        <v>0</v>
      </c>
      <c r="AF83" s="158">
        <v>0</v>
      </c>
      <c r="AG83" s="158">
        <v>0</v>
      </c>
      <c r="AH83" s="155" t="s">
        <v>2263</v>
      </c>
    </row>
    <row r="85" spans="1:34" ht="60.75">
      <c r="A85" s="150" t="s">
        <v>2431</v>
      </c>
      <c r="B85" s="153" t="s">
        <v>2432</v>
      </c>
      <c r="C85" s="159">
        <v>5554.3066410000001</v>
      </c>
      <c r="D85" s="159">
        <v>6562.1435549999997</v>
      </c>
      <c r="E85" s="159">
        <v>7412.2607420000004</v>
      </c>
      <c r="F85" s="159">
        <v>8026.1640619999998</v>
      </c>
      <c r="G85" s="159">
        <v>8703.0498050000006</v>
      </c>
      <c r="H85" s="159">
        <v>9160.3466800000006</v>
      </c>
      <c r="I85" s="159">
        <v>9498.71875</v>
      </c>
      <c r="J85" s="159">
        <v>9423.9960940000001</v>
      </c>
      <c r="K85" s="159">
        <v>9515.8046880000002</v>
      </c>
      <c r="L85" s="159">
        <v>9581.4033199999994</v>
      </c>
      <c r="M85" s="159">
        <v>9646.6455079999996</v>
      </c>
      <c r="N85" s="159">
        <v>9736.6992190000001</v>
      </c>
      <c r="O85" s="159">
        <v>9804.2451170000004</v>
      </c>
      <c r="P85" s="159">
        <v>9947.9648440000001</v>
      </c>
      <c r="Q85" s="159">
        <v>10104.162109000001</v>
      </c>
      <c r="R85" s="159">
        <v>10203.410156</v>
      </c>
      <c r="S85" s="159">
        <v>10253.474609000001</v>
      </c>
      <c r="T85" s="159">
        <v>10347.995117</v>
      </c>
      <c r="U85" s="159">
        <v>10409.912109000001</v>
      </c>
      <c r="V85" s="159">
        <v>10474.291015999999</v>
      </c>
      <c r="W85" s="159">
        <v>10514.903319999999</v>
      </c>
      <c r="X85" s="159">
        <v>10614.841796999999</v>
      </c>
      <c r="Y85" s="159">
        <v>10705.430664</v>
      </c>
      <c r="Z85" s="159">
        <v>10736.863281</v>
      </c>
      <c r="AA85" s="159">
        <v>10795.755859000001</v>
      </c>
      <c r="AB85" s="159">
        <v>10919.061523</v>
      </c>
      <c r="AC85" s="159">
        <v>10987.884765999999</v>
      </c>
      <c r="AD85" s="159">
        <v>11049.416992</v>
      </c>
      <c r="AE85" s="159">
        <v>11083.921875</v>
      </c>
      <c r="AF85" s="159">
        <v>11057.957031</v>
      </c>
      <c r="AG85" s="159">
        <v>11029.436523</v>
      </c>
      <c r="AH85" s="156">
        <v>2.3130000000000001E-2</v>
      </c>
    </row>
    <row r="86" spans="1:34" ht="15.75" thickBot="1"/>
    <row r="87" spans="1:34">
      <c r="A87" s="147"/>
      <c r="B87" s="109" t="s">
        <v>2433</v>
      </c>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63"/>
    </row>
    <row r="88" spans="1:34">
      <c r="A88" s="147"/>
      <c r="B88" s="157" t="s">
        <v>2434</v>
      </c>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row>
    <row r="89" spans="1:34">
      <c r="A89" s="147"/>
      <c r="B89" s="157" t="s">
        <v>2296</v>
      </c>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row>
    <row r="90" spans="1:34">
      <c r="A90" s="147"/>
      <c r="B90" s="157" t="s">
        <v>2435</v>
      </c>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row>
    <row r="91" spans="1:34">
      <c r="A91" s="147"/>
      <c r="B91" s="157" t="s">
        <v>2436</v>
      </c>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row>
    <row r="92" spans="1:34">
      <c r="A92" s="147"/>
      <c r="B92" s="157" t="s">
        <v>2298</v>
      </c>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row>
    <row r="93" spans="1:34">
      <c r="A93" s="147"/>
      <c r="B93" s="157" t="s">
        <v>1377</v>
      </c>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row>
    <row r="94" spans="1:34">
      <c r="A94" s="147"/>
      <c r="B94" s="157" t="s">
        <v>2299</v>
      </c>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row>
    <row r="95" spans="1:34">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c r="AH95" s="147"/>
    </row>
    <row r="113" spans="2:34">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row>
    <row r="115" spans="2:34">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row>
    <row r="116" spans="2:34">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row>
    <row r="128" spans="2:34">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row>
    <row r="257" spans="2:34">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c r="AH257" s="147"/>
    </row>
    <row r="258" spans="2:34">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row>
    <row r="339" spans="2:34">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c r="AH339" s="147"/>
    </row>
    <row r="340" spans="2:34">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c r="AH340" s="128"/>
    </row>
    <row r="451" spans="2:34">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c r="AH451" s="147"/>
    </row>
    <row r="452" spans="2:34">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c r="AH452" s="128"/>
    </row>
    <row r="556" spans="2:34">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c r="AA556" s="147"/>
      <c r="AB556" s="147"/>
      <c r="AC556" s="147"/>
      <c r="AD556" s="147"/>
      <c r="AE556" s="147"/>
      <c r="AF556" s="147"/>
      <c r="AG556" s="147"/>
      <c r="AH556" s="147"/>
    </row>
    <row r="557" spans="2:34">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c r="AH557" s="128"/>
    </row>
    <row r="637" spans="2:34">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c r="AA637" s="147"/>
      <c r="AB637" s="147"/>
      <c r="AC637" s="147"/>
      <c r="AD637" s="147"/>
      <c r="AE637" s="147"/>
      <c r="AF637" s="147"/>
      <c r="AG637" s="147"/>
      <c r="AH637" s="147"/>
    </row>
    <row r="638" spans="2:34">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c r="AH638" s="128"/>
    </row>
    <row r="709" spans="2:34">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c r="AA709" s="147"/>
      <c r="AB709" s="147"/>
      <c r="AC709" s="147"/>
      <c r="AD709" s="147"/>
      <c r="AE709" s="147"/>
      <c r="AF709" s="147"/>
      <c r="AG709" s="147"/>
      <c r="AH709" s="147"/>
    </row>
    <row r="710" spans="2:34">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c r="AH710" s="128"/>
    </row>
    <row r="885" spans="2:34">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c r="AA885" s="147"/>
      <c r="AB885" s="147"/>
      <c r="AC885" s="147"/>
      <c r="AD885" s="147"/>
      <c r="AE885" s="147"/>
      <c r="AF885" s="147"/>
      <c r="AG885" s="147"/>
      <c r="AH885" s="147"/>
    </row>
    <row r="886" spans="2:34">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c r="AH886" s="128"/>
    </row>
    <row r="968" spans="2:34">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c r="AA968" s="147"/>
      <c r="AB968" s="147"/>
      <c r="AC968" s="147"/>
      <c r="AD968" s="147"/>
      <c r="AE968" s="147"/>
      <c r="AF968" s="147"/>
      <c r="AG968" s="147"/>
      <c r="AH968" s="147"/>
    </row>
    <row r="969" spans="2:34">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c r="AH969" s="128"/>
    </row>
    <row r="1070" spans="2:34">
      <c r="B1070" s="147"/>
      <c r="C1070" s="147"/>
      <c r="D1070" s="147"/>
      <c r="E1070" s="147"/>
      <c r="F1070" s="147"/>
      <c r="G1070" s="147"/>
      <c r="H1070" s="147"/>
      <c r="I1070" s="147"/>
      <c r="J1070" s="147"/>
      <c r="K1070" s="147"/>
      <c r="L1070" s="147"/>
      <c r="M1070" s="147"/>
      <c r="N1070" s="147"/>
      <c r="O1070" s="147"/>
      <c r="P1070" s="147"/>
      <c r="Q1070" s="147"/>
      <c r="R1070" s="147"/>
      <c r="S1070" s="147"/>
      <c r="T1070" s="147"/>
      <c r="U1070" s="147"/>
      <c r="V1070" s="147"/>
      <c r="W1070" s="147"/>
      <c r="X1070" s="147"/>
      <c r="Y1070" s="147"/>
      <c r="Z1070" s="147"/>
      <c r="AA1070" s="147"/>
      <c r="AB1070" s="147"/>
      <c r="AC1070" s="147"/>
      <c r="AD1070" s="147"/>
      <c r="AE1070" s="147"/>
      <c r="AF1070" s="147"/>
      <c r="AG1070" s="147"/>
      <c r="AH1070" s="147"/>
    </row>
    <row r="1071" spans="2:34">
      <c r="B1071" s="128"/>
      <c r="C1071" s="128"/>
      <c r="D1071" s="128"/>
      <c r="E1071" s="128"/>
      <c r="F1071" s="128"/>
      <c r="G1071" s="128"/>
      <c r="H1071" s="128"/>
      <c r="I1071" s="128"/>
      <c r="J1071" s="128"/>
      <c r="K1071" s="128"/>
      <c r="L1071" s="128"/>
      <c r="M1071" s="128"/>
      <c r="N1071" s="128"/>
      <c r="O1071" s="128"/>
      <c r="P1071" s="128"/>
      <c r="Q1071" s="128"/>
      <c r="R1071" s="128"/>
      <c r="S1071" s="128"/>
      <c r="T1071" s="128"/>
      <c r="U1071" s="128"/>
      <c r="V1071" s="128"/>
      <c r="W1071" s="128"/>
      <c r="X1071" s="128"/>
      <c r="Y1071" s="128"/>
      <c r="Z1071" s="128"/>
      <c r="AA1071" s="128"/>
      <c r="AB1071" s="128"/>
      <c r="AC1071" s="128"/>
      <c r="AD1071" s="128"/>
      <c r="AE1071" s="128"/>
      <c r="AF1071" s="128"/>
      <c r="AG1071" s="128"/>
      <c r="AH1071" s="128"/>
    </row>
    <row r="1169" spans="2:34">
      <c r="B1169" s="128"/>
      <c r="C1169" s="128"/>
      <c r="D1169" s="128"/>
      <c r="E1169" s="128"/>
      <c r="F1169" s="128"/>
      <c r="G1169" s="128"/>
      <c r="H1169" s="128"/>
      <c r="I1169" s="128"/>
      <c r="J1169" s="128"/>
      <c r="K1169" s="128"/>
      <c r="L1169" s="128"/>
      <c r="M1169" s="128"/>
      <c r="N1169" s="128"/>
      <c r="O1169" s="128"/>
      <c r="P1169" s="128"/>
      <c r="Q1169" s="128"/>
      <c r="R1169" s="128"/>
      <c r="S1169" s="128"/>
      <c r="T1169" s="128"/>
      <c r="U1169" s="128"/>
      <c r="V1169" s="128"/>
      <c r="W1169" s="128"/>
      <c r="X1169" s="128"/>
      <c r="Y1169" s="128"/>
      <c r="Z1169" s="128"/>
      <c r="AA1169" s="128"/>
      <c r="AB1169" s="128"/>
      <c r="AC1169" s="128"/>
      <c r="AD1169" s="128"/>
      <c r="AE1169" s="128"/>
      <c r="AF1169" s="128"/>
      <c r="AG1169" s="128"/>
      <c r="AH1169" s="128"/>
    </row>
    <row r="1268" spans="2:34">
      <c r="B1268" s="147"/>
      <c r="C1268" s="147"/>
      <c r="D1268" s="147"/>
      <c r="E1268" s="147"/>
      <c r="F1268" s="147"/>
      <c r="G1268" s="147"/>
      <c r="H1268" s="147"/>
      <c r="I1268" s="147"/>
      <c r="J1268" s="147"/>
      <c r="K1268" s="147"/>
      <c r="L1268" s="147"/>
      <c r="M1268" s="147"/>
      <c r="N1268" s="147"/>
      <c r="O1268" s="147"/>
      <c r="P1268" s="147"/>
      <c r="Q1268" s="147"/>
      <c r="R1268" s="147"/>
      <c r="S1268" s="147"/>
      <c r="T1268" s="147"/>
      <c r="U1268" s="147"/>
      <c r="V1268" s="147"/>
      <c r="W1268" s="147"/>
      <c r="X1268" s="147"/>
      <c r="Y1268" s="147"/>
      <c r="Z1268" s="147"/>
      <c r="AA1268" s="147"/>
      <c r="AB1268" s="147"/>
      <c r="AC1268" s="147"/>
      <c r="AD1268" s="147"/>
      <c r="AE1268" s="147"/>
      <c r="AF1268" s="147"/>
      <c r="AG1268" s="147"/>
      <c r="AH1268" s="147"/>
    </row>
    <row r="1269" spans="2:34">
      <c r="B1269" s="128"/>
      <c r="C1269" s="128"/>
      <c r="D1269" s="128"/>
      <c r="E1269" s="128"/>
      <c r="F1269" s="128"/>
      <c r="G1269" s="128"/>
      <c r="H1269" s="128"/>
      <c r="I1269" s="128"/>
      <c r="J1269" s="128"/>
      <c r="K1269" s="128"/>
      <c r="L1269" s="128"/>
      <c r="M1269" s="128"/>
      <c r="N1269" s="128"/>
      <c r="O1269" s="128"/>
      <c r="P1269" s="128"/>
      <c r="Q1269" s="128"/>
      <c r="R1269" s="128"/>
      <c r="S1269" s="128"/>
      <c r="T1269" s="128"/>
      <c r="U1269" s="128"/>
      <c r="V1269" s="128"/>
      <c r="W1269" s="128"/>
      <c r="X1269" s="128"/>
      <c r="Y1269" s="128"/>
      <c r="Z1269" s="128"/>
      <c r="AA1269" s="128"/>
      <c r="AB1269" s="128"/>
      <c r="AC1269" s="128"/>
      <c r="AD1269" s="128"/>
      <c r="AE1269" s="128"/>
      <c r="AF1269" s="128"/>
      <c r="AG1269" s="128"/>
      <c r="AH1269" s="128"/>
    </row>
    <row r="1494" spans="2:34">
      <c r="B1494" s="147"/>
      <c r="C1494" s="147"/>
      <c r="D1494" s="147"/>
      <c r="E1494" s="147"/>
      <c r="F1494" s="147"/>
      <c r="G1494" s="147"/>
      <c r="H1494" s="147"/>
      <c r="I1494" s="147"/>
      <c r="J1494" s="147"/>
      <c r="K1494" s="147"/>
      <c r="L1494" s="147"/>
      <c r="M1494" s="147"/>
      <c r="N1494" s="147"/>
      <c r="O1494" s="147"/>
      <c r="P1494" s="147"/>
      <c r="Q1494" s="147"/>
      <c r="R1494" s="147"/>
      <c r="S1494" s="147"/>
      <c r="T1494" s="147"/>
      <c r="U1494" s="147"/>
      <c r="V1494" s="147"/>
      <c r="W1494" s="147"/>
      <c r="X1494" s="147"/>
      <c r="Y1494" s="147"/>
      <c r="Z1494" s="147"/>
      <c r="AA1494" s="147"/>
      <c r="AB1494" s="147"/>
      <c r="AC1494" s="147"/>
      <c r="AD1494" s="147"/>
      <c r="AE1494" s="147"/>
      <c r="AF1494" s="147"/>
      <c r="AG1494" s="147"/>
      <c r="AH1494" s="147"/>
    </row>
    <row r="1495" spans="2:34">
      <c r="B1495" s="128"/>
      <c r="C1495" s="128"/>
      <c r="D1495" s="128"/>
      <c r="E1495" s="128"/>
      <c r="F1495" s="128"/>
      <c r="G1495" s="128"/>
      <c r="H1495" s="128"/>
      <c r="I1495" s="128"/>
      <c r="J1495" s="128"/>
      <c r="K1495" s="128"/>
      <c r="L1495" s="128"/>
      <c r="M1495" s="128"/>
      <c r="N1495" s="128"/>
      <c r="O1495" s="128"/>
      <c r="P1495" s="128"/>
      <c r="Q1495" s="128"/>
      <c r="R1495" s="128"/>
      <c r="S1495" s="128"/>
      <c r="T1495" s="128"/>
      <c r="U1495" s="128"/>
      <c r="V1495" s="128"/>
      <c r="W1495" s="128"/>
      <c r="X1495" s="128"/>
      <c r="Y1495" s="128"/>
      <c r="Z1495" s="128"/>
      <c r="AA1495" s="128"/>
      <c r="AB1495" s="128"/>
      <c r="AC1495" s="128"/>
      <c r="AD1495" s="128"/>
      <c r="AE1495" s="128"/>
      <c r="AF1495" s="128"/>
      <c r="AG1495" s="128"/>
      <c r="AH1495" s="128"/>
    </row>
    <row r="1713" spans="2:34">
      <c r="B1713" s="128"/>
      <c r="C1713" s="128"/>
      <c r="D1713" s="128"/>
      <c r="E1713" s="128"/>
      <c r="F1713" s="128"/>
      <c r="G1713" s="128"/>
      <c r="H1713" s="128"/>
      <c r="I1713" s="128"/>
      <c r="J1713" s="128"/>
      <c r="K1713" s="128"/>
      <c r="L1713" s="128"/>
      <c r="M1713" s="128"/>
      <c r="N1713" s="128"/>
      <c r="O1713" s="128"/>
      <c r="P1713" s="128"/>
      <c r="Q1713" s="128"/>
      <c r="R1713" s="128"/>
      <c r="S1713" s="128"/>
      <c r="T1713" s="128"/>
      <c r="U1713" s="128"/>
      <c r="V1713" s="128"/>
      <c r="W1713" s="128"/>
      <c r="X1713" s="128"/>
      <c r="Y1713" s="128"/>
      <c r="Z1713" s="128"/>
      <c r="AA1713" s="128"/>
      <c r="AB1713" s="128"/>
      <c r="AC1713" s="128"/>
      <c r="AD1713" s="128"/>
      <c r="AE1713" s="128"/>
      <c r="AF1713" s="128"/>
      <c r="AG1713" s="128"/>
      <c r="AH1713" s="128"/>
    </row>
    <row r="1728" spans="2:34">
      <c r="B1728" s="147"/>
      <c r="C1728" s="147"/>
      <c r="D1728" s="147"/>
      <c r="E1728" s="147"/>
      <c r="F1728" s="147"/>
      <c r="G1728" s="147"/>
      <c r="H1728" s="147"/>
      <c r="I1728" s="147"/>
      <c r="J1728" s="147"/>
      <c r="K1728" s="147"/>
      <c r="L1728" s="147"/>
      <c r="M1728" s="147"/>
      <c r="N1728" s="147"/>
      <c r="O1728" s="147"/>
      <c r="P1728" s="147"/>
      <c r="Q1728" s="147"/>
      <c r="R1728" s="147"/>
      <c r="S1728" s="147"/>
      <c r="T1728" s="147"/>
      <c r="U1728" s="147"/>
      <c r="V1728" s="147"/>
      <c r="W1728" s="147"/>
      <c r="X1728" s="147"/>
      <c r="Y1728" s="147"/>
      <c r="Z1728" s="147"/>
      <c r="AA1728" s="147"/>
      <c r="AB1728" s="147"/>
      <c r="AC1728" s="147"/>
      <c r="AD1728" s="147"/>
      <c r="AE1728" s="147"/>
      <c r="AF1728" s="147"/>
      <c r="AG1728" s="147"/>
      <c r="AH1728" s="147"/>
    </row>
    <row r="1989" spans="2:34">
      <c r="B1989" s="147"/>
      <c r="C1989" s="147"/>
      <c r="D1989" s="147"/>
      <c r="E1989" s="147"/>
      <c r="F1989" s="147"/>
      <c r="G1989" s="147"/>
      <c r="H1989" s="147"/>
      <c r="I1989" s="147"/>
      <c r="J1989" s="147"/>
      <c r="K1989" s="147"/>
      <c r="L1989" s="147"/>
      <c r="M1989" s="147"/>
      <c r="N1989" s="147"/>
      <c r="O1989" s="147"/>
      <c r="P1989" s="147"/>
      <c r="Q1989" s="147"/>
      <c r="R1989" s="147"/>
      <c r="S1989" s="147"/>
      <c r="T1989" s="147"/>
      <c r="U1989" s="147"/>
      <c r="V1989" s="147"/>
      <c r="W1989" s="147"/>
      <c r="X1989" s="147"/>
      <c r="Y1989" s="147"/>
      <c r="Z1989" s="147"/>
      <c r="AA1989" s="147"/>
      <c r="AB1989" s="147"/>
      <c r="AC1989" s="147"/>
      <c r="AD1989" s="147"/>
      <c r="AE1989" s="147"/>
      <c r="AF1989" s="147"/>
      <c r="AG1989" s="147"/>
      <c r="AH1989" s="147"/>
    </row>
    <row r="1990" spans="2:34">
      <c r="B1990" s="128"/>
      <c r="C1990" s="128"/>
      <c r="D1990" s="128"/>
      <c r="E1990" s="128"/>
      <c r="F1990" s="128"/>
      <c r="G1990" s="128"/>
      <c r="H1990" s="128"/>
      <c r="I1990" s="128"/>
      <c r="J1990" s="128"/>
      <c r="K1990" s="128"/>
      <c r="L1990" s="128"/>
      <c r="M1990" s="128"/>
      <c r="N1990" s="128"/>
      <c r="O1990" s="128"/>
      <c r="P1990" s="128"/>
      <c r="Q1990" s="128"/>
      <c r="R1990" s="128"/>
      <c r="S1990" s="128"/>
      <c r="T1990" s="128"/>
      <c r="U1990" s="128"/>
      <c r="V1990" s="128"/>
      <c r="W1990" s="128"/>
      <c r="X1990" s="128"/>
      <c r="Y1990" s="128"/>
      <c r="Z1990" s="128"/>
      <c r="AA1990" s="128"/>
      <c r="AB1990" s="128"/>
      <c r="AC1990" s="128"/>
      <c r="AD1990" s="128"/>
      <c r="AE1990" s="128"/>
      <c r="AF1990" s="128"/>
      <c r="AG1990" s="128"/>
      <c r="AH1990" s="128"/>
    </row>
    <row r="2324" spans="2:34">
      <c r="B2324" s="147"/>
      <c r="C2324" s="147"/>
      <c r="D2324" s="147"/>
      <c r="E2324" s="147"/>
      <c r="F2324" s="147"/>
      <c r="G2324" s="147"/>
      <c r="H2324" s="147"/>
      <c r="I2324" s="147"/>
      <c r="J2324" s="147"/>
      <c r="K2324" s="147"/>
      <c r="L2324" s="147"/>
      <c r="M2324" s="147"/>
      <c r="N2324" s="147"/>
      <c r="O2324" s="147"/>
      <c r="P2324" s="147"/>
      <c r="Q2324" s="147"/>
      <c r="R2324" s="147"/>
      <c r="S2324" s="147"/>
      <c r="T2324" s="147"/>
      <c r="U2324" s="147"/>
      <c r="V2324" s="147"/>
      <c r="W2324" s="147"/>
      <c r="X2324" s="147"/>
      <c r="Y2324" s="147"/>
      <c r="Z2324" s="147"/>
      <c r="AA2324" s="147"/>
      <c r="AB2324" s="147"/>
      <c r="AC2324" s="147"/>
      <c r="AD2324" s="147"/>
      <c r="AE2324" s="147"/>
      <c r="AF2324" s="147"/>
      <c r="AG2324" s="147"/>
      <c r="AH2324" s="147"/>
    </row>
    <row r="2325" spans="2:34">
      <c r="B2325" s="128"/>
      <c r="C2325" s="128"/>
      <c r="D2325" s="128"/>
      <c r="E2325" s="128"/>
      <c r="F2325" s="128"/>
      <c r="G2325" s="128"/>
      <c r="H2325" s="128"/>
      <c r="I2325" s="128"/>
      <c r="J2325" s="128"/>
      <c r="K2325" s="128"/>
      <c r="L2325" s="128"/>
      <c r="M2325" s="128"/>
      <c r="N2325" s="128"/>
      <c r="O2325" s="128"/>
      <c r="P2325" s="128"/>
      <c r="Q2325" s="128"/>
      <c r="R2325" s="128"/>
      <c r="S2325" s="128"/>
      <c r="T2325" s="128"/>
      <c r="U2325" s="128"/>
      <c r="V2325" s="128"/>
      <c r="W2325" s="128"/>
      <c r="X2325" s="128"/>
      <c r="Y2325" s="128"/>
      <c r="Z2325" s="128"/>
      <c r="AA2325" s="128"/>
      <c r="AB2325" s="128"/>
      <c r="AC2325" s="128"/>
      <c r="AD2325" s="128"/>
      <c r="AE2325" s="128"/>
      <c r="AF2325" s="128"/>
      <c r="AG2325" s="128"/>
      <c r="AH2325" s="128"/>
    </row>
    <row r="2644" spans="2:34">
      <c r="B2644" s="147"/>
      <c r="C2644" s="147"/>
      <c r="D2644" s="147"/>
      <c r="E2644" s="147"/>
      <c r="F2644" s="147"/>
      <c r="G2644" s="147"/>
      <c r="H2644" s="147"/>
      <c r="I2644" s="147"/>
      <c r="J2644" s="147"/>
      <c r="K2644" s="147"/>
      <c r="L2644" s="147"/>
      <c r="M2644" s="147"/>
      <c r="N2644" s="147"/>
      <c r="O2644" s="147"/>
      <c r="P2644" s="147"/>
      <c r="Q2644" s="147"/>
      <c r="R2644" s="147"/>
      <c r="S2644" s="147"/>
      <c r="T2644" s="147"/>
      <c r="U2644" s="147"/>
      <c r="V2644" s="147"/>
      <c r="W2644" s="147"/>
      <c r="X2644" s="147"/>
      <c r="Y2644" s="147"/>
      <c r="Z2644" s="147"/>
      <c r="AA2644" s="147"/>
      <c r="AB2644" s="147"/>
      <c r="AC2644" s="147"/>
      <c r="AD2644" s="147"/>
      <c r="AE2644" s="147"/>
      <c r="AF2644" s="147"/>
      <c r="AG2644" s="147"/>
      <c r="AH2644" s="147"/>
    </row>
    <row r="2645" spans="2:34">
      <c r="B2645" s="128"/>
      <c r="C2645" s="128"/>
      <c r="D2645" s="128"/>
      <c r="E2645" s="128"/>
      <c r="F2645" s="128"/>
      <c r="G2645" s="128"/>
      <c r="H2645" s="128"/>
      <c r="I2645" s="128"/>
      <c r="J2645" s="128"/>
      <c r="K2645" s="128"/>
      <c r="L2645" s="128"/>
      <c r="M2645" s="128"/>
      <c r="N2645" s="128"/>
      <c r="O2645" s="128"/>
      <c r="P2645" s="128"/>
      <c r="Q2645" s="128"/>
      <c r="R2645" s="128"/>
      <c r="S2645" s="128"/>
      <c r="T2645" s="128"/>
      <c r="U2645" s="128"/>
      <c r="V2645" s="128"/>
      <c r="W2645" s="128"/>
      <c r="X2645" s="128"/>
      <c r="Y2645" s="128"/>
      <c r="Z2645" s="128"/>
      <c r="AA2645" s="128"/>
      <c r="AB2645" s="128"/>
      <c r="AC2645" s="128"/>
      <c r="AD2645" s="128"/>
      <c r="AE2645" s="128"/>
      <c r="AF2645" s="128"/>
      <c r="AG2645" s="128"/>
      <c r="AH2645" s="128"/>
    </row>
    <row r="2970" spans="2:34">
      <c r="B2970" s="147"/>
      <c r="C2970" s="147"/>
      <c r="D2970" s="147"/>
      <c r="E2970" s="147"/>
      <c r="F2970" s="147"/>
      <c r="G2970" s="147"/>
      <c r="H2970" s="147"/>
      <c r="I2970" s="147"/>
      <c r="J2970" s="147"/>
      <c r="K2970" s="147"/>
      <c r="L2970" s="147"/>
      <c r="M2970" s="147"/>
      <c r="N2970" s="147"/>
      <c r="O2970" s="147"/>
      <c r="P2970" s="147"/>
      <c r="Q2970" s="147"/>
      <c r="R2970" s="147"/>
      <c r="S2970" s="147"/>
      <c r="T2970" s="147"/>
      <c r="U2970" s="147"/>
      <c r="V2970" s="147"/>
      <c r="W2970" s="147"/>
      <c r="X2970" s="147"/>
      <c r="Y2970" s="147"/>
      <c r="Z2970" s="147"/>
      <c r="AA2970" s="147"/>
      <c r="AB2970" s="147"/>
      <c r="AC2970" s="147"/>
      <c r="AD2970" s="147"/>
      <c r="AE2970" s="147"/>
      <c r="AF2970" s="147"/>
      <c r="AG2970" s="147"/>
      <c r="AH2970" s="147"/>
    </row>
    <row r="2971" spans="2:34">
      <c r="B2971" s="128"/>
      <c r="C2971" s="128"/>
      <c r="D2971" s="128"/>
      <c r="E2971" s="128"/>
      <c r="F2971" s="128"/>
      <c r="G2971" s="128"/>
      <c r="H2971" s="128"/>
      <c r="I2971" s="128"/>
      <c r="J2971" s="128"/>
      <c r="K2971" s="128"/>
      <c r="L2971" s="128"/>
      <c r="M2971" s="128"/>
      <c r="N2971" s="128"/>
      <c r="O2971" s="128"/>
      <c r="P2971" s="128"/>
      <c r="Q2971" s="128"/>
      <c r="R2971" s="128"/>
      <c r="S2971" s="128"/>
      <c r="T2971" s="128"/>
      <c r="U2971" s="128"/>
      <c r="V2971" s="128"/>
      <c r="W2971" s="128"/>
      <c r="X2971" s="128"/>
      <c r="Y2971" s="128"/>
      <c r="Z2971" s="128"/>
      <c r="AA2971" s="128"/>
      <c r="AB2971" s="128"/>
      <c r="AC2971" s="128"/>
      <c r="AD2971" s="128"/>
      <c r="AE2971" s="128"/>
      <c r="AF2971" s="128"/>
      <c r="AG2971" s="128"/>
      <c r="AH2971" s="128"/>
    </row>
    <row r="3292" spans="2:34">
      <c r="B3292" s="147"/>
      <c r="C3292" s="147"/>
      <c r="D3292" s="147"/>
      <c r="E3292" s="147"/>
      <c r="F3292" s="147"/>
      <c r="G3292" s="147"/>
      <c r="H3292" s="147"/>
      <c r="I3292" s="147"/>
      <c r="J3292" s="147"/>
      <c r="K3292" s="147"/>
      <c r="L3292" s="147"/>
      <c r="M3292" s="147"/>
      <c r="N3292" s="147"/>
      <c r="O3292" s="147"/>
      <c r="P3292" s="147"/>
      <c r="Q3292" s="147"/>
      <c r="R3292" s="147"/>
      <c r="S3292" s="147"/>
      <c r="T3292" s="147"/>
      <c r="U3292" s="147"/>
      <c r="V3292" s="147"/>
      <c r="W3292" s="147"/>
      <c r="X3292" s="147"/>
      <c r="Y3292" s="147"/>
      <c r="Z3292" s="147"/>
      <c r="AA3292" s="147"/>
      <c r="AB3292" s="147"/>
      <c r="AC3292" s="147"/>
      <c r="AD3292" s="147"/>
      <c r="AE3292" s="147"/>
      <c r="AF3292" s="147"/>
      <c r="AG3292" s="147"/>
      <c r="AH3292" s="147"/>
    </row>
    <row r="3293" spans="2:34">
      <c r="B3293" s="128"/>
      <c r="C3293" s="128"/>
      <c r="D3293" s="128"/>
      <c r="E3293" s="128"/>
      <c r="F3293" s="128"/>
      <c r="G3293" s="128"/>
      <c r="H3293" s="128"/>
      <c r="I3293" s="128"/>
      <c r="J3293" s="128"/>
      <c r="K3293" s="128"/>
      <c r="L3293" s="128"/>
      <c r="M3293" s="128"/>
      <c r="N3293" s="128"/>
      <c r="O3293" s="128"/>
      <c r="P3293" s="128"/>
      <c r="Q3293" s="128"/>
      <c r="R3293" s="128"/>
      <c r="S3293" s="128"/>
      <c r="T3293" s="128"/>
      <c r="U3293" s="128"/>
      <c r="V3293" s="128"/>
      <c r="W3293" s="128"/>
      <c r="X3293" s="128"/>
      <c r="Y3293" s="128"/>
      <c r="Z3293" s="128"/>
      <c r="AA3293" s="128"/>
      <c r="AB3293" s="128"/>
      <c r="AC3293" s="128"/>
      <c r="AD3293" s="128"/>
      <c r="AE3293" s="128"/>
      <c r="AF3293" s="128"/>
      <c r="AG3293" s="128"/>
      <c r="AH3293" s="128"/>
    </row>
    <row r="3401" spans="2:34">
      <c r="B3401" s="147"/>
      <c r="C3401" s="147"/>
      <c r="D3401" s="147"/>
      <c r="E3401" s="147"/>
      <c r="F3401" s="147"/>
      <c r="G3401" s="147"/>
      <c r="H3401" s="147"/>
      <c r="I3401" s="147"/>
      <c r="J3401" s="147"/>
      <c r="K3401" s="147"/>
      <c r="L3401" s="147"/>
      <c r="M3401" s="147"/>
      <c r="N3401" s="147"/>
      <c r="O3401" s="147"/>
      <c r="P3401" s="147"/>
      <c r="Q3401" s="147"/>
      <c r="R3401" s="147"/>
      <c r="S3401" s="147"/>
      <c r="T3401" s="147"/>
      <c r="U3401" s="147"/>
      <c r="V3401" s="147"/>
      <c r="W3401" s="147"/>
      <c r="X3401" s="147"/>
      <c r="Y3401" s="147"/>
      <c r="Z3401" s="147"/>
      <c r="AA3401" s="147"/>
      <c r="AB3401" s="147"/>
      <c r="AC3401" s="147"/>
      <c r="AD3401" s="147"/>
      <c r="AE3401" s="147"/>
      <c r="AF3401" s="147"/>
      <c r="AG3401" s="147"/>
      <c r="AH3401" s="147"/>
    </row>
    <row r="3402" spans="2:34">
      <c r="B3402" s="128"/>
      <c r="C3402" s="128"/>
      <c r="D3402" s="128"/>
      <c r="E3402" s="128"/>
      <c r="F3402" s="128"/>
      <c r="G3402" s="128"/>
      <c r="H3402" s="128"/>
      <c r="I3402" s="128"/>
      <c r="J3402" s="128"/>
      <c r="K3402" s="128"/>
      <c r="L3402" s="128"/>
      <c r="M3402" s="128"/>
      <c r="N3402" s="128"/>
      <c r="O3402" s="128"/>
      <c r="P3402" s="128"/>
      <c r="Q3402" s="128"/>
      <c r="R3402" s="128"/>
      <c r="S3402" s="128"/>
      <c r="T3402" s="128"/>
      <c r="U3402" s="128"/>
      <c r="V3402" s="128"/>
      <c r="W3402" s="128"/>
      <c r="X3402" s="128"/>
      <c r="Y3402" s="128"/>
      <c r="Z3402" s="128"/>
      <c r="AA3402" s="128"/>
      <c r="AB3402" s="128"/>
      <c r="AC3402" s="128"/>
      <c r="AD3402" s="128"/>
      <c r="AE3402" s="128"/>
      <c r="AF3402" s="128"/>
      <c r="AG3402" s="128"/>
      <c r="AH3402" s="128"/>
    </row>
    <row r="3526" spans="2:34">
      <c r="B3526" s="147"/>
      <c r="C3526" s="147"/>
      <c r="D3526" s="147"/>
      <c r="E3526" s="147"/>
      <c r="F3526" s="147"/>
      <c r="G3526" s="147"/>
      <c r="H3526" s="147"/>
      <c r="I3526" s="147"/>
      <c r="J3526" s="147"/>
      <c r="K3526" s="147"/>
      <c r="L3526" s="147"/>
      <c r="M3526" s="147"/>
      <c r="N3526" s="147"/>
      <c r="O3526" s="147"/>
      <c r="P3526" s="147"/>
      <c r="Q3526" s="147"/>
      <c r="R3526" s="147"/>
      <c r="S3526" s="147"/>
      <c r="T3526" s="147"/>
      <c r="U3526" s="147"/>
      <c r="V3526" s="147"/>
      <c r="W3526" s="147"/>
      <c r="X3526" s="147"/>
      <c r="Y3526" s="147"/>
      <c r="Z3526" s="147"/>
      <c r="AA3526" s="147"/>
      <c r="AB3526" s="147"/>
      <c r="AC3526" s="147"/>
      <c r="AD3526" s="147"/>
      <c r="AE3526" s="147"/>
      <c r="AF3526" s="147"/>
      <c r="AG3526" s="147"/>
      <c r="AH3526" s="147"/>
    </row>
    <row r="3527" spans="2:34">
      <c r="B3527" s="128"/>
      <c r="C3527" s="128"/>
      <c r="D3527" s="128"/>
      <c r="E3527" s="128"/>
      <c r="F3527" s="128"/>
      <c r="G3527" s="128"/>
      <c r="H3527" s="128"/>
      <c r="I3527" s="128"/>
      <c r="J3527" s="128"/>
      <c r="K3527" s="128"/>
      <c r="L3527" s="128"/>
      <c r="M3527" s="128"/>
      <c r="N3527" s="128"/>
      <c r="O3527" s="128"/>
      <c r="P3527" s="128"/>
      <c r="Q3527" s="128"/>
      <c r="R3527" s="128"/>
      <c r="S3527" s="128"/>
      <c r="T3527" s="128"/>
      <c r="U3527" s="128"/>
      <c r="V3527" s="128"/>
      <c r="W3527" s="128"/>
      <c r="X3527" s="128"/>
      <c r="Y3527" s="128"/>
      <c r="Z3527" s="128"/>
      <c r="AA3527" s="128"/>
      <c r="AB3527" s="128"/>
      <c r="AC3527" s="128"/>
      <c r="AD3527" s="128"/>
      <c r="AE3527" s="128"/>
      <c r="AF3527" s="128"/>
      <c r="AG3527" s="128"/>
      <c r="AH3527" s="128"/>
    </row>
    <row r="3651" spans="2:34">
      <c r="B3651" s="147"/>
      <c r="C3651" s="147"/>
      <c r="D3651" s="147"/>
      <c r="E3651" s="147"/>
      <c r="F3651" s="147"/>
      <c r="G3651" s="147"/>
      <c r="H3651" s="147"/>
      <c r="I3651" s="147"/>
      <c r="J3651" s="147"/>
      <c r="K3651" s="147"/>
      <c r="L3651" s="147"/>
      <c r="M3651" s="147"/>
      <c r="N3651" s="147"/>
      <c r="O3651" s="147"/>
      <c r="P3651" s="147"/>
      <c r="Q3651" s="147"/>
      <c r="R3651" s="147"/>
      <c r="S3651" s="147"/>
      <c r="T3651" s="147"/>
      <c r="U3651" s="147"/>
      <c r="V3651" s="147"/>
      <c r="W3651" s="147"/>
      <c r="X3651" s="147"/>
      <c r="Y3651" s="147"/>
      <c r="Z3651" s="147"/>
      <c r="AA3651" s="147"/>
      <c r="AB3651" s="147"/>
      <c r="AC3651" s="147"/>
      <c r="AD3651" s="147"/>
      <c r="AE3651" s="147"/>
      <c r="AF3651" s="147"/>
      <c r="AG3651" s="147"/>
      <c r="AH3651" s="147"/>
    </row>
    <row r="3652" spans="2:34">
      <c r="B3652" s="128"/>
      <c r="C3652" s="128"/>
      <c r="D3652" s="128"/>
      <c r="E3652" s="128"/>
      <c r="F3652" s="128"/>
      <c r="G3652" s="128"/>
      <c r="H3652" s="128"/>
      <c r="I3652" s="128"/>
      <c r="J3652" s="128"/>
      <c r="K3652" s="128"/>
      <c r="L3652" s="128"/>
      <c r="M3652" s="128"/>
      <c r="N3652" s="128"/>
      <c r="O3652" s="128"/>
      <c r="P3652" s="128"/>
      <c r="Q3652" s="128"/>
      <c r="R3652" s="128"/>
      <c r="S3652" s="128"/>
      <c r="T3652" s="128"/>
      <c r="U3652" s="128"/>
      <c r="V3652" s="128"/>
      <c r="W3652" s="128"/>
      <c r="X3652" s="128"/>
      <c r="Y3652" s="128"/>
      <c r="Z3652" s="128"/>
      <c r="AA3652" s="128"/>
      <c r="AB3652" s="128"/>
      <c r="AC3652" s="128"/>
      <c r="AD3652" s="128"/>
      <c r="AE3652" s="128"/>
      <c r="AF3652" s="128"/>
      <c r="AG3652" s="128"/>
      <c r="AH3652" s="128"/>
    </row>
    <row r="3777" spans="2:34">
      <c r="B3777" s="128"/>
      <c r="C3777" s="128"/>
      <c r="D3777" s="128"/>
      <c r="E3777" s="128"/>
      <c r="F3777" s="128"/>
      <c r="G3777" s="128"/>
      <c r="H3777" s="128"/>
      <c r="I3777" s="128"/>
      <c r="J3777" s="128"/>
      <c r="K3777" s="128"/>
      <c r="L3777" s="128"/>
      <c r="M3777" s="128"/>
      <c r="N3777" s="128"/>
      <c r="O3777" s="128"/>
      <c r="P3777" s="128"/>
      <c r="Q3777" s="128"/>
      <c r="R3777" s="128"/>
      <c r="S3777" s="128"/>
      <c r="T3777" s="128"/>
      <c r="U3777" s="128"/>
      <c r="V3777" s="128"/>
      <c r="W3777" s="128"/>
      <c r="X3777" s="128"/>
      <c r="Y3777" s="128"/>
      <c r="Z3777" s="128"/>
      <c r="AA3777" s="128"/>
      <c r="AB3777" s="128"/>
      <c r="AC3777" s="128"/>
      <c r="AD3777" s="128"/>
      <c r="AE3777" s="128"/>
      <c r="AF3777" s="128"/>
      <c r="AG3777" s="128"/>
      <c r="AH3777" s="128"/>
    </row>
    <row r="3901" spans="2:34">
      <c r="B3901" s="147"/>
      <c r="C3901" s="147"/>
      <c r="D3901" s="147"/>
      <c r="E3901" s="147"/>
      <c r="F3901" s="147"/>
      <c r="G3901" s="147"/>
      <c r="H3901" s="147"/>
      <c r="I3901" s="147"/>
      <c r="J3901" s="147"/>
      <c r="K3901" s="147"/>
      <c r="L3901" s="147"/>
      <c r="M3901" s="147"/>
      <c r="N3901" s="147"/>
      <c r="O3901" s="147"/>
      <c r="P3901" s="147"/>
      <c r="Q3901" s="147"/>
      <c r="R3901" s="147"/>
      <c r="S3901" s="147"/>
      <c r="T3901" s="147"/>
      <c r="U3901" s="147"/>
      <c r="V3901" s="147"/>
      <c r="W3901" s="147"/>
      <c r="X3901" s="147"/>
      <c r="Y3901" s="147"/>
      <c r="Z3901" s="147"/>
      <c r="AA3901" s="147"/>
      <c r="AB3901" s="147"/>
      <c r="AC3901" s="147"/>
      <c r="AD3901" s="147"/>
      <c r="AE3901" s="147"/>
      <c r="AF3901" s="147"/>
      <c r="AG3901" s="147"/>
      <c r="AH3901" s="147"/>
    </row>
    <row r="3902" spans="2:34">
      <c r="B3902" s="128"/>
      <c r="C3902" s="128"/>
      <c r="D3902" s="128"/>
      <c r="E3902" s="128"/>
      <c r="F3902" s="128"/>
      <c r="G3902" s="128"/>
      <c r="H3902" s="128"/>
      <c r="I3902" s="128"/>
      <c r="J3902" s="128"/>
      <c r="K3902" s="128"/>
      <c r="L3902" s="128"/>
      <c r="M3902" s="128"/>
      <c r="N3902" s="128"/>
      <c r="O3902" s="128"/>
      <c r="P3902" s="128"/>
      <c r="Q3902" s="128"/>
      <c r="R3902" s="128"/>
      <c r="S3902" s="128"/>
      <c r="T3902" s="128"/>
      <c r="U3902" s="128"/>
      <c r="V3902" s="128"/>
      <c r="W3902" s="128"/>
      <c r="X3902" s="128"/>
      <c r="Y3902" s="128"/>
      <c r="Z3902" s="128"/>
      <c r="AA3902" s="128"/>
      <c r="AB3902" s="128"/>
      <c r="AC3902" s="128"/>
      <c r="AD3902" s="128"/>
      <c r="AE3902" s="128"/>
      <c r="AF3902" s="128"/>
      <c r="AG3902" s="128"/>
      <c r="AH3902" s="128"/>
    </row>
    <row r="4026" spans="2:34">
      <c r="B4026" s="147"/>
      <c r="C4026" s="147"/>
      <c r="D4026" s="147"/>
      <c r="E4026" s="147"/>
      <c r="F4026" s="147"/>
      <c r="G4026" s="147"/>
      <c r="H4026" s="147"/>
      <c r="I4026" s="147"/>
      <c r="J4026" s="147"/>
      <c r="K4026" s="147"/>
      <c r="L4026" s="147"/>
      <c r="M4026" s="147"/>
      <c r="N4026" s="147"/>
      <c r="O4026" s="147"/>
      <c r="P4026" s="147"/>
      <c r="Q4026" s="147"/>
      <c r="R4026" s="147"/>
      <c r="S4026" s="147"/>
      <c r="T4026" s="147"/>
      <c r="U4026" s="147"/>
      <c r="V4026" s="147"/>
      <c r="W4026" s="147"/>
      <c r="X4026" s="147"/>
      <c r="Y4026" s="147"/>
      <c r="Z4026" s="147"/>
      <c r="AA4026" s="147"/>
      <c r="AB4026" s="147"/>
      <c r="AC4026" s="147"/>
      <c r="AD4026" s="147"/>
      <c r="AE4026" s="147"/>
      <c r="AF4026" s="147"/>
      <c r="AG4026" s="147"/>
      <c r="AH4026" s="147"/>
    </row>
    <row r="4027" spans="2:34">
      <c r="B4027" s="128"/>
      <c r="C4027" s="128"/>
      <c r="D4027" s="128"/>
      <c r="E4027" s="128"/>
      <c r="F4027" s="128"/>
      <c r="G4027" s="128"/>
      <c r="H4027" s="128"/>
      <c r="I4027" s="128"/>
      <c r="J4027" s="128"/>
      <c r="K4027" s="128"/>
      <c r="L4027" s="128"/>
      <c r="M4027" s="128"/>
      <c r="N4027" s="128"/>
      <c r="O4027" s="128"/>
      <c r="P4027" s="128"/>
      <c r="Q4027" s="128"/>
      <c r="R4027" s="128"/>
      <c r="S4027" s="128"/>
      <c r="T4027" s="128"/>
      <c r="U4027" s="128"/>
      <c r="V4027" s="128"/>
      <c r="W4027" s="128"/>
      <c r="X4027" s="128"/>
      <c r="Y4027" s="128"/>
      <c r="Z4027" s="128"/>
      <c r="AA4027" s="128"/>
      <c r="AB4027" s="128"/>
      <c r="AC4027" s="128"/>
      <c r="AD4027" s="128"/>
      <c r="AE4027" s="128"/>
      <c r="AF4027" s="128"/>
      <c r="AG4027" s="128"/>
      <c r="AH4027" s="128"/>
    </row>
    <row r="4151" spans="2:34">
      <c r="B4151" s="147"/>
      <c r="C4151" s="147"/>
      <c r="D4151" s="147"/>
      <c r="E4151" s="147"/>
      <c r="F4151" s="147"/>
      <c r="G4151" s="147"/>
      <c r="H4151" s="147"/>
      <c r="I4151" s="147"/>
      <c r="J4151" s="147"/>
      <c r="K4151" s="147"/>
      <c r="L4151" s="147"/>
      <c r="M4151" s="147"/>
      <c r="N4151" s="147"/>
      <c r="O4151" s="147"/>
      <c r="P4151" s="147"/>
      <c r="Q4151" s="147"/>
      <c r="R4151" s="147"/>
      <c r="S4151" s="147"/>
      <c r="T4151" s="147"/>
      <c r="U4151" s="147"/>
      <c r="V4151" s="147"/>
      <c r="W4151" s="147"/>
      <c r="X4151" s="147"/>
      <c r="Y4151" s="147"/>
      <c r="Z4151" s="147"/>
      <c r="AA4151" s="147"/>
      <c r="AB4151" s="147"/>
      <c r="AC4151" s="147"/>
      <c r="AD4151" s="147"/>
      <c r="AE4151" s="147"/>
      <c r="AF4151" s="147"/>
      <c r="AG4151" s="147"/>
      <c r="AH4151" s="147"/>
    </row>
    <row r="4152" spans="2:34">
      <c r="B4152" s="128"/>
      <c r="C4152" s="128"/>
      <c r="D4152" s="128"/>
      <c r="E4152" s="128"/>
      <c r="F4152" s="128"/>
      <c r="G4152" s="128"/>
      <c r="H4152" s="128"/>
      <c r="I4152" s="128"/>
      <c r="J4152" s="128"/>
      <c r="K4152" s="128"/>
      <c r="L4152" s="128"/>
      <c r="M4152" s="128"/>
      <c r="N4152" s="128"/>
      <c r="O4152" s="128"/>
      <c r="P4152" s="128"/>
      <c r="Q4152" s="128"/>
      <c r="R4152" s="128"/>
      <c r="S4152" s="128"/>
      <c r="T4152" s="128"/>
      <c r="U4152" s="128"/>
      <c r="V4152" s="128"/>
      <c r="W4152" s="128"/>
      <c r="X4152" s="128"/>
      <c r="Y4152" s="128"/>
      <c r="Z4152" s="128"/>
      <c r="AA4152" s="128"/>
      <c r="AB4152" s="128"/>
      <c r="AC4152" s="128"/>
      <c r="AD4152" s="128"/>
      <c r="AE4152" s="128"/>
      <c r="AF4152" s="128"/>
      <c r="AG4152" s="128"/>
      <c r="AH4152" s="128"/>
    </row>
    <row r="4276" spans="2:34">
      <c r="B4276" s="147"/>
      <c r="C4276" s="147"/>
      <c r="D4276" s="147"/>
      <c r="E4276" s="147"/>
      <c r="F4276" s="147"/>
      <c r="G4276" s="147"/>
      <c r="H4276" s="147"/>
      <c r="I4276" s="147"/>
      <c r="J4276" s="147"/>
      <c r="K4276" s="147"/>
      <c r="L4276" s="147"/>
      <c r="M4276" s="147"/>
      <c r="N4276" s="147"/>
      <c r="O4276" s="147"/>
      <c r="P4276" s="147"/>
      <c r="Q4276" s="147"/>
      <c r="R4276" s="147"/>
      <c r="S4276" s="147"/>
      <c r="T4276" s="147"/>
      <c r="U4276" s="147"/>
      <c r="V4276" s="147"/>
      <c r="W4276" s="147"/>
      <c r="X4276" s="147"/>
      <c r="Y4276" s="147"/>
      <c r="Z4276" s="147"/>
      <c r="AA4276" s="147"/>
      <c r="AB4276" s="147"/>
      <c r="AC4276" s="147"/>
      <c r="AD4276" s="147"/>
      <c r="AE4276" s="147"/>
      <c r="AF4276" s="147"/>
      <c r="AG4276" s="147"/>
      <c r="AH4276" s="147"/>
    </row>
    <row r="4277" spans="2:34">
      <c r="B4277" s="128"/>
      <c r="C4277" s="128"/>
      <c r="D4277" s="128"/>
      <c r="E4277" s="128"/>
      <c r="F4277" s="128"/>
      <c r="G4277" s="128"/>
      <c r="H4277" s="128"/>
      <c r="I4277" s="128"/>
      <c r="J4277" s="128"/>
      <c r="K4277" s="128"/>
      <c r="L4277" s="128"/>
      <c r="M4277" s="128"/>
      <c r="N4277" s="128"/>
      <c r="O4277" s="128"/>
      <c r="P4277" s="128"/>
      <c r="Q4277" s="128"/>
      <c r="R4277" s="128"/>
      <c r="S4277" s="128"/>
      <c r="T4277" s="128"/>
      <c r="U4277" s="128"/>
      <c r="V4277" s="128"/>
      <c r="W4277" s="128"/>
      <c r="X4277" s="128"/>
      <c r="Y4277" s="128"/>
      <c r="Z4277" s="128"/>
      <c r="AA4277" s="128"/>
      <c r="AB4277" s="128"/>
      <c r="AC4277" s="128"/>
      <c r="AD4277" s="128"/>
      <c r="AE4277" s="128"/>
      <c r="AF4277" s="128"/>
      <c r="AG4277" s="128"/>
      <c r="AH4277" s="128"/>
    </row>
    <row r="4401" spans="2:34">
      <c r="B4401" s="147"/>
      <c r="C4401" s="147"/>
      <c r="D4401" s="147"/>
      <c r="E4401" s="147"/>
      <c r="F4401" s="147"/>
      <c r="G4401" s="147"/>
      <c r="H4401" s="147"/>
      <c r="I4401" s="147"/>
      <c r="J4401" s="147"/>
      <c r="K4401" s="147"/>
      <c r="L4401" s="147"/>
      <c r="M4401" s="147"/>
      <c r="N4401" s="147"/>
      <c r="O4401" s="147"/>
      <c r="P4401" s="147"/>
      <c r="Q4401" s="147"/>
      <c r="R4401" s="147"/>
      <c r="S4401" s="147"/>
      <c r="T4401" s="147"/>
      <c r="U4401" s="147"/>
      <c r="V4401" s="147"/>
      <c r="W4401" s="147"/>
      <c r="X4401" s="147"/>
      <c r="Y4401" s="147"/>
      <c r="Z4401" s="147"/>
      <c r="AA4401" s="147"/>
      <c r="AB4401" s="147"/>
      <c r="AC4401" s="147"/>
      <c r="AD4401" s="147"/>
      <c r="AE4401" s="147"/>
      <c r="AF4401" s="147"/>
      <c r="AG4401" s="147"/>
      <c r="AH4401" s="147"/>
    </row>
    <row r="4402" spans="2:34">
      <c r="B4402" s="128"/>
      <c r="C4402" s="128"/>
      <c r="D4402" s="128"/>
      <c r="E4402" s="128"/>
      <c r="F4402" s="128"/>
      <c r="G4402" s="128"/>
      <c r="H4402" s="128"/>
      <c r="I4402" s="128"/>
      <c r="J4402" s="128"/>
      <c r="K4402" s="128"/>
      <c r="L4402" s="128"/>
      <c r="M4402" s="128"/>
      <c r="N4402" s="128"/>
      <c r="O4402" s="128"/>
      <c r="P4402" s="128"/>
      <c r="Q4402" s="128"/>
      <c r="R4402" s="128"/>
      <c r="S4402" s="128"/>
      <c r="T4402" s="128"/>
      <c r="U4402" s="128"/>
      <c r="V4402" s="128"/>
      <c r="W4402" s="128"/>
      <c r="X4402" s="128"/>
      <c r="Y4402" s="128"/>
      <c r="Z4402" s="128"/>
      <c r="AA4402" s="128"/>
      <c r="AB4402" s="128"/>
      <c r="AC4402" s="128"/>
      <c r="AD4402" s="128"/>
      <c r="AE4402" s="128"/>
      <c r="AF4402" s="128"/>
      <c r="AG4402" s="128"/>
      <c r="AH4402" s="128"/>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election activeCell="D13" sqref="D13"/>
    </sheetView>
  </sheetViews>
  <sheetFormatPr defaultRowHeight="15"/>
  <sheetData>
    <row r="1" spans="1:34" ht="15.75" thickBot="1">
      <c r="A1" s="130"/>
      <c r="B1" s="131" t="s">
        <v>1360</v>
      </c>
      <c r="C1" s="132">
        <v>2020</v>
      </c>
      <c r="D1" s="132">
        <v>2021</v>
      </c>
      <c r="E1" s="132">
        <v>2022</v>
      </c>
      <c r="F1" s="132">
        <v>2023</v>
      </c>
      <c r="G1" s="132">
        <v>2024</v>
      </c>
      <c r="H1" s="132">
        <v>2025</v>
      </c>
      <c r="I1" s="132">
        <v>2026</v>
      </c>
      <c r="J1" s="132">
        <v>2027</v>
      </c>
      <c r="K1" s="132">
        <v>2028</v>
      </c>
      <c r="L1" s="132">
        <v>2029</v>
      </c>
      <c r="M1" s="132">
        <v>2030</v>
      </c>
      <c r="N1" s="132">
        <v>2031</v>
      </c>
      <c r="O1" s="132">
        <v>2032</v>
      </c>
      <c r="P1" s="132">
        <v>2033</v>
      </c>
      <c r="Q1" s="132">
        <v>2034</v>
      </c>
      <c r="R1" s="132">
        <v>2035</v>
      </c>
      <c r="S1" s="132">
        <v>2036</v>
      </c>
      <c r="T1" s="132">
        <v>2037</v>
      </c>
      <c r="U1" s="132">
        <v>2038</v>
      </c>
      <c r="V1" s="132">
        <v>2039</v>
      </c>
      <c r="W1" s="132">
        <v>2040</v>
      </c>
      <c r="X1" s="132">
        <v>2041</v>
      </c>
      <c r="Y1" s="132">
        <v>2042</v>
      </c>
      <c r="Z1" s="132">
        <v>2043</v>
      </c>
      <c r="AA1" s="132">
        <v>2044</v>
      </c>
      <c r="AB1" s="132">
        <v>2045</v>
      </c>
      <c r="AC1" s="132">
        <v>2046</v>
      </c>
      <c r="AD1" s="132">
        <v>2047</v>
      </c>
      <c r="AE1" s="132">
        <v>2048</v>
      </c>
      <c r="AF1" s="132">
        <v>2049</v>
      </c>
      <c r="AG1" s="132">
        <v>2050</v>
      </c>
      <c r="AH1" s="130"/>
    </row>
    <row r="2" spans="1:34" ht="15.75" thickTop="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row>
    <row r="3" spans="1:34">
      <c r="A3" s="130"/>
      <c r="B3" s="130"/>
      <c r="C3" s="145" t="s">
        <v>109</v>
      </c>
      <c r="D3" s="145" t="s">
        <v>1359</v>
      </c>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row>
    <row r="4" spans="1:34">
      <c r="A4" s="130"/>
      <c r="B4" s="130"/>
      <c r="C4" s="145" t="s">
        <v>108</v>
      </c>
      <c r="D4" s="145" t="s">
        <v>1361</v>
      </c>
      <c r="E4" s="130"/>
      <c r="F4" s="130"/>
      <c r="G4" s="145" t="s">
        <v>1362</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row>
    <row r="5" spans="1:34">
      <c r="A5" s="130"/>
      <c r="B5" s="130"/>
      <c r="C5" s="145" t="s">
        <v>107</v>
      </c>
      <c r="D5" s="145" t="s">
        <v>1363</v>
      </c>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row>
    <row r="6" spans="1:34">
      <c r="A6" s="130"/>
      <c r="B6" s="130"/>
      <c r="C6" s="145" t="s">
        <v>106</v>
      </c>
      <c r="D6" s="130"/>
      <c r="E6" s="145" t="s">
        <v>1364</v>
      </c>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c r="A7" s="130"/>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c r="A8" s="130"/>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ht="15.75">
      <c r="A10" s="133" t="s">
        <v>2300</v>
      </c>
      <c r="B10" s="134" t="s">
        <v>2301</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43" t="s">
        <v>1365</v>
      </c>
    </row>
    <row r="11" spans="1:34">
      <c r="A11" s="130"/>
      <c r="B11" s="131" t="s">
        <v>2302</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43" t="s">
        <v>1366</v>
      </c>
    </row>
    <row r="12" spans="1:34">
      <c r="A12" s="130"/>
      <c r="B12" s="131"/>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43" t="s">
        <v>1367</v>
      </c>
    </row>
    <row r="13" spans="1:34" ht="37.5" thickBot="1">
      <c r="A13" s="130"/>
      <c r="B13" s="132" t="s">
        <v>2242</v>
      </c>
      <c r="C13" s="132">
        <v>2020</v>
      </c>
      <c r="D13" s="132">
        <v>2021</v>
      </c>
      <c r="E13" s="132">
        <v>2022</v>
      </c>
      <c r="F13" s="132">
        <v>2023</v>
      </c>
      <c r="G13" s="132">
        <v>2024</v>
      </c>
      <c r="H13" s="132">
        <v>2025</v>
      </c>
      <c r="I13" s="132">
        <v>2026</v>
      </c>
      <c r="J13" s="132">
        <v>2027</v>
      </c>
      <c r="K13" s="132">
        <v>2028</v>
      </c>
      <c r="L13" s="132">
        <v>2029</v>
      </c>
      <c r="M13" s="132">
        <v>2030</v>
      </c>
      <c r="N13" s="132">
        <v>2031</v>
      </c>
      <c r="O13" s="132">
        <v>2032</v>
      </c>
      <c r="P13" s="132">
        <v>2033</v>
      </c>
      <c r="Q13" s="132">
        <v>2034</v>
      </c>
      <c r="R13" s="132">
        <v>2035</v>
      </c>
      <c r="S13" s="132">
        <v>2036</v>
      </c>
      <c r="T13" s="132">
        <v>2037</v>
      </c>
      <c r="U13" s="132">
        <v>2038</v>
      </c>
      <c r="V13" s="132">
        <v>2039</v>
      </c>
      <c r="W13" s="132">
        <v>2040</v>
      </c>
      <c r="X13" s="132">
        <v>2041</v>
      </c>
      <c r="Y13" s="132">
        <v>2042</v>
      </c>
      <c r="Z13" s="132">
        <v>2043</v>
      </c>
      <c r="AA13" s="132">
        <v>2044</v>
      </c>
      <c r="AB13" s="132">
        <v>2045</v>
      </c>
      <c r="AC13" s="132">
        <v>2046</v>
      </c>
      <c r="AD13" s="132">
        <v>2047</v>
      </c>
      <c r="AE13" s="132">
        <v>2048</v>
      </c>
      <c r="AF13" s="132">
        <v>2049</v>
      </c>
      <c r="AG13" s="132">
        <v>2050</v>
      </c>
      <c r="AH13" s="144" t="s">
        <v>1368</v>
      </c>
    </row>
    <row r="14" spans="1:34" ht="15.75" thickTop="1"/>
    <row r="15" spans="1:34" ht="24.75">
      <c r="A15" s="130"/>
      <c r="B15" s="136" t="s">
        <v>2303</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ht="36.75">
      <c r="A16" s="130"/>
      <c r="B16" s="136" t="s">
        <v>2304</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row>
    <row r="17" spans="1:34" ht="36.75">
      <c r="A17" s="133" t="s">
        <v>2305</v>
      </c>
      <c r="B17" s="137" t="s">
        <v>501</v>
      </c>
      <c r="C17" s="141">
        <v>119.595665</v>
      </c>
      <c r="D17" s="141">
        <v>117.73266599999999</v>
      </c>
      <c r="E17" s="141">
        <v>116.35037199999999</v>
      </c>
      <c r="F17" s="141">
        <v>115.066254</v>
      </c>
      <c r="G17" s="141">
        <v>113.917191</v>
      </c>
      <c r="H17" s="141">
        <v>112.95431499999999</v>
      </c>
      <c r="I17" s="141">
        <v>111.985901</v>
      </c>
      <c r="J17" s="141">
        <v>110.876091</v>
      </c>
      <c r="K17" s="141">
        <v>109.711067</v>
      </c>
      <c r="L17" s="141">
        <v>108.48764</v>
      </c>
      <c r="M17" s="141">
        <v>107.274124</v>
      </c>
      <c r="N17" s="141">
        <v>106.074913</v>
      </c>
      <c r="O17" s="141">
        <v>104.893196</v>
      </c>
      <c r="P17" s="141">
        <v>103.772896</v>
      </c>
      <c r="Q17" s="141">
        <v>102.732727</v>
      </c>
      <c r="R17" s="141">
        <v>101.79637099999999</v>
      </c>
      <c r="S17" s="141">
        <v>100.947441</v>
      </c>
      <c r="T17" s="141">
        <v>100.206322</v>
      </c>
      <c r="U17" s="141">
        <v>99.554374999999993</v>
      </c>
      <c r="V17" s="141">
        <v>98.924155999999996</v>
      </c>
      <c r="W17" s="141">
        <v>98.322861000000003</v>
      </c>
      <c r="X17" s="141">
        <v>97.785758999999999</v>
      </c>
      <c r="Y17" s="141">
        <v>97.298316999999997</v>
      </c>
      <c r="Z17" s="141">
        <v>96.782004999999998</v>
      </c>
      <c r="AA17" s="141">
        <v>96.252960000000002</v>
      </c>
      <c r="AB17" s="141">
        <v>95.698539999999994</v>
      </c>
      <c r="AC17" s="141">
        <v>95.112494999999996</v>
      </c>
      <c r="AD17" s="141">
        <v>94.480002999999996</v>
      </c>
      <c r="AE17" s="141">
        <v>93.801925999999995</v>
      </c>
      <c r="AF17" s="141">
        <v>93.044974999999994</v>
      </c>
      <c r="AG17" s="141">
        <v>92.212615999999997</v>
      </c>
      <c r="AH17" s="138">
        <v>-8.6300000000000005E-3</v>
      </c>
    </row>
    <row r="18" spans="1:34" ht="24.75">
      <c r="A18" s="133" t="s">
        <v>2306</v>
      </c>
      <c r="B18" s="137" t="s">
        <v>503</v>
      </c>
      <c r="C18" s="141">
        <v>0.55132499999999995</v>
      </c>
      <c r="D18" s="141">
        <v>0.51542600000000005</v>
      </c>
      <c r="E18" s="141">
        <v>0.480846</v>
      </c>
      <c r="F18" s="141">
        <v>0.44736700000000001</v>
      </c>
      <c r="G18" s="141">
        <v>0.41522700000000001</v>
      </c>
      <c r="H18" s="141">
        <v>0.383938</v>
      </c>
      <c r="I18" s="141">
        <v>0.35267900000000002</v>
      </c>
      <c r="J18" s="141">
        <v>0.320689</v>
      </c>
      <c r="K18" s="141">
        <v>0.28859299999999999</v>
      </c>
      <c r="L18" s="141">
        <v>0.25614300000000001</v>
      </c>
      <c r="M18" s="141">
        <v>0.22392699999999999</v>
      </c>
      <c r="N18" s="141">
        <v>0.19380800000000001</v>
      </c>
      <c r="O18" s="141">
        <v>0.166217</v>
      </c>
      <c r="P18" s="141">
        <v>0.141984</v>
      </c>
      <c r="Q18" s="141">
        <v>0.12024899999999999</v>
      </c>
      <c r="R18" s="141">
        <v>0.101087</v>
      </c>
      <c r="S18" s="141">
        <v>8.3973999999999993E-2</v>
      </c>
      <c r="T18" s="141">
        <v>6.9759000000000002E-2</v>
      </c>
      <c r="U18" s="141">
        <v>5.7924999999999997E-2</v>
      </c>
      <c r="V18" s="141">
        <v>4.9091000000000003E-2</v>
      </c>
      <c r="W18" s="141">
        <v>4.2916000000000003E-2</v>
      </c>
      <c r="X18" s="141">
        <v>3.8161E-2</v>
      </c>
      <c r="Y18" s="141">
        <v>3.4040000000000001E-2</v>
      </c>
      <c r="Z18" s="141">
        <v>3.0442E-2</v>
      </c>
      <c r="AA18" s="141">
        <v>2.7275000000000001E-2</v>
      </c>
      <c r="AB18" s="141">
        <v>2.4480999999999999E-2</v>
      </c>
      <c r="AC18" s="141">
        <v>2.1991E-2</v>
      </c>
      <c r="AD18" s="141">
        <v>1.9769999999999999E-2</v>
      </c>
      <c r="AE18" s="141">
        <v>1.779E-2</v>
      </c>
      <c r="AF18" s="141">
        <v>1.6022000000000002E-2</v>
      </c>
      <c r="AG18" s="141">
        <v>1.4444E-2</v>
      </c>
      <c r="AH18" s="138">
        <v>-0.11432100000000001</v>
      </c>
    </row>
    <row r="19" spans="1:34" ht="36.75">
      <c r="A19" s="133" t="s">
        <v>2307</v>
      </c>
      <c r="B19" s="137" t="s">
        <v>2308</v>
      </c>
      <c r="C19" s="141">
        <v>120.14698799999999</v>
      </c>
      <c r="D19" s="141">
        <v>118.248093</v>
      </c>
      <c r="E19" s="141">
        <v>116.831215</v>
      </c>
      <c r="F19" s="141">
        <v>115.51361799999999</v>
      </c>
      <c r="G19" s="141">
        <v>114.33242</v>
      </c>
      <c r="H19" s="141">
        <v>113.338257</v>
      </c>
      <c r="I19" s="141">
        <v>112.338577</v>
      </c>
      <c r="J19" s="141">
        <v>111.196777</v>
      </c>
      <c r="K19" s="141">
        <v>109.999657</v>
      </c>
      <c r="L19" s="141">
        <v>108.743782</v>
      </c>
      <c r="M19" s="141">
        <v>107.49805499999999</v>
      </c>
      <c r="N19" s="141">
        <v>106.26872299999999</v>
      </c>
      <c r="O19" s="141">
        <v>105.05941</v>
      </c>
      <c r="P19" s="141">
        <v>103.914879</v>
      </c>
      <c r="Q19" s="141">
        <v>102.852974</v>
      </c>
      <c r="R19" s="141">
        <v>101.89746100000001</v>
      </c>
      <c r="S19" s="141">
        <v>101.031418</v>
      </c>
      <c r="T19" s="141">
        <v>100.276077</v>
      </c>
      <c r="U19" s="141">
        <v>99.612296999999998</v>
      </c>
      <c r="V19" s="141">
        <v>98.973243999999994</v>
      </c>
      <c r="W19" s="141">
        <v>98.365775999999997</v>
      </c>
      <c r="X19" s="141">
        <v>97.823920999999999</v>
      </c>
      <c r="Y19" s="141">
        <v>97.332358999999997</v>
      </c>
      <c r="Z19" s="141">
        <v>96.812447000000006</v>
      </c>
      <c r="AA19" s="141">
        <v>96.280235000000005</v>
      </c>
      <c r="AB19" s="141">
        <v>95.723022</v>
      </c>
      <c r="AC19" s="141">
        <v>95.134483000000003</v>
      </c>
      <c r="AD19" s="141">
        <v>94.499770999999996</v>
      </c>
      <c r="AE19" s="141">
        <v>93.819716999999997</v>
      </c>
      <c r="AF19" s="141">
        <v>93.060997</v>
      </c>
      <c r="AG19" s="141">
        <v>92.227058</v>
      </c>
      <c r="AH19" s="138">
        <v>-8.7770000000000001E-3</v>
      </c>
    </row>
    <row r="21" spans="1:34" ht="36.75">
      <c r="A21" s="130"/>
      <c r="B21" s="136" t="s">
        <v>2309</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row>
    <row r="22" spans="1:34" ht="36.75">
      <c r="A22" s="133" t="s">
        <v>2310</v>
      </c>
      <c r="B22" s="137" t="s">
        <v>508</v>
      </c>
      <c r="C22" s="141">
        <v>4.8216999999999999</v>
      </c>
      <c r="D22" s="141">
        <v>4.7541500000000001</v>
      </c>
      <c r="E22" s="141">
        <v>4.6727990000000004</v>
      </c>
      <c r="F22" s="141">
        <v>4.5668379999999997</v>
      </c>
      <c r="G22" s="141">
        <v>4.4390320000000001</v>
      </c>
      <c r="H22" s="141">
        <v>4.2891009999999996</v>
      </c>
      <c r="I22" s="141">
        <v>4.1147330000000002</v>
      </c>
      <c r="J22" s="141">
        <v>3.9118219999999999</v>
      </c>
      <c r="K22" s="141">
        <v>3.69258</v>
      </c>
      <c r="L22" s="141">
        <v>3.461684</v>
      </c>
      <c r="M22" s="141">
        <v>3.2350469999999998</v>
      </c>
      <c r="N22" s="141">
        <v>3.023342</v>
      </c>
      <c r="O22" s="141">
        <v>2.8314219999999999</v>
      </c>
      <c r="P22" s="141">
        <v>2.6591610000000001</v>
      </c>
      <c r="Q22" s="141">
        <v>2.5148280000000001</v>
      </c>
      <c r="R22" s="141">
        <v>2.393529</v>
      </c>
      <c r="S22" s="141">
        <v>2.2919450000000001</v>
      </c>
      <c r="T22" s="141">
        <v>2.215522</v>
      </c>
      <c r="U22" s="141">
        <v>2.1571959999999999</v>
      </c>
      <c r="V22" s="141">
        <v>2.1117460000000001</v>
      </c>
      <c r="W22" s="141">
        <v>2.0762390000000002</v>
      </c>
      <c r="X22" s="141">
        <v>2.0479289999999999</v>
      </c>
      <c r="Y22" s="141">
        <v>2.0241410000000002</v>
      </c>
      <c r="Z22" s="141">
        <v>2.002631</v>
      </c>
      <c r="AA22" s="141">
        <v>1.9828870000000001</v>
      </c>
      <c r="AB22" s="141">
        <v>1.96451</v>
      </c>
      <c r="AC22" s="141">
        <v>1.9471210000000001</v>
      </c>
      <c r="AD22" s="141">
        <v>1.9302699999999999</v>
      </c>
      <c r="AE22" s="141">
        <v>1.913789</v>
      </c>
      <c r="AF22" s="141">
        <v>1.8968529999999999</v>
      </c>
      <c r="AG22" s="141">
        <v>1.879378</v>
      </c>
      <c r="AH22" s="138">
        <v>-3.0918000000000001E-2</v>
      </c>
    </row>
    <row r="23" spans="1:34" ht="36.75">
      <c r="A23" s="133" t="s">
        <v>2311</v>
      </c>
      <c r="B23" s="137" t="s">
        <v>510</v>
      </c>
      <c r="C23" s="141">
        <v>0.208812</v>
      </c>
      <c r="D23" s="141">
        <v>0.207839</v>
      </c>
      <c r="E23" s="141">
        <v>0.20630599999999999</v>
      </c>
      <c r="F23" s="141">
        <v>0.20399800000000001</v>
      </c>
      <c r="G23" s="141">
        <v>0.20095299999999999</v>
      </c>
      <c r="H23" s="141">
        <v>0.19703399999999999</v>
      </c>
      <c r="I23" s="141">
        <v>0.191882</v>
      </c>
      <c r="J23" s="141">
        <v>0.18503700000000001</v>
      </c>
      <c r="K23" s="141">
        <v>0.176561</v>
      </c>
      <c r="L23" s="141">
        <v>0.16671</v>
      </c>
      <c r="M23" s="141">
        <v>0.15526899999999999</v>
      </c>
      <c r="N23" s="141">
        <v>0.14327100000000001</v>
      </c>
      <c r="O23" s="141">
        <v>0.130997</v>
      </c>
      <c r="P23" s="141">
        <v>0.119417</v>
      </c>
      <c r="Q23" s="141">
        <v>0.10872999999999999</v>
      </c>
      <c r="R23" s="141">
        <v>9.9690000000000001E-2</v>
      </c>
      <c r="S23" s="141">
        <v>9.2033000000000004E-2</v>
      </c>
      <c r="T23" s="141">
        <v>8.5860000000000006E-2</v>
      </c>
      <c r="U23" s="141">
        <v>8.1117999999999996E-2</v>
      </c>
      <c r="V23" s="141">
        <v>7.7653E-2</v>
      </c>
      <c r="W23" s="141">
        <v>7.5339000000000003E-2</v>
      </c>
      <c r="X23" s="141">
        <v>7.4021000000000003E-2</v>
      </c>
      <c r="Y23" s="141">
        <v>7.3381000000000002E-2</v>
      </c>
      <c r="Z23" s="141">
        <v>7.3137999999999995E-2</v>
      </c>
      <c r="AA23" s="141">
        <v>7.3102E-2</v>
      </c>
      <c r="AB23" s="141">
        <v>7.3154999999999998E-2</v>
      </c>
      <c r="AC23" s="141">
        <v>7.3258000000000004E-2</v>
      </c>
      <c r="AD23" s="141">
        <v>7.3367000000000002E-2</v>
      </c>
      <c r="AE23" s="141">
        <v>7.3468000000000006E-2</v>
      </c>
      <c r="AF23" s="141">
        <v>7.3515999999999998E-2</v>
      </c>
      <c r="AG23" s="141">
        <v>7.3502999999999999E-2</v>
      </c>
      <c r="AH23" s="138">
        <v>-3.4204999999999999E-2</v>
      </c>
    </row>
    <row r="24" spans="1:34" ht="36.75">
      <c r="A24" s="133" t="s">
        <v>2312</v>
      </c>
      <c r="B24" s="137" t="s">
        <v>512</v>
      </c>
      <c r="C24" s="141">
        <v>0.18123500000000001</v>
      </c>
      <c r="D24" s="141">
        <v>0.225332</v>
      </c>
      <c r="E24" s="141">
        <v>0.26987499999999998</v>
      </c>
      <c r="F24" s="141">
        <v>0.31126799999999999</v>
      </c>
      <c r="G24" s="141">
        <v>0.35098400000000002</v>
      </c>
      <c r="H24" s="141">
        <v>0.39113199999999998</v>
      </c>
      <c r="I24" s="141">
        <v>0.43045499999999998</v>
      </c>
      <c r="J24" s="141">
        <v>0.47038000000000002</v>
      </c>
      <c r="K24" s="141">
        <v>0.51339800000000002</v>
      </c>
      <c r="L24" s="141">
        <v>0.55998199999999998</v>
      </c>
      <c r="M24" s="141">
        <v>0.61270800000000003</v>
      </c>
      <c r="N24" s="141">
        <v>0.670373</v>
      </c>
      <c r="O24" s="141">
        <v>0.73372700000000002</v>
      </c>
      <c r="P24" s="141">
        <v>0.80265699999999995</v>
      </c>
      <c r="Q24" s="141">
        <v>0.87632600000000005</v>
      </c>
      <c r="R24" s="141">
        <v>0.95448200000000005</v>
      </c>
      <c r="S24" s="141">
        <v>1.036621</v>
      </c>
      <c r="T24" s="141">
        <v>1.123785</v>
      </c>
      <c r="U24" s="141">
        <v>1.216521</v>
      </c>
      <c r="V24" s="141">
        <v>1.313599</v>
      </c>
      <c r="W24" s="141">
        <v>1.416115</v>
      </c>
      <c r="X24" s="141">
        <v>1.5232889999999999</v>
      </c>
      <c r="Y24" s="141">
        <v>1.635167</v>
      </c>
      <c r="Z24" s="141">
        <v>1.750289</v>
      </c>
      <c r="AA24" s="141">
        <v>1.8684879999999999</v>
      </c>
      <c r="AB24" s="141">
        <v>1.9894430000000001</v>
      </c>
      <c r="AC24" s="141">
        <v>2.1143420000000002</v>
      </c>
      <c r="AD24" s="141">
        <v>2.2409379999999999</v>
      </c>
      <c r="AE24" s="141">
        <v>2.3691369999999998</v>
      </c>
      <c r="AF24" s="141">
        <v>2.496448</v>
      </c>
      <c r="AG24" s="141">
        <v>2.6228539999999998</v>
      </c>
      <c r="AH24" s="138">
        <v>9.3161999999999995E-2</v>
      </c>
    </row>
    <row r="25" spans="1:34" ht="36.75">
      <c r="A25" s="133" t="s">
        <v>2313</v>
      </c>
      <c r="B25" s="137" t="s">
        <v>514</v>
      </c>
      <c r="C25" s="141">
        <v>0.39458900000000002</v>
      </c>
      <c r="D25" s="141">
        <v>0.45330100000000001</v>
      </c>
      <c r="E25" s="141">
        <v>0.51888400000000001</v>
      </c>
      <c r="F25" s="141">
        <v>0.58852099999999996</v>
      </c>
      <c r="G25" s="141">
        <v>0.66388999999999998</v>
      </c>
      <c r="H25" s="141">
        <v>0.74238700000000002</v>
      </c>
      <c r="I25" s="141">
        <v>0.82713300000000001</v>
      </c>
      <c r="J25" s="141">
        <v>0.91620599999999996</v>
      </c>
      <c r="K25" s="141">
        <v>1.014116</v>
      </c>
      <c r="L25" s="141">
        <v>1.12331</v>
      </c>
      <c r="M25" s="141">
        <v>1.2470810000000001</v>
      </c>
      <c r="N25" s="141">
        <v>1.3901810000000001</v>
      </c>
      <c r="O25" s="141">
        <v>1.5515840000000001</v>
      </c>
      <c r="P25" s="141">
        <v>1.7347809999999999</v>
      </c>
      <c r="Q25" s="141">
        <v>1.9412689999999999</v>
      </c>
      <c r="R25" s="141">
        <v>2.1715650000000002</v>
      </c>
      <c r="S25" s="141">
        <v>2.4267340000000002</v>
      </c>
      <c r="T25" s="141">
        <v>2.7091959999999999</v>
      </c>
      <c r="U25" s="141">
        <v>3.021134</v>
      </c>
      <c r="V25" s="141">
        <v>3.3577059999999999</v>
      </c>
      <c r="W25" s="141">
        <v>3.7172640000000001</v>
      </c>
      <c r="X25" s="141">
        <v>4.097302</v>
      </c>
      <c r="Y25" s="141">
        <v>4.494847</v>
      </c>
      <c r="Z25" s="141">
        <v>4.9049519999999998</v>
      </c>
      <c r="AA25" s="141">
        <v>5.3271990000000002</v>
      </c>
      <c r="AB25" s="141">
        <v>5.7606849999999996</v>
      </c>
      <c r="AC25" s="141">
        <v>6.2033889999999996</v>
      </c>
      <c r="AD25" s="141">
        <v>6.6566799999999997</v>
      </c>
      <c r="AE25" s="141">
        <v>7.1159090000000003</v>
      </c>
      <c r="AF25" s="141">
        <v>7.5764189999999996</v>
      </c>
      <c r="AG25" s="141">
        <v>8.0346379999999993</v>
      </c>
      <c r="AH25" s="138">
        <v>0.10567500000000001</v>
      </c>
    </row>
    <row r="26" spans="1:34" ht="36.75">
      <c r="A26" s="133" t="s">
        <v>2314</v>
      </c>
      <c r="B26" s="137" t="s">
        <v>516</v>
      </c>
      <c r="C26" s="141">
        <v>0.33130399999999999</v>
      </c>
      <c r="D26" s="141">
        <v>0.35738700000000001</v>
      </c>
      <c r="E26" s="141">
        <v>0.38769500000000001</v>
      </c>
      <c r="F26" s="141">
        <v>0.42054399999999997</v>
      </c>
      <c r="G26" s="141">
        <v>0.45743600000000001</v>
      </c>
      <c r="H26" s="141">
        <v>0.50082499999999996</v>
      </c>
      <c r="I26" s="141">
        <v>0.54990799999999995</v>
      </c>
      <c r="J26" s="141">
        <v>0.60494499999999995</v>
      </c>
      <c r="K26" s="141">
        <v>0.67042800000000002</v>
      </c>
      <c r="L26" s="141">
        <v>0.73649799999999999</v>
      </c>
      <c r="M26" s="141">
        <v>0.80455399999999999</v>
      </c>
      <c r="N26" s="141">
        <v>0.87090400000000001</v>
      </c>
      <c r="O26" s="141">
        <v>0.93671400000000005</v>
      </c>
      <c r="P26" s="141">
        <v>1.0005360000000001</v>
      </c>
      <c r="Q26" s="141">
        <v>1.0628569999999999</v>
      </c>
      <c r="R26" s="141">
        <v>1.122938</v>
      </c>
      <c r="S26" s="141">
        <v>1.1807350000000001</v>
      </c>
      <c r="T26" s="141">
        <v>1.236254</v>
      </c>
      <c r="U26" s="141">
        <v>1.288645</v>
      </c>
      <c r="V26" s="141">
        <v>1.335645</v>
      </c>
      <c r="W26" s="141">
        <v>1.3788579999999999</v>
      </c>
      <c r="X26" s="141">
        <v>1.416838</v>
      </c>
      <c r="Y26" s="141">
        <v>1.44913</v>
      </c>
      <c r="Z26" s="141">
        <v>1.4747319999999999</v>
      </c>
      <c r="AA26" s="141">
        <v>1.493198</v>
      </c>
      <c r="AB26" s="141">
        <v>1.504891</v>
      </c>
      <c r="AC26" s="141">
        <v>1.511009</v>
      </c>
      <c r="AD26" s="141">
        <v>1.5107470000000001</v>
      </c>
      <c r="AE26" s="141">
        <v>1.5049630000000001</v>
      </c>
      <c r="AF26" s="141">
        <v>1.493209</v>
      </c>
      <c r="AG26" s="141">
        <v>1.4763839999999999</v>
      </c>
      <c r="AH26" s="138">
        <v>5.1071999999999999E-2</v>
      </c>
    </row>
    <row r="27" spans="1:34" ht="36.75">
      <c r="A27" s="133" t="s">
        <v>2315</v>
      </c>
      <c r="B27" s="137" t="s">
        <v>518</v>
      </c>
      <c r="C27" s="141">
        <v>0.17702899999999999</v>
      </c>
      <c r="D27" s="141">
        <v>0.18084500000000001</v>
      </c>
      <c r="E27" s="141">
        <v>0.18362899999999999</v>
      </c>
      <c r="F27" s="141">
        <v>0.18516299999999999</v>
      </c>
      <c r="G27" s="141">
        <v>0.18574199999999999</v>
      </c>
      <c r="H27" s="141">
        <v>0.18548799999999999</v>
      </c>
      <c r="I27" s="141">
        <v>0.18430199999999999</v>
      </c>
      <c r="J27" s="141">
        <v>0.181896</v>
      </c>
      <c r="K27" s="141">
        <v>0.17834900000000001</v>
      </c>
      <c r="L27" s="141">
        <v>0.17382700000000001</v>
      </c>
      <c r="M27" s="141">
        <v>0.16908000000000001</v>
      </c>
      <c r="N27" s="141">
        <v>0.164238</v>
      </c>
      <c r="O27" s="141">
        <v>0.15911</v>
      </c>
      <c r="P27" s="141">
        <v>0.15406800000000001</v>
      </c>
      <c r="Q27" s="141">
        <v>0.14888399999999999</v>
      </c>
      <c r="R27" s="141">
        <v>0.14452899999999999</v>
      </c>
      <c r="S27" s="141">
        <v>0.14116600000000001</v>
      </c>
      <c r="T27" s="141">
        <v>0.13930200000000001</v>
      </c>
      <c r="U27" s="141">
        <v>0.13833799999999999</v>
      </c>
      <c r="V27" s="141">
        <v>0.13825899999999999</v>
      </c>
      <c r="W27" s="141">
        <v>0.138792</v>
      </c>
      <c r="X27" s="141">
        <v>0.13995199999999999</v>
      </c>
      <c r="Y27" s="141">
        <v>0.14171700000000001</v>
      </c>
      <c r="Z27" s="141">
        <v>0.14373</v>
      </c>
      <c r="AA27" s="141">
        <v>0.145734</v>
      </c>
      <c r="AB27" s="141">
        <v>0.14771300000000001</v>
      </c>
      <c r="AC27" s="141">
        <v>0.14951800000000001</v>
      </c>
      <c r="AD27" s="141">
        <v>0.15102299999999999</v>
      </c>
      <c r="AE27" s="141">
        <v>0.152222</v>
      </c>
      <c r="AF27" s="141">
        <v>0.15302499999999999</v>
      </c>
      <c r="AG27" s="141">
        <v>0.153448</v>
      </c>
      <c r="AH27" s="138">
        <v>-4.7540000000000004E-3</v>
      </c>
    </row>
    <row r="28" spans="1:34" ht="36.75">
      <c r="A28" s="133" t="s">
        <v>2316</v>
      </c>
      <c r="B28" s="137" t="s">
        <v>520</v>
      </c>
      <c r="C28" s="141">
        <v>0</v>
      </c>
      <c r="D28" s="141">
        <v>0</v>
      </c>
      <c r="E28" s="141">
        <v>0</v>
      </c>
      <c r="F28" s="141">
        <v>0</v>
      </c>
      <c r="G28" s="141">
        <v>0</v>
      </c>
      <c r="H28" s="141">
        <v>0</v>
      </c>
      <c r="I28" s="141">
        <v>0</v>
      </c>
      <c r="J28" s="141">
        <v>0</v>
      </c>
      <c r="K28" s="141">
        <v>0</v>
      </c>
      <c r="L28" s="141">
        <v>0</v>
      </c>
      <c r="M28" s="141">
        <v>0</v>
      </c>
      <c r="N28" s="141">
        <v>0</v>
      </c>
      <c r="O28" s="141">
        <v>0</v>
      </c>
      <c r="P28" s="141">
        <v>0</v>
      </c>
      <c r="Q28" s="141">
        <v>0</v>
      </c>
      <c r="R28" s="141">
        <v>0</v>
      </c>
      <c r="S28" s="141">
        <v>0</v>
      </c>
      <c r="T28" s="141">
        <v>0</v>
      </c>
      <c r="U28" s="141">
        <v>0</v>
      </c>
      <c r="V28" s="141">
        <v>0</v>
      </c>
      <c r="W28" s="141">
        <v>0</v>
      </c>
      <c r="X28" s="141">
        <v>0</v>
      </c>
      <c r="Y28" s="141">
        <v>0</v>
      </c>
      <c r="Z28" s="141">
        <v>0</v>
      </c>
      <c r="AA28" s="141">
        <v>0</v>
      </c>
      <c r="AB28" s="141">
        <v>0</v>
      </c>
      <c r="AC28" s="141">
        <v>0</v>
      </c>
      <c r="AD28" s="141">
        <v>0</v>
      </c>
      <c r="AE28" s="141">
        <v>0</v>
      </c>
      <c r="AF28" s="141">
        <v>0</v>
      </c>
      <c r="AG28" s="141">
        <v>0</v>
      </c>
      <c r="AH28" s="138" t="s">
        <v>2263</v>
      </c>
    </row>
    <row r="29" spans="1:34" ht="36.75">
      <c r="A29" s="133" t="s">
        <v>2317</v>
      </c>
      <c r="B29" s="137" t="s">
        <v>522</v>
      </c>
      <c r="C29" s="141">
        <v>3.8275619999999999</v>
      </c>
      <c r="D29" s="141">
        <v>3.8515429999999999</v>
      </c>
      <c r="E29" s="141">
        <v>3.8776760000000001</v>
      </c>
      <c r="F29" s="141">
        <v>3.8966799999999999</v>
      </c>
      <c r="G29" s="141">
        <v>3.9117320000000002</v>
      </c>
      <c r="H29" s="141">
        <v>3.9231639999999999</v>
      </c>
      <c r="I29" s="141">
        <v>3.9330599999999998</v>
      </c>
      <c r="J29" s="141">
        <v>3.9378299999999999</v>
      </c>
      <c r="K29" s="141">
        <v>3.948566</v>
      </c>
      <c r="L29" s="141">
        <v>3.965055</v>
      </c>
      <c r="M29" s="141">
        <v>3.9983</v>
      </c>
      <c r="N29" s="141">
        <v>4.048527</v>
      </c>
      <c r="O29" s="141">
        <v>4.1184200000000004</v>
      </c>
      <c r="P29" s="141">
        <v>4.2108610000000004</v>
      </c>
      <c r="Q29" s="141">
        <v>4.3223000000000003</v>
      </c>
      <c r="R29" s="141">
        <v>4.4548680000000003</v>
      </c>
      <c r="S29" s="141">
        <v>4.6043320000000003</v>
      </c>
      <c r="T29" s="141">
        <v>4.773021</v>
      </c>
      <c r="U29" s="141">
        <v>4.9585330000000001</v>
      </c>
      <c r="V29" s="141">
        <v>5.1537759999999997</v>
      </c>
      <c r="W29" s="141">
        <v>5.3589120000000001</v>
      </c>
      <c r="X29" s="141">
        <v>5.5770910000000002</v>
      </c>
      <c r="Y29" s="141">
        <v>5.8050259999999998</v>
      </c>
      <c r="Z29" s="141">
        <v>6.0366039999999996</v>
      </c>
      <c r="AA29" s="141">
        <v>6.2725840000000002</v>
      </c>
      <c r="AB29" s="141">
        <v>6.5125989999999998</v>
      </c>
      <c r="AC29" s="141">
        <v>6.7575989999999999</v>
      </c>
      <c r="AD29" s="141">
        <v>7.0050540000000003</v>
      </c>
      <c r="AE29" s="141">
        <v>7.2549210000000004</v>
      </c>
      <c r="AF29" s="141">
        <v>7.5025389999999996</v>
      </c>
      <c r="AG29" s="141">
        <v>7.7478490000000004</v>
      </c>
      <c r="AH29" s="138">
        <v>2.3785000000000001E-2</v>
      </c>
    </row>
    <row r="30" spans="1:34" ht="24.75">
      <c r="A30" s="133" t="s">
        <v>2318</v>
      </c>
      <c r="B30" s="137" t="s">
        <v>524</v>
      </c>
      <c r="C30" s="141">
        <v>1.5601E-2</v>
      </c>
      <c r="D30" s="141">
        <v>1.4638999999999999E-2</v>
      </c>
      <c r="E30" s="141">
        <v>1.3844E-2</v>
      </c>
      <c r="F30" s="141">
        <v>1.3148E-2</v>
      </c>
      <c r="G30" s="141">
        <v>1.2531E-2</v>
      </c>
      <c r="H30" s="141">
        <v>1.1972999999999999E-2</v>
      </c>
      <c r="I30" s="141">
        <v>1.1469999999999999E-2</v>
      </c>
      <c r="J30" s="141">
        <v>1.0985E-2</v>
      </c>
      <c r="K30" s="141">
        <v>1.0555999999999999E-2</v>
      </c>
      <c r="L30" s="141">
        <v>1.0172E-2</v>
      </c>
      <c r="M30" s="141">
        <v>9.861E-3</v>
      </c>
      <c r="N30" s="141">
        <v>9.6299999999999997E-3</v>
      </c>
      <c r="O30" s="141">
        <v>9.4509999999999993E-3</v>
      </c>
      <c r="P30" s="141">
        <v>9.3349999999999995E-3</v>
      </c>
      <c r="Q30" s="141">
        <v>9.2709999999999997E-3</v>
      </c>
      <c r="R30" s="141">
        <v>9.2479999999999993E-3</v>
      </c>
      <c r="S30" s="141">
        <v>9.2390000000000007E-3</v>
      </c>
      <c r="T30" s="141">
        <v>9.2289999999999994E-3</v>
      </c>
      <c r="U30" s="141">
        <v>9.2519999999999998E-3</v>
      </c>
      <c r="V30" s="141">
        <v>9.2549999999999993E-3</v>
      </c>
      <c r="W30" s="141">
        <v>9.2610000000000001E-3</v>
      </c>
      <c r="X30" s="141">
        <v>9.273E-3</v>
      </c>
      <c r="Y30" s="141">
        <v>9.2840000000000006E-3</v>
      </c>
      <c r="Z30" s="141">
        <v>9.3220000000000004E-3</v>
      </c>
      <c r="AA30" s="141">
        <v>9.3620000000000005E-3</v>
      </c>
      <c r="AB30" s="141">
        <v>9.3980000000000001E-3</v>
      </c>
      <c r="AC30" s="141">
        <v>9.4249999999999994E-3</v>
      </c>
      <c r="AD30" s="141">
        <v>9.443E-3</v>
      </c>
      <c r="AE30" s="141">
        <v>9.4509999999999993E-3</v>
      </c>
      <c r="AF30" s="141">
        <v>9.4470000000000005E-3</v>
      </c>
      <c r="AG30" s="141">
        <v>9.4289999999999999E-3</v>
      </c>
      <c r="AH30" s="138">
        <v>-1.6643999999999999E-2</v>
      </c>
    </row>
    <row r="31" spans="1:34" ht="36.75">
      <c r="A31" s="133" t="s">
        <v>2319</v>
      </c>
      <c r="B31" s="137" t="s">
        <v>526</v>
      </c>
      <c r="C31" s="141">
        <v>3.6097999999999998E-2</v>
      </c>
      <c r="D31" s="141">
        <v>3.492E-2</v>
      </c>
      <c r="E31" s="141">
        <v>3.4070999999999997E-2</v>
      </c>
      <c r="F31" s="141">
        <v>3.3305000000000001E-2</v>
      </c>
      <c r="G31" s="141">
        <v>3.2628999999999998E-2</v>
      </c>
      <c r="H31" s="141">
        <v>3.1938000000000001E-2</v>
      </c>
      <c r="I31" s="141">
        <v>3.1213999999999999E-2</v>
      </c>
      <c r="J31" s="141">
        <v>3.0386E-2</v>
      </c>
      <c r="K31" s="141">
        <v>2.9547E-2</v>
      </c>
      <c r="L31" s="141">
        <v>2.8701000000000001E-2</v>
      </c>
      <c r="M31" s="141">
        <v>2.7951E-2</v>
      </c>
      <c r="N31" s="141">
        <v>2.7297999999999999E-2</v>
      </c>
      <c r="O31" s="141">
        <v>2.6727999999999998E-2</v>
      </c>
      <c r="P31" s="141">
        <v>2.6280000000000001E-2</v>
      </c>
      <c r="Q31" s="141">
        <v>2.5961999999999999E-2</v>
      </c>
      <c r="R31" s="141">
        <v>2.5714000000000001E-2</v>
      </c>
      <c r="S31" s="141">
        <v>2.5488E-2</v>
      </c>
      <c r="T31" s="141">
        <v>2.5284999999999998E-2</v>
      </c>
      <c r="U31" s="141">
        <v>2.5151E-2</v>
      </c>
      <c r="V31" s="141">
        <v>2.5010000000000001E-2</v>
      </c>
      <c r="W31" s="141">
        <v>2.4882000000000001E-2</v>
      </c>
      <c r="X31" s="141">
        <v>2.4792000000000002E-2</v>
      </c>
      <c r="Y31" s="141">
        <v>2.4722999999999998E-2</v>
      </c>
      <c r="Z31" s="141">
        <v>2.4733999999999999E-2</v>
      </c>
      <c r="AA31" s="141">
        <v>2.4757999999999999E-2</v>
      </c>
      <c r="AB31" s="141">
        <v>2.4812000000000001E-2</v>
      </c>
      <c r="AC31" s="141">
        <v>2.4864000000000001E-2</v>
      </c>
      <c r="AD31" s="141">
        <v>2.4902000000000001E-2</v>
      </c>
      <c r="AE31" s="141">
        <v>2.4927999999999999E-2</v>
      </c>
      <c r="AF31" s="141">
        <v>2.4920999999999999E-2</v>
      </c>
      <c r="AG31" s="141">
        <v>2.4882999999999999E-2</v>
      </c>
      <c r="AH31" s="138">
        <v>-1.2324999999999999E-2</v>
      </c>
    </row>
    <row r="32" spans="1:34" ht="24.75">
      <c r="A32" s="133" t="s">
        <v>2320</v>
      </c>
      <c r="B32" s="137" t="s">
        <v>528</v>
      </c>
      <c r="C32" s="141">
        <v>3.3899999999999998E-3</v>
      </c>
      <c r="D32" s="141">
        <v>3.4719999999999998E-3</v>
      </c>
      <c r="E32" s="141">
        <v>3.6259999999999999E-3</v>
      </c>
      <c r="F32" s="141">
        <v>3.8010000000000001E-3</v>
      </c>
      <c r="G32" s="141">
        <v>3.973E-3</v>
      </c>
      <c r="H32" s="141">
        <v>4.15E-3</v>
      </c>
      <c r="I32" s="141">
        <v>4.326E-3</v>
      </c>
      <c r="J32" s="141">
        <v>4.496E-3</v>
      </c>
      <c r="K32" s="141">
        <v>4.6690000000000004E-3</v>
      </c>
      <c r="L32" s="141">
        <v>4.8479999999999999E-3</v>
      </c>
      <c r="M32" s="141">
        <v>5.0270000000000002E-3</v>
      </c>
      <c r="N32" s="141">
        <v>5.2139999999999999E-3</v>
      </c>
      <c r="O32" s="141">
        <v>5.3940000000000004E-3</v>
      </c>
      <c r="P32" s="141">
        <v>5.5750000000000001E-3</v>
      </c>
      <c r="Q32" s="141">
        <v>5.7479999999999996E-3</v>
      </c>
      <c r="R32" s="141">
        <v>5.9090000000000002E-3</v>
      </c>
      <c r="S32" s="141">
        <v>6.0520000000000001E-3</v>
      </c>
      <c r="T32" s="141">
        <v>6.1830000000000001E-3</v>
      </c>
      <c r="U32" s="141">
        <v>6.3070000000000001E-3</v>
      </c>
      <c r="V32" s="141">
        <v>6.4229999999999999E-3</v>
      </c>
      <c r="W32" s="141">
        <v>6.5250000000000004E-3</v>
      </c>
      <c r="X32" s="141">
        <v>6.6259999999999999E-3</v>
      </c>
      <c r="Y32" s="141">
        <v>6.7270000000000003E-3</v>
      </c>
      <c r="Z32" s="141">
        <v>6.7939999999999997E-3</v>
      </c>
      <c r="AA32" s="141">
        <v>6.8869999999999999E-3</v>
      </c>
      <c r="AB32" s="141">
        <v>6.9870000000000002E-3</v>
      </c>
      <c r="AC32" s="141">
        <v>7.0790000000000002E-3</v>
      </c>
      <c r="AD32" s="141">
        <v>7.1659999999999996E-3</v>
      </c>
      <c r="AE32" s="141">
        <v>7.2480000000000001E-3</v>
      </c>
      <c r="AF32" s="141">
        <v>7.3210000000000003E-3</v>
      </c>
      <c r="AG32" s="141">
        <v>7.3829999999999998E-3</v>
      </c>
      <c r="AH32" s="138">
        <v>2.6280000000000001E-2</v>
      </c>
    </row>
    <row r="33" spans="1:34" ht="24.75">
      <c r="A33" s="133" t="s">
        <v>2321</v>
      </c>
      <c r="B33" s="137" t="s">
        <v>530</v>
      </c>
      <c r="C33" s="141">
        <v>6.0879999999999997E-3</v>
      </c>
      <c r="D33" s="141">
        <v>6.0670000000000003E-3</v>
      </c>
      <c r="E33" s="141">
        <v>6.1390000000000004E-3</v>
      </c>
      <c r="F33" s="141">
        <v>6.2399999999999999E-3</v>
      </c>
      <c r="G33" s="141">
        <v>6.3350000000000004E-3</v>
      </c>
      <c r="H33" s="141">
        <v>6.4320000000000002E-3</v>
      </c>
      <c r="I33" s="141">
        <v>6.5240000000000003E-3</v>
      </c>
      <c r="J33" s="141">
        <v>6.6020000000000002E-3</v>
      </c>
      <c r="K33" s="141">
        <v>6.6819999999999996E-3</v>
      </c>
      <c r="L33" s="141">
        <v>6.7609999999999996E-3</v>
      </c>
      <c r="M33" s="141">
        <v>6.8389999999999996E-3</v>
      </c>
      <c r="N33" s="141">
        <v>6.9160000000000003E-3</v>
      </c>
      <c r="O33" s="141">
        <v>6.9870000000000002E-3</v>
      </c>
      <c r="P33" s="141">
        <v>7.0600000000000003E-3</v>
      </c>
      <c r="Q33" s="141">
        <v>7.136E-3</v>
      </c>
      <c r="R33" s="141">
        <v>7.2040000000000003E-3</v>
      </c>
      <c r="S33" s="141">
        <v>7.2560000000000003E-3</v>
      </c>
      <c r="T33" s="141">
        <v>7.3020000000000003E-3</v>
      </c>
      <c r="U33" s="141">
        <v>7.3429999999999997E-3</v>
      </c>
      <c r="V33" s="141">
        <v>7.3759999999999997E-3</v>
      </c>
      <c r="W33" s="141">
        <v>7.4000000000000003E-3</v>
      </c>
      <c r="X33" s="141">
        <v>7.4229999999999999E-3</v>
      </c>
      <c r="Y33" s="141">
        <v>7.4479999999999998E-3</v>
      </c>
      <c r="Z33" s="141">
        <v>7.4130000000000003E-3</v>
      </c>
      <c r="AA33" s="141">
        <v>7.4279999999999997E-3</v>
      </c>
      <c r="AB33" s="141">
        <v>7.4530000000000004E-3</v>
      </c>
      <c r="AC33" s="141">
        <v>7.4749999999999999E-3</v>
      </c>
      <c r="AD33" s="141">
        <v>7.489E-3</v>
      </c>
      <c r="AE33" s="141">
        <v>7.4980000000000003E-3</v>
      </c>
      <c r="AF33" s="141">
        <v>7.4980000000000003E-3</v>
      </c>
      <c r="AG33" s="141">
        <v>7.4879999999999999E-3</v>
      </c>
      <c r="AH33" s="138">
        <v>6.927E-3</v>
      </c>
    </row>
    <row r="34" spans="1:34" ht="24.75">
      <c r="A34" s="133" t="s">
        <v>2322</v>
      </c>
      <c r="B34" s="137" t="s">
        <v>532</v>
      </c>
      <c r="C34" s="141">
        <v>0</v>
      </c>
      <c r="D34" s="141">
        <v>0</v>
      </c>
      <c r="E34" s="141">
        <v>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0</v>
      </c>
      <c r="V34" s="141">
        <v>0</v>
      </c>
      <c r="W34" s="141">
        <v>0</v>
      </c>
      <c r="X34" s="141">
        <v>0</v>
      </c>
      <c r="Y34" s="141">
        <v>0</v>
      </c>
      <c r="Z34" s="141">
        <v>0</v>
      </c>
      <c r="AA34" s="141">
        <v>0</v>
      </c>
      <c r="AB34" s="141">
        <v>0</v>
      </c>
      <c r="AC34" s="141">
        <v>0</v>
      </c>
      <c r="AD34" s="141">
        <v>0</v>
      </c>
      <c r="AE34" s="141">
        <v>0</v>
      </c>
      <c r="AF34" s="141">
        <v>0</v>
      </c>
      <c r="AG34" s="141">
        <v>0</v>
      </c>
      <c r="AH34" s="138" t="s">
        <v>2263</v>
      </c>
    </row>
    <row r="35" spans="1:34" ht="24.75">
      <c r="A35" s="133" t="s">
        <v>2323</v>
      </c>
      <c r="B35" s="137" t="s">
        <v>534</v>
      </c>
      <c r="C35" s="141">
        <v>7.6350000000000003E-3</v>
      </c>
      <c r="D35" s="141">
        <v>7.7790000000000003E-3</v>
      </c>
      <c r="E35" s="141">
        <v>7.9279999999999993E-3</v>
      </c>
      <c r="F35" s="141">
        <v>8.0739999999999996E-3</v>
      </c>
      <c r="G35" s="141">
        <v>8.2400000000000008E-3</v>
      </c>
      <c r="H35" s="141">
        <v>8.4419999999999999E-3</v>
      </c>
      <c r="I35" s="141">
        <v>8.6689999999999996E-3</v>
      </c>
      <c r="J35" s="141">
        <v>8.9119999999999998E-3</v>
      </c>
      <c r="K35" s="141">
        <v>9.1789999999999997E-3</v>
      </c>
      <c r="L35" s="141">
        <v>9.4610000000000007E-3</v>
      </c>
      <c r="M35" s="141">
        <v>9.7560000000000008E-3</v>
      </c>
      <c r="N35" s="141">
        <v>1.0044000000000001E-2</v>
      </c>
      <c r="O35" s="141">
        <v>1.0272E-2</v>
      </c>
      <c r="P35" s="141">
        <v>1.0493000000000001E-2</v>
      </c>
      <c r="Q35" s="141">
        <v>1.0697999999999999E-2</v>
      </c>
      <c r="R35" s="141">
        <v>1.0976E-2</v>
      </c>
      <c r="S35" s="141">
        <v>1.132E-2</v>
      </c>
      <c r="T35" s="141">
        <v>1.1759E-2</v>
      </c>
      <c r="U35" s="141">
        <v>1.223E-2</v>
      </c>
      <c r="V35" s="141">
        <v>1.2751E-2</v>
      </c>
      <c r="W35" s="141">
        <v>1.3306E-2</v>
      </c>
      <c r="X35" s="141">
        <v>1.3906E-2</v>
      </c>
      <c r="Y35" s="141">
        <v>1.4574999999999999E-2</v>
      </c>
      <c r="Z35" s="141">
        <v>1.5266E-2</v>
      </c>
      <c r="AA35" s="141">
        <v>1.5966999999999999E-2</v>
      </c>
      <c r="AB35" s="141">
        <v>1.6664999999999999E-2</v>
      </c>
      <c r="AC35" s="141">
        <v>1.7350999999999998E-2</v>
      </c>
      <c r="AD35" s="141">
        <v>1.8022E-2</v>
      </c>
      <c r="AE35" s="141">
        <v>1.8676000000000002E-2</v>
      </c>
      <c r="AF35" s="141">
        <v>1.9300999999999999E-2</v>
      </c>
      <c r="AG35" s="141">
        <v>1.9896E-2</v>
      </c>
      <c r="AH35" s="138">
        <v>3.2443E-2</v>
      </c>
    </row>
    <row r="36" spans="1:34" ht="36.75">
      <c r="A36" s="133" t="s">
        <v>2324</v>
      </c>
      <c r="B36" s="137" t="s">
        <v>2325</v>
      </c>
      <c r="C36" s="141">
        <v>10.011041000000001</v>
      </c>
      <c r="D36" s="141">
        <v>10.097274000000001</v>
      </c>
      <c r="E36" s="141">
        <v>10.182472000000001</v>
      </c>
      <c r="F36" s="141">
        <v>10.237581</v>
      </c>
      <c r="G36" s="141">
        <v>10.273479</v>
      </c>
      <c r="H36" s="141">
        <v>10.292064999999999</v>
      </c>
      <c r="I36" s="141">
        <v>10.293677000000001</v>
      </c>
      <c r="J36" s="141">
        <v>10.269496999999999</v>
      </c>
      <c r="K36" s="141">
        <v>10.254632000000001</v>
      </c>
      <c r="L36" s="141">
        <v>10.247009</v>
      </c>
      <c r="M36" s="141">
        <v>10.281472000000001</v>
      </c>
      <c r="N36" s="141">
        <v>10.369937999999999</v>
      </c>
      <c r="O36" s="141">
        <v>10.520804999999999</v>
      </c>
      <c r="P36" s="141">
        <v>10.740221999999999</v>
      </c>
      <c r="Q36" s="141">
        <v>11.03401</v>
      </c>
      <c r="R36" s="141">
        <v>11.400653</v>
      </c>
      <c r="S36" s="141">
        <v>11.832924</v>
      </c>
      <c r="T36" s="141">
        <v>12.342696999999999</v>
      </c>
      <c r="U36" s="141">
        <v>12.921768</v>
      </c>
      <c r="V36" s="141">
        <v>13.549200000000001</v>
      </c>
      <c r="W36" s="141">
        <v>14.222894</v>
      </c>
      <c r="X36" s="141">
        <v>14.93844</v>
      </c>
      <c r="Y36" s="141">
        <v>15.686168</v>
      </c>
      <c r="Z36" s="141">
        <v>16.449605999999999</v>
      </c>
      <c r="AA36" s="141">
        <v>17.227594</v>
      </c>
      <c r="AB36" s="141">
        <v>18.018312000000002</v>
      </c>
      <c r="AC36" s="141">
        <v>18.822427999999999</v>
      </c>
      <c r="AD36" s="141">
        <v>19.635099</v>
      </c>
      <c r="AE36" s="141">
        <v>20.452209</v>
      </c>
      <c r="AF36" s="141">
        <v>21.260494000000001</v>
      </c>
      <c r="AG36" s="141">
        <v>22.057134999999999</v>
      </c>
      <c r="AH36" s="138">
        <v>2.6681E-2</v>
      </c>
    </row>
    <row r="38" spans="1:34" ht="24.75">
      <c r="A38" s="133" t="s">
        <v>2326</v>
      </c>
      <c r="B38" s="136" t="s">
        <v>2327</v>
      </c>
      <c r="C38" s="142">
        <v>130.15803500000001</v>
      </c>
      <c r="D38" s="142">
        <v>128.34536700000001</v>
      </c>
      <c r="E38" s="142">
        <v>127.013687</v>
      </c>
      <c r="F38" s="142">
        <v>125.751198</v>
      </c>
      <c r="G38" s="142">
        <v>124.605896</v>
      </c>
      <c r="H38" s="142">
        <v>123.630325</v>
      </c>
      <c r="I38" s="142">
        <v>122.632256</v>
      </c>
      <c r="J38" s="142">
        <v>121.466278</v>
      </c>
      <c r="K38" s="142">
        <v>120.254288</v>
      </c>
      <c r="L38" s="142">
        <v>118.990791</v>
      </c>
      <c r="M38" s="142">
        <v>117.779526</v>
      </c>
      <c r="N38" s="142">
        <v>116.63865699999999</v>
      </c>
      <c r="O38" s="142">
        <v>115.580215</v>
      </c>
      <c r="P38" s="142">
        <v>114.655098</v>
      </c>
      <c r="Q38" s="142">
        <v>113.88698599999999</v>
      </c>
      <c r="R38" s="142">
        <v>113.29811100000001</v>
      </c>
      <c r="S38" s="142">
        <v>112.86434199999999</v>
      </c>
      <c r="T38" s="142">
        <v>112.618774</v>
      </c>
      <c r="U38" s="142">
        <v>112.534065</v>
      </c>
      <c r="V38" s="142">
        <v>112.522446</v>
      </c>
      <c r="W38" s="142">
        <v>112.588669</v>
      </c>
      <c r="X38" s="142">
        <v>112.76236</v>
      </c>
      <c r="Y38" s="142">
        <v>113.018524</v>
      </c>
      <c r="Z38" s="142">
        <v>113.26205400000001</v>
      </c>
      <c r="AA38" s="142">
        <v>113.507828</v>
      </c>
      <c r="AB38" s="142">
        <v>113.741333</v>
      </c>
      <c r="AC38" s="142">
        <v>113.956909</v>
      </c>
      <c r="AD38" s="142">
        <v>114.134872</v>
      </c>
      <c r="AE38" s="142">
        <v>114.27192700000001</v>
      </c>
      <c r="AF38" s="142">
        <v>114.321487</v>
      </c>
      <c r="AG38" s="142">
        <v>114.284195</v>
      </c>
      <c r="AH38" s="139">
        <v>-4.326E-3</v>
      </c>
    </row>
    <row r="39" spans="1:34">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row>
    <row r="40" spans="1:34" ht="24.75">
      <c r="A40" s="130"/>
      <c r="B40" s="136" t="s">
        <v>2328</v>
      </c>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row>
    <row r="41" spans="1:34" ht="48.75">
      <c r="A41" s="130"/>
      <c r="B41" s="136" t="s">
        <v>2329</v>
      </c>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c r="AH41" s="130"/>
    </row>
    <row r="42" spans="1:34" ht="36.75">
      <c r="A42" s="133" t="s">
        <v>2330</v>
      </c>
      <c r="B42" s="137" t="s">
        <v>501</v>
      </c>
      <c r="C42" s="141">
        <v>109.66821299999999</v>
      </c>
      <c r="D42" s="141">
        <v>110.529121</v>
      </c>
      <c r="E42" s="141">
        <v>111.795982</v>
      </c>
      <c r="F42" s="141">
        <v>113.272667</v>
      </c>
      <c r="G42" s="141">
        <v>115.03243999999999</v>
      </c>
      <c r="H42" s="141">
        <v>116.963425</v>
      </c>
      <c r="I42" s="141">
        <v>118.796234</v>
      </c>
      <c r="J42" s="141">
        <v>120.493454</v>
      </c>
      <c r="K42" s="141">
        <v>122.10127300000001</v>
      </c>
      <c r="L42" s="141">
        <v>123.583878</v>
      </c>
      <c r="M42" s="141">
        <v>124.87457999999999</v>
      </c>
      <c r="N42" s="141">
        <v>126.068939</v>
      </c>
      <c r="O42" s="141">
        <v>127.06920599999999</v>
      </c>
      <c r="P42" s="141">
        <v>127.94141399999999</v>
      </c>
      <c r="Q42" s="141">
        <v>128.689301</v>
      </c>
      <c r="R42" s="141">
        <v>129.23734999999999</v>
      </c>
      <c r="S42" s="141">
        <v>129.55481</v>
      </c>
      <c r="T42" s="141">
        <v>129.688446</v>
      </c>
      <c r="U42" s="141">
        <v>129.67836</v>
      </c>
      <c r="V42" s="141">
        <v>129.541077</v>
      </c>
      <c r="W42" s="141">
        <v>129.27517700000001</v>
      </c>
      <c r="X42" s="141">
        <v>128.96572900000001</v>
      </c>
      <c r="Y42" s="141">
        <v>128.641312</v>
      </c>
      <c r="Z42" s="141">
        <v>128.24981700000001</v>
      </c>
      <c r="AA42" s="141">
        <v>127.856644</v>
      </c>
      <c r="AB42" s="141">
        <v>127.511101</v>
      </c>
      <c r="AC42" s="141">
        <v>127.150108</v>
      </c>
      <c r="AD42" s="141">
        <v>126.78930699999999</v>
      </c>
      <c r="AE42" s="141">
        <v>126.426193</v>
      </c>
      <c r="AF42" s="141">
        <v>126.043076</v>
      </c>
      <c r="AG42" s="141">
        <v>125.632126</v>
      </c>
      <c r="AH42" s="138">
        <v>4.5399999999999998E-3</v>
      </c>
    </row>
    <row r="43" spans="1:34" ht="24.75">
      <c r="A43" s="133" t="s">
        <v>2331</v>
      </c>
      <c r="B43" s="137" t="s">
        <v>503</v>
      </c>
      <c r="C43" s="141">
        <v>0.53653300000000004</v>
      </c>
      <c r="D43" s="141">
        <v>0.61202900000000005</v>
      </c>
      <c r="E43" s="141">
        <v>0.71641100000000002</v>
      </c>
      <c r="F43" s="141">
        <v>0.81091800000000003</v>
      </c>
      <c r="G43" s="141">
        <v>0.90100100000000005</v>
      </c>
      <c r="H43" s="141">
        <v>0.99123700000000003</v>
      </c>
      <c r="I43" s="141">
        <v>1.0757369999999999</v>
      </c>
      <c r="J43" s="141">
        <v>1.1556869999999999</v>
      </c>
      <c r="K43" s="141">
        <v>1.234612</v>
      </c>
      <c r="L43" s="141">
        <v>1.3119460000000001</v>
      </c>
      <c r="M43" s="141">
        <v>1.389189</v>
      </c>
      <c r="N43" s="141">
        <v>1.4632350000000001</v>
      </c>
      <c r="O43" s="141">
        <v>1.534178</v>
      </c>
      <c r="P43" s="141">
        <v>1.600479</v>
      </c>
      <c r="Q43" s="141">
        <v>1.663351</v>
      </c>
      <c r="R43" s="141">
        <v>1.720818</v>
      </c>
      <c r="S43" s="141">
        <v>1.773015</v>
      </c>
      <c r="T43" s="141">
        <v>1.820462</v>
      </c>
      <c r="U43" s="141">
        <v>1.865516</v>
      </c>
      <c r="V43" s="141">
        <v>1.9067480000000001</v>
      </c>
      <c r="W43" s="141">
        <v>1.94357</v>
      </c>
      <c r="X43" s="141">
        <v>1.977017</v>
      </c>
      <c r="Y43" s="141">
        <v>2.007612</v>
      </c>
      <c r="Z43" s="141">
        <v>2.0329899999999999</v>
      </c>
      <c r="AA43" s="141">
        <v>2.0561050000000001</v>
      </c>
      <c r="AB43" s="141">
        <v>2.0764749999999998</v>
      </c>
      <c r="AC43" s="141">
        <v>2.0952090000000001</v>
      </c>
      <c r="AD43" s="141">
        <v>2.1108289999999998</v>
      </c>
      <c r="AE43" s="141">
        <v>2.1263109999999998</v>
      </c>
      <c r="AF43" s="141">
        <v>2.1375109999999999</v>
      </c>
      <c r="AG43" s="141">
        <v>2.1465160000000001</v>
      </c>
      <c r="AH43" s="138">
        <v>4.7300000000000002E-2</v>
      </c>
    </row>
    <row r="44" spans="1:34" ht="48.75">
      <c r="A44" s="133" t="s">
        <v>2332</v>
      </c>
      <c r="B44" s="137" t="s">
        <v>2333</v>
      </c>
      <c r="C44" s="141">
        <v>110.204742</v>
      </c>
      <c r="D44" s="141">
        <v>111.14115099999999</v>
      </c>
      <c r="E44" s="141">
        <v>112.51239</v>
      </c>
      <c r="F44" s="141">
        <v>114.08358800000001</v>
      </c>
      <c r="G44" s="141">
        <v>115.933441</v>
      </c>
      <c r="H44" s="141">
        <v>117.95465900000001</v>
      </c>
      <c r="I44" s="141">
        <v>119.871971</v>
      </c>
      <c r="J44" s="141">
        <v>121.64913900000001</v>
      </c>
      <c r="K44" s="141">
        <v>123.33588399999999</v>
      </c>
      <c r="L44" s="141">
        <v>124.895821</v>
      </c>
      <c r="M44" s="141">
        <v>126.26377100000001</v>
      </c>
      <c r="N44" s="141">
        <v>127.532173</v>
      </c>
      <c r="O44" s="141">
        <v>128.60337799999999</v>
      </c>
      <c r="P44" s="141">
        <v>129.54188500000001</v>
      </c>
      <c r="Q44" s="141">
        <v>130.35264599999999</v>
      </c>
      <c r="R44" s="141">
        <v>130.95817600000001</v>
      </c>
      <c r="S44" s="141">
        <v>131.32782</v>
      </c>
      <c r="T44" s="141">
        <v>131.50891100000001</v>
      </c>
      <c r="U44" s="141">
        <v>131.543869</v>
      </c>
      <c r="V44" s="141">
        <v>131.44783000000001</v>
      </c>
      <c r="W44" s="141">
        <v>131.21875</v>
      </c>
      <c r="X44" s="141">
        <v>130.94274899999999</v>
      </c>
      <c r="Y44" s="141">
        <v>130.64892599999999</v>
      </c>
      <c r="Z44" s="141">
        <v>130.28280599999999</v>
      </c>
      <c r="AA44" s="141">
        <v>129.91274999999999</v>
      </c>
      <c r="AB44" s="141">
        <v>129.58757</v>
      </c>
      <c r="AC44" s="141">
        <v>129.245316</v>
      </c>
      <c r="AD44" s="141">
        <v>128.90013099999999</v>
      </c>
      <c r="AE44" s="141">
        <v>128.552505</v>
      </c>
      <c r="AF44" s="141">
        <v>128.180588</v>
      </c>
      <c r="AG44" s="141">
        <v>127.77864099999999</v>
      </c>
      <c r="AH44" s="138">
        <v>4.9439999999999996E-3</v>
      </c>
    </row>
    <row r="45" spans="1:34">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row>
    <row r="46" spans="1:34" ht="48.75">
      <c r="A46" s="130"/>
      <c r="B46" s="136" t="s">
        <v>2334</v>
      </c>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row>
    <row r="47" spans="1:34" ht="36.75">
      <c r="A47" s="133" t="s">
        <v>2335</v>
      </c>
      <c r="B47" s="137" t="s">
        <v>508</v>
      </c>
      <c r="C47" s="141">
        <v>15.778390999999999</v>
      </c>
      <c r="D47" s="141">
        <v>15.772833</v>
      </c>
      <c r="E47" s="141">
        <v>15.736416999999999</v>
      </c>
      <c r="F47" s="141">
        <v>15.656639</v>
      </c>
      <c r="G47" s="141">
        <v>15.537891</v>
      </c>
      <c r="H47" s="141">
        <v>15.394093</v>
      </c>
      <c r="I47" s="141">
        <v>15.219772000000001</v>
      </c>
      <c r="J47" s="141">
        <v>15.021420000000001</v>
      </c>
      <c r="K47" s="141">
        <v>14.817612</v>
      </c>
      <c r="L47" s="141">
        <v>14.61992</v>
      </c>
      <c r="M47" s="141">
        <v>14.427123999999999</v>
      </c>
      <c r="N47" s="141">
        <v>14.233641</v>
      </c>
      <c r="O47" s="141">
        <v>14.03683</v>
      </c>
      <c r="P47" s="141">
        <v>13.851599999999999</v>
      </c>
      <c r="Q47" s="141">
        <v>13.682712</v>
      </c>
      <c r="R47" s="141">
        <v>13.523737000000001</v>
      </c>
      <c r="S47" s="141">
        <v>13.374233</v>
      </c>
      <c r="T47" s="141">
        <v>13.237591999999999</v>
      </c>
      <c r="U47" s="141">
        <v>13.108768</v>
      </c>
      <c r="V47" s="141">
        <v>12.992865</v>
      </c>
      <c r="W47" s="141">
        <v>12.893105</v>
      </c>
      <c r="X47" s="141">
        <v>12.801149000000001</v>
      </c>
      <c r="Y47" s="141">
        <v>12.719785999999999</v>
      </c>
      <c r="Z47" s="141">
        <v>12.641354</v>
      </c>
      <c r="AA47" s="141">
        <v>12.568706000000001</v>
      </c>
      <c r="AB47" s="141">
        <v>12.506436000000001</v>
      </c>
      <c r="AC47" s="141">
        <v>12.447461000000001</v>
      </c>
      <c r="AD47" s="141">
        <v>12.392561000000001</v>
      </c>
      <c r="AE47" s="141">
        <v>12.341257000000001</v>
      </c>
      <c r="AF47" s="141">
        <v>12.291171</v>
      </c>
      <c r="AG47" s="141">
        <v>12.241311</v>
      </c>
      <c r="AH47" s="138">
        <v>-8.4250000000000002E-3</v>
      </c>
    </row>
    <row r="48" spans="1:34" ht="36.75">
      <c r="A48" s="133" t="s">
        <v>2336</v>
      </c>
      <c r="B48" s="137" t="s">
        <v>510</v>
      </c>
      <c r="C48" s="141">
        <v>6.6799999999999997E-4</v>
      </c>
      <c r="D48" s="141">
        <v>6.0099999999999997E-4</v>
      </c>
      <c r="E48" s="141">
        <v>5.3300000000000005E-4</v>
      </c>
      <c r="F48" s="141">
        <v>4.3199999999999998E-4</v>
      </c>
      <c r="G48" s="141">
        <v>3.5399999999999999E-4</v>
      </c>
      <c r="H48" s="141">
        <v>2.99E-4</v>
      </c>
      <c r="I48" s="141">
        <v>2.5399999999999999E-4</v>
      </c>
      <c r="J48" s="141">
        <v>2.2100000000000001E-4</v>
      </c>
      <c r="K48" s="141">
        <v>2.0000000000000001E-4</v>
      </c>
      <c r="L48" s="141">
        <v>1.8000000000000001E-4</v>
      </c>
      <c r="M48" s="141">
        <v>1.6200000000000001E-4</v>
      </c>
      <c r="N48" s="141">
        <v>1.44E-4</v>
      </c>
      <c r="O48" s="141">
        <v>1.2899999999999999E-4</v>
      </c>
      <c r="P48" s="141">
        <v>1.1400000000000001E-4</v>
      </c>
      <c r="Q48" s="141">
        <v>1.01E-4</v>
      </c>
      <c r="R48" s="141">
        <v>9.0000000000000006E-5</v>
      </c>
      <c r="S48" s="141">
        <v>7.3999999999999996E-5</v>
      </c>
      <c r="T48" s="141">
        <v>6.0999999999999999E-5</v>
      </c>
      <c r="U48" s="141">
        <v>5.5000000000000002E-5</v>
      </c>
      <c r="V48" s="141">
        <v>4.8999999999999998E-5</v>
      </c>
      <c r="W48" s="141">
        <v>4.5000000000000003E-5</v>
      </c>
      <c r="X48" s="141">
        <v>4.0000000000000003E-5</v>
      </c>
      <c r="Y48" s="141">
        <v>3.6000000000000001E-5</v>
      </c>
      <c r="Z48" s="141">
        <v>3.3000000000000003E-5</v>
      </c>
      <c r="AA48" s="141">
        <v>3.0000000000000001E-5</v>
      </c>
      <c r="AB48" s="141">
        <v>2.6999999999999999E-5</v>
      </c>
      <c r="AC48" s="141">
        <v>2.4000000000000001E-5</v>
      </c>
      <c r="AD48" s="141">
        <v>2.1999999999999999E-5</v>
      </c>
      <c r="AE48" s="141">
        <v>2.0000000000000002E-5</v>
      </c>
      <c r="AF48" s="141">
        <v>1.8E-5</v>
      </c>
      <c r="AG48" s="141">
        <v>1.5999999999999999E-5</v>
      </c>
      <c r="AH48" s="138">
        <v>-0.11622</v>
      </c>
    </row>
    <row r="49" spans="1:34" ht="36.75">
      <c r="A49" s="133" t="s">
        <v>2337</v>
      </c>
      <c r="B49" s="137" t="s">
        <v>512</v>
      </c>
      <c r="C49" s="141">
        <v>3.5531E-2</v>
      </c>
      <c r="D49" s="141">
        <v>4.8125000000000001E-2</v>
      </c>
      <c r="E49" s="141">
        <v>6.1783999999999999E-2</v>
      </c>
      <c r="F49" s="141">
        <v>7.6179999999999998E-2</v>
      </c>
      <c r="G49" s="141">
        <v>9.3128000000000002E-2</v>
      </c>
      <c r="H49" s="141">
        <v>0.112488</v>
      </c>
      <c r="I49" s="141">
        <v>0.13458700000000001</v>
      </c>
      <c r="J49" s="141">
        <v>0.158999</v>
      </c>
      <c r="K49" s="141">
        <v>0.186774</v>
      </c>
      <c r="L49" s="141">
        <v>0.21815399999999999</v>
      </c>
      <c r="M49" s="141">
        <v>0.25301200000000001</v>
      </c>
      <c r="N49" s="141">
        <v>0.29188799999999998</v>
      </c>
      <c r="O49" s="141">
        <v>0.33498</v>
      </c>
      <c r="P49" s="141">
        <v>0.38248799999999999</v>
      </c>
      <c r="Q49" s="141">
        <v>0.43447400000000003</v>
      </c>
      <c r="R49" s="141">
        <v>0.49034299999999997</v>
      </c>
      <c r="S49" s="141">
        <v>0.54952299999999998</v>
      </c>
      <c r="T49" s="141">
        <v>0.61185</v>
      </c>
      <c r="U49" s="141">
        <v>0.67706100000000002</v>
      </c>
      <c r="V49" s="141">
        <v>0.74454399999999998</v>
      </c>
      <c r="W49" s="141">
        <v>0.81393000000000004</v>
      </c>
      <c r="X49" s="141">
        <v>0.88514999999999999</v>
      </c>
      <c r="Y49" s="141">
        <v>0.95829699999999995</v>
      </c>
      <c r="Z49" s="141">
        <v>1.032365</v>
      </c>
      <c r="AA49" s="141">
        <v>1.10761</v>
      </c>
      <c r="AB49" s="141">
        <v>1.1846699999999999</v>
      </c>
      <c r="AC49" s="141">
        <v>1.262723</v>
      </c>
      <c r="AD49" s="141">
        <v>1.34144</v>
      </c>
      <c r="AE49" s="141">
        <v>1.420698</v>
      </c>
      <c r="AF49" s="141">
        <v>1.499728</v>
      </c>
      <c r="AG49" s="141">
        <v>1.5783860000000001</v>
      </c>
      <c r="AH49" s="138">
        <v>0.13480200000000001</v>
      </c>
    </row>
    <row r="50" spans="1:34" ht="36.75">
      <c r="A50" s="133" t="s">
        <v>2338</v>
      </c>
      <c r="B50" s="137" t="s">
        <v>514</v>
      </c>
      <c r="C50" s="141">
        <v>6.0919000000000001E-2</v>
      </c>
      <c r="D50" s="141">
        <v>9.2327000000000006E-2</v>
      </c>
      <c r="E50" s="141">
        <v>0.128356</v>
      </c>
      <c r="F50" s="141">
        <v>0.16908999999999999</v>
      </c>
      <c r="G50" s="141">
        <v>0.21560299999999999</v>
      </c>
      <c r="H50" s="141">
        <v>0.26578400000000002</v>
      </c>
      <c r="I50" s="141">
        <v>0.31861800000000001</v>
      </c>
      <c r="J50" s="141">
        <v>0.37531599999999998</v>
      </c>
      <c r="K50" s="141">
        <v>0.43936199999999997</v>
      </c>
      <c r="L50" s="141">
        <v>0.511687</v>
      </c>
      <c r="M50" s="141">
        <v>0.59590100000000001</v>
      </c>
      <c r="N50" s="141">
        <v>0.69195899999999999</v>
      </c>
      <c r="O50" s="141">
        <v>0.80197700000000005</v>
      </c>
      <c r="P50" s="141">
        <v>0.92635100000000004</v>
      </c>
      <c r="Q50" s="141">
        <v>1.0661719999999999</v>
      </c>
      <c r="R50" s="141">
        <v>1.2211590000000001</v>
      </c>
      <c r="S50" s="141">
        <v>1.3911480000000001</v>
      </c>
      <c r="T50" s="141">
        <v>1.5767640000000001</v>
      </c>
      <c r="U50" s="141">
        <v>1.7786010000000001</v>
      </c>
      <c r="V50" s="141">
        <v>1.9940290000000001</v>
      </c>
      <c r="W50" s="141">
        <v>2.2239249999999999</v>
      </c>
      <c r="X50" s="141">
        <v>2.4621680000000001</v>
      </c>
      <c r="Y50" s="141">
        <v>2.7076180000000001</v>
      </c>
      <c r="Z50" s="141">
        <v>2.9577599999999999</v>
      </c>
      <c r="AA50" s="141">
        <v>3.212504</v>
      </c>
      <c r="AB50" s="141">
        <v>3.4730699999999999</v>
      </c>
      <c r="AC50" s="141">
        <v>3.7403050000000002</v>
      </c>
      <c r="AD50" s="141">
        <v>4.0119819999999997</v>
      </c>
      <c r="AE50" s="141">
        <v>4.2883649999999998</v>
      </c>
      <c r="AF50" s="141">
        <v>4.5665250000000004</v>
      </c>
      <c r="AG50" s="141">
        <v>4.8463859999999999</v>
      </c>
      <c r="AH50" s="138">
        <v>0.157059</v>
      </c>
    </row>
    <row r="51" spans="1:34" ht="36.75">
      <c r="A51" s="133" t="s">
        <v>2339</v>
      </c>
      <c r="B51" s="137" t="s">
        <v>516</v>
      </c>
      <c r="C51" s="141">
        <v>5.6161999999999997E-2</v>
      </c>
      <c r="D51" s="141">
        <v>6.0121000000000001E-2</v>
      </c>
      <c r="E51" s="141">
        <v>6.4014000000000001E-2</v>
      </c>
      <c r="F51" s="141">
        <v>6.7788000000000001E-2</v>
      </c>
      <c r="G51" s="141">
        <v>7.1555999999999995E-2</v>
      </c>
      <c r="H51" s="141">
        <v>7.5088000000000002E-2</v>
      </c>
      <c r="I51" s="141">
        <v>7.8222E-2</v>
      </c>
      <c r="J51" s="141">
        <v>8.1342999999999999E-2</v>
      </c>
      <c r="K51" s="141">
        <v>8.4516999999999995E-2</v>
      </c>
      <c r="L51" s="141">
        <v>8.7831999999999993E-2</v>
      </c>
      <c r="M51" s="141">
        <v>9.1391E-2</v>
      </c>
      <c r="N51" s="141">
        <v>9.5325999999999994E-2</v>
      </c>
      <c r="O51" s="141">
        <v>9.9774000000000002E-2</v>
      </c>
      <c r="P51" s="141">
        <v>0.1051</v>
      </c>
      <c r="Q51" s="141">
        <v>0.11144900000000001</v>
      </c>
      <c r="R51" s="141">
        <v>0.118407</v>
      </c>
      <c r="S51" s="141">
        <v>0.12590100000000001</v>
      </c>
      <c r="T51" s="141">
        <v>0.13408600000000001</v>
      </c>
      <c r="U51" s="141">
        <v>0.143181</v>
      </c>
      <c r="V51" s="141">
        <v>0.15332000000000001</v>
      </c>
      <c r="W51" s="141">
        <v>0.164719</v>
      </c>
      <c r="X51" s="141">
        <v>0.17768400000000001</v>
      </c>
      <c r="Y51" s="141">
        <v>0.19223599999999999</v>
      </c>
      <c r="Z51" s="141">
        <v>0.20869499999999999</v>
      </c>
      <c r="AA51" s="141">
        <v>0.22728300000000001</v>
      </c>
      <c r="AB51" s="141">
        <v>0.248531</v>
      </c>
      <c r="AC51" s="141">
        <v>0.27285599999999999</v>
      </c>
      <c r="AD51" s="141">
        <v>0.30070400000000003</v>
      </c>
      <c r="AE51" s="141">
        <v>0.33267600000000003</v>
      </c>
      <c r="AF51" s="141">
        <v>0.36918699999999999</v>
      </c>
      <c r="AG51" s="141">
        <v>0.41090100000000002</v>
      </c>
      <c r="AH51" s="138">
        <v>6.8586999999999995E-2</v>
      </c>
    </row>
    <row r="52" spans="1:34" ht="36.75">
      <c r="A52" s="133" t="s">
        <v>2340</v>
      </c>
      <c r="B52" s="137" t="s">
        <v>518</v>
      </c>
      <c r="C52" s="141">
        <v>4.6153E-2</v>
      </c>
      <c r="D52" s="141">
        <v>7.0971000000000006E-2</v>
      </c>
      <c r="E52" s="141">
        <v>9.5732999999999999E-2</v>
      </c>
      <c r="F52" s="141">
        <v>0.118393</v>
      </c>
      <c r="G52" s="141">
        <v>0.139264</v>
      </c>
      <c r="H52" s="141">
        <v>0.17744499999999999</v>
      </c>
      <c r="I52" s="141">
        <v>0.29019299999999998</v>
      </c>
      <c r="J52" s="141">
        <v>0.421126</v>
      </c>
      <c r="K52" s="141">
        <v>0.55327599999999999</v>
      </c>
      <c r="L52" s="141">
        <v>0.68435800000000002</v>
      </c>
      <c r="M52" s="141">
        <v>0.81581800000000004</v>
      </c>
      <c r="N52" s="141">
        <v>0.94833000000000001</v>
      </c>
      <c r="O52" s="141">
        <v>1.0822000000000001</v>
      </c>
      <c r="P52" s="141">
        <v>1.216305</v>
      </c>
      <c r="Q52" s="141">
        <v>1.349934</v>
      </c>
      <c r="R52" s="141">
        <v>1.4812989999999999</v>
      </c>
      <c r="S52" s="141">
        <v>1.6082430000000001</v>
      </c>
      <c r="T52" s="141">
        <v>1.729705</v>
      </c>
      <c r="U52" s="141">
        <v>1.845073</v>
      </c>
      <c r="V52" s="141">
        <v>1.952474</v>
      </c>
      <c r="W52" s="141">
        <v>2.051018</v>
      </c>
      <c r="X52" s="141">
        <v>2.140978</v>
      </c>
      <c r="Y52" s="141">
        <v>2.2241390000000001</v>
      </c>
      <c r="Z52" s="141">
        <v>2.299804</v>
      </c>
      <c r="AA52" s="141">
        <v>2.3684180000000001</v>
      </c>
      <c r="AB52" s="141">
        <v>2.4308010000000002</v>
      </c>
      <c r="AC52" s="141">
        <v>2.486615</v>
      </c>
      <c r="AD52" s="141">
        <v>2.5352700000000001</v>
      </c>
      <c r="AE52" s="141">
        <v>2.5772469999999998</v>
      </c>
      <c r="AF52" s="141">
        <v>2.6125829999999999</v>
      </c>
      <c r="AG52" s="141">
        <v>2.641524</v>
      </c>
      <c r="AH52" s="138">
        <v>0.144428</v>
      </c>
    </row>
    <row r="53" spans="1:34" ht="36.75">
      <c r="A53" s="133" t="s">
        <v>2341</v>
      </c>
      <c r="B53" s="137" t="s">
        <v>520</v>
      </c>
      <c r="C53" s="141">
        <v>0</v>
      </c>
      <c r="D53" s="141">
        <v>0</v>
      </c>
      <c r="E53" s="141">
        <v>0</v>
      </c>
      <c r="F53" s="141">
        <v>0</v>
      </c>
      <c r="G53" s="141">
        <v>0</v>
      </c>
      <c r="H53" s="141">
        <v>0</v>
      </c>
      <c r="I53" s="141">
        <v>0</v>
      </c>
      <c r="J53" s="141">
        <v>0</v>
      </c>
      <c r="K53" s="141">
        <v>0</v>
      </c>
      <c r="L53" s="141">
        <v>0</v>
      </c>
      <c r="M53" s="141">
        <v>0</v>
      </c>
      <c r="N53" s="141">
        <v>0</v>
      </c>
      <c r="O53" s="141">
        <v>0</v>
      </c>
      <c r="P53" s="141">
        <v>0</v>
      </c>
      <c r="Q53" s="141">
        <v>0</v>
      </c>
      <c r="R53" s="141">
        <v>0</v>
      </c>
      <c r="S53" s="141">
        <v>0</v>
      </c>
      <c r="T53" s="141">
        <v>0</v>
      </c>
      <c r="U53" s="141">
        <v>0</v>
      </c>
      <c r="V53" s="141">
        <v>0</v>
      </c>
      <c r="W53" s="141">
        <v>0</v>
      </c>
      <c r="X53" s="141">
        <v>0</v>
      </c>
      <c r="Y53" s="141">
        <v>0</v>
      </c>
      <c r="Z53" s="141">
        <v>0</v>
      </c>
      <c r="AA53" s="141">
        <v>0</v>
      </c>
      <c r="AB53" s="141">
        <v>0</v>
      </c>
      <c r="AC53" s="141">
        <v>0</v>
      </c>
      <c r="AD53" s="141">
        <v>0</v>
      </c>
      <c r="AE53" s="141">
        <v>0</v>
      </c>
      <c r="AF53" s="141">
        <v>0</v>
      </c>
      <c r="AG53" s="141">
        <v>0</v>
      </c>
      <c r="AH53" s="138" t="s">
        <v>2263</v>
      </c>
    </row>
    <row r="54" spans="1:34" ht="36.75">
      <c r="A54" s="133" t="s">
        <v>2342</v>
      </c>
      <c r="B54" s="137" t="s">
        <v>522</v>
      </c>
      <c r="C54" s="141">
        <v>0.95827600000000002</v>
      </c>
      <c r="D54" s="141">
        <v>1.188482</v>
      </c>
      <c r="E54" s="141">
        <v>1.43526</v>
      </c>
      <c r="F54" s="141">
        <v>1.6885870000000001</v>
      </c>
      <c r="G54" s="141">
        <v>1.952386</v>
      </c>
      <c r="H54" s="141">
        <v>2.226029</v>
      </c>
      <c r="I54" s="141">
        <v>2.5446689999999998</v>
      </c>
      <c r="J54" s="141">
        <v>2.8782429999999999</v>
      </c>
      <c r="K54" s="141">
        <v>3.2169669999999999</v>
      </c>
      <c r="L54" s="141">
        <v>3.5567859999999998</v>
      </c>
      <c r="M54" s="141">
        <v>3.8975019999999998</v>
      </c>
      <c r="N54" s="141">
        <v>4.2382479999999996</v>
      </c>
      <c r="O54" s="141">
        <v>4.5770799999999996</v>
      </c>
      <c r="P54" s="141">
        <v>4.9125439999999996</v>
      </c>
      <c r="Q54" s="141">
        <v>5.2445120000000003</v>
      </c>
      <c r="R54" s="141">
        <v>5.5697190000000001</v>
      </c>
      <c r="S54" s="141">
        <v>5.8866370000000003</v>
      </c>
      <c r="T54" s="141">
        <v>6.1958799999999998</v>
      </c>
      <c r="U54" s="141">
        <v>6.4979100000000001</v>
      </c>
      <c r="V54" s="141">
        <v>6.7902040000000001</v>
      </c>
      <c r="W54" s="141">
        <v>7.0729360000000003</v>
      </c>
      <c r="X54" s="141">
        <v>7.3478750000000002</v>
      </c>
      <c r="Y54" s="141">
        <v>7.6183730000000001</v>
      </c>
      <c r="Z54" s="141">
        <v>7.8810969999999996</v>
      </c>
      <c r="AA54" s="141">
        <v>8.1396230000000003</v>
      </c>
      <c r="AB54" s="141">
        <v>8.3988309999999995</v>
      </c>
      <c r="AC54" s="141">
        <v>8.6571820000000006</v>
      </c>
      <c r="AD54" s="141">
        <v>8.9132339999999992</v>
      </c>
      <c r="AE54" s="141">
        <v>9.1677890000000009</v>
      </c>
      <c r="AF54" s="141">
        <v>9.4181150000000002</v>
      </c>
      <c r="AG54" s="141">
        <v>9.6644640000000006</v>
      </c>
      <c r="AH54" s="138">
        <v>8.0080999999999999E-2</v>
      </c>
    </row>
    <row r="55" spans="1:34" ht="24.75">
      <c r="A55" s="133" t="s">
        <v>2343</v>
      </c>
      <c r="B55" s="137" t="s">
        <v>524</v>
      </c>
      <c r="C55" s="141">
        <v>1.2914999999999999E-2</v>
      </c>
      <c r="D55" s="141">
        <v>1.2402E-2</v>
      </c>
      <c r="E55" s="141">
        <v>1.1963E-2</v>
      </c>
      <c r="F55" s="141">
        <v>1.1585E-2</v>
      </c>
      <c r="G55" s="141">
        <v>1.1277000000000001E-2</v>
      </c>
      <c r="H55" s="141">
        <v>1.0999999999999999E-2</v>
      </c>
      <c r="I55" s="141">
        <v>1.0776000000000001E-2</v>
      </c>
      <c r="J55" s="141">
        <v>1.0565E-2</v>
      </c>
      <c r="K55" s="141">
        <v>1.0402E-2</v>
      </c>
      <c r="L55" s="141">
        <v>1.0234999999999999E-2</v>
      </c>
      <c r="M55" s="141">
        <v>1.0147E-2</v>
      </c>
      <c r="N55" s="141">
        <v>1.008E-2</v>
      </c>
      <c r="O55" s="141">
        <v>1.004E-2</v>
      </c>
      <c r="P55" s="141">
        <v>1.0016000000000001E-2</v>
      </c>
      <c r="Q55" s="141">
        <v>1.0041E-2</v>
      </c>
      <c r="R55" s="141">
        <v>1.0057999999999999E-2</v>
      </c>
      <c r="S55" s="141">
        <v>1.0083E-2</v>
      </c>
      <c r="T55" s="141">
        <v>1.0115000000000001E-2</v>
      </c>
      <c r="U55" s="141">
        <v>1.0156999999999999E-2</v>
      </c>
      <c r="V55" s="141">
        <v>1.0198E-2</v>
      </c>
      <c r="W55" s="141">
        <v>1.0244E-2</v>
      </c>
      <c r="X55" s="141">
        <v>1.0290000000000001E-2</v>
      </c>
      <c r="Y55" s="141">
        <v>1.0330000000000001E-2</v>
      </c>
      <c r="Z55" s="141">
        <v>1.0401000000000001E-2</v>
      </c>
      <c r="AA55" s="141">
        <v>1.0473E-2</v>
      </c>
      <c r="AB55" s="141">
        <v>1.0557E-2</v>
      </c>
      <c r="AC55" s="141">
        <v>1.0638E-2</v>
      </c>
      <c r="AD55" s="141">
        <v>1.0717000000000001E-2</v>
      </c>
      <c r="AE55" s="141">
        <v>1.0796E-2</v>
      </c>
      <c r="AF55" s="141">
        <v>1.0869E-2</v>
      </c>
      <c r="AG55" s="141">
        <v>1.0935E-2</v>
      </c>
      <c r="AH55" s="138">
        <v>-5.5310000000000003E-3</v>
      </c>
    </row>
    <row r="56" spans="1:34" ht="36.75">
      <c r="A56" s="133" t="s">
        <v>2344</v>
      </c>
      <c r="B56" s="137" t="s">
        <v>526</v>
      </c>
      <c r="C56" s="141">
        <v>3.3325E-2</v>
      </c>
      <c r="D56" s="141">
        <v>3.4438999999999997E-2</v>
      </c>
      <c r="E56" s="141">
        <v>3.5444000000000003E-2</v>
      </c>
      <c r="F56" s="141">
        <v>3.6214999999999997E-2</v>
      </c>
      <c r="G56" s="141">
        <v>3.6864000000000001E-2</v>
      </c>
      <c r="H56" s="141">
        <v>3.7421000000000003E-2</v>
      </c>
      <c r="I56" s="141">
        <v>3.7871000000000002E-2</v>
      </c>
      <c r="J56" s="141">
        <v>3.8161E-2</v>
      </c>
      <c r="K56" s="141">
        <v>3.8406999999999997E-2</v>
      </c>
      <c r="L56" s="141">
        <v>3.8599000000000001E-2</v>
      </c>
      <c r="M56" s="141">
        <v>3.8752000000000002E-2</v>
      </c>
      <c r="N56" s="141">
        <v>3.8904000000000001E-2</v>
      </c>
      <c r="O56" s="141">
        <v>3.9032999999999998E-2</v>
      </c>
      <c r="P56" s="141">
        <v>3.9161000000000001E-2</v>
      </c>
      <c r="Q56" s="141">
        <v>3.9375E-2</v>
      </c>
      <c r="R56" s="141">
        <v>3.9516999999999997E-2</v>
      </c>
      <c r="S56" s="141">
        <v>3.9626000000000001E-2</v>
      </c>
      <c r="T56" s="141">
        <v>3.9717000000000002E-2</v>
      </c>
      <c r="U56" s="141">
        <v>3.9801999999999997E-2</v>
      </c>
      <c r="V56" s="141">
        <v>3.9862000000000002E-2</v>
      </c>
      <c r="W56" s="141">
        <v>3.9902E-2</v>
      </c>
      <c r="X56" s="141">
        <v>3.9935999999999999E-2</v>
      </c>
      <c r="Y56" s="141">
        <v>3.9961000000000003E-2</v>
      </c>
      <c r="Z56" s="141">
        <v>4.0009999999999997E-2</v>
      </c>
      <c r="AA56" s="141">
        <v>4.0010999999999998E-2</v>
      </c>
      <c r="AB56" s="141">
        <v>4.0096E-2</v>
      </c>
      <c r="AC56" s="141">
        <v>4.0166E-2</v>
      </c>
      <c r="AD56" s="141">
        <v>4.0231999999999997E-2</v>
      </c>
      <c r="AE56" s="141">
        <v>4.0300000000000002E-2</v>
      </c>
      <c r="AF56" s="141">
        <v>4.0344999999999999E-2</v>
      </c>
      <c r="AG56" s="141">
        <v>4.0365999999999999E-2</v>
      </c>
      <c r="AH56" s="138">
        <v>6.4099999999999999E-3</v>
      </c>
    </row>
    <row r="57" spans="1:34" ht="24.75">
      <c r="A57" s="133" t="s">
        <v>2345</v>
      </c>
      <c r="B57" s="137" t="s">
        <v>528</v>
      </c>
      <c r="C57" s="141">
        <v>1.2969E-2</v>
      </c>
      <c r="D57" s="141">
        <v>1.2645E-2</v>
      </c>
      <c r="E57" s="141">
        <v>1.2422000000000001E-2</v>
      </c>
      <c r="F57" s="141">
        <v>1.226E-2</v>
      </c>
      <c r="G57" s="141">
        <v>1.2158E-2</v>
      </c>
      <c r="H57" s="141">
        <v>1.2120000000000001E-2</v>
      </c>
      <c r="I57" s="141">
        <v>1.2128E-2</v>
      </c>
      <c r="J57" s="141">
        <v>1.2161E-2</v>
      </c>
      <c r="K57" s="141">
        <v>1.2234E-2</v>
      </c>
      <c r="L57" s="141">
        <v>1.2341E-2</v>
      </c>
      <c r="M57" s="141">
        <v>1.2472E-2</v>
      </c>
      <c r="N57" s="141">
        <v>1.2626E-2</v>
      </c>
      <c r="O57" s="141">
        <v>1.2796999999999999E-2</v>
      </c>
      <c r="P57" s="141">
        <v>1.2980999999999999E-2</v>
      </c>
      <c r="Q57" s="141">
        <v>1.3225000000000001E-2</v>
      </c>
      <c r="R57" s="141">
        <v>1.3464E-2</v>
      </c>
      <c r="S57" s="141">
        <v>1.3719E-2</v>
      </c>
      <c r="T57" s="141">
        <v>1.3990000000000001E-2</v>
      </c>
      <c r="U57" s="141">
        <v>1.4279999999999999E-2</v>
      </c>
      <c r="V57" s="141">
        <v>1.4572E-2</v>
      </c>
      <c r="W57" s="141">
        <v>1.4880000000000001E-2</v>
      </c>
      <c r="X57" s="141">
        <v>1.5195999999999999E-2</v>
      </c>
      <c r="Y57" s="141">
        <v>1.5517E-2</v>
      </c>
      <c r="Z57" s="141">
        <v>1.5880999999999999E-2</v>
      </c>
      <c r="AA57" s="141">
        <v>1.6268000000000001E-2</v>
      </c>
      <c r="AB57" s="141">
        <v>1.6684999999999998E-2</v>
      </c>
      <c r="AC57" s="141">
        <v>1.712E-2</v>
      </c>
      <c r="AD57" s="141">
        <v>1.7568E-2</v>
      </c>
      <c r="AE57" s="141">
        <v>1.8037999999999998E-2</v>
      </c>
      <c r="AF57" s="141">
        <v>1.8516999999999999E-2</v>
      </c>
      <c r="AG57" s="141">
        <v>1.9005999999999999E-2</v>
      </c>
      <c r="AH57" s="138">
        <v>1.2822E-2</v>
      </c>
    </row>
    <row r="58" spans="1:34" ht="24.75">
      <c r="A58" s="133" t="s">
        <v>2346</v>
      </c>
      <c r="B58" s="137" t="s">
        <v>530</v>
      </c>
      <c r="C58" s="141">
        <v>5.9538000000000001E-2</v>
      </c>
      <c r="D58" s="141">
        <v>5.6323999999999999E-2</v>
      </c>
      <c r="E58" s="141">
        <v>5.3297999999999998E-2</v>
      </c>
      <c r="F58" s="141">
        <v>5.0345000000000001E-2</v>
      </c>
      <c r="G58" s="141">
        <v>4.7513E-2</v>
      </c>
      <c r="H58" s="141">
        <v>4.4831999999999997E-2</v>
      </c>
      <c r="I58" s="141">
        <v>4.2341999999999998E-2</v>
      </c>
      <c r="J58" s="141">
        <v>3.9951E-2</v>
      </c>
      <c r="K58" s="141">
        <v>3.7723E-2</v>
      </c>
      <c r="L58" s="141">
        <v>3.5681999999999998E-2</v>
      </c>
      <c r="M58" s="141">
        <v>3.3787999999999999E-2</v>
      </c>
      <c r="N58" s="141">
        <v>3.2091000000000001E-2</v>
      </c>
      <c r="O58" s="141">
        <v>3.0564999999999998E-2</v>
      </c>
      <c r="P58" s="141">
        <v>2.9212999999999999E-2</v>
      </c>
      <c r="Q58" s="141">
        <v>2.8235E-2</v>
      </c>
      <c r="R58" s="141">
        <v>2.7314000000000001E-2</v>
      </c>
      <c r="S58" s="141">
        <v>2.6554999999999999E-2</v>
      </c>
      <c r="T58" s="141">
        <v>2.5939E-2</v>
      </c>
      <c r="U58" s="141">
        <v>2.5458999999999999E-2</v>
      </c>
      <c r="V58" s="141">
        <v>2.5045999999999999E-2</v>
      </c>
      <c r="W58" s="141">
        <v>2.4721E-2</v>
      </c>
      <c r="X58" s="141">
        <v>2.4433E-2</v>
      </c>
      <c r="Y58" s="141">
        <v>2.4111E-2</v>
      </c>
      <c r="Z58" s="141">
        <v>2.4154999999999999E-2</v>
      </c>
      <c r="AA58" s="141">
        <v>2.4153000000000001E-2</v>
      </c>
      <c r="AB58" s="141">
        <v>2.4205000000000001E-2</v>
      </c>
      <c r="AC58" s="141">
        <v>2.4246E-2</v>
      </c>
      <c r="AD58" s="141">
        <v>2.4284E-2</v>
      </c>
      <c r="AE58" s="141">
        <v>2.4323000000000001E-2</v>
      </c>
      <c r="AF58" s="141">
        <v>2.4347000000000001E-2</v>
      </c>
      <c r="AG58" s="141">
        <v>2.4354000000000001E-2</v>
      </c>
      <c r="AH58" s="138">
        <v>-2.9357000000000001E-2</v>
      </c>
    </row>
    <row r="59" spans="1:34" ht="24.75">
      <c r="A59" s="133" t="s">
        <v>2347</v>
      </c>
      <c r="B59" s="137" t="s">
        <v>532</v>
      </c>
      <c r="C59" s="141">
        <v>0</v>
      </c>
      <c r="D59" s="141">
        <v>0</v>
      </c>
      <c r="E59" s="141">
        <v>0</v>
      </c>
      <c r="F59" s="141">
        <v>0</v>
      </c>
      <c r="G59" s="141">
        <v>0</v>
      </c>
      <c r="H59" s="141">
        <v>0</v>
      </c>
      <c r="I59" s="141">
        <v>0</v>
      </c>
      <c r="J59" s="141">
        <v>0</v>
      </c>
      <c r="K59" s="141">
        <v>0</v>
      </c>
      <c r="L59" s="141">
        <v>0</v>
      </c>
      <c r="M59" s="141">
        <v>0</v>
      </c>
      <c r="N59" s="141">
        <v>0</v>
      </c>
      <c r="O59" s="141">
        <v>0</v>
      </c>
      <c r="P59" s="141">
        <v>0</v>
      </c>
      <c r="Q59" s="141">
        <v>0</v>
      </c>
      <c r="R59" s="141">
        <v>0</v>
      </c>
      <c r="S59" s="141">
        <v>0</v>
      </c>
      <c r="T59" s="141">
        <v>0</v>
      </c>
      <c r="U59" s="141">
        <v>0</v>
      </c>
      <c r="V59" s="141">
        <v>0</v>
      </c>
      <c r="W59" s="141">
        <v>0</v>
      </c>
      <c r="X59" s="141">
        <v>0</v>
      </c>
      <c r="Y59" s="141">
        <v>0</v>
      </c>
      <c r="Z59" s="141">
        <v>0</v>
      </c>
      <c r="AA59" s="141">
        <v>0</v>
      </c>
      <c r="AB59" s="141">
        <v>0</v>
      </c>
      <c r="AC59" s="141">
        <v>0</v>
      </c>
      <c r="AD59" s="141">
        <v>0</v>
      </c>
      <c r="AE59" s="141">
        <v>0</v>
      </c>
      <c r="AF59" s="141">
        <v>0</v>
      </c>
      <c r="AG59" s="141">
        <v>0</v>
      </c>
      <c r="AH59" s="138" t="s">
        <v>2263</v>
      </c>
    </row>
    <row r="60" spans="1:34" ht="24.75">
      <c r="A60" s="133" t="s">
        <v>2348</v>
      </c>
      <c r="B60" s="137" t="s">
        <v>534</v>
      </c>
      <c r="C60" s="141">
        <v>5.0000000000000004E-6</v>
      </c>
      <c r="D60" s="141">
        <v>1.2999999999999999E-5</v>
      </c>
      <c r="E60" s="141">
        <v>2.3E-5</v>
      </c>
      <c r="F60" s="141">
        <v>3.6999999999999998E-5</v>
      </c>
      <c r="G60" s="141">
        <v>5.5000000000000002E-5</v>
      </c>
      <c r="H60" s="141">
        <v>8.1000000000000004E-5</v>
      </c>
      <c r="I60" s="141">
        <v>1.12E-4</v>
      </c>
      <c r="J60" s="141">
        <v>1.5100000000000001E-4</v>
      </c>
      <c r="K60" s="141">
        <v>2.0000000000000001E-4</v>
      </c>
      <c r="L60" s="141">
        <v>2.5999999999999998E-4</v>
      </c>
      <c r="M60" s="141">
        <v>3.3100000000000002E-4</v>
      </c>
      <c r="N60" s="141">
        <v>4.1599999999999997E-4</v>
      </c>
      <c r="O60" s="141">
        <v>5.1400000000000003E-4</v>
      </c>
      <c r="P60" s="141">
        <v>6.2500000000000001E-4</v>
      </c>
      <c r="Q60" s="141">
        <v>7.5100000000000004E-4</v>
      </c>
      <c r="R60" s="141">
        <v>8.8800000000000001E-4</v>
      </c>
      <c r="S60" s="141">
        <v>1.0349999999999999E-3</v>
      </c>
      <c r="T60" s="141">
        <v>1.193E-3</v>
      </c>
      <c r="U60" s="141">
        <v>1.359E-3</v>
      </c>
      <c r="V60" s="141">
        <v>1.5319999999999999E-3</v>
      </c>
      <c r="W60" s="141">
        <v>1.7099999999999999E-3</v>
      </c>
      <c r="X60" s="141">
        <v>1.8940000000000001E-3</v>
      </c>
      <c r="Y60" s="141">
        <v>2.0830000000000002E-3</v>
      </c>
      <c r="Z60" s="141">
        <v>2.2750000000000001E-3</v>
      </c>
      <c r="AA60" s="141">
        <v>2.4689999999999998E-3</v>
      </c>
      <c r="AB60" s="141">
        <v>2.6679999999999998E-3</v>
      </c>
      <c r="AC60" s="141">
        <v>2.869E-3</v>
      </c>
      <c r="AD60" s="141">
        <v>3.0709999999999999E-3</v>
      </c>
      <c r="AE60" s="141">
        <v>3.2750000000000001E-3</v>
      </c>
      <c r="AF60" s="141">
        <v>3.4770000000000001E-3</v>
      </c>
      <c r="AG60" s="141">
        <v>3.6779999999999998E-3</v>
      </c>
      <c r="AH60" s="138">
        <v>0.24452199999999999</v>
      </c>
    </row>
    <row r="61" spans="1:34" ht="48.75">
      <c r="A61" s="133" t="s">
        <v>2349</v>
      </c>
      <c r="B61" s="137" t="s">
        <v>2350</v>
      </c>
      <c r="C61" s="141">
        <v>17.054853000000001</v>
      </c>
      <c r="D61" s="141">
        <v>17.349283</v>
      </c>
      <c r="E61" s="141">
        <v>17.635248000000001</v>
      </c>
      <c r="F61" s="141">
        <v>17.887551999999999</v>
      </c>
      <c r="G61" s="141">
        <v>18.118046</v>
      </c>
      <c r="H61" s="141">
        <v>18.356677999999999</v>
      </c>
      <c r="I61" s="141">
        <v>18.689543</v>
      </c>
      <c r="J61" s="141">
        <v>19.037656999999999</v>
      </c>
      <c r="K61" s="141">
        <v>19.397676000000001</v>
      </c>
      <c r="L61" s="141">
        <v>19.776031</v>
      </c>
      <c r="M61" s="141">
        <v>20.176399</v>
      </c>
      <c r="N61" s="141">
        <v>20.593654999999998</v>
      </c>
      <c r="O61" s="141">
        <v>21.025917</v>
      </c>
      <c r="P61" s="141">
        <v>21.486499999999999</v>
      </c>
      <c r="Q61" s="141">
        <v>21.980978</v>
      </c>
      <c r="R61" s="141">
        <v>22.495995000000001</v>
      </c>
      <c r="S61" s="141">
        <v>23.026776999999999</v>
      </c>
      <c r="T61" s="141">
        <v>23.576891</v>
      </c>
      <c r="U61" s="141">
        <v>24.141705000000002</v>
      </c>
      <c r="V61" s="141">
        <v>24.718692999999998</v>
      </c>
      <c r="W61" s="141">
        <v>25.311136000000001</v>
      </c>
      <c r="X61" s="141">
        <v>25.906791999999999</v>
      </c>
      <c r="Y61" s="141">
        <v>26.512488999999999</v>
      </c>
      <c r="Z61" s="141">
        <v>27.113828999999999</v>
      </c>
      <c r="AA61" s="141">
        <v>27.717545000000001</v>
      </c>
      <c r="AB61" s="141">
        <v>28.336576000000001</v>
      </c>
      <c r="AC61" s="141">
        <v>28.962204</v>
      </c>
      <c r="AD61" s="141">
        <v>29.591085</v>
      </c>
      <c r="AE61" s="141">
        <v>30.224782999999999</v>
      </c>
      <c r="AF61" s="141">
        <v>30.854879</v>
      </c>
      <c r="AG61" s="141">
        <v>31.481328999999999</v>
      </c>
      <c r="AH61" s="138">
        <v>2.0642000000000001E-2</v>
      </c>
    </row>
    <row r="63" spans="1:34" ht="24.75">
      <c r="A63" s="133" t="s">
        <v>2351</v>
      </c>
      <c r="B63" s="136" t="s">
        <v>2352</v>
      </c>
      <c r="C63" s="142">
        <v>127.259598</v>
      </c>
      <c r="D63" s="142">
        <v>128.490433</v>
      </c>
      <c r="E63" s="142">
        <v>130.14764400000001</v>
      </c>
      <c r="F63" s="142">
        <v>131.971146</v>
      </c>
      <c r="G63" s="142">
        <v>134.05148299999999</v>
      </c>
      <c r="H63" s="142">
        <v>136.31134</v>
      </c>
      <c r="I63" s="142">
        <v>138.561508</v>
      </c>
      <c r="J63" s="142">
        <v>140.68679800000001</v>
      </c>
      <c r="K63" s="142">
        <v>142.733566</v>
      </c>
      <c r="L63" s="142">
        <v>144.67184399999999</v>
      </c>
      <c r="M63" s="142">
        <v>146.44016999999999</v>
      </c>
      <c r="N63" s="142">
        <v>148.12582399999999</v>
      </c>
      <c r="O63" s="142">
        <v>149.62930299999999</v>
      </c>
      <c r="P63" s="142">
        <v>151.028381</v>
      </c>
      <c r="Q63" s="142">
        <v>152.333618</v>
      </c>
      <c r="R63" s="142">
        <v>153.45416299999999</v>
      </c>
      <c r="S63" s="142">
        <v>154.35459900000001</v>
      </c>
      <c r="T63" s="142">
        <v>155.08580000000001</v>
      </c>
      <c r="U63" s="142">
        <v>155.68557699999999</v>
      </c>
      <c r="V63" s="142">
        <v>156.16651899999999</v>
      </c>
      <c r="W63" s="142">
        <v>156.52989199999999</v>
      </c>
      <c r="X63" s="142">
        <v>156.849548</v>
      </c>
      <c r="Y63" s="142">
        <v>157.161407</v>
      </c>
      <c r="Z63" s="142">
        <v>157.396637</v>
      </c>
      <c r="AA63" s="142">
        <v>157.63029499999999</v>
      </c>
      <c r="AB63" s="142">
        <v>157.924149</v>
      </c>
      <c r="AC63" s="142">
        <v>158.20751999999999</v>
      </c>
      <c r="AD63" s="142">
        <v>158.49121099999999</v>
      </c>
      <c r="AE63" s="142">
        <v>158.77728300000001</v>
      </c>
      <c r="AF63" s="142">
        <v>159.035461</v>
      </c>
      <c r="AG63" s="142">
        <v>159.259964</v>
      </c>
      <c r="AH63" s="139">
        <v>7.5050000000000004E-3</v>
      </c>
    </row>
    <row r="65" spans="1:34">
      <c r="A65" s="133" t="s">
        <v>2353</v>
      </c>
      <c r="B65" s="136" t="s">
        <v>781</v>
      </c>
      <c r="C65" s="142">
        <v>257.41763300000002</v>
      </c>
      <c r="D65" s="142">
        <v>256.83581500000003</v>
      </c>
      <c r="E65" s="142">
        <v>257.161316</v>
      </c>
      <c r="F65" s="142">
        <v>257.722351</v>
      </c>
      <c r="G65" s="142">
        <v>258.65737899999999</v>
      </c>
      <c r="H65" s="142">
        <v>259.94164999999998</v>
      </c>
      <c r="I65" s="142">
        <v>261.19375600000001</v>
      </c>
      <c r="J65" s="142">
        <v>262.153076</v>
      </c>
      <c r="K65" s="142">
        <v>262.98785400000003</v>
      </c>
      <c r="L65" s="142">
        <v>263.66262799999998</v>
      </c>
      <c r="M65" s="142">
        <v>264.219696</v>
      </c>
      <c r="N65" s="142">
        <v>264.76446499999997</v>
      </c>
      <c r="O65" s="142">
        <v>265.20953400000002</v>
      </c>
      <c r="P65" s="142">
        <v>265.68347199999999</v>
      </c>
      <c r="Q65" s="142">
        <v>266.22061200000002</v>
      </c>
      <c r="R65" s="142">
        <v>266.75225799999998</v>
      </c>
      <c r="S65" s="142">
        <v>267.21893299999999</v>
      </c>
      <c r="T65" s="142">
        <v>267.70459</v>
      </c>
      <c r="U65" s="142">
        <v>268.21963499999998</v>
      </c>
      <c r="V65" s="142">
        <v>268.688965</v>
      </c>
      <c r="W65" s="142">
        <v>269.118561</v>
      </c>
      <c r="X65" s="142">
        <v>269.61190800000003</v>
      </c>
      <c r="Y65" s="142">
        <v>270.17993200000001</v>
      </c>
      <c r="Z65" s="142">
        <v>270.65869099999998</v>
      </c>
      <c r="AA65" s="142">
        <v>271.13812300000001</v>
      </c>
      <c r="AB65" s="142">
        <v>271.66546599999998</v>
      </c>
      <c r="AC65" s="142">
        <v>272.16442899999998</v>
      </c>
      <c r="AD65" s="142">
        <v>272.62609900000001</v>
      </c>
      <c r="AE65" s="142">
        <v>273.049194</v>
      </c>
      <c r="AF65" s="142">
        <v>273.35693400000002</v>
      </c>
      <c r="AG65" s="142">
        <v>273.54415899999998</v>
      </c>
      <c r="AH65" s="139">
        <v>2.0279999999999999E-3</v>
      </c>
    </row>
    <row r="66" spans="1:34" ht="15.75" thickBot="1"/>
    <row r="67" spans="1:34">
      <c r="A67" s="130"/>
      <c r="B67" s="109" t="s">
        <v>2354</v>
      </c>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46"/>
    </row>
    <row r="68" spans="1:34">
      <c r="A68" s="130"/>
      <c r="B68" s="140" t="s">
        <v>2296</v>
      </c>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c r="AH68" s="130"/>
    </row>
    <row r="69" spans="1:34">
      <c r="A69" s="130"/>
      <c r="B69" s="140" t="s">
        <v>2298</v>
      </c>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row>
    <row r="70" spans="1:34">
      <c r="A70" s="130"/>
      <c r="B70" s="140" t="s">
        <v>1377</v>
      </c>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row>
    <row r="71" spans="1:34">
      <c r="A71" s="130"/>
      <c r="B71" s="140" t="s">
        <v>2299</v>
      </c>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row>
    <row r="115" spans="2:34">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row>
    <row r="116" spans="2:34">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row>
    <row r="257" spans="2:34">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row>
    <row r="258" spans="2:34">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row>
    <row r="339" spans="2:34">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row>
    <row r="340" spans="2:34">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c r="AH340" s="128"/>
    </row>
    <row r="451" spans="2:34">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row>
    <row r="452" spans="2:34">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c r="AH452" s="128"/>
    </row>
    <row r="556" spans="2:34">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row>
    <row r="557" spans="2:34">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c r="AH557" s="128"/>
    </row>
    <row r="637" spans="2:34">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row>
    <row r="638" spans="2:34">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c r="AH638" s="128"/>
    </row>
    <row r="709" spans="2:34">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row>
    <row r="710" spans="2:34">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c r="AH710" s="128"/>
    </row>
    <row r="885" spans="2:34">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row>
    <row r="886" spans="2:34">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c r="AH886" s="128"/>
    </row>
    <row r="968" spans="2:34">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row>
    <row r="969" spans="2:34">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c r="AH969" s="128"/>
    </row>
    <row r="1070" spans="2:34">
      <c r="B1070" s="130"/>
      <c r="C1070" s="130"/>
      <c r="D1070" s="130"/>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row>
    <row r="1071" spans="2:34">
      <c r="B1071" s="128"/>
      <c r="C1071" s="128"/>
      <c r="D1071" s="128"/>
      <c r="E1071" s="128"/>
      <c r="F1071" s="128"/>
      <c r="G1071" s="128"/>
      <c r="H1071" s="128"/>
      <c r="I1071" s="128"/>
      <c r="J1071" s="128"/>
      <c r="K1071" s="128"/>
      <c r="L1071" s="128"/>
      <c r="M1071" s="128"/>
      <c r="N1071" s="128"/>
      <c r="O1071" s="128"/>
      <c r="P1071" s="128"/>
      <c r="Q1071" s="128"/>
      <c r="R1071" s="128"/>
      <c r="S1071" s="128"/>
      <c r="T1071" s="128"/>
      <c r="U1071" s="128"/>
      <c r="V1071" s="128"/>
      <c r="W1071" s="128"/>
      <c r="X1071" s="128"/>
      <c r="Y1071" s="128"/>
      <c r="Z1071" s="128"/>
      <c r="AA1071" s="128"/>
      <c r="AB1071" s="128"/>
      <c r="AC1071" s="128"/>
      <c r="AD1071" s="128"/>
      <c r="AE1071" s="128"/>
      <c r="AF1071" s="128"/>
      <c r="AG1071" s="128"/>
      <c r="AH1071" s="128"/>
    </row>
    <row r="1169" spans="2:34">
      <c r="B1169" s="128"/>
      <c r="C1169" s="128"/>
      <c r="D1169" s="128"/>
      <c r="E1169" s="128"/>
      <c r="F1169" s="128"/>
      <c r="G1169" s="128"/>
      <c r="H1169" s="128"/>
      <c r="I1169" s="128"/>
      <c r="J1169" s="128"/>
      <c r="K1169" s="128"/>
      <c r="L1169" s="128"/>
      <c r="M1169" s="128"/>
      <c r="N1169" s="128"/>
      <c r="O1169" s="128"/>
      <c r="P1169" s="128"/>
      <c r="Q1169" s="128"/>
      <c r="R1169" s="128"/>
      <c r="S1169" s="128"/>
      <c r="T1169" s="128"/>
      <c r="U1169" s="128"/>
      <c r="V1169" s="128"/>
      <c r="W1169" s="128"/>
      <c r="X1169" s="128"/>
      <c r="Y1169" s="128"/>
      <c r="Z1169" s="128"/>
      <c r="AA1169" s="128"/>
      <c r="AB1169" s="128"/>
      <c r="AC1169" s="128"/>
      <c r="AD1169" s="128"/>
      <c r="AE1169" s="128"/>
      <c r="AF1169" s="128"/>
      <c r="AG1169" s="128"/>
      <c r="AH1169" s="128"/>
    </row>
    <row r="1268" spans="2:34">
      <c r="B1268" s="130"/>
      <c r="C1268" s="130"/>
      <c r="D1268" s="130"/>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row>
    <row r="1269" spans="2:34">
      <c r="B1269" s="128"/>
      <c r="C1269" s="128"/>
      <c r="D1269" s="128"/>
      <c r="E1269" s="128"/>
      <c r="F1269" s="128"/>
      <c r="G1269" s="128"/>
      <c r="H1269" s="128"/>
      <c r="I1269" s="128"/>
      <c r="J1269" s="128"/>
      <c r="K1269" s="128"/>
      <c r="L1269" s="128"/>
      <c r="M1269" s="128"/>
      <c r="N1269" s="128"/>
      <c r="O1269" s="128"/>
      <c r="P1269" s="128"/>
      <c r="Q1269" s="128"/>
      <c r="R1269" s="128"/>
      <c r="S1269" s="128"/>
      <c r="T1269" s="128"/>
      <c r="U1269" s="128"/>
      <c r="V1269" s="128"/>
      <c r="W1269" s="128"/>
      <c r="X1269" s="128"/>
      <c r="Y1269" s="128"/>
      <c r="Z1269" s="128"/>
      <c r="AA1269" s="128"/>
      <c r="AB1269" s="128"/>
      <c r="AC1269" s="128"/>
      <c r="AD1269" s="128"/>
      <c r="AE1269" s="128"/>
      <c r="AF1269" s="128"/>
      <c r="AG1269" s="128"/>
      <c r="AH1269" s="128"/>
    </row>
    <row r="1494" spans="2:34">
      <c r="B1494" s="130"/>
      <c r="C1494" s="130"/>
      <c r="D1494" s="130"/>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row>
    <row r="1495" spans="2:34">
      <c r="B1495" s="128"/>
      <c r="C1495" s="128"/>
      <c r="D1495" s="128"/>
      <c r="E1495" s="128"/>
      <c r="F1495" s="128"/>
      <c r="G1495" s="128"/>
      <c r="H1495" s="128"/>
      <c r="I1495" s="128"/>
      <c r="J1495" s="128"/>
      <c r="K1495" s="128"/>
      <c r="L1495" s="128"/>
      <c r="M1495" s="128"/>
      <c r="N1495" s="128"/>
      <c r="O1495" s="128"/>
      <c r="P1495" s="128"/>
      <c r="Q1495" s="128"/>
      <c r="R1495" s="128"/>
      <c r="S1495" s="128"/>
      <c r="T1495" s="128"/>
      <c r="U1495" s="128"/>
      <c r="V1495" s="128"/>
      <c r="W1495" s="128"/>
      <c r="X1495" s="128"/>
      <c r="Y1495" s="128"/>
      <c r="Z1495" s="128"/>
      <c r="AA1495" s="128"/>
      <c r="AB1495" s="128"/>
      <c r="AC1495" s="128"/>
      <c r="AD1495" s="128"/>
      <c r="AE1495" s="128"/>
      <c r="AF1495" s="128"/>
      <c r="AG1495" s="128"/>
      <c r="AH1495" s="128"/>
    </row>
    <row r="1713" spans="2:34">
      <c r="B1713" s="128"/>
      <c r="C1713" s="128"/>
      <c r="D1713" s="128"/>
      <c r="E1713" s="128"/>
      <c r="F1713" s="128"/>
      <c r="G1713" s="128"/>
      <c r="H1713" s="128"/>
      <c r="I1713" s="128"/>
      <c r="J1713" s="128"/>
      <c r="K1713" s="128"/>
      <c r="L1713" s="128"/>
      <c r="M1713" s="128"/>
      <c r="N1713" s="128"/>
      <c r="O1713" s="128"/>
      <c r="P1713" s="128"/>
      <c r="Q1713" s="128"/>
      <c r="R1713" s="128"/>
      <c r="S1713" s="128"/>
      <c r="T1713" s="128"/>
      <c r="U1713" s="128"/>
      <c r="V1713" s="128"/>
      <c r="W1713" s="128"/>
      <c r="X1713" s="128"/>
      <c r="Y1713" s="128"/>
      <c r="Z1713" s="128"/>
      <c r="AA1713" s="128"/>
      <c r="AB1713" s="128"/>
      <c r="AC1713" s="128"/>
      <c r="AD1713" s="128"/>
      <c r="AE1713" s="128"/>
      <c r="AF1713" s="128"/>
      <c r="AG1713" s="128"/>
      <c r="AH1713" s="128"/>
    </row>
    <row r="1728" spans="2:34">
      <c r="B1728" s="130"/>
      <c r="C1728" s="130"/>
      <c r="D1728" s="130"/>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row>
    <row r="1989" spans="2:34">
      <c r="B1989" s="130"/>
      <c r="C1989" s="130"/>
      <c r="D1989" s="130"/>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row>
    <row r="1990" spans="2:34">
      <c r="B1990" s="128"/>
      <c r="C1990" s="128"/>
      <c r="D1990" s="128"/>
      <c r="E1990" s="128"/>
      <c r="F1990" s="128"/>
      <c r="G1990" s="128"/>
      <c r="H1990" s="128"/>
      <c r="I1990" s="128"/>
      <c r="J1990" s="128"/>
      <c r="K1990" s="128"/>
      <c r="L1990" s="128"/>
      <c r="M1990" s="128"/>
      <c r="N1990" s="128"/>
      <c r="O1990" s="128"/>
      <c r="P1990" s="128"/>
      <c r="Q1990" s="128"/>
      <c r="R1990" s="128"/>
      <c r="S1990" s="128"/>
      <c r="T1990" s="128"/>
      <c r="U1990" s="128"/>
      <c r="V1990" s="128"/>
      <c r="W1990" s="128"/>
      <c r="X1990" s="128"/>
      <c r="Y1990" s="128"/>
      <c r="Z1990" s="128"/>
      <c r="AA1990" s="128"/>
      <c r="AB1990" s="128"/>
      <c r="AC1990" s="128"/>
      <c r="AD1990" s="128"/>
      <c r="AE1990" s="128"/>
      <c r="AF1990" s="128"/>
      <c r="AG1990" s="128"/>
      <c r="AH1990" s="128"/>
    </row>
    <row r="2324" spans="2:34">
      <c r="B2324" s="130"/>
      <c r="C2324" s="130"/>
      <c r="D2324" s="130"/>
      <c r="E2324" s="130"/>
      <c r="F2324" s="130"/>
      <c r="G2324" s="130"/>
      <c r="H2324" s="130"/>
      <c r="I2324" s="130"/>
      <c r="J2324" s="130"/>
      <c r="K2324" s="130"/>
      <c r="L2324" s="130"/>
      <c r="M2324" s="130"/>
      <c r="N2324" s="130"/>
      <c r="O2324" s="130"/>
      <c r="P2324" s="130"/>
      <c r="Q2324" s="130"/>
      <c r="R2324" s="130"/>
      <c r="S2324" s="130"/>
      <c r="T2324" s="130"/>
      <c r="U2324" s="130"/>
      <c r="V2324" s="130"/>
      <c r="W2324" s="130"/>
      <c r="X2324" s="130"/>
      <c r="Y2324" s="130"/>
      <c r="Z2324" s="130"/>
      <c r="AA2324" s="130"/>
      <c r="AB2324" s="130"/>
      <c r="AC2324" s="130"/>
      <c r="AD2324" s="130"/>
      <c r="AE2324" s="130"/>
      <c r="AF2324" s="130"/>
      <c r="AG2324" s="130"/>
      <c r="AH2324" s="130"/>
    </row>
    <row r="2325" spans="2:34">
      <c r="B2325" s="128"/>
      <c r="C2325" s="128"/>
      <c r="D2325" s="128"/>
      <c r="E2325" s="128"/>
      <c r="F2325" s="128"/>
      <c r="G2325" s="128"/>
      <c r="H2325" s="128"/>
      <c r="I2325" s="128"/>
      <c r="J2325" s="128"/>
      <c r="K2325" s="128"/>
      <c r="L2325" s="128"/>
      <c r="M2325" s="128"/>
      <c r="N2325" s="128"/>
      <c r="O2325" s="128"/>
      <c r="P2325" s="128"/>
      <c r="Q2325" s="128"/>
      <c r="R2325" s="128"/>
      <c r="S2325" s="128"/>
      <c r="T2325" s="128"/>
      <c r="U2325" s="128"/>
      <c r="V2325" s="128"/>
      <c r="W2325" s="128"/>
      <c r="X2325" s="128"/>
      <c r="Y2325" s="128"/>
      <c r="Z2325" s="128"/>
      <c r="AA2325" s="128"/>
      <c r="AB2325" s="128"/>
      <c r="AC2325" s="128"/>
      <c r="AD2325" s="128"/>
      <c r="AE2325" s="128"/>
      <c r="AF2325" s="128"/>
      <c r="AG2325" s="128"/>
      <c r="AH2325" s="128"/>
    </row>
    <row r="2644" spans="2:34">
      <c r="B2644" s="130"/>
      <c r="C2644" s="130"/>
      <c r="D2644" s="130"/>
      <c r="E2644" s="130"/>
      <c r="F2644" s="130"/>
      <c r="G2644" s="130"/>
      <c r="H2644" s="130"/>
      <c r="I2644" s="130"/>
      <c r="J2644" s="130"/>
      <c r="K2644" s="130"/>
      <c r="L2644" s="130"/>
      <c r="M2644" s="130"/>
      <c r="N2644" s="130"/>
      <c r="O2644" s="130"/>
      <c r="P2644" s="130"/>
      <c r="Q2644" s="130"/>
      <c r="R2644" s="130"/>
      <c r="S2644" s="130"/>
      <c r="T2644" s="130"/>
      <c r="U2644" s="130"/>
      <c r="V2644" s="130"/>
      <c r="W2644" s="130"/>
      <c r="X2644" s="130"/>
      <c r="Y2644" s="130"/>
      <c r="Z2644" s="130"/>
      <c r="AA2644" s="130"/>
      <c r="AB2644" s="130"/>
      <c r="AC2644" s="130"/>
      <c r="AD2644" s="130"/>
      <c r="AE2644" s="130"/>
      <c r="AF2644" s="130"/>
      <c r="AG2644" s="130"/>
      <c r="AH2644" s="130"/>
    </row>
    <row r="2645" spans="2:34">
      <c r="B2645" s="128"/>
      <c r="C2645" s="128"/>
      <c r="D2645" s="128"/>
      <c r="E2645" s="128"/>
      <c r="F2645" s="128"/>
      <c r="G2645" s="128"/>
      <c r="H2645" s="128"/>
      <c r="I2645" s="128"/>
      <c r="J2645" s="128"/>
      <c r="K2645" s="128"/>
      <c r="L2645" s="128"/>
      <c r="M2645" s="128"/>
      <c r="N2645" s="128"/>
      <c r="O2645" s="128"/>
      <c r="P2645" s="128"/>
      <c r="Q2645" s="128"/>
      <c r="R2645" s="128"/>
      <c r="S2645" s="128"/>
      <c r="T2645" s="128"/>
      <c r="U2645" s="128"/>
      <c r="V2645" s="128"/>
      <c r="W2645" s="128"/>
      <c r="X2645" s="128"/>
      <c r="Y2645" s="128"/>
      <c r="Z2645" s="128"/>
      <c r="AA2645" s="128"/>
      <c r="AB2645" s="128"/>
      <c r="AC2645" s="128"/>
      <c r="AD2645" s="128"/>
      <c r="AE2645" s="128"/>
      <c r="AF2645" s="128"/>
      <c r="AG2645" s="128"/>
      <c r="AH2645" s="128"/>
    </row>
    <row r="2970" spans="2:34">
      <c r="B2970" s="130"/>
      <c r="C2970" s="130"/>
      <c r="D2970" s="130"/>
      <c r="E2970" s="130"/>
      <c r="F2970" s="130"/>
      <c r="G2970" s="130"/>
      <c r="H2970" s="130"/>
      <c r="I2970" s="130"/>
      <c r="J2970" s="130"/>
      <c r="K2970" s="130"/>
      <c r="L2970" s="130"/>
      <c r="M2970" s="130"/>
      <c r="N2970" s="130"/>
      <c r="O2970" s="130"/>
      <c r="P2970" s="130"/>
      <c r="Q2970" s="130"/>
      <c r="R2970" s="130"/>
      <c r="S2970" s="130"/>
      <c r="T2970" s="130"/>
      <c r="U2970" s="130"/>
      <c r="V2970" s="130"/>
      <c r="W2970" s="130"/>
      <c r="X2970" s="130"/>
      <c r="Y2970" s="130"/>
      <c r="Z2970" s="130"/>
      <c r="AA2970" s="130"/>
      <c r="AB2970" s="130"/>
      <c r="AC2970" s="130"/>
      <c r="AD2970" s="130"/>
      <c r="AE2970" s="130"/>
      <c r="AF2970" s="130"/>
      <c r="AG2970" s="130"/>
      <c r="AH2970" s="130"/>
    </row>
    <row r="2971" spans="2:34">
      <c r="B2971" s="128"/>
      <c r="C2971" s="128"/>
      <c r="D2971" s="128"/>
      <c r="E2971" s="128"/>
      <c r="F2971" s="128"/>
      <c r="G2971" s="128"/>
      <c r="H2971" s="128"/>
      <c r="I2971" s="128"/>
      <c r="J2971" s="128"/>
      <c r="K2971" s="128"/>
      <c r="L2971" s="128"/>
      <c r="M2971" s="128"/>
      <c r="N2971" s="128"/>
      <c r="O2971" s="128"/>
      <c r="P2971" s="128"/>
      <c r="Q2971" s="128"/>
      <c r="R2971" s="128"/>
      <c r="S2971" s="128"/>
      <c r="T2971" s="128"/>
      <c r="U2971" s="128"/>
      <c r="V2971" s="128"/>
      <c r="W2971" s="128"/>
      <c r="X2971" s="128"/>
      <c r="Y2971" s="128"/>
      <c r="Z2971" s="128"/>
      <c r="AA2971" s="128"/>
      <c r="AB2971" s="128"/>
      <c r="AC2971" s="128"/>
      <c r="AD2971" s="128"/>
      <c r="AE2971" s="128"/>
      <c r="AF2971" s="128"/>
      <c r="AG2971" s="128"/>
      <c r="AH2971" s="128"/>
    </row>
    <row r="3292" spans="2:34">
      <c r="B3292" s="130"/>
      <c r="C3292" s="130"/>
      <c r="D3292" s="130"/>
      <c r="E3292" s="130"/>
      <c r="F3292" s="130"/>
      <c r="G3292" s="130"/>
      <c r="H3292" s="130"/>
      <c r="I3292" s="130"/>
      <c r="J3292" s="130"/>
      <c r="K3292" s="130"/>
      <c r="L3292" s="130"/>
      <c r="M3292" s="130"/>
      <c r="N3292" s="130"/>
      <c r="O3292" s="130"/>
      <c r="P3292" s="130"/>
      <c r="Q3292" s="130"/>
      <c r="R3292" s="130"/>
      <c r="S3292" s="130"/>
      <c r="T3292" s="130"/>
      <c r="U3292" s="130"/>
      <c r="V3292" s="130"/>
      <c r="W3292" s="130"/>
      <c r="X3292" s="130"/>
      <c r="Y3292" s="130"/>
      <c r="Z3292" s="130"/>
      <c r="AA3292" s="130"/>
      <c r="AB3292" s="130"/>
      <c r="AC3292" s="130"/>
      <c r="AD3292" s="130"/>
      <c r="AE3292" s="130"/>
      <c r="AF3292" s="130"/>
      <c r="AG3292" s="130"/>
      <c r="AH3292" s="130"/>
    </row>
    <row r="3293" spans="2:34">
      <c r="B3293" s="128"/>
      <c r="C3293" s="128"/>
      <c r="D3293" s="128"/>
      <c r="E3293" s="128"/>
      <c r="F3293" s="128"/>
      <c r="G3293" s="128"/>
      <c r="H3293" s="128"/>
      <c r="I3293" s="128"/>
      <c r="J3293" s="128"/>
      <c r="K3293" s="128"/>
      <c r="L3293" s="128"/>
      <c r="M3293" s="128"/>
      <c r="N3293" s="128"/>
      <c r="O3293" s="128"/>
      <c r="P3293" s="128"/>
      <c r="Q3293" s="128"/>
      <c r="R3293" s="128"/>
      <c r="S3293" s="128"/>
      <c r="T3293" s="128"/>
      <c r="U3293" s="128"/>
      <c r="V3293" s="128"/>
      <c r="W3293" s="128"/>
      <c r="X3293" s="128"/>
      <c r="Y3293" s="128"/>
      <c r="Z3293" s="128"/>
      <c r="AA3293" s="128"/>
      <c r="AB3293" s="128"/>
      <c r="AC3293" s="128"/>
      <c r="AD3293" s="128"/>
      <c r="AE3293" s="128"/>
      <c r="AF3293" s="128"/>
      <c r="AG3293" s="128"/>
      <c r="AH3293" s="128"/>
    </row>
    <row r="3401" spans="2:34">
      <c r="B3401" s="130"/>
      <c r="C3401" s="130"/>
      <c r="D3401" s="130"/>
      <c r="E3401" s="130"/>
      <c r="F3401" s="130"/>
      <c r="G3401" s="130"/>
      <c r="H3401" s="130"/>
      <c r="I3401" s="130"/>
      <c r="J3401" s="130"/>
      <c r="K3401" s="130"/>
      <c r="L3401" s="130"/>
      <c r="M3401" s="130"/>
      <c r="N3401" s="130"/>
      <c r="O3401" s="130"/>
      <c r="P3401" s="130"/>
      <c r="Q3401" s="130"/>
      <c r="R3401" s="130"/>
      <c r="S3401" s="130"/>
      <c r="T3401" s="130"/>
      <c r="U3401" s="130"/>
      <c r="V3401" s="130"/>
      <c r="W3401" s="130"/>
      <c r="X3401" s="130"/>
      <c r="Y3401" s="130"/>
      <c r="Z3401" s="130"/>
      <c r="AA3401" s="130"/>
      <c r="AB3401" s="130"/>
      <c r="AC3401" s="130"/>
      <c r="AD3401" s="130"/>
      <c r="AE3401" s="130"/>
      <c r="AF3401" s="130"/>
      <c r="AG3401" s="130"/>
      <c r="AH3401" s="130"/>
    </row>
    <row r="3402" spans="2:34">
      <c r="B3402" s="128"/>
      <c r="C3402" s="128"/>
      <c r="D3402" s="128"/>
      <c r="E3402" s="128"/>
      <c r="F3402" s="128"/>
      <c r="G3402" s="128"/>
      <c r="H3402" s="128"/>
      <c r="I3402" s="128"/>
      <c r="J3402" s="128"/>
      <c r="K3402" s="128"/>
      <c r="L3402" s="128"/>
      <c r="M3402" s="128"/>
      <c r="N3402" s="128"/>
      <c r="O3402" s="128"/>
      <c r="P3402" s="128"/>
      <c r="Q3402" s="128"/>
      <c r="R3402" s="128"/>
      <c r="S3402" s="128"/>
      <c r="T3402" s="128"/>
      <c r="U3402" s="128"/>
      <c r="V3402" s="128"/>
      <c r="W3402" s="128"/>
      <c r="X3402" s="128"/>
      <c r="Y3402" s="128"/>
      <c r="Z3402" s="128"/>
      <c r="AA3402" s="128"/>
      <c r="AB3402" s="128"/>
      <c r="AC3402" s="128"/>
      <c r="AD3402" s="128"/>
      <c r="AE3402" s="128"/>
      <c r="AF3402" s="128"/>
      <c r="AG3402" s="128"/>
      <c r="AH3402" s="128"/>
    </row>
    <row r="3526" spans="2:34">
      <c r="B3526" s="130"/>
      <c r="C3526" s="130"/>
      <c r="D3526" s="130"/>
      <c r="E3526" s="130"/>
      <c r="F3526" s="130"/>
      <c r="G3526" s="130"/>
      <c r="H3526" s="130"/>
      <c r="I3526" s="130"/>
      <c r="J3526" s="130"/>
      <c r="K3526" s="130"/>
      <c r="L3526" s="130"/>
      <c r="M3526" s="130"/>
      <c r="N3526" s="130"/>
      <c r="O3526" s="130"/>
      <c r="P3526" s="130"/>
      <c r="Q3526" s="130"/>
      <c r="R3526" s="130"/>
      <c r="S3526" s="130"/>
      <c r="T3526" s="130"/>
      <c r="U3526" s="130"/>
      <c r="V3526" s="130"/>
      <c r="W3526" s="130"/>
      <c r="X3526" s="130"/>
      <c r="Y3526" s="130"/>
      <c r="Z3526" s="130"/>
      <c r="AA3526" s="130"/>
      <c r="AB3526" s="130"/>
      <c r="AC3526" s="130"/>
      <c r="AD3526" s="130"/>
      <c r="AE3526" s="130"/>
      <c r="AF3526" s="130"/>
      <c r="AG3526" s="130"/>
      <c r="AH3526" s="130"/>
    </row>
    <row r="3527" spans="2:34">
      <c r="B3527" s="128"/>
      <c r="C3527" s="128"/>
      <c r="D3527" s="128"/>
      <c r="E3527" s="128"/>
      <c r="F3527" s="128"/>
      <c r="G3527" s="128"/>
      <c r="H3527" s="128"/>
      <c r="I3527" s="128"/>
      <c r="J3527" s="128"/>
      <c r="K3527" s="128"/>
      <c r="L3527" s="128"/>
      <c r="M3527" s="128"/>
      <c r="N3527" s="128"/>
      <c r="O3527" s="128"/>
      <c r="P3527" s="128"/>
      <c r="Q3527" s="128"/>
      <c r="R3527" s="128"/>
      <c r="S3527" s="128"/>
      <c r="T3527" s="128"/>
      <c r="U3527" s="128"/>
      <c r="V3527" s="128"/>
      <c r="W3527" s="128"/>
      <c r="X3527" s="128"/>
      <c r="Y3527" s="128"/>
      <c r="Z3527" s="128"/>
      <c r="AA3527" s="128"/>
      <c r="AB3527" s="128"/>
      <c r="AC3527" s="128"/>
      <c r="AD3527" s="128"/>
      <c r="AE3527" s="128"/>
      <c r="AF3527" s="128"/>
      <c r="AG3527" s="128"/>
      <c r="AH3527" s="128"/>
    </row>
    <row r="3651" spans="2:34">
      <c r="B3651" s="130"/>
      <c r="C3651" s="130"/>
      <c r="D3651" s="130"/>
      <c r="E3651" s="130"/>
      <c r="F3651" s="130"/>
      <c r="G3651" s="130"/>
      <c r="H3651" s="130"/>
      <c r="I3651" s="130"/>
      <c r="J3651" s="130"/>
      <c r="K3651" s="130"/>
      <c r="L3651" s="130"/>
      <c r="M3651" s="130"/>
      <c r="N3651" s="130"/>
      <c r="O3651" s="130"/>
      <c r="P3651" s="130"/>
      <c r="Q3651" s="130"/>
      <c r="R3651" s="130"/>
      <c r="S3651" s="130"/>
      <c r="T3651" s="130"/>
      <c r="U3651" s="130"/>
      <c r="V3651" s="130"/>
      <c r="W3651" s="130"/>
      <c r="X3651" s="130"/>
      <c r="Y3651" s="130"/>
      <c r="Z3651" s="130"/>
      <c r="AA3651" s="130"/>
      <c r="AB3651" s="130"/>
      <c r="AC3651" s="130"/>
      <c r="AD3651" s="130"/>
      <c r="AE3651" s="130"/>
      <c r="AF3651" s="130"/>
      <c r="AG3651" s="130"/>
      <c r="AH3651" s="130"/>
    </row>
    <row r="3652" spans="2:34">
      <c r="B3652" s="128"/>
      <c r="C3652" s="128"/>
      <c r="D3652" s="128"/>
      <c r="E3652" s="128"/>
      <c r="F3652" s="128"/>
      <c r="G3652" s="128"/>
      <c r="H3652" s="128"/>
      <c r="I3652" s="128"/>
      <c r="J3652" s="128"/>
      <c r="K3652" s="128"/>
      <c r="L3652" s="128"/>
      <c r="M3652" s="128"/>
      <c r="N3652" s="128"/>
      <c r="O3652" s="128"/>
      <c r="P3652" s="128"/>
      <c r="Q3652" s="128"/>
      <c r="R3652" s="128"/>
      <c r="S3652" s="128"/>
      <c r="T3652" s="128"/>
      <c r="U3652" s="128"/>
      <c r="V3652" s="128"/>
      <c r="W3652" s="128"/>
      <c r="X3652" s="128"/>
      <c r="Y3652" s="128"/>
      <c r="Z3652" s="128"/>
      <c r="AA3652" s="128"/>
      <c r="AB3652" s="128"/>
      <c r="AC3652" s="128"/>
      <c r="AD3652" s="128"/>
      <c r="AE3652" s="128"/>
      <c r="AF3652" s="128"/>
      <c r="AG3652" s="128"/>
      <c r="AH3652" s="128"/>
    </row>
    <row r="3777" spans="2:34">
      <c r="B3777" s="128"/>
      <c r="C3777" s="128"/>
      <c r="D3777" s="128"/>
      <c r="E3777" s="128"/>
      <c r="F3777" s="128"/>
      <c r="G3777" s="128"/>
      <c r="H3777" s="128"/>
      <c r="I3777" s="128"/>
      <c r="J3777" s="128"/>
      <c r="K3777" s="128"/>
      <c r="L3777" s="128"/>
      <c r="M3777" s="128"/>
      <c r="N3777" s="128"/>
      <c r="O3777" s="128"/>
      <c r="P3777" s="128"/>
      <c r="Q3777" s="128"/>
      <c r="R3777" s="128"/>
      <c r="S3777" s="128"/>
      <c r="T3777" s="128"/>
      <c r="U3777" s="128"/>
      <c r="V3777" s="128"/>
      <c r="W3777" s="128"/>
      <c r="X3777" s="128"/>
      <c r="Y3777" s="128"/>
      <c r="Z3777" s="128"/>
      <c r="AA3777" s="128"/>
      <c r="AB3777" s="128"/>
      <c r="AC3777" s="128"/>
      <c r="AD3777" s="128"/>
      <c r="AE3777" s="128"/>
      <c r="AF3777" s="128"/>
      <c r="AG3777" s="128"/>
      <c r="AH3777" s="128"/>
    </row>
    <row r="3901" spans="2:34">
      <c r="B3901" s="130"/>
      <c r="C3901" s="130"/>
      <c r="D3901" s="130"/>
      <c r="E3901" s="130"/>
      <c r="F3901" s="130"/>
      <c r="G3901" s="130"/>
      <c r="H3901" s="130"/>
      <c r="I3901" s="130"/>
      <c r="J3901" s="130"/>
      <c r="K3901" s="130"/>
      <c r="L3901" s="130"/>
      <c r="M3901" s="130"/>
      <c r="N3901" s="130"/>
      <c r="O3901" s="130"/>
      <c r="P3901" s="130"/>
      <c r="Q3901" s="130"/>
      <c r="R3901" s="130"/>
      <c r="S3901" s="130"/>
      <c r="T3901" s="130"/>
      <c r="U3901" s="130"/>
      <c r="V3901" s="130"/>
      <c r="W3901" s="130"/>
      <c r="X3901" s="130"/>
      <c r="Y3901" s="130"/>
      <c r="Z3901" s="130"/>
      <c r="AA3901" s="130"/>
      <c r="AB3901" s="130"/>
      <c r="AC3901" s="130"/>
      <c r="AD3901" s="130"/>
      <c r="AE3901" s="130"/>
      <c r="AF3901" s="130"/>
      <c r="AG3901" s="130"/>
      <c r="AH3901" s="130"/>
    </row>
    <row r="3902" spans="2:34">
      <c r="B3902" s="128"/>
      <c r="C3902" s="128"/>
      <c r="D3902" s="128"/>
      <c r="E3902" s="128"/>
      <c r="F3902" s="128"/>
      <c r="G3902" s="128"/>
      <c r="H3902" s="128"/>
      <c r="I3902" s="128"/>
      <c r="J3902" s="128"/>
      <c r="K3902" s="128"/>
      <c r="L3902" s="128"/>
      <c r="M3902" s="128"/>
      <c r="N3902" s="128"/>
      <c r="O3902" s="128"/>
      <c r="P3902" s="128"/>
      <c r="Q3902" s="128"/>
      <c r="R3902" s="128"/>
      <c r="S3902" s="128"/>
      <c r="T3902" s="128"/>
      <c r="U3902" s="128"/>
      <c r="V3902" s="128"/>
      <c r="W3902" s="128"/>
      <c r="X3902" s="128"/>
      <c r="Y3902" s="128"/>
      <c r="Z3902" s="128"/>
      <c r="AA3902" s="128"/>
      <c r="AB3902" s="128"/>
      <c r="AC3902" s="128"/>
      <c r="AD3902" s="128"/>
      <c r="AE3902" s="128"/>
      <c r="AF3902" s="128"/>
      <c r="AG3902" s="128"/>
      <c r="AH3902" s="128"/>
    </row>
    <row r="4026" spans="2:34">
      <c r="B4026" s="130"/>
      <c r="C4026" s="130"/>
      <c r="D4026" s="130"/>
      <c r="E4026" s="130"/>
      <c r="F4026" s="130"/>
      <c r="G4026" s="130"/>
      <c r="H4026" s="130"/>
      <c r="I4026" s="130"/>
      <c r="J4026" s="130"/>
      <c r="K4026" s="130"/>
      <c r="L4026" s="130"/>
      <c r="M4026" s="130"/>
      <c r="N4026" s="130"/>
      <c r="O4026" s="130"/>
      <c r="P4026" s="130"/>
      <c r="Q4026" s="130"/>
      <c r="R4026" s="130"/>
      <c r="S4026" s="130"/>
      <c r="T4026" s="130"/>
      <c r="U4026" s="130"/>
      <c r="V4026" s="130"/>
      <c r="W4026" s="130"/>
      <c r="X4026" s="130"/>
      <c r="Y4026" s="130"/>
      <c r="Z4026" s="130"/>
      <c r="AA4026" s="130"/>
      <c r="AB4026" s="130"/>
      <c r="AC4026" s="130"/>
      <c r="AD4026" s="130"/>
      <c r="AE4026" s="130"/>
      <c r="AF4026" s="130"/>
      <c r="AG4026" s="130"/>
      <c r="AH4026" s="130"/>
    </row>
    <row r="4027" spans="2:34">
      <c r="B4027" s="128"/>
      <c r="C4027" s="128"/>
      <c r="D4027" s="128"/>
      <c r="E4027" s="128"/>
      <c r="F4027" s="128"/>
      <c r="G4027" s="128"/>
      <c r="H4027" s="128"/>
      <c r="I4027" s="128"/>
      <c r="J4027" s="128"/>
      <c r="K4027" s="128"/>
      <c r="L4027" s="128"/>
      <c r="M4027" s="128"/>
      <c r="N4027" s="128"/>
      <c r="O4027" s="128"/>
      <c r="P4027" s="128"/>
      <c r="Q4027" s="128"/>
      <c r="R4027" s="128"/>
      <c r="S4027" s="128"/>
      <c r="T4027" s="128"/>
      <c r="U4027" s="128"/>
      <c r="V4027" s="128"/>
      <c r="W4027" s="128"/>
      <c r="X4027" s="128"/>
      <c r="Y4027" s="128"/>
      <c r="Z4027" s="128"/>
      <c r="AA4027" s="128"/>
      <c r="AB4027" s="128"/>
      <c r="AC4027" s="128"/>
      <c r="AD4027" s="128"/>
      <c r="AE4027" s="128"/>
      <c r="AF4027" s="128"/>
      <c r="AG4027" s="128"/>
      <c r="AH4027" s="128"/>
    </row>
    <row r="4151" spans="2:34">
      <c r="B4151" s="130"/>
      <c r="C4151" s="130"/>
      <c r="D4151" s="130"/>
      <c r="E4151" s="130"/>
      <c r="F4151" s="130"/>
      <c r="G4151" s="130"/>
      <c r="H4151" s="130"/>
      <c r="I4151" s="130"/>
      <c r="J4151" s="130"/>
      <c r="K4151" s="130"/>
      <c r="L4151" s="130"/>
      <c r="M4151" s="130"/>
      <c r="N4151" s="130"/>
      <c r="O4151" s="130"/>
      <c r="P4151" s="130"/>
      <c r="Q4151" s="130"/>
      <c r="R4151" s="130"/>
      <c r="S4151" s="130"/>
      <c r="T4151" s="130"/>
      <c r="U4151" s="130"/>
      <c r="V4151" s="130"/>
      <c r="W4151" s="130"/>
      <c r="X4151" s="130"/>
      <c r="Y4151" s="130"/>
      <c r="Z4151" s="130"/>
      <c r="AA4151" s="130"/>
      <c r="AB4151" s="130"/>
      <c r="AC4151" s="130"/>
      <c r="AD4151" s="130"/>
      <c r="AE4151" s="130"/>
      <c r="AF4151" s="130"/>
      <c r="AG4151" s="130"/>
      <c r="AH4151" s="130"/>
    </row>
    <row r="4152" spans="2:34">
      <c r="B4152" s="128"/>
      <c r="C4152" s="128"/>
      <c r="D4152" s="128"/>
      <c r="E4152" s="128"/>
      <c r="F4152" s="128"/>
      <c r="G4152" s="128"/>
      <c r="H4152" s="128"/>
      <c r="I4152" s="128"/>
      <c r="J4152" s="128"/>
      <c r="K4152" s="128"/>
      <c r="L4152" s="128"/>
      <c r="M4152" s="128"/>
      <c r="N4152" s="128"/>
      <c r="O4152" s="128"/>
      <c r="P4152" s="128"/>
      <c r="Q4152" s="128"/>
      <c r="R4152" s="128"/>
      <c r="S4152" s="128"/>
      <c r="T4152" s="128"/>
      <c r="U4152" s="128"/>
      <c r="V4152" s="128"/>
      <c r="W4152" s="128"/>
      <c r="X4152" s="128"/>
      <c r="Y4152" s="128"/>
      <c r="Z4152" s="128"/>
      <c r="AA4152" s="128"/>
      <c r="AB4152" s="128"/>
      <c r="AC4152" s="128"/>
      <c r="AD4152" s="128"/>
      <c r="AE4152" s="128"/>
      <c r="AF4152" s="128"/>
      <c r="AG4152" s="128"/>
      <c r="AH4152" s="128"/>
    </row>
    <row r="4276" spans="2:34">
      <c r="B4276" s="130"/>
      <c r="C4276" s="130"/>
      <c r="D4276" s="130"/>
      <c r="E4276" s="130"/>
      <c r="F4276" s="130"/>
      <c r="G4276" s="130"/>
      <c r="H4276" s="130"/>
      <c r="I4276" s="130"/>
      <c r="J4276" s="130"/>
      <c r="K4276" s="130"/>
      <c r="L4276" s="130"/>
      <c r="M4276" s="130"/>
      <c r="N4276" s="130"/>
      <c r="O4276" s="130"/>
      <c r="P4276" s="130"/>
      <c r="Q4276" s="130"/>
      <c r="R4276" s="130"/>
      <c r="S4276" s="130"/>
      <c r="T4276" s="130"/>
      <c r="U4276" s="130"/>
      <c r="V4276" s="130"/>
      <c r="W4276" s="130"/>
      <c r="X4276" s="130"/>
      <c r="Y4276" s="130"/>
      <c r="Z4276" s="130"/>
      <c r="AA4276" s="130"/>
      <c r="AB4276" s="130"/>
      <c r="AC4276" s="130"/>
      <c r="AD4276" s="130"/>
      <c r="AE4276" s="130"/>
      <c r="AF4276" s="130"/>
      <c r="AG4276" s="130"/>
      <c r="AH4276" s="130"/>
    </row>
    <row r="4277" spans="2:34">
      <c r="B4277" s="128"/>
      <c r="C4277" s="128"/>
      <c r="D4277" s="128"/>
      <c r="E4277" s="128"/>
      <c r="F4277" s="128"/>
      <c r="G4277" s="128"/>
      <c r="H4277" s="128"/>
      <c r="I4277" s="128"/>
      <c r="J4277" s="128"/>
      <c r="K4277" s="128"/>
      <c r="L4277" s="128"/>
      <c r="M4277" s="128"/>
      <c r="N4277" s="128"/>
      <c r="O4277" s="128"/>
      <c r="P4277" s="128"/>
      <c r="Q4277" s="128"/>
      <c r="R4277" s="128"/>
      <c r="S4277" s="128"/>
      <c r="T4277" s="128"/>
      <c r="U4277" s="128"/>
      <c r="V4277" s="128"/>
      <c r="W4277" s="128"/>
      <c r="X4277" s="128"/>
      <c r="Y4277" s="128"/>
      <c r="Z4277" s="128"/>
      <c r="AA4277" s="128"/>
      <c r="AB4277" s="128"/>
      <c r="AC4277" s="128"/>
      <c r="AD4277" s="128"/>
      <c r="AE4277" s="128"/>
      <c r="AF4277" s="128"/>
      <c r="AG4277" s="128"/>
      <c r="AH4277" s="128"/>
    </row>
    <row r="4401" spans="2:34">
      <c r="B4401" s="130"/>
      <c r="C4401" s="130"/>
      <c r="D4401" s="130"/>
      <c r="E4401" s="130"/>
      <c r="F4401" s="130"/>
      <c r="G4401" s="130"/>
      <c r="H4401" s="130"/>
      <c r="I4401" s="130"/>
      <c r="J4401" s="130"/>
      <c r="K4401" s="130"/>
      <c r="L4401" s="130"/>
      <c r="M4401" s="130"/>
      <c r="N4401" s="130"/>
      <c r="O4401" s="130"/>
      <c r="P4401" s="130"/>
      <c r="Q4401" s="130"/>
      <c r="R4401" s="130"/>
      <c r="S4401" s="130"/>
      <c r="T4401" s="130"/>
      <c r="U4401" s="130"/>
      <c r="V4401" s="130"/>
      <c r="W4401" s="130"/>
      <c r="X4401" s="130"/>
      <c r="Y4401" s="130"/>
      <c r="Z4401" s="130"/>
      <c r="AA4401" s="130"/>
      <c r="AB4401" s="130"/>
      <c r="AC4401" s="130"/>
      <c r="AD4401" s="130"/>
      <c r="AE4401" s="130"/>
      <c r="AF4401" s="130"/>
      <c r="AG4401" s="130"/>
      <c r="AH4401" s="130"/>
    </row>
    <row r="4402" spans="2:34">
      <c r="B4402" s="128"/>
      <c r="C4402" s="128"/>
      <c r="D4402" s="128"/>
      <c r="E4402" s="128"/>
      <c r="F4402" s="128"/>
      <c r="G4402" s="128"/>
      <c r="H4402" s="128"/>
      <c r="I4402" s="128"/>
      <c r="J4402" s="128"/>
      <c r="K4402" s="128"/>
      <c r="L4402" s="128"/>
      <c r="M4402" s="128"/>
      <c r="N4402" s="128"/>
      <c r="O4402" s="128"/>
      <c r="P4402" s="128"/>
      <c r="Q4402" s="128"/>
      <c r="R4402" s="128"/>
      <c r="S4402" s="128"/>
      <c r="T4402" s="128"/>
      <c r="U4402" s="128"/>
      <c r="V4402" s="128"/>
      <c r="W4402" s="128"/>
      <c r="X4402" s="128"/>
      <c r="Y4402" s="128"/>
      <c r="Z4402" s="128"/>
      <c r="AA4402" s="128"/>
      <c r="AB4402" s="128"/>
      <c r="AC4402" s="128"/>
      <c r="AD4402" s="128"/>
      <c r="AE4402" s="128"/>
      <c r="AF4402" s="128"/>
      <c r="AG4402" s="128"/>
      <c r="AH4402" s="128"/>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topLeftCell="O30" workbookViewId="0">
      <selection activeCell="R41" sqref="R41"/>
    </sheetView>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40" t="s">
        <v>1335</v>
      </c>
      <c r="B39" s="71" t="s">
        <v>113</v>
      </c>
      <c r="C39" s="71" t="s">
        <v>114</v>
      </c>
      <c r="D39" s="71" t="s">
        <v>113</v>
      </c>
      <c r="E39" s="71" t="s">
        <v>111</v>
      </c>
      <c r="F39" s="71" t="s">
        <v>111</v>
      </c>
      <c r="G39" s="71" t="s">
        <v>111</v>
      </c>
      <c r="H39" s="71" t="s">
        <v>115</v>
      </c>
      <c r="I39" s="71" t="s">
        <v>115</v>
      </c>
      <c r="J39" s="71" t="s">
        <v>114</v>
      </c>
      <c r="K39" s="71" t="s">
        <v>113</v>
      </c>
      <c r="L39" s="71" t="s">
        <v>112</v>
      </c>
      <c r="M39" s="71" t="s">
        <v>112</v>
      </c>
      <c r="N39" s="71" t="s">
        <v>260</v>
      </c>
      <c r="O39" s="71" t="s">
        <v>260</v>
      </c>
      <c r="P39" s="71" t="s">
        <v>261</v>
      </c>
      <c r="Q39" s="71" t="s">
        <v>261</v>
      </c>
      <c r="R39" s="40"/>
      <c r="S39" s="71" t="s">
        <v>113</v>
      </c>
      <c r="T39" s="71" t="s">
        <v>114</v>
      </c>
      <c r="U39" s="71" t="s">
        <v>113</v>
      </c>
      <c r="V39" s="71" t="s">
        <v>111</v>
      </c>
      <c r="W39" s="71" t="s">
        <v>111</v>
      </c>
      <c r="X39" s="71" t="s">
        <v>111</v>
      </c>
      <c r="Y39" s="71" t="s">
        <v>115</v>
      </c>
      <c r="Z39" s="71" t="s">
        <v>115</v>
      </c>
      <c r="AA39" s="71" t="s">
        <v>114</v>
      </c>
      <c r="AB39" s="71" t="s">
        <v>113</v>
      </c>
      <c r="AC39" s="71" t="s">
        <v>112</v>
      </c>
      <c r="AD39" s="71" t="s">
        <v>112</v>
      </c>
      <c r="AE39" s="71" t="s">
        <v>260</v>
      </c>
      <c r="AF39" s="71" t="s">
        <v>260</v>
      </c>
      <c r="AG39" s="71" t="s">
        <v>261</v>
      </c>
      <c r="AH39" s="71" t="s">
        <v>261</v>
      </c>
      <c r="AI39" s="71"/>
      <c r="AJ39" s="70"/>
      <c r="AK39" s="70"/>
    </row>
    <row r="41" spans="1:41" s="70" customFormat="1" ht="48.75">
      <c r="B41" s="154" t="s">
        <v>501</v>
      </c>
      <c r="C41" s="154" t="s">
        <v>503</v>
      </c>
      <c r="D41" s="154" t="s">
        <v>508</v>
      </c>
      <c r="E41" s="154" t="s">
        <v>510</v>
      </c>
      <c r="F41" s="154" t="s">
        <v>512</v>
      </c>
      <c r="G41" s="154" t="s">
        <v>514</v>
      </c>
      <c r="H41" s="154" t="s">
        <v>516</v>
      </c>
      <c r="I41" s="154" t="s">
        <v>518</v>
      </c>
      <c r="J41" s="154" t="s">
        <v>520</v>
      </c>
      <c r="K41" s="154" t="s">
        <v>522</v>
      </c>
      <c r="L41" s="154" t="s">
        <v>524</v>
      </c>
      <c r="M41" s="154" t="s">
        <v>526</v>
      </c>
      <c r="N41" s="154" t="s">
        <v>528</v>
      </c>
      <c r="O41" s="154" t="s">
        <v>530</v>
      </c>
      <c r="P41" s="154" t="s">
        <v>532</v>
      </c>
      <c r="Q41" s="154" t="s">
        <v>534</v>
      </c>
      <c r="R41" t="s">
        <v>2216</v>
      </c>
      <c r="S41" s="154" t="s">
        <v>501</v>
      </c>
      <c r="T41" s="154" t="s">
        <v>503</v>
      </c>
      <c r="U41" s="154" t="s">
        <v>508</v>
      </c>
      <c r="V41" s="154" t="s">
        <v>510</v>
      </c>
      <c r="W41" s="154" t="s">
        <v>512</v>
      </c>
      <c r="X41" s="154" t="s">
        <v>514</v>
      </c>
      <c r="Y41" s="154" t="s">
        <v>516</v>
      </c>
      <c r="Z41" s="154" t="s">
        <v>518</v>
      </c>
      <c r="AA41" s="154" t="s">
        <v>520</v>
      </c>
      <c r="AB41" s="154" t="s">
        <v>522</v>
      </c>
      <c r="AC41" s="154" t="s">
        <v>524</v>
      </c>
      <c r="AD41" s="154" t="s">
        <v>526</v>
      </c>
      <c r="AE41" s="154" t="s">
        <v>528</v>
      </c>
      <c r="AF41" s="154" t="s">
        <v>530</v>
      </c>
      <c r="AG41" s="154" t="s">
        <v>532</v>
      </c>
      <c r="AH41" s="154" t="s">
        <v>534</v>
      </c>
      <c r="AI41" s="154" t="s">
        <v>2350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election activeCell="B15" sqref="B15"/>
    </sheetView>
  </sheetViews>
  <sheetFormatPr defaultRowHeight="15"/>
  <sheetData>
    <row r="1" spans="1:35" ht="15.75" thickBot="1">
      <c r="A1" s="110"/>
      <c r="B1" s="147"/>
      <c r="C1" s="111" t="s">
        <v>1360</v>
      </c>
      <c r="D1" s="112">
        <v>2020</v>
      </c>
      <c r="E1" s="112">
        <v>2021</v>
      </c>
      <c r="F1" s="112">
        <v>2022</v>
      </c>
      <c r="G1" s="112">
        <v>2023</v>
      </c>
      <c r="H1" s="112">
        <v>2024</v>
      </c>
      <c r="I1" s="112">
        <v>2025</v>
      </c>
      <c r="J1" s="112">
        <v>2026</v>
      </c>
      <c r="K1" s="112">
        <v>2027</v>
      </c>
      <c r="L1" s="112">
        <v>2028</v>
      </c>
      <c r="M1" s="112">
        <v>2029</v>
      </c>
      <c r="N1" s="112">
        <v>2030</v>
      </c>
      <c r="O1" s="112">
        <v>2031</v>
      </c>
      <c r="P1" s="112">
        <v>2032</v>
      </c>
      <c r="Q1" s="112">
        <v>2033</v>
      </c>
      <c r="R1" s="112">
        <v>2034</v>
      </c>
      <c r="S1" s="112">
        <v>2035</v>
      </c>
      <c r="T1" s="112">
        <v>2036</v>
      </c>
      <c r="U1" s="112">
        <v>2037</v>
      </c>
      <c r="V1" s="112">
        <v>2038</v>
      </c>
      <c r="W1" s="112">
        <v>2039</v>
      </c>
      <c r="X1" s="112">
        <v>2040</v>
      </c>
      <c r="Y1" s="112">
        <v>2041</v>
      </c>
      <c r="Z1" s="112">
        <v>2042</v>
      </c>
      <c r="AA1" s="112">
        <v>2043</v>
      </c>
      <c r="AB1" s="112">
        <v>2044</v>
      </c>
      <c r="AC1" s="112">
        <v>2045</v>
      </c>
      <c r="AD1" s="112">
        <v>2046</v>
      </c>
      <c r="AE1" s="112">
        <v>2047</v>
      </c>
      <c r="AF1" s="112">
        <v>2048</v>
      </c>
      <c r="AG1" s="112">
        <v>2049</v>
      </c>
      <c r="AH1" s="112">
        <v>2050</v>
      </c>
      <c r="AI1" s="110"/>
    </row>
    <row r="2" spans="1:35" ht="15.75" thickTop="1">
      <c r="A2" s="110"/>
      <c r="B2" s="147"/>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row>
    <row r="3" spans="1:35">
      <c r="A3" s="110"/>
      <c r="B3" s="147"/>
      <c r="C3" s="110"/>
      <c r="D3" s="125" t="s">
        <v>109</v>
      </c>
      <c r="E3" s="125" t="s">
        <v>1359</v>
      </c>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row>
    <row r="4" spans="1:35">
      <c r="A4" s="110"/>
      <c r="B4" s="147"/>
      <c r="C4" s="110"/>
      <c r="D4" s="125" t="s">
        <v>108</v>
      </c>
      <c r="E4" s="125" t="s">
        <v>1361</v>
      </c>
      <c r="F4" s="110"/>
      <c r="G4" s="110"/>
      <c r="H4" s="125" t="s">
        <v>1362</v>
      </c>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row>
    <row r="5" spans="1:35">
      <c r="A5" s="110"/>
      <c r="B5" s="147"/>
      <c r="C5" s="110"/>
      <c r="D5" s="125" t="s">
        <v>107</v>
      </c>
      <c r="E5" s="125" t="s">
        <v>1363</v>
      </c>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row>
    <row r="6" spans="1:35">
      <c r="A6" s="110"/>
      <c r="B6" s="147"/>
      <c r="C6" s="110"/>
      <c r="D6" s="125" t="s">
        <v>106</v>
      </c>
      <c r="E6" s="110"/>
      <c r="F6" s="125" t="s">
        <v>1364</v>
      </c>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row>
    <row r="7" spans="1:35">
      <c r="A7" s="110"/>
      <c r="B7" s="147"/>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row>
    <row r="8" spans="1:35">
      <c r="A8" s="110"/>
      <c r="B8" s="147"/>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row>
    <row r="9" spans="1:35">
      <c r="A9" s="110"/>
      <c r="B9" s="147"/>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row>
    <row r="10" spans="1:35" ht="15.75">
      <c r="A10" s="113" t="s">
        <v>2239</v>
      </c>
      <c r="B10" s="150"/>
      <c r="C10" s="114" t="s">
        <v>2240</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23" t="s">
        <v>1365</v>
      </c>
    </row>
    <row r="11" spans="1:35">
      <c r="A11" s="110"/>
      <c r="B11" s="147"/>
      <c r="C11" s="111" t="s">
        <v>2241</v>
      </c>
      <c r="D11" s="110"/>
      <c r="E11" s="110"/>
      <c r="F11" s="110"/>
      <c r="G11" s="110"/>
      <c r="H11" s="110"/>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23" t="s">
        <v>1366</v>
      </c>
    </row>
    <row r="12" spans="1:35">
      <c r="A12" s="110"/>
      <c r="B12" s="147"/>
      <c r="C12" s="111"/>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23" t="s">
        <v>1367</v>
      </c>
    </row>
    <row r="13" spans="1:35" ht="37.5" thickBot="1">
      <c r="A13" s="110"/>
      <c r="B13" s="147"/>
      <c r="C13" s="112" t="s">
        <v>2242</v>
      </c>
      <c r="D13" s="112">
        <v>2020</v>
      </c>
      <c r="E13" s="112">
        <v>2021</v>
      </c>
      <c r="F13" s="112">
        <v>2022</v>
      </c>
      <c r="G13" s="112">
        <v>2023</v>
      </c>
      <c r="H13" s="112">
        <v>2024</v>
      </c>
      <c r="I13" s="112">
        <v>2025</v>
      </c>
      <c r="J13" s="112">
        <v>2026</v>
      </c>
      <c r="K13" s="112">
        <v>2027</v>
      </c>
      <c r="L13" s="112">
        <v>2028</v>
      </c>
      <c r="M13" s="112">
        <v>2029</v>
      </c>
      <c r="N13" s="112">
        <v>2030</v>
      </c>
      <c r="O13" s="112">
        <v>2031</v>
      </c>
      <c r="P13" s="112">
        <v>2032</v>
      </c>
      <c r="Q13" s="112">
        <v>2033</v>
      </c>
      <c r="R13" s="112">
        <v>2034</v>
      </c>
      <c r="S13" s="112">
        <v>2035</v>
      </c>
      <c r="T13" s="112">
        <v>2036</v>
      </c>
      <c r="U13" s="112">
        <v>2037</v>
      </c>
      <c r="V13" s="112">
        <v>2038</v>
      </c>
      <c r="W13" s="112">
        <v>2039</v>
      </c>
      <c r="X13" s="112">
        <v>2040</v>
      </c>
      <c r="Y13" s="112">
        <v>2041</v>
      </c>
      <c r="Z13" s="112">
        <v>2042</v>
      </c>
      <c r="AA13" s="112">
        <v>2043</v>
      </c>
      <c r="AB13" s="112">
        <v>2044</v>
      </c>
      <c r="AC13" s="112">
        <v>2045</v>
      </c>
      <c r="AD13" s="112">
        <v>2046</v>
      </c>
      <c r="AE13" s="112">
        <v>2047</v>
      </c>
      <c r="AF13" s="112">
        <v>2048</v>
      </c>
      <c r="AG13" s="112">
        <v>2049</v>
      </c>
      <c r="AH13" s="112">
        <v>2050</v>
      </c>
      <c r="AI13" s="124" t="s">
        <v>1368</v>
      </c>
    </row>
    <row r="14" spans="1:35" ht="37.5" thickTop="1">
      <c r="A14" s="110"/>
      <c r="B14" s="147"/>
      <c r="C14" s="116" t="s">
        <v>2243</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row>
    <row r="15" spans="1:35" ht="36.75">
      <c r="A15" s="113" t="s">
        <v>2244</v>
      </c>
      <c r="B15" s="72" t="s">
        <v>113</v>
      </c>
      <c r="C15" s="117" t="s">
        <v>2245</v>
      </c>
      <c r="D15" s="120">
        <v>2321.6689449999999</v>
      </c>
      <c r="E15" s="120">
        <v>2476.2653810000002</v>
      </c>
      <c r="F15" s="120">
        <v>2522.2485350000002</v>
      </c>
      <c r="G15" s="120">
        <v>2572.4670409999999</v>
      </c>
      <c r="H15" s="120">
        <v>2612.9167480000001</v>
      </c>
      <c r="I15" s="120">
        <v>2646.234375</v>
      </c>
      <c r="J15" s="120">
        <v>2672.4536130000001</v>
      </c>
      <c r="K15" s="120">
        <v>2693.0961910000001</v>
      </c>
      <c r="L15" s="120">
        <v>2710.4360350000002</v>
      </c>
      <c r="M15" s="120">
        <v>2721.8793949999999</v>
      </c>
      <c r="N15" s="120">
        <v>2731.741943</v>
      </c>
      <c r="O15" s="120">
        <v>2738.6279300000001</v>
      </c>
      <c r="P15" s="120">
        <v>2743.4904790000001</v>
      </c>
      <c r="Q15" s="120">
        <v>2749.2524410000001</v>
      </c>
      <c r="R15" s="120">
        <v>2754.373047</v>
      </c>
      <c r="S15" s="120">
        <v>2758.0893550000001</v>
      </c>
      <c r="T15" s="120">
        <v>2759.0581050000001</v>
      </c>
      <c r="U15" s="120">
        <v>2757.6782229999999</v>
      </c>
      <c r="V15" s="120">
        <v>2754.9760740000002</v>
      </c>
      <c r="W15" s="120">
        <v>2752.6596679999998</v>
      </c>
      <c r="X15" s="120">
        <v>2750.0102539999998</v>
      </c>
      <c r="Y15" s="120">
        <v>2745.9316410000001</v>
      </c>
      <c r="Z15" s="120">
        <v>2743.0988769999999</v>
      </c>
      <c r="AA15" s="120">
        <v>2741.2153320000002</v>
      </c>
      <c r="AB15" s="120">
        <v>2739.2612300000001</v>
      </c>
      <c r="AC15" s="120">
        <v>2735.8903810000002</v>
      </c>
      <c r="AD15" s="120">
        <v>2732.1188959999999</v>
      </c>
      <c r="AE15" s="120">
        <v>2728.2062989999999</v>
      </c>
      <c r="AF15" s="120">
        <v>2724.7458499999998</v>
      </c>
      <c r="AG15" s="120">
        <v>2721.8945309999999</v>
      </c>
      <c r="AH15" s="120">
        <v>2718.499268</v>
      </c>
      <c r="AI15" s="118">
        <v>5.274E-3</v>
      </c>
    </row>
    <row r="16" spans="1:35" ht="30">
      <c r="A16" s="113" t="s">
        <v>2246</v>
      </c>
      <c r="B16" s="72" t="s">
        <v>114</v>
      </c>
      <c r="C16" s="117" t="s">
        <v>2247</v>
      </c>
      <c r="D16" s="120">
        <v>11.653719000000001</v>
      </c>
      <c r="E16" s="120">
        <v>12.919135000000001</v>
      </c>
      <c r="F16" s="120">
        <v>14.104953999999999</v>
      </c>
      <c r="G16" s="120">
        <v>15.158246999999999</v>
      </c>
      <c r="H16" s="120">
        <v>16.066117999999999</v>
      </c>
      <c r="I16" s="120">
        <v>16.924118</v>
      </c>
      <c r="J16" s="120">
        <v>17.663778000000001</v>
      </c>
      <c r="K16" s="120">
        <v>18.329445</v>
      </c>
      <c r="L16" s="120">
        <v>18.96998</v>
      </c>
      <c r="M16" s="120">
        <v>19.561979000000001</v>
      </c>
      <c r="N16" s="120">
        <v>20.164946</v>
      </c>
      <c r="O16" s="120">
        <v>20.727739</v>
      </c>
      <c r="P16" s="120">
        <v>21.280998</v>
      </c>
      <c r="Q16" s="120">
        <v>21.826184999999999</v>
      </c>
      <c r="R16" s="120">
        <v>22.359745</v>
      </c>
      <c r="S16" s="120">
        <v>22.858457999999999</v>
      </c>
      <c r="T16" s="120">
        <v>23.313877000000002</v>
      </c>
      <c r="U16" s="120">
        <v>23.727715</v>
      </c>
      <c r="V16" s="120">
        <v>24.132839000000001</v>
      </c>
      <c r="W16" s="120">
        <v>24.539864999999999</v>
      </c>
      <c r="X16" s="120">
        <v>24.933358999999999</v>
      </c>
      <c r="Y16" s="120">
        <v>25.291004000000001</v>
      </c>
      <c r="Z16" s="120">
        <v>25.632217000000001</v>
      </c>
      <c r="AA16" s="120">
        <v>25.934593</v>
      </c>
      <c r="AB16" s="120">
        <v>26.221278999999999</v>
      </c>
      <c r="AC16" s="120">
        <v>26.45956</v>
      </c>
      <c r="AD16" s="120">
        <v>26.688203999999999</v>
      </c>
      <c r="AE16" s="120">
        <v>26.882891000000001</v>
      </c>
      <c r="AF16" s="120">
        <v>27.100317</v>
      </c>
      <c r="AG16" s="120">
        <v>27.280342000000001</v>
      </c>
      <c r="AH16" s="120">
        <v>27.447765</v>
      </c>
      <c r="AI16" s="118">
        <v>2.8967E-2</v>
      </c>
    </row>
    <row r="18" spans="1:35" ht="36.75">
      <c r="A18" s="110"/>
      <c r="C18" s="116" t="s">
        <v>2248</v>
      </c>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row>
    <row r="19" spans="1:35" ht="36.75">
      <c r="A19" s="113" t="s">
        <v>2249</v>
      </c>
      <c r="B19" s="72" t="s">
        <v>113</v>
      </c>
      <c r="C19" s="117" t="s">
        <v>2250</v>
      </c>
      <c r="D19" s="120">
        <v>220.94378699999999</v>
      </c>
      <c r="E19" s="120">
        <v>233.105469</v>
      </c>
      <c r="F19" s="120">
        <v>233.31025700000001</v>
      </c>
      <c r="G19" s="120">
        <v>233.162781</v>
      </c>
      <c r="H19" s="120">
        <v>231.34520000000001</v>
      </c>
      <c r="I19" s="120">
        <v>228.23843400000001</v>
      </c>
      <c r="J19" s="120">
        <v>224.315552</v>
      </c>
      <c r="K19" s="120">
        <v>219.79216</v>
      </c>
      <c r="L19" s="120">
        <v>215.164886</v>
      </c>
      <c r="M19" s="120">
        <v>210.444962</v>
      </c>
      <c r="N19" s="120">
        <v>206.03331</v>
      </c>
      <c r="O19" s="120">
        <v>201.82545500000001</v>
      </c>
      <c r="P19" s="120">
        <v>197.96040300000001</v>
      </c>
      <c r="Q19" s="120">
        <v>194.65696700000001</v>
      </c>
      <c r="R19" s="120">
        <v>191.913544</v>
      </c>
      <c r="S19" s="120">
        <v>189.570953</v>
      </c>
      <c r="T19" s="120">
        <v>187.50126599999999</v>
      </c>
      <c r="U19" s="120">
        <v>185.773788</v>
      </c>
      <c r="V19" s="120">
        <v>184.30081200000001</v>
      </c>
      <c r="W19" s="120">
        <v>183.20837399999999</v>
      </c>
      <c r="X19" s="120">
        <v>182.42588799999999</v>
      </c>
      <c r="Y19" s="120">
        <v>181.698013</v>
      </c>
      <c r="Z19" s="120">
        <v>181.18533300000001</v>
      </c>
      <c r="AA19" s="120">
        <v>180.83737199999999</v>
      </c>
      <c r="AB19" s="120">
        <v>180.56605500000001</v>
      </c>
      <c r="AC19" s="120">
        <v>180.32801799999999</v>
      </c>
      <c r="AD19" s="120">
        <v>180.12904399999999</v>
      </c>
      <c r="AE19" s="120">
        <v>179.992783</v>
      </c>
      <c r="AF19" s="120">
        <v>179.95388800000001</v>
      </c>
      <c r="AG19" s="120">
        <v>180.01942399999999</v>
      </c>
      <c r="AH19" s="120">
        <v>180.10964999999999</v>
      </c>
      <c r="AI19" s="118">
        <v>-6.7879999999999998E-3</v>
      </c>
    </row>
    <row r="20" spans="1:35" ht="45">
      <c r="A20" s="113" t="s">
        <v>2251</v>
      </c>
      <c r="B20" s="72" t="s">
        <v>111</v>
      </c>
      <c r="C20" s="117" t="s">
        <v>2252</v>
      </c>
      <c r="D20" s="120">
        <v>2.3843260000000002</v>
      </c>
      <c r="E20" s="120">
        <v>2.4622950000000001</v>
      </c>
      <c r="F20" s="120">
        <v>2.4194019999999998</v>
      </c>
      <c r="G20" s="120">
        <v>2.368382</v>
      </c>
      <c r="H20" s="120">
        <v>2.3000099999999999</v>
      </c>
      <c r="I20" s="120">
        <v>2.2181950000000001</v>
      </c>
      <c r="J20" s="120">
        <v>2.1233970000000002</v>
      </c>
      <c r="K20" s="120">
        <v>2.0162879999999999</v>
      </c>
      <c r="L20" s="120">
        <v>1.8981809999999999</v>
      </c>
      <c r="M20" s="120">
        <v>1.7699659999999999</v>
      </c>
      <c r="N20" s="120">
        <v>1.633175</v>
      </c>
      <c r="O20" s="120">
        <v>1.496578</v>
      </c>
      <c r="P20" s="120">
        <v>1.363985</v>
      </c>
      <c r="Q20" s="120">
        <v>1.244691</v>
      </c>
      <c r="R20" s="120">
        <v>1.13941</v>
      </c>
      <c r="S20" s="120">
        <v>1.053933</v>
      </c>
      <c r="T20" s="120">
        <v>0.98435899999999998</v>
      </c>
      <c r="U20" s="120">
        <v>0.93097600000000003</v>
      </c>
      <c r="V20" s="120">
        <v>0.89205999999999996</v>
      </c>
      <c r="W20" s="120">
        <v>0.86667400000000006</v>
      </c>
      <c r="X20" s="120">
        <v>0.85240899999999997</v>
      </c>
      <c r="Y20" s="120">
        <v>0.847298</v>
      </c>
      <c r="Z20" s="120">
        <v>0.84841500000000003</v>
      </c>
      <c r="AA20" s="120">
        <v>0.85332699999999995</v>
      </c>
      <c r="AB20" s="120">
        <v>0.85964300000000005</v>
      </c>
      <c r="AC20" s="120">
        <v>0.86592800000000003</v>
      </c>
      <c r="AD20" s="120">
        <v>0.87221899999999997</v>
      </c>
      <c r="AE20" s="120">
        <v>0.87810699999999997</v>
      </c>
      <c r="AF20" s="120">
        <v>0.88363599999999998</v>
      </c>
      <c r="AG20" s="120">
        <v>0.88849</v>
      </c>
      <c r="AH20" s="120">
        <v>0.89244599999999996</v>
      </c>
      <c r="AI20" s="118">
        <v>-3.2225999999999998E-2</v>
      </c>
    </row>
    <row r="21" spans="1:35" ht="45">
      <c r="A21" s="113" t="s">
        <v>2253</v>
      </c>
      <c r="B21" s="72" t="s">
        <v>111</v>
      </c>
      <c r="C21" s="117" t="s">
        <v>2254</v>
      </c>
      <c r="D21" s="120">
        <v>2.6915149999999999</v>
      </c>
      <c r="E21" s="120">
        <v>3.5692179999999998</v>
      </c>
      <c r="F21" s="120">
        <v>4.3354229999999996</v>
      </c>
      <c r="G21" s="120">
        <v>5.076219</v>
      </c>
      <c r="H21" s="120">
        <v>5.8095819999999998</v>
      </c>
      <c r="I21" s="120">
        <v>6.567374</v>
      </c>
      <c r="J21" s="120">
        <v>7.3468400000000003</v>
      </c>
      <c r="K21" s="120">
        <v>8.1693580000000008</v>
      </c>
      <c r="L21" s="120">
        <v>9.0894770000000005</v>
      </c>
      <c r="M21" s="120">
        <v>10.110393999999999</v>
      </c>
      <c r="N21" s="120">
        <v>11.282014999999999</v>
      </c>
      <c r="O21" s="120">
        <v>12.584535000000001</v>
      </c>
      <c r="P21" s="120">
        <v>14.039118</v>
      </c>
      <c r="Q21" s="120">
        <v>15.651396</v>
      </c>
      <c r="R21" s="120">
        <v>17.404357999999998</v>
      </c>
      <c r="S21" s="120">
        <v>19.276968</v>
      </c>
      <c r="T21" s="120">
        <v>21.246787999999999</v>
      </c>
      <c r="U21" s="120">
        <v>23.318331000000001</v>
      </c>
      <c r="V21" s="120">
        <v>25.497606000000001</v>
      </c>
      <c r="W21" s="120">
        <v>27.766258000000001</v>
      </c>
      <c r="X21" s="120">
        <v>30.135252000000001</v>
      </c>
      <c r="Y21" s="120">
        <v>32.569777999999999</v>
      </c>
      <c r="Z21" s="120">
        <v>35.090851000000001</v>
      </c>
      <c r="AA21" s="120">
        <v>37.677959000000001</v>
      </c>
      <c r="AB21" s="120">
        <v>40.314765999999999</v>
      </c>
      <c r="AC21" s="120">
        <v>42.987808000000001</v>
      </c>
      <c r="AD21" s="120">
        <v>45.729004000000003</v>
      </c>
      <c r="AE21" s="120">
        <v>48.505263999999997</v>
      </c>
      <c r="AF21" s="120">
        <v>51.328785000000003</v>
      </c>
      <c r="AG21" s="120">
        <v>54.16872</v>
      </c>
      <c r="AH21" s="120">
        <v>57.014373999999997</v>
      </c>
      <c r="AI21" s="118">
        <v>0.10713200000000001</v>
      </c>
    </row>
    <row r="22" spans="1:35" ht="45">
      <c r="A22" s="113" t="s">
        <v>2255</v>
      </c>
      <c r="B22" s="72" t="s">
        <v>111</v>
      </c>
      <c r="C22" s="117" t="s">
        <v>2256</v>
      </c>
      <c r="D22" s="120">
        <v>5.6208</v>
      </c>
      <c r="E22" s="120">
        <v>7.0828980000000001</v>
      </c>
      <c r="F22" s="120">
        <v>8.4164279999999998</v>
      </c>
      <c r="G22" s="120">
        <v>9.8921050000000008</v>
      </c>
      <c r="H22" s="120">
        <v>11.487024</v>
      </c>
      <c r="I22" s="120">
        <v>13.127744</v>
      </c>
      <c r="J22" s="120">
        <v>14.858757000000001</v>
      </c>
      <c r="K22" s="120">
        <v>16.696079000000001</v>
      </c>
      <c r="L22" s="120">
        <v>18.750353</v>
      </c>
      <c r="M22" s="120">
        <v>21.053249000000001</v>
      </c>
      <c r="N22" s="120">
        <v>23.742239000000001</v>
      </c>
      <c r="O22" s="120">
        <v>26.861084000000002</v>
      </c>
      <c r="P22" s="120">
        <v>30.439819</v>
      </c>
      <c r="Q22" s="120">
        <v>34.562241</v>
      </c>
      <c r="R22" s="120">
        <v>39.237461000000003</v>
      </c>
      <c r="S22" s="120">
        <v>44.462727000000001</v>
      </c>
      <c r="T22" s="120">
        <v>50.223064000000001</v>
      </c>
      <c r="U22" s="120">
        <v>56.537543999999997</v>
      </c>
      <c r="V22" s="120">
        <v>63.443759999999997</v>
      </c>
      <c r="W22" s="120">
        <v>70.889015000000001</v>
      </c>
      <c r="X22" s="120">
        <v>78.853286999999995</v>
      </c>
      <c r="Y22" s="120">
        <v>87.113258000000002</v>
      </c>
      <c r="Z22" s="120">
        <v>95.676063999999997</v>
      </c>
      <c r="AA22" s="120">
        <v>104.498955</v>
      </c>
      <c r="AB22" s="120">
        <v>113.51474</v>
      </c>
      <c r="AC22" s="120">
        <v>122.643044</v>
      </c>
      <c r="AD22" s="120">
        <v>131.97015400000001</v>
      </c>
      <c r="AE22" s="120">
        <v>141.515289</v>
      </c>
      <c r="AF22" s="120">
        <v>151.266571</v>
      </c>
      <c r="AG22" s="120">
        <v>161.191452</v>
      </c>
      <c r="AH22" s="120">
        <v>171.20547500000001</v>
      </c>
      <c r="AI22" s="118">
        <v>0.120617</v>
      </c>
    </row>
    <row r="23" spans="1:35" ht="48.75">
      <c r="A23" s="113" t="s">
        <v>2257</v>
      </c>
      <c r="B23" s="72" t="s">
        <v>115</v>
      </c>
      <c r="C23" s="117" t="s">
        <v>2258</v>
      </c>
      <c r="D23" s="120">
        <v>4.5962149999999999</v>
      </c>
      <c r="E23" s="120">
        <v>5.1734970000000002</v>
      </c>
      <c r="F23" s="120">
        <v>5.5656569999999999</v>
      </c>
      <c r="G23" s="120">
        <v>6.0046910000000002</v>
      </c>
      <c r="H23" s="120">
        <v>6.4726460000000001</v>
      </c>
      <c r="I23" s="120">
        <v>7.0075079999999996</v>
      </c>
      <c r="J23" s="120">
        <v>7.6055619999999999</v>
      </c>
      <c r="K23" s="120">
        <v>8.2963979999999999</v>
      </c>
      <c r="L23" s="120">
        <v>9.1390820000000001</v>
      </c>
      <c r="M23" s="120">
        <v>9.9847269999999995</v>
      </c>
      <c r="N23" s="120">
        <v>10.870480000000001</v>
      </c>
      <c r="O23" s="120">
        <v>11.732200000000001</v>
      </c>
      <c r="P23" s="120">
        <v>12.599648</v>
      </c>
      <c r="Q23" s="120">
        <v>13.461850999999999</v>
      </c>
      <c r="R23" s="120">
        <v>14.316746</v>
      </c>
      <c r="S23" s="120">
        <v>15.146426999999999</v>
      </c>
      <c r="T23" s="120">
        <v>15.943802</v>
      </c>
      <c r="U23" s="120">
        <v>16.707156999999999</v>
      </c>
      <c r="V23" s="120">
        <v>17.436831999999999</v>
      </c>
      <c r="W23" s="120">
        <v>18.119343000000001</v>
      </c>
      <c r="X23" s="120">
        <v>18.778611999999999</v>
      </c>
      <c r="Y23" s="120">
        <v>19.380358000000001</v>
      </c>
      <c r="Z23" s="120">
        <v>19.937777000000001</v>
      </c>
      <c r="AA23" s="120">
        <v>20.457488999999999</v>
      </c>
      <c r="AB23" s="120">
        <v>20.924681</v>
      </c>
      <c r="AC23" s="120">
        <v>21.337076</v>
      </c>
      <c r="AD23" s="120">
        <v>21.736588999999999</v>
      </c>
      <c r="AE23" s="120">
        <v>22.119432</v>
      </c>
      <c r="AF23" s="120">
        <v>22.51219</v>
      </c>
      <c r="AG23" s="120">
        <v>22.922508000000001</v>
      </c>
      <c r="AH23" s="120">
        <v>23.364333999999999</v>
      </c>
      <c r="AI23" s="118">
        <v>5.5695000000000001E-2</v>
      </c>
    </row>
    <row r="24" spans="1:35" ht="48.75">
      <c r="A24" s="113" t="s">
        <v>2259</v>
      </c>
      <c r="B24" s="72" t="s">
        <v>115</v>
      </c>
      <c r="C24" s="117" t="s">
        <v>2260</v>
      </c>
      <c r="D24" s="120">
        <v>2.6432380000000002</v>
      </c>
      <c r="E24" s="120">
        <v>3.1669860000000001</v>
      </c>
      <c r="F24" s="120">
        <v>3.5248020000000002</v>
      </c>
      <c r="G24" s="120">
        <v>3.842822</v>
      </c>
      <c r="H24" s="120">
        <v>4.0999540000000003</v>
      </c>
      <c r="I24" s="120">
        <v>4.5987109999999998</v>
      </c>
      <c r="J24" s="120">
        <v>6.2339270000000004</v>
      </c>
      <c r="K24" s="120">
        <v>8.1133790000000001</v>
      </c>
      <c r="L24" s="120">
        <v>9.9614949999999993</v>
      </c>
      <c r="M24" s="120">
        <v>11.734093</v>
      </c>
      <c r="N24" s="120">
        <v>13.483145</v>
      </c>
      <c r="O24" s="120">
        <v>15.208315000000001</v>
      </c>
      <c r="P24" s="120">
        <v>16.926693</v>
      </c>
      <c r="Q24" s="120">
        <v>18.639885</v>
      </c>
      <c r="R24" s="120">
        <v>20.326467999999998</v>
      </c>
      <c r="S24" s="120">
        <v>21.972296</v>
      </c>
      <c r="T24" s="120">
        <v>23.546061999999999</v>
      </c>
      <c r="U24" s="120">
        <v>25.037714000000001</v>
      </c>
      <c r="V24" s="120">
        <v>26.443655</v>
      </c>
      <c r="W24" s="120">
        <v>27.764513000000001</v>
      </c>
      <c r="X24" s="120">
        <v>28.988226000000001</v>
      </c>
      <c r="Y24" s="120">
        <v>30.088923999999999</v>
      </c>
      <c r="Z24" s="120">
        <v>31.112348999999998</v>
      </c>
      <c r="AA24" s="120">
        <v>32.064819</v>
      </c>
      <c r="AB24" s="120">
        <v>32.927428999999997</v>
      </c>
      <c r="AC24" s="120">
        <v>33.689781000000004</v>
      </c>
      <c r="AD24" s="120">
        <v>34.374473999999999</v>
      </c>
      <c r="AE24" s="120">
        <v>34.977192000000002</v>
      </c>
      <c r="AF24" s="120">
        <v>35.513694999999998</v>
      </c>
      <c r="AG24" s="120">
        <v>35.991467</v>
      </c>
      <c r="AH24" s="120">
        <v>36.401176</v>
      </c>
      <c r="AI24" s="118">
        <v>9.1355000000000006E-2</v>
      </c>
    </row>
    <row r="25" spans="1:35" ht="36.75">
      <c r="A25" s="113" t="s">
        <v>2261</v>
      </c>
      <c r="B25" s="72" t="s">
        <v>114</v>
      </c>
      <c r="C25" s="117" t="s">
        <v>2262</v>
      </c>
      <c r="D25" s="120">
        <v>0</v>
      </c>
      <c r="E25" s="120">
        <v>0</v>
      </c>
      <c r="F25" s="120">
        <v>0</v>
      </c>
      <c r="G25" s="120">
        <v>0</v>
      </c>
      <c r="H25" s="120">
        <v>0</v>
      </c>
      <c r="I25" s="120">
        <v>0</v>
      </c>
      <c r="J25" s="120">
        <v>0</v>
      </c>
      <c r="K25" s="120">
        <v>0</v>
      </c>
      <c r="L25" s="120">
        <v>0</v>
      </c>
      <c r="M25" s="120">
        <v>0</v>
      </c>
      <c r="N25" s="120">
        <v>0</v>
      </c>
      <c r="O25" s="120">
        <v>0</v>
      </c>
      <c r="P25" s="120">
        <v>0</v>
      </c>
      <c r="Q25" s="120">
        <v>0</v>
      </c>
      <c r="R25" s="120">
        <v>0</v>
      </c>
      <c r="S25" s="120">
        <v>0</v>
      </c>
      <c r="T25" s="120">
        <v>0</v>
      </c>
      <c r="U25" s="120">
        <v>0</v>
      </c>
      <c r="V25" s="120">
        <v>0</v>
      </c>
      <c r="W25" s="120">
        <v>0</v>
      </c>
      <c r="X25" s="120">
        <v>0</v>
      </c>
      <c r="Y25" s="120">
        <v>0</v>
      </c>
      <c r="Z25" s="120">
        <v>0</v>
      </c>
      <c r="AA25" s="120">
        <v>0</v>
      </c>
      <c r="AB25" s="120">
        <v>0</v>
      </c>
      <c r="AC25" s="120">
        <v>0</v>
      </c>
      <c r="AD25" s="120">
        <v>0</v>
      </c>
      <c r="AE25" s="120">
        <v>0</v>
      </c>
      <c r="AF25" s="120">
        <v>0</v>
      </c>
      <c r="AG25" s="120">
        <v>0</v>
      </c>
      <c r="AH25" s="120">
        <v>0</v>
      </c>
      <c r="AI25" s="118" t="s">
        <v>2263</v>
      </c>
    </row>
    <row r="26" spans="1:35" ht="36.75">
      <c r="A26" s="113" t="s">
        <v>2264</v>
      </c>
      <c r="B26" s="72" t="s">
        <v>113</v>
      </c>
      <c r="C26" s="117" t="s">
        <v>2265</v>
      </c>
      <c r="D26" s="120">
        <v>52.301955999999997</v>
      </c>
      <c r="E26" s="120">
        <v>58.624580000000002</v>
      </c>
      <c r="F26" s="120">
        <v>62.812095999999997</v>
      </c>
      <c r="G26" s="120">
        <v>67.104195000000004</v>
      </c>
      <c r="H26" s="120">
        <v>71.223251000000005</v>
      </c>
      <c r="I26" s="120">
        <v>75.241341000000006</v>
      </c>
      <c r="J26" s="120">
        <v>79.870270000000005</v>
      </c>
      <c r="K26" s="120">
        <v>84.695144999999997</v>
      </c>
      <c r="L26" s="120">
        <v>89.696808000000004</v>
      </c>
      <c r="M26" s="120">
        <v>94.706635000000006</v>
      </c>
      <c r="N26" s="120">
        <v>100.00747699999999</v>
      </c>
      <c r="O26" s="120">
        <v>105.46772</v>
      </c>
      <c r="P26" s="120">
        <v>111.145714</v>
      </c>
      <c r="Q26" s="120">
        <v>117.11515799999999</v>
      </c>
      <c r="R26" s="120">
        <v>123.267387</v>
      </c>
      <c r="S26" s="120">
        <v>129.54702800000001</v>
      </c>
      <c r="T26" s="120">
        <v>135.84887699999999</v>
      </c>
      <c r="U26" s="120">
        <v>142.177277</v>
      </c>
      <c r="V26" s="120">
        <v>148.55609100000001</v>
      </c>
      <c r="W26" s="120">
        <v>154.984589</v>
      </c>
      <c r="X26" s="120">
        <v>161.46257</v>
      </c>
      <c r="Y26" s="120">
        <v>167.92112700000001</v>
      </c>
      <c r="Z26" s="120">
        <v>174.49670399999999</v>
      </c>
      <c r="AA26" s="120">
        <v>181.161911</v>
      </c>
      <c r="AB26" s="120">
        <v>187.85665900000001</v>
      </c>
      <c r="AC26" s="120">
        <v>194.518677</v>
      </c>
      <c r="AD26" s="120">
        <v>201.284164</v>
      </c>
      <c r="AE26" s="120">
        <v>208.11457799999999</v>
      </c>
      <c r="AF26" s="120">
        <v>215.07908599999999</v>
      </c>
      <c r="AG26" s="120">
        <v>222.14692700000001</v>
      </c>
      <c r="AH26" s="120">
        <v>229.252014</v>
      </c>
      <c r="AI26" s="118">
        <v>5.0493000000000003E-2</v>
      </c>
    </row>
    <row r="27" spans="1:35" ht="45">
      <c r="A27" s="113" t="s">
        <v>2266</v>
      </c>
      <c r="B27" s="72" t="s">
        <v>112</v>
      </c>
      <c r="C27" s="117" t="s">
        <v>2267</v>
      </c>
      <c r="D27" s="120">
        <v>0.32976800000000001</v>
      </c>
      <c r="E27" s="120">
        <v>0.31661600000000001</v>
      </c>
      <c r="F27" s="120">
        <v>0.30368699999999998</v>
      </c>
      <c r="G27" s="120">
        <v>0.29261599999999999</v>
      </c>
      <c r="H27" s="120">
        <v>0.28093200000000002</v>
      </c>
      <c r="I27" s="120">
        <v>0.270262</v>
      </c>
      <c r="J27" s="120">
        <v>0.26036199999999998</v>
      </c>
      <c r="K27" s="120">
        <v>0.25090200000000001</v>
      </c>
      <c r="L27" s="120">
        <v>0.24257300000000001</v>
      </c>
      <c r="M27" s="120">
        <v>0.23480100000000001</v>
      </c>
      <c r="N27" s="120">
        <v>0.22855800000000001</v>
      </c>
      <c r="O27" s="120">
        <v>0.223413</v>
      </c>
      <c r="P27" s="120">
        <v>0.21914400000000001</v>
      </c>
      <c r="Q27" s="120">
        <v>0.21588199999999999</v>
      </c>
      <c r="R27" s="120">
        <v>0.21382899999999999</v>
      </c>
      <c r="S27" s="120">
        <v>0.212171</v>
      </c>
      <c r="T27" s="120">
        <v>0.21083199999999999</v>
      </c>
      <c r="U27" s="120">
        <v>0.20954500000000001</v>
      </c>
      <c r="V27" s="120">
        <v>0.20890700000000001</v>
      </c>
      <c r="W27" s="120">
        <v>0.20813799999999999</v>
      </c>
      <c r="X27" s="120">
        <v>0.20765500000000001</v>
      </c>
      <c r="Y27" s="120">
        <v>0.20732200000000001</v>
      </c>
      <c r="Z27" s="120">
        <v>0.20699000000000001</v>
      </c>
      <c r="AA27" s="120">
        <v>0.207594</v>
      </c>
      <c r="AB27" s="120">
        <v>0.20836099999999999</v>
      </c>
      <c r="AC27" s="120">
        <v>0.20919299999999999</v>
      </c>
      <c r="AD27" s="120">
        <v>0.20993700000000001</v>
      </c>
      <c r="AE27" s="120">
        <v>0.210621</v>
      </c>
      <c r="AF27" s="120">
        <v>0.21126600000000001</v>
      </c>
      <c r="AG27" s="120">
        <v>0.211783</v>
      </c>
      <c r="AH27" s="120">
        <v>0.212146</v>
      </c>
      <c r="AI27" s="118">
        <v>-1.4596E-2</v>
      </c>
    </row>
    <row r="28" spans="1:35" ht="45">
      <c r="A28" s="113" t="s">
        <v>2268</v>
      </c>
      <c r="B28" s="72" t="s">
        <v>112</v>
      </c>
      <c r="C28" s="117" t="s">
        <v>2269</v>
      </c>
      <c r="D28" s="120">
        <v>0.80171499999999996</v>
      </c>
      <c r="E28" s="120">
        <v>0.798539</v>
      </c>
      <c r="F28" s="120">
        <v>0.797462</v>
      </c>
      <c r="G28" s="120">
        <v>0.79705099999999995</v>
      </c>
      <c r="H28" s="120">
        <v>0.79238399999999998</v>
      </c>
      <c r="I28" s="120">
        <v>0.78822800000000004</v>
      </c>
      <c r="J28" s="120">
        <v>0.779497</v>
      </c>
      <c r="K28" s="120">
        <v>0.76863899999999996</v>
      </c>
      <c r="L28" s="120">
        <v>0.75770899999999997</v>
      </c>
      <c r="M28" s="120">
        <v>0.746641</v>
      </c>
      <c r="N28" s="120">
        <v>0.73666399999999999</v>
      </c>
      <c r="O28" s="120">
        <v>0.72809900000000005</v>
      </c>
      <c r="P28" s="120">
        <v>0.72053100000000003</v>
      </c>
      <c r="Q28" s="120">
        <v>0.71474199999999999</v>
      </c>
      <c r="R28" s="120">
        <v>0.71172100000000005</v>
      </c>
      <c r="S28" s="120">
        <v>0.70893200000000001</v>
      </c>
      <c r="T28" s="120">
        <v>0.70623899999999995</v>
      </c>
      <c r="U28" s="120">
        <v>0.70371600000000001</v>
      </c>
      <c r="V28" s="120">
        <v>0.70215799999999995</v>
      </c>
      <c r="W28" s="120">
        <v>0.70035599999999998</v>
      </c>
      <c r="X28" s="120">
        <v>0.69868699999999995</v>
      </c>
      <c r="Y28" s="120">
        <v>0.69745299999999999</v>
      </c>
      <c r="Z28" s="120">
        <v>0.69637499999999997</v>
      </c>
      <c r="AA28" s="120">
        <v>0.69680900000000001</v>
      </c>
      <c r="AB28" s="120">
        <v>0.69731900000000002</v>
      </c>
      <c r="AC28" s="120">
        <v>0.69892799999999999</v>
      </c>
      <c r="AD28" s="120">
        <v>0.70036900000000002</v>
      </c>
      <c r="AE28" s="120">
        <v>0.70160699999999998</v>
      </c>
      <c r="AF28" s="120">
        <v>0.70272500000000004</v>
      </c>
      <c r="AG28" s="120">
        <v>0.70324699999999996</v>
      </c>
      <c r="AH28" s="120">
        <v>0.70318000000000003</v>
      </c>
      <c r="AI28" s="118">
        <v>-4.3620000000000004E-3</v>
      </c>
    </row>
    <row r="29" spans="1:35" ht="30">
      <c r="A29" s="113" t="s">
        <v>2270</v>
      </c>
      <c r="B29" s="72" t="s">
        <v>260</v>
      </c>
      <c r="C29" s="117" t="s">
        <v>2271</v>
      </c>
      <c r="D29" s="120">
        <v>0.196051</v>
      </c>
      <c r="E29" s="120">
        <v>0.196322</v>
      </c>
      <c r="F29" s="120">
        <v>0.19813700000000001</v>
      </c>
      <c r="G29" s="120">
        <v>0.20103299999999999</v>
      </c>
      <c r="H29" s="120">
        <v>0.202852</v>
      </c>
      <c r="I29" s="120">
        <v>0.20541799999999999</v>
      </c>
      <c r="J29" s="120">
        <v>0.20837900000000001</v>
      </c>
      <c r="K29" s="120">
        <v>0.211557</v>
      </c>
      <c r="L29" s="120">
        <v>0.21523900000000001</v>
      </c>
      <c r="M29" s="120">
        <v>0.219307</v>
      </c>
      <c r="N29" s="120">
        <v>0.22369900000000001</v>
      </c>
      <c r="O29" s="120">
        <v>0.22842799999999999</v>
      </c>
      <c r="P29" s="120">
        <v>0.23328699999999999</v>
      </c>
      <c r="Q29" s="120">
        <v>0.23839399999999999</v>
      </c>
      <c r="R29" s="120">
        <v>0.24420900000000001</v>
      </c>
      <c r="S29" s="120">
        <v>0.249885</v>
      </c>
      <c r="T29" s="120">
        <v>0.25556499999999999</v>
      </c>
      <c r="U29" s="120">
        <v>0.26131199999999999</v>
      </c>
      <c r="V29" s="120">
        <v>0.26727000000000001</v>
      </c>
      <c r="W29" s="120">
        <v>0.27330399999999999</v>
      </c>
      <c r="X29" s="120">
        <v>0.279528</v>
      </c>
      <c r="Y29" s="120">
        <v>0.28586699999999998</v>
      </c>
      <c r="Z29" s="120">
        <v>0.29244500000000001</v>
      </c>
      <c r="AA29" s="120">
        <v>0.29933199999999999</v>
      </c>
      <c r="AB29" s="120">
        <v>0.30696099999999998</v>
      </c>
      <c r="AC29" s="120">
        <v>0.315025</v>
      </c>
      <c r="AD29" s="120">
        <v>0.32340000000000002</v>
      </c>
      <c r="AE29" s="120">
        <v>0.33201199999999997</v>
      </c>
      <c r="AF29" s="120">
        <v>0.341055</v>
      </c>
      <c r="AG29" s="120">
        <v>0.350354</v>
      </c>
      <c r="AH29" s="120">
        <v>0.359848</v>
      </c>
      <c r="AI29" s="118">
        <v>2.0449999999999999E-2</v>
      </c>
    </row>
    <row r="30" spans="1:35" ht="30">
      <c r="A30" s="113" t="s">
        <v>2272</v>
      </c>
      <c r="B30" s="72" t="s">
        <v>260</v>
      </c>
      <c r="C30" s="117" t="s">
        <v>2273</v>
      </c>
      <c r="D30" s="120">
        <v>0.75268299999999999</v>
      </c>
      <c r="E30" s="120">
        <v>0.71282999999999996</v>
      </c>
      <c r="F30" s="120">
        <v>0.67690799999999995</v>
      </c>
      <c r="G30" s="120">
        <v>0.64308699999999996</v>
      </c>
      <c r="H30" s="120">
        <v>0.60575800000000002</v>
      </c>
      <c r="I30" s="120">
        <v>0.57128500000000004</v>
      </c>
      <c r="J30" s="120">
        <v>0.53844700000000001</v>
      </c>
      <c r="K30" s="120">
        <v>0.50739299999999998</v>
      </c>
      <c r="L30" s="120">
        <v>0.47881299999999999</v>
      </c>
      <c r="M30" s="120">
        <v>0.452816</v>
      </c>
      <c r="N30" s="120">
        <v>0.42900500000000003</v>
      </c>
      <c r="O30" s="120">
        <v>0.40773199999999998</v>
      </c>
      <c r="P30" s="120">
        <v>0.38866299999999998</v>
      </c>
      <c r="Q30" s="120">
        <v>0.371832</v>
      </c>
      <c r="R30" s="120">
        <v>0.35966900000000002</v>
      </c>
      <c r="S30" s="120">
        <v>0.34825299999999998</v>
      </c>
      <c r="T30" s="120">
        <v>0.33881099999999997</v>
      </c>
      <c r="U30" s="120">
        <v>0.33114300000000002</v>
      </c>
      <c r="V30" s="120">
        <v>0.32517499999999999</v>
      </c>
      <c r="W30" s="120">
        <v>0.320017</v>
      </c>
      <c r="X30" s="120">
        <v>0.31595200000000001</v>
      </c>
      <c r="Y30" s="120">
        <v>0.31234499999999998</v>
      </c>
      <c r="Z30" s="120">
        <v>0.30834800000000001</v>
      </c>
      <c r="AA30" s="120">
        <v>0.308083</v>
      </c>
      <c r="AB30" s="120">
        <v>0.30826900000000002</v>
      </c>
      <c r="AC30" s="120">
        <v>0.30903599999999998</v>
      </c>
      <c r="AD30" s="120">
        <v>0.30966199999999999</v>
      </c>
      <c r="AE30" s="120">
        <v>0.31018000000000001</v>
      </c>
      <c r="AF30" s="120">
        <v>0.31064700000000001</v>
      </c>
      <c r="AG30" s="120">
        <v>0.31087399999999998</v>
      </c>
      <c r="AH30" s="120">
        <v>0.31085800000000002</v>
      </c>
      <c r="AI30" s="118">
        <v>-2.9047E-2</v>
      </c>
    </row>
    <row r="31" spans="1:35" ht="30">
      <c r="A31" s="113" t="s">
        <v>2274</v>
      </c>
      <c r="B31" s="72" t="s">
        <v>261</v>
      </c>
      <c r="C31" s="117" t="s">
        <v>2275</v>
      </c>
      <c r="D31" s="120">
        <v>0</v>
      </c>
      <c r="E31" s="120">
        <v>0</v>
      </c>
      <c r="F31" s="120">
        <v>0</v>
      </c>
      <c r="G31" s="120">
        <v>0</v>
      </c>
      <c r="H31" s="120">
        <v>0</v>
      </c>
      <c r="I31" s="120">
        <v>0</v>
      </c>
      <c r="J31" s="120">
        <v>0</v>
      </c>
      <c r="K31" s="120">
        <v>0</v>
      </c>
      <c r="L31" s="120">
        <v>0</v>
      </c>
      <c r="M31" s="120">
        <v>0</v>
      </c>
      <c r="N31" s="120">
        <v>0</v>
      </c>
      <c r="O31" s="120">
        <v>0</v>
      </c>
      <c r="P31" s="120">
        <v>0</v>
      </c>
      <c r="Q31" s="120">
        <v>0</v>
      </c>
      <c r="R31" s="120">
        <v>0</v>
      </c>
      <c r="S31" s="120">
        <v>0</v>
      </c>
      <c r="T31" s="120">
        <v>0</v>
      </c>
      <c r="U31" s="120">
        <v>0</v>
      </c>
      <c r="V31" s="120">
        <v>0</v>
      </c>
      <c r="W31" s="120">
        <v>0</v>
      </c>
      <c r="X31" s="120">
        <v>0</v>
      </c>
      <c r="Y31" s="120">
        <v>0</v>
      </c>
      <c r="Z31" s="120">
        <v>0</v>
      </c>
      <c r="AA31" s="120">
        <v>0</v>
      </c>
      <c r="AB31" s="120">
        <v>0</v>
      </c>
      <c r="AC31" s="120">
        <v>0</v>
      </c>
      <c r="AD31" s="120">
        <v>0</v>
      </c>
      <c r="AE31" s="120">
        <v>0</v>
      </c>
      <c r="AF31" s="120">
        <v>0</v>
      </c>
      <c r="AG31" s="120">
        <v>0</v>
      </c>
      <c r="AH31" s="120">
        <v>0</v>
      </c>
      <c r="AI31" s="118" t="s">
        <v>2263</v>
      </c>
    </row>
    <row r="32" spans="1:35" ht="30">
      <c r="A32" s="113" t="s">
        <v>2276</v>
      </c>
      <c r="B32" s="72" t="s">
        <v>261</v>
      </c>
      <c r="C32" s="117" t="s">
        <v>2277</v>
      </c>
      <c r="D32" s="120">
        <v>9.3510999999999997E-2</v>
      </c>
      <c r="E32" s="120">
        <v>9.8537E-2</v>
      </c>
      <c r="F32" s="120">
        <v>9.9324999999999997E-2</v>
      </c>
      <c r="G32" s="120">
        <v>0.100176</v>
      </c>
      <c r="H32" s="120">
        <v>0.100991</v>
      </c>
      <c r="I32" s="120">
        <v>0.10222000000000001</v>
      </c>
      <c r="J32" s="120">
        <v>0.103782</v>
      </c>
      <c r="K32" s="120">
        <v>0.105892</v>
      </c>
      <c r="L32" s="120">
        <v>0.10860599999999999</v>
      </c>
      <c r="M32" s="120">
        <v>0.111814</v>
      </c>
      <c r="N32" s="120">
        <v>0.115691</v>
      </c>
      <c r="O32" s="120">
        <v>0.11998200000000001</v>
      </c>
      <c r="P32" s="120">
        <v>0.12424300000000001</v>
      </c>
      <c r="Q32" s="120">
        <v>0.129077</v>
      </c>
      <c r="R32" s="120">
        <v>0.13431999999999999</v>
      </c>
      <c r="S32" s="120">
        <v>0.140733</v>
      </c>
      <c r="T32" s="120">
        <v>0.14815</v>
      </c>
      <c r="U32" s="120">
        <v>0.156726</v>
      </c>
      <c r="V32" s="120">
        <v>0.16585800000000001</v>
      </c>
      <c r="W32" s="120">
        <v>0.175648</v>
      </c>
      <c r="X32" s="120">
        <v>0.185889</v>
      </c>
      <c r="Y32" s="120">
        <v>0.19654199999999999</v>
      </c>
      <c r="Z32" s="120">
        <v>0.20791200000000001</v>
      </c>
      <c r="AA32" s="120">
        <v>0.21959799999999999</v>
      </c>
      <c r="AB32" s="120">
        <v>0.231351</v>
      </c>
      <c r="AC32" s="120">
        <v>0.24298900000000001</v>
      </c>
      <c r="AD32" s="120">
        <v>0.25451299999999999</v>
      </c>
      <c r="AE32" s="120">
        <v>0.26589400000000002</v>
      </c>
      <c r="AF32" s="120">
        <v>0.27711999999999998</v>
      </c>
      <c r="AG32" s="120">
        <v>0.288105</v>
      </c>
      <c r="AH32" s="120">
        <v>0.29875600000000002</v>
      </c>
      <c r="AI32" s="118">
        <v>3.9477999999999999E-2</v>
      </c>
    </row>
    <row r="34" spans="1:35" ht="48.75">
      <c r="A34" s="110"/>
      <c r="B34" s="147"/>
      <c r="C34" s="116" t="s">
        <v>2278</v>
      </c>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row>
    <row r="35" spans="1:35" ht="48.75">
      <c r="A35" s="113" t="s">
        <v>2279</v>
      </c>
      <c r="B35" s="150"/>
      <c r="C35" s="117" t="s">
        <v>2280</v>
      </c>
      <c r="D35" s="120">
        <v>2626.6779790000001</v>
      </c>
      <c r="E35" s="120">
        <v>2804.492432</v>
      </c>
      <c r="F35" s="120">
        <v>2858.8129880000001</v>
      </c>
      <c r="G35" s="120">
        <v>2917.110107</v>
      </c>
      <c r="H35" s="120">
        <v>2963.703857</v>
      </c>
      <c r="I35" s="120">
        <v>3002.0947270000001</v>
      </c>
      <c r="J35" s="120">
        <v>3034.3623050000001</v>
      </c>
      <c r="K35" s="120">
        <v>3061.0493160000001</v>
      </c>
      <c r="L35" s="120">
        <v>3084.9096679999998</v>
      </c>
      <c r="M35" s="120">
        <v>3103.0109859999998</v>
      </c>
      <c r="N35" s="120">
        <v>3120.6926269999999</v>
      </c>
      <c r="O35" s="120">
        <v>3136.2395019999999</v>
      </c>
      <c r="P35" s="120">
        <v>3150.9326169999999</v>
      </c>
      <c r="Q35" s="120">
        <v>3168.0808109999998</v>
      </c>
      <c r="R35" s="120">
        <v>3186.001953</v>
      </c>
      <c r="S35" s="120">
        <v>3203.6376949999999</v>
      </c>
      <c r="T35" s="120">
        <v>3219.326172</v>
      </c>
      <c r="U35" s="120">
        <v>3233.5512699999999</v>
      </c>
      <c r="V35" s="120">
        <v>3247.3491210000002</v>
      </c>
      <c r="W35" s="120">
        <v>3262.475586</v>
      </c>
      <c r="X35" s="120">
        <v>3278.1274410000001</v>
      </c>
      <c r="Y35" s="120">
        <v>3292.5410160000001</v>
      </c>
      <c r="Z35" s="120">
        <v>3308.7910160000001</v>
      </c>
      <c r="AA35" s="120">
        <v>3326.4328609999998</v>
      </c>
      <c r="AB35" s="120">
        <v>3344.1987300000001</v>
      </c>
      <c r="AC35" s="120">
        <v>3360.4956050000001</v>
      </c>
      <c r="AD35" s="120">
        <v>3376.7004390000002</v>
      </c>
      <c r="AE35" s="120">
        <v>3393.0124510000001</v>
      </c>
      <c r="AF35" s="120">
        <v>3410.226807</v>
      </c>
      <c r="AG35" s="120">
        <v>3428.3679200000001</v>
      </c>
      <c r="AH35" s="120">
        <v>3446.0715329999998</v>
      </c>
      <c r="AI35" s="118">
        <v>9.0919999999999994E-3</v>
      </c>
    </row>
    <row r="36" spans="1:35" ht="60.75">
      <c r="A36" s="113" t="s">
        <v>2281</v>
      </c>
      <c r="B36" s="150"/>
      <c r="C36" s="117" t="s">
        <v>2282</v>
      </c>
      <c r="D36" s="120">
        <v>11.752235000000001</v>
      </c>
      <c r="E36" s="120">
        <v>12.371751</v>
      </c>
      <c r="F36" s="120">
        <v>12.416418999999999</v>
      </c>
      <c r="G36" s="120">
        <v>12.492723</v>
      </c>
      <c r="H36" s="120">
        <v>12.561781999999999</v>
      </c>
      <c r="I36" s="120">
        <v>12.620739</v>
      </c>
      <c r="J36" s="120">
        <v>12.667642000000001</v>
      </c>
      <c r="K36" s="120">
        <v>12.699286000000001</v>
      </c>
      <c r="L36" s="120">
        <v>12.730366999999999</v>
      </c>
      <c r="M36" s="120">
        <v>12.752134</v>
      </c>
      <c r="N36" s="120">
        <v>12.767118</v>
      </c>
      <c r="O36" s="120">
        <v>12.766845</v>
      </c>
      <c r="P36" s="120">
        <v>12.755013</v>
      </c>
      <c r="Q36" s="120">
        <v>12.753024999999999</v>
      </c>
      <c r="R36" s="120">
        <v>12.753672999999999</v>
      </c>
      <c r="S36" s="120">
        <v>12.753947</v>
      </c>
      <c r="T36" s="120">
        <v>12.754689000000001</v>
      </c>
      <c r="U36" s="120">
        <v>12.753583000000001</v>
      </c>
      <c r="V36" s="120">
        <v>12.752378</v>
      </c>
      <c r="W36" s="120">
        <v>12.755045000000001</v>
      </c>
      <c r="X36" s="120">
        <v>12.755939</v>
      </c>
      <c r="Y36" s="120">
        <v>12.759231</v>
      </c>
      <c r="Z36" s="120">
        <v>12.766589</v>
      </c>
      <c r="AA36" s="120">
        <v>12.777604</v>
      </c>
      <c r="AB36" s="120">
        <v>12.789778</v>
      </c>
      <c r="AC36" s="120">
        <v>12.799441</v>
      </c>
      <c r="AD36" s="120">
        <v>12.810297</v>
      </c>
      <c r="AE36" s="120">
        <v>12.823852</v>
      </c>
      <c r="AF36" s="120">
        <v>12.840415999999999</v>
      </c>
      <c r="AG36" s="120">
        <v>12.859961999999999</v>
      </c>
      <c r="AH36" s="120">
        <v>12.87923</v>
      </c>
      <c r="AI36" s="118">
        <v>3.0569999999999998E-3</v>
      </c>
    </row>
    <row r="37" spans="1:35" ht="36.75">
      <c r="A37" s="113" t="s">
        <v>2283</v>
      </c>
      <c r="B37" s="150"/>
      <c r="C37" s="117" t="s">
        <v>2284</v>
      </c>
      <c r="D37" s="120">
        <v>223.50453200000001</v>
      </c>
      <c r="E37" s="120">
        <v>226.68516500000001</v>
      </c>
      <c r="F37" s="120">
        <v>230.24456799999999</v>
      </c>
      <c r="G37" s="120">
        <v>233.504761</v>
      </c>
      <c r="H37" s="120">
        <v>235.930206</v>
      </c>
      <c r="I37" s="120">
        <v>237.86996500000001</v>
      </c>
      <c r="J37" s="120">
        <v>239.536484</v>
      </c>
      <c r="K37" s="120">
        <v>241.04106100000001</v>
      </c>
      <c r="L37" s="120">
        <v>242.326843</v>
      </c>
      <c r="M37" s="120">
        <v>243.332672</v>
      </c>
      <c r="N37" s="120">
        <v>244.43202199999999</v>
      </c>
      <c r="O37" s="120">
        <v>245.65501399999999</v>
      </c>
      <c r="P37" s="120">
        <v>247.034851</v>
      </c>
      <c r="Q37" s="120">
        <v>248.41798399999999</v>
      </c>
      <c r="R37" s="120">
        <v>249.81054700000001</v>
      </c>
      <c r="S37" s="120">
        <v>251.187927</v>
      </c>
      <c r="T37" s="120">
        <v>252.403336</v>
      </c>
      <c r="U37" s="120">
        <v>253.54061899999999</v>
      </c>
      <c r="V37" s="120">
        <v>254.64656099999999</v>
      </c>
      <c r="W37" s="120">
        <v>255.779236</v>
      </c>
      <c r="X37" s="120">
        <v>256.98834199999999</v>
      </c>
      <c r="Y37" s="120">
        <v>258.05169699999999</v>
      </c>
      <c r="Z37" s="120">
        <v>259.17581200000001</v>
      </c>
      <c r="AA37" s="120">
        <v>260.33306900000002</v>
      </c>
      <c r="AB37" s="120">
        <v>261.474335</v>
      </c>
      <c r="AC37" s="120">
        <v>262.55017099999998</v>
      </c>
      <c r="AD37" s="120">
        <v>263.59268200000002</v>
      </c>
      <c r="AE37" s="120">
        <v>264.58605999999997</v>
      </c>
      <c r="AF37" s="120">
        <v>265.58538800000002</v>
      </c>
      <c r="AG37" s="120">
        <v>266.592377</v>
      </c>
      <c r="AH37" s="120">
        <v>267.56814600000001</v>
      </c>
      <c r="AI37" s="118">
        <v>6.0159999999999996E-3</v>
      </c>
    </row>
    <row r="39" spans="1:35" ht="24.75">
      <c r="A39" s="110"/>
      <c r="B39" s="147"/>
      <c r="C39" s="116" t="s">
        <v>2285</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row>
    <row r="40" spans="1:35" ht="60.75">
      <c r="A40" s="113" t="s">
        <v>2286</v>
      </c>
      <c r="B40" s="150"/>
      <c r="C40" s="117" t="s">
        <v>2287</v>
      </c>
      <c r="D40" s="121">
        <v>8.1115899999999996</v>
      </c>
      <c r="E40" s="121">
        <v>9.4299759999999999</v>
      </c>
      <c r="F40" s="121">
        <v>10.042482</v>
      </c>
      <c r="G40" s="121">
        <v>10.298002</v>
      </c>
      <c r="H40" s="121">
        <v>10.338252000000001</v>
      </c>
      <c r="I40" s="121">
        <v>10.506835000000001</v>
      </c>
      <c r="J40" s="121">
        <v>10.567594</v>
      </c>
      <c r="K40" s="121">
        <v>10.653772999999999</v>
      </c>
      <c r="L40" s="121">
        <v>10.984636</v>
      </c>
      <c r="M40" s="121">
        <v>11.150805</v>
      </c>
      <c r="N40" s="121">
        <v>11.711320000000001</v>
      </c>
      <c r="O40" s="121">
        <v>11.745362</v>
      </c>
      <c r="P40" s="121">
        <v>12.017154</v>
      </c>
      <c r="Q40" s="121">
        <v>12.113353</v>
      </c>
      <c r="R40" s="121">
        <v>12.267044</v>
      </c>
      <c r="S40" s="121">
        <v>12.377525</v>
      </c>
      <c r="T40" s="121">
        <v>12.506309999999999</v>
      </c>
      <c r="U40" s="121">
        <v>12.641845999999999</v>
      </c>
      <c r="V40" s="121">
        <v>12.81367</v>
      </c>
      <c r="W40" s="121">
        <v>12.825042</v>
      </c>
      <c r="X40" s="121">
        <v>13.048916</v>
      </c>
      <c r="Y40" s="121">
        <v>13.170731999999999</v>
      </c>
      <c r="Z40" s="121">
        <v>13.247019</v>
      </c>
      <c r="AA40" s="121">
        <v>13.322464999999999</v>
      </c>
      <c r="AB40" s="121">
        <v>13.351174</v>
      </c>
      <c r="AC40" s="121">
        <v>13.311038</v>
      </c>
      <c r="AD40" s="121">
        <v>13.488668000000001</v>
      </c>
      <c r="AE40" s="121">
        <v>13.522188999999999</v>
      </c>
      <c r="AF40" s="121">
        <v>13.596265000000001</v>
      </c>
      <c r="AG40" s="121">
        <v>13.580093</v>
      </c>
      <c r="AH40" s="121">
        <v>13.601267999999999</v>
      </c>
      <c r="AI40" s="118">
        <v>1.7378000000000001E-2</v>
      </c>
    </row>
    <row r="41" spans="1:35" ht="60.75">
      <c r="A41" s="113" t="s">
        <v>2288</v>
      </c>
      <c r="B41" s="150"/>
      <c r="C41" s="117" t="s">
        <v>2289</v>
      </c>
      <c r="D41" s="121">
        <v>23.882563000000001</v>
      </c>
      <c r="E41" s="121">
        <v>24.336769</v>
      </c>
      <c r="F41" s="121">
        <v>24.811533000000001</v>
      </c>
      <c r="G41" s="121">
        <v>25.290780999999999</v>
      </c>
      <c r="H41" s="121">
        <v>25.771509000000002</v>
      </c>
      <c r="I41" s="121">
        <v>26.251214999999998</v>
      </c>
      <c r="J41" s="121">
        <v>26.726845000000001</v>
      </c>
      <c r="K41" s="121">
        <v>27.177135</v>
      </c>
      <c r="L41" s="121">
        <v>27.605076</v>
      </c>
      <c r="M41" s="121">
        <v>28.008537</v>
      </c>
      <c r="N41" s="121">
        <v>28.390557999999999</v>
      </c>
      <c r="O41" s="121">
        <v>28.749071000000001</v>
      </c>
      <c r="P41" s="121">
        <v>29.088630999999999</v>
      </c>
      <c r="Q41" s="121">
        <v>29.404775999999998</v>
      </c>
      <c r="R41" s="121">
        <v>29.699622999999999</v>
      </c>
      <c r="S41" s="121">
        <v>29.974169</v>
      </c>
      <c r="T41" s="121">
        <v>30.229558999999998</v>
      </c>
      <c r="U41" s="121">
        <v>30.467116999999998</v>
      </c>
      <c r="V41" s="121">
        <v>30.688665</v>
      </c>
      <c r="W41" s="121">
        <v>30.892735999999999</v>
      </c>
      <c r="X41" s="121">
        <v>31.079414</v>
      </c>
      <c r="Y41" s="121">
        <v>31.253056999999998</v>
      </c>
      <c r="Z41" s="121">
        <v>31.412903</v>
      </c>
      <c r="AA41" s="121">
        <v>31.559822</v>
      </c>
      <c r="AB41" s="121">
        <v>31.694935000000001</v>
      </c>
      <c r="AC41" s="121">
        <v>31.822247999999998</v>
      </c>
      <c r="AD41" s="121">
        <v>31.942958999999998</v>
      </c>
      <c r="AE41" s="121">
        <v>32.056525999999998</v>
      </c>
      <c r="AF41" s="121">
        <v>32.164397999999998</v>
      </c>
      <c r="AG41" s="121">
        <v>32.265816000000001</v>
      </c>
      <c r="AH41" s="121">
        <v>32.361846999999997</v>
      </c>
      <c r="AI41" s="118">
        <v>1.0179000000000001E-2</v>
      </c>
    </row>
    <row r="42" spans="1:35" ht="60.75">
      <c r="A42" s="113" t="s">
        <v>2290</v>
      </c>
      <c r="B42" s="150"/>
      <c r="C42" s="117" t="s">
        <v>2291</v>
      </c>
      <c r="D42" s="121">
        <v>5.5618379999999998</v>
      </c>
      <c r="E42" s="121">
        <v>6.3390050000000002</v>
      </c>
      <c r="F42" s="121">
        <v>6.6166689999999999</v>
      </c>
      <c r="G42" s="121">
        <v>6.6505320000000001</v>
      </c>
      <c r="H42" s="121">
        <v>6.5468120000000001</v>
      </c>
      <c r="I42" s="121">
        <v>6.52942</v>
      </c>
      <c r="J42" s="121">
        <v>6.4505049999999997</v>
      </c>
      <c r="K42" s="121">
        <v>6.3983080000000001</v>
      </c>
      <c r="L42" s="121">
        <v>6.4981989999999996</v>
      </c>
      <c r="M42" s="121">
        <v>6.5045669999999998</v>
      </c>
      <c r="N42" s="121">
        <v>6.7427200000000003</v>
      </c>
      <c r="O42" s="121">
        <v>6.6807350000000003</v>
      </c>
      <c r="P42" s="121">
        <v>6.7584030000000004</v>
      </c>
      <c r="Q42" s="121">
        <v>6.741606</v>
      </c>
      <c r="R42" s="121">
        <v>6.761355</v>
      </c>
      <c r="S42" s="121">
        <v>6.7612759999999996</v>
      </c>
      <c r="T42" s="121">
        <v>6.7756160000000003</v>
      </c>
      <c r="U42" s="121">
        <v>6.7970360000000003</v>
      </c>
      <c r="V42" s="121">
        <v>6.841024</v>
      </c>
      <c r="W42" s="121">
        <v>6.802918</v>
      </c>
      <c r="X42" s="121">
        <v>6.8808040000000004</v>
      </c>
      <c r="Y42" s="121">
        <v>6.9071280000000002</v>
      </c>
      <c r="Z42" s="121">
        <v>6.9123830000000002</v>
      </c>
      <c r="AA42" s="121">
        <v>6.9197839999999999</v>
      </c>
      <c r="AB42" s="121">
        <v>6.9057029999999999</v>
      </c>
      <c r="AC42" s="121">
        <v>6.857812</v>
      </c>
      <c r="AD42" s="121">
        <v>6.9235800000000003</v>
      </c>
      <c r="AE42" s="121">
        <v>6.9165760000000001</v>
      </c>
      <c r="AF42" s="121">
        <v>6.9316190000000004</v>
      </c>
      <c r="AG42" s="121">
        <v>6.9021480000000004</v>
      </c>
      <c r="AH42" s="121">
        <v>6.8929689999999999</v>
      </c>
      <c r="AI42" s="118">
        <v>7.1780000000000004E-3</v>
      </c>
    </row>
    <row r="43" spans="1:35" ht="24.75">
      <c r="A43" s="113" t="s">
        <v>2292</v>
      </c>
      <c r="B43" s="150"/>
      <c r="C43" s="117" t="s">
        <v>2293</v>
      </c>
      <c r="D43" s="122">
        <v>0.82886300000000002</v>
      </c>
      <c r="E43" s="122">
        <v>0.83381799999999995</v>
      </c>
      <c r="F43" s="122">
        <v>0.83999800000000002</v>
      </c>
      <c r="G43" s="122">
        <v>0.84497699999999998</v>
      </c>
      <c r="H43" s="122">
        <v>0.84711800000000004</v>
      </c>
      <c r="I43" s="122">
        <v>0.84787000000000001</v>
      </c>
      <c r="J43" s="122">
        <v>0.84763599999999995</v>
      </c>
      <c r="K43" s="122">
        <v>0.84686799999999995</v>
      </c>
      <c r="L43" s="122">
        <v>0.84556799999999999</v>
      </c>
      <c r="M43" s="122">
        <v>0.84350800000000004</v>
      </c>
      <c r="N43" s="122">
        <v>0.84187599999999996</v>
      </c>
      <c r="O43" s="122">
        <v>0.84075599999999995</v>
      </c>
      <c r="P43" s="122">
        <v>0.84033100000000005</v>
      </c>
      <c r="Q43" s="122">
        <v>0.83989400000000003</v>
      </c>
      <c r="R43" s="122">
        <v>0.83947700000000003</v>
      </c>
      <c r="S43" s="122">
        <v>0.83911199999999997</v>
      </c>
      <c r="T43" s="122">
        <v>0.83829299999999995</v>
      </c>
      <c r="U43" s="122">
        <v>0.83731800000000001</v>
      </c>
      <c r="V43" s="122">
        <v>0.83634600000000003</v>
      </c>
      <c r="W43" s="122">
        <v>0.83557000000000003</v>
      </c>
      <c r="X43" s="122">
        <v>0.83514999999999995</v>
      </c>
      <c r="Y43" s="122">
        <v>0.83435999999999999</v>
      </c>
      <c r="Z43" s="122">
        <v>0.833866</v>
      </c>
      <c r="AA43" s="122">
        <v>0.83357099999999995</v>
      </c>
      <c r="AB43" s="122">
        <v>0.83331</v>
      </c>
      <c r="AC43" s="122">
        <v>0.83291899999999996</v>
      </c>
      <c r="AD43" s="122">
        <v>0.83248999999999995</v>
      </c>
      <c r="AE43" s="122">
        <v>0.83196899999999996</v>
      </c>
      <c r="AF43" s="122">
        <v>0.83152199999999998</v>
      </c>
      <c r="AG43" s="122">
        <v>0.83114100000000002</v>
      </c>
      <c r="AH43" s="122">
        <v>0.83069199999999999</v>
      </c>
      <c r="AI43" s="118">
        <v>7.2999999999999999E-5</v>
      </c>
    </row>
    <row r="44" spans="1:35" ht="15.75" thickBot="1">
      <c r="A44" s="110"/>
      <c r="B44" s="147"/>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row>
    <row r="45" spans="1:35">
      <c r="A45" s="110"/>
      <c r="B45" s="147"/>
      <c r="C45" s="109" t="s">
        <v>2294</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6"/>
    </row>
    <row r="46" spans="1:35">
      <c r="A46" s="110"/>
      <c r="B46" s="147"/>
      <c r="C46" s="119" t="s">
        <v>2295</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row>
    <row r="47" spans="1:35">
      <c r="A47" s="110"/>
      <c r="B47" s="147"/>
      <c r="C47" s="119" t="s">
        <v>2296</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row>
    <row r="48" spans="1:35">
      <c r="A48" s="110"/>
      <c r="B48" s="147"/>
      <c r="C48" s="119" t="s">
        <v>2297</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row>
    <row r="49" spans="3:3">
      <c r="C49" s="119" t="s">
        <v>2298</v>
      </c>
    </row>
    <row r="50" spans="3:3">
      <c r="C50" s="119" t="s">
        <v>2299</v>
      </c>
    </row>
    <row r="53" spans="3:3">
      <c r="C53" s="110"/>
    </row>
    <row r="54" spans="3:3">
      <c r="C54" s="110"/>
    </row>
    <row r="115" spans="3:35">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row>
    <row r="116" spans="3:35">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row>
    <row r="257" spans="3:35">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row>
    <row r="258" spans="3:35">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c r="AI258" s="128"/>
    </row>
    <row r="339" spans="3:35">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c r="AG339" s="110"/>
      <c r="AH339" s="110"/>
      <c r="AI339" s="110"/>
    </row>
    <row r="340" spans="3:35">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c r="AH340" s="128"/>
      <c r="AI340" s="128"/>
    </row>
    <row r="451" spans="3:35">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c r="AG451" s="110"/>
      <c r="AH451" s="110"/>
      <c r="AI451" s="110"/>
    </row>
    <row r="452" spans="3:35">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c r="AH452" s="128"/>
      <c r="AI452" s="128"/>
    </row>
    <row r="556" spans="3:35">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c r="AG556" s="110"/>
      <c r="AH556" s="110"/>
      <c r="AI556" s="110"/>
    </row>
    <row r="557" spans="3:35">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c r="AH557" s="128"/>
      <c r="AI557" s="128"/>
    </row>
    <row r="637" spans="3:35">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c r="AG637" s="110"/>
      <c r="AH637" s="110"/>
      <c r="AI637" s="110"/>
    </row>
    <row r="638" spans="3:35">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c r="AH638" s="128"/>
      <c r="AI638" s="128"/>
    </row>
    <row r="709" spans="3:35">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c r="AG709" s="110"/>
      <c r="AH709" s="110"/>
      <c r="AI709" s="110"/>
    </row>
    <row r="710" spans="3:35">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c r="AH710" s="128"/>
      <c r="AI710" s="128"/>
    </row>
    <row r="885" spans="3:35">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c r="AG885" s="110"/>
      <c r="AH885" s="110"/>
      <c r="AI885" s="110"/>
    </row>
    <row r="886" spans="3:35">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c r="AH886" s="128"/>
      <c r="AI886" s="128"/>
    </row>
    <row r="968" spans="3:35">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c r="AE968" s="110"/>
      <c r="AF968" s="110"/>
      <c r="AG968" s="110"/>
      <c r="AH968" s="110"/>
      <c r="AI968" s="110"/>
    </row>
    <row r="969" spans="3:35">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c r="AH969" s="128"/>
      <c r="AI969" s="128"/>
    </row>
    <row r="1070" spans="3:35">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c r="X1070" s="110"/>
      <c r="Y1070" s="110"/>
      <c r="Z1070" s="110"/>
      <c r="AA1070" s="110"/>
      <c r="AB1070" s="110"/>
      <c r="AC1070" s="110"/>
      <c r="AD1070" s="110"/>
      <c r="AE1070" s="110"/>
      <c r="AF1070" s="110"/>
      <c r="AG1070" s="110"/>
      <c r="AH1070" s="110"/>
      <c r="AI1070" s="110"/>
    </row>
    <row r="1071" spans="3:35">
      <c r="C1071" s="128"/>
      <c r="D1071" s="128"/>
      <c r="E1071" s="128"/>
      <c r="F1071" s="128"/>
      <c r="G1071" s="128"/>
      <c r="H1071" s="128"/>
      <c r="I1071" s="128"/>
      <c r="J1071" s="128"/>
      <c r="K1071" s="128"/>
      <c r="L1071" s="128"/>
      <c r="M1071" s="128"/>
      <c r="N1071" s="128"/>
      <c r="O1071" s="128"/>
      <c r="P1071" s="128"/>
      <c r="Q1071" s="128"/>
      <c r="R1071" s="128"/>
      <c r="S1071" s="128"/>
      <c r="T1071" s="128"/>
      <c r="U1071" s="128"/>
      <c r="V1071" s="128"/>
      <c r="W1071" s="128"/>
      <c r="X1071" s="128"/>
      <c r="Y1071" s="128"/>
      <c r="Z1071" s="128"/>
      <c r="AA1071" s="128"/>
      <c r="AB1071" s="128"/>
      <c r="AC1071" s="128"/>
      <c r="AD1071" s="128"/>
      <c r="AE1071" s="128"/>
      <c r="AF1071" s="128"/>
      <c r="AG1071" s="128"/>
      <c r="AH1071" s="128"/>
      <c r="AI1071" s="128"/>
    </row>
    <row r="1169" spans="3:35">
      <c r="C1169" s="128"/>
      <c r="D1169" s="128"/>
      <c r="E1169" s="128"/>
      <c r="F1169" s="128"/>
      <c r="G1169" s="128"/>
      <c r="H1169" s="128"/>
      <c r="I1169" s="128"/>
      <c r="J1169" s="128"/>
      <c r="K1169" s="128"/>
      <c r="L1169" s="128"/>
      <c r="M1169" s="128"/>
      <c r="N1169" s="128"/>
      <c r="O1169" s="128"/>
      <c r="P1169" s="128"/>
      <c r="Q1169" s="128"/>
      <c r="R1169" s="128"/>
      <c r="S1169" s="128"/>
      <c r="T1169" s="128"/>
      <c r="U1169" s="128"/>
      <c r="V1169" s="128"/>
      <c r="W1169" s="128"/>
      <c r="X1169" s="128"/>
      <c r="Y1169" s="128"/>
      <c r="Z1169" s="128"/>
      <c r="AA1169" s="128"/>
      <c r="AB1169" s="128"/>
      <c r="AC1169" s="128"/>
      <c r="AD1169" s="128"/>
      <c r="AE1169" s="128"/>
      <c r="AF1169" s="128"/>
      <c r="AG1169" s="128"/>
      <c r="AH1169" s="128"/>
      <c r="AI1169" s="128"/>
    </row>
    <row r="1268" spans="3:35">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c r="X1268" s="110"/>
      <c r="Y1268" s="110"/>
      <c r="Z1268" s="110"/>
      <c r="AA1268" s="110"/>
      <c r="AB1268" s="110"/>
      <c r="AC1268" s="110"/>
      <c r="AD1268" s="110"/>
      <c r="AE1268" s="110"/>
      <c r="AF1268" s="110"/>
      <c r="AG1268" s="110"/>
      <c r="AH1268" s="110"/>
      <c r="AI1268" s="110"/>
    </row>
    <row r="1269" spans="3:35">
      <c r="C1269" s="128"/>
      <c r="D1269" s="128"/>
      <c r="E1269" s="128"/>
      <c r="F1269" s="128"/>
      <c r="G1269" s="128"/>
      <c r="H1269" s="128"/>
      <c r="I1269" s="128"/>
      <c r="J1269" s="128"/>
      <c r="K1269" s="128"/>
      <c r="L1269" s="128"/>
      <c r="M1269" s="128"/>
      <c r="N1269" s="128"/>
      <c r="O1269" s="128"/>
      <c r="P1269" s="128"/>
      <c r="Q1269" s="128"/>
      <c r="R1269" s="128"/>
      <c r="S1269" s="128"/>
      <c r="T1269" s="128"/>
      <c r="U1269" s="128"/>
      <c r="V1269" s="128"/>
      <c r="W1269" s="128"/>
      <c r="X1269" s="128"/>
      <c r="Y1269" s="128"/>
      <c r="Z1269" s="128"/>
      <c r="AA1269" s="128"/>
      <c r="AB1269" s="128"/>
      <c r="AC1269" s="128"/>
      <c r="AD1269" s="128"/>
      <c r="AE1269" s="128"/>
      <c r="AF1269" s="128"/>
      <c r="AG1269" s="128"/>
      <c r="AH1269" s="128"/>
      <c r="AI1269" s="128"/>
    </row>
    <row r="1494" spans="3:35">
      <c r="C1494" s="110"/>
      <c r="D1494" s="110"/>
      <c r="E1494" s="110"/>
      <c r="F1494" s="110"/>
      <c r="G1494" s="110"/>
      <c r="H1494" s="110"/>
      <c r="I1494" s="110"/>
      <c r="J1494" s="110"/>
      <c r="K1494" s="110"/>
      <c r="L1494" s="110"/>
      <c r="M1494" s="110"/>
      <c r="N1494" s="110"/>
      <c r="O1494" s="110"/>
      <c r="P1494" s="110"/>
      <c r="Q1494" s="110"/>
      <c r="R1494" s="110"/>
      <c r="S1494" s="110"/>
      <c r="T1494" s="110"/>
      <c r="U1494" s="110"/>
      <c r="V1494" s="110"/>
      <c r="W1494" s="110"/>
      <c r="X1494" s="110"/>
      <c r="Y1494" s="110"/>
      <c r="Z1494" s="110"/>
      <c r="AA1494" s="110"/>
      <c r="AB1494" s="110"/>
      <c r="AC1494" s="110"/>
      <c r="AD1494" s="110"/>
      <c r="AE1494" s="110"/>
      <c r="AF1494" s="110"/>
      <c r="AG1494" s="110"/>
      <c r="AH1494" s="110"/>
      <c r="AI1494" s="110"/>
    </row>
    <row r="1495" spans="3:35">
      <c r="C1495" s="128"/>
      <c r="D1495" s="128"/>
      <c r="E1495" s="128"/>
      <c r="F1495" s="128"/>
      <c r="G1495" s="128"/>
      <c r="H1495" s="128"/>
      <c r="I1495" s="128"/>
      <c r="J1495" s="128"/>
      <c r="K1495" s="128"/>
      <c r="L1495" s="128"/>
      <c r="M1495" s="128"/>
      <c r="N1495" s="128"/>
      <c r="O1495" s="128"/>
      <c r="P1495" s="128"/>
      <c r="Q1495" s="128"/>
      <c r="R1495" s="128"/>
      <c r="S1495" s="128"/>
      <c r="T1495" s="128"/>
      <c r="U1495" s="128"/>
      <c r="V1495" s="128"/>
      <c r="W1495" s="128"/>
      <c r="X1495" s="128"/>
      <c r="Y1495" s="128"/>
      <c r="Z1495" s="128"/>
      <c r="AA1495" s="128"/>
      <c r="AB1495" s="128"/>
      <c r="AC1495" s="128"/>
      <c r="AD1495" s="128"/>
      <c r="AE1495" s="128"/>
      <c r="AF1495" s="128"/>
      <c r="AG1495" s="128"/>
      <c r="AH1495" s="128"/>
      <c r="AI1495" s="128"/>
    </row>
    <row r="1713" spans="3:35">
      <c r="C1713" s="128"/>
      <c r="D1713" s="128"/>
      <c r="E1713" s="128"/>
      <c r="F1713" s="128"/>
      <c r="G1713" s="128"/>
      <c r="H1713" s="128"/>
      <c r="I1713" s="128"/>
      <c r="J1713" s="128"/>
      <c r="K1713" s="128"/>
      <c r="L1713" s="128"/>
      <c r="M1713" s="128"/>
      <c r="N1713" s="128"/>
      <c r="O1713" s="128"/>
      <c r="P1713" s="128"/>
      <c r="Q1713" s="128"/>
      <c r="R1713" s="128"/>
      <c r="S1713" s="128"/>
      <c r="T1713" s="128"/>
      <c r="U1713" s="128"/>
      <c r="V1713" s="128"/>
      <c r="W1713" s="128"/>
      <c r="X1713" s="128"/>
      <c r="Y1713" s="128"/>
      <c r="Z1713" s="128"/>
      <c r="AA1713" s="128"/>
      <c r="AB1713" s="128"/>
      <c r="AC1713" s="128"/>
      <c r="AD1713" s="128"/>
      <c r="AE1713" s="128"/>
      <c r="AF1713" s="128"/>
      <c r="AG1713" s="128"/>
      <c r="AH1713" s="128"/>
      <c r="AI1713" s="128"/>
    </row>
    <row r="1728" spans="3:35">
      <c r="C1728" s="110"/>
      <c r="D1728" s="110"/>
      <c r="E1728" s="110"/>
      <c r="F1728" s="110"/>
      <c r="G1728" s="110"/>
      <c r="H1728" s="110"/>
      <c r="I1728" s="110"/>
      <c r="J1728" s="110"/>
      <c r="K1728" s="110"/>
      <c r="L1728" s="110"/>
      <c r="M1728" s="110"/>
      <c r="N1728" s="110"/>
      <c r="O1728" s="110"/>
      <c r="P1728" s="110"/>
      <c r="Q1728" s="110"/>
      <c r="R1728" s="110"/>
      <c r="S1728" s="110"/>
      <c r="T1728" s="110"/>
      <c r="U1728" s="110"/>
      <c r="V1728" s="110"/>
      <c r="W1728" s="110"/>
      <c r="X1728" s="110"/>
      <c r="Y1728" s="110"/>
      <c r="Z1728" s="110"/>
      <c r="AA1728" s="110"/>
      <c r="AB1728" s="110"/>
      <c r="AC1728" s="110"/>
      <c r="AD1728" s="110"/>
      <c r="AE1728" s="110"/>
      <c r="AF1728" s="110"/>
      <c r="AG1728" s="110"/>
      <c r="AH1728" s="110"/>
      <c r="AI1728" s="110"/>
    </row>
    <row r="1989" spans="3:35">
      <c r="C1989" s="110"/>
      <c r="D1989" s="110"/>
      <c r="E1989" s="110"/>
      <c r="F1989" s="110"/>
      <c r="G1989" s="110"/>
      <c r="H1989" s="110"/>
      <c r="I1989" s="110"/>
      <c r="J1989" s="110"/>
      <c r="K1989" s="110"/>
      <c r="L1989" s="110"/>
      <c r="M1989" s="110"/>
      <c r="N1989" s="110"/>
      <c r="O1989" s="110"/>
      <c r="P1989" s="110"/>
      <c r="Q1989" s="110"/>
      <c r="R1989" s="110"/>
      <c r="S1989" s="110"/>
      <c r="T1989" s="110"/>
      <c r="U1989" s="110"/>
      <c r="V1989" s="110"/>
      <c r="W1989" s="110"/>
      <c r="X1989" s="110"/>
      <c r="Y1989" s="110"/>
      <c r="Z1989" s="110"/>
      <c r="AA1989" s="110"/>
      <c r="AB1989" s="110"/>
      <c r="AC1989" s="110"/>
      <c r="AD1989" s="110"/>
      <c r="AE1989" s="110"/>
      <c r="AF1989" s="110"/>
      <c r="AG1989" s="110"/>
      <c r="AH1989" s="110"/>
      <c r="AI1989" s="110"/>
    </row>
    <row r="1990" spans="3:35">
      <c r="C1990" s="128"/>
      <c r="D1990" s="128"/>
      <c r="E1990" s="128"/>
      <c r="F1990" s="128"/>
      <c r="G1990" s="128"/>
      <c r="H1990" s="128"/>
      <c r="I1990" s="128"/>
      <c r="J1990" s="128"/>
      <c r="K1990" s="128"/>
      <c r="L1990" s="128"/>
      <c r="M1990" s="128"/>
      <c r="N1990" s="128"/>
      <c r="O1990" s="128"/>
      <c r="P1990" s="128"/>
      <c r="Q1990" s="128"/>
      <c r="R1990" s="128"/>
      <c r="S1990" s="128"/>
      <c r="T1990" s="128"/>
      <c r="U1990" s="128"/>
      <c r="V1990" s="128"/>
      <c r="W1990" s="128"/>
      <c r="X1990" s="128"/>
      <c r="Y1990" s="128"/>
      <c r="Z1990" s="128"/>
      <c r="AA1990" s="128"/>
      <c r="AB1990" s="128"/>
      <c r="AC1990" s="128"/>
      <c r="AD1990" s="128"/>
      <c r="AE1990" s="128"/>
      <c r="AF1990" s="128"/>
      <c r="AG1990" s="128"/>
      <c r="AH1990" s="128"/>
      <c r="AI1990" s="128"/>
    </row>
    <row r="2324" spans="3:35">
      <c r="C2324" s="110"/>
      <c r="D2324" s="110"/>
      <c r="E2324" s="110"/>
      <c r="F2324" s="110"/>
      <c r="G2324" s="110"/>
      <c r="H2324" s="110"/>
      <c r="I2324" s="110"/>
      <c r="J2324" s="110"/>
      <c r="K2324" s="110"/>
      <c r="L2324" s="110"/>
      <c r="M2324" s="110"/>
      <c r="N2324" s="110"/>
      <c r="O2324" s="110"/>
      <c r="P2324" s="110"/>
      <c r="Q2324" s="110"/>
      <c r="R2324" s="110"/>
      <c r="S2324" s="110"/>
      <c r="T2324" s="110"/>
      <c r="U2324" s="110"/>
      <c r="V2324" s="110"/>
      <c r="W2324" s="110"/>
      <c r="X2324" s="110"/>
      <c r="Y2324" s="110"/>
      <c r="Z2324" s="110"/>
      <c r="AA2324" s="110"/>
      <c r="AB2324" s="110"/>
      <c r="AC2324" s="110"/>
      <c r="AD2324" s="110"/>
      <c r="AE2324" s="110"/>
      <c r="AF2324" s="110"/>
      <c r="AG2324" s="110"/>
      <c r="AH2324" s="110"/>
      <c r="AI2324" s="110"/>
    </row>
    <row r="2325" spans="3:35">
      <c r="C2325" s="128"/>
      <c r="D2325" s="128"/>
      <c r="E2325" s="128"/>
      <c r="F2325" s="128"/>
      <c r="G2325" s="128"/>
      <c r="H2325" s="128"/>
      <c r="I2325" s="128"/>
      <c r="J2325" s="128"/>
      <c r="K2325" s="128"/>
      <c r="L2325" s="128"/>
      <c r="M2325" s="128"/>
      <c r="N2325" s="128"/>
      <c r="O2325" s="128"/>
      <c r="P2325" s="128"/>
      <c r="Q2325" s="128"/>
      <c r="R2325" s="128"/>
      <c r="S2325" s="128"/>
      <c r="T2325" s="128"/>
      <c r="U2325" s="128"/>
      <c r="V2325" s="128"/>
      <c r="W2325" s="128"/>
      <c r="X2325" s="128"/>
      <c r="Y2325" s="128"/>
      <c r="Z2325" s="128"/>
      <c r="AA2325" s="128"/>
      <c r="AB2325" s="128"/>
      <c r="AC2325" s="128"/>
      <c r="AD2325" s="128"/>
      <c r="AE2325" s="128"/>
      <c r="AF2325" s="128"/>
      <c r="AG2325" s="128"/>
      <c r="AH2325" s="128"/>
      <c r="AI2325" s="128"/>
    </row>
    <row r="2644" spans="3:35">
      <c r="C2644" s="110"/>
      <c r="D2644" s="110"/>
      <c r="E2644" s="110"/>
      <c r="F2644" s="110"/>
      <c r="G2644" s="110"/>
      <c r="H2644" s="110"/>
      <c r="I2644" s="110"/>
      <c r="J2644" s="110"/>
      <c r="K2644" s="110"/>
      <c r="L2644" s="110"/>
      <c r="M2644" s="110"/>
      <c r="N2644" s="110"/>
      <c r="O2644" s="110"/>
      <c r="P2644" s="110"/>
      <c r="Q2644" s="110"/>
      <c r="R2644" s="110"/>
      <c r="S2644" s="110"/>
      <c r="T2644" s="110"/>
      <c r="U2644" s="110"/>
      <c r="V2644" s="110"/>
      <c r="W2644" s="110"/>
      <c r="X2644" s="110"/>
      <c r="Y2644" s="110"/>
      <c r="Z2644" s="110"/>
      <c r="AA2644" s="110"/>
      <c r="AB2644" s="110"/>
      <c r="AC2644" s="110"/>
      <c r="AD2644" s="110"/>
      <c r="AE2644" s="110"/>
      <c r="AF2644" s="110"/>
      <c r="AG2644" s="110"/>
      <c r="AH2644" s="110"/>
      <c r="AI2644" s="110"/>
    </row>
    <row r="2645" spans="3:35">
      <c r="C2645" s="128"/>
      <c r="D2645" s="128"/>
      <c r="E2645" s="128"/>
      <c r="F2645" s="128"/>
      <c r="G2645" s="128"/>
      <c r="H2645" s="128"/>
      <c r="I2645" s="128"/>
      <c r="J2645" s="128"/>
      <c r="K2645" s="128"/>
      <c r="L2645" s="128"/>
      <c r="M2645" s="128"/>
      <c r="N2645" s="128"/>
      <c r="O2645" s="128"/>
      <c r="P2645" s="128"/>
      <c r="Q2645" s="128"/>
      <c r="R2645" s="128"/>
      <c r="S2645" s="128"/>
      <c r="T2645" s="128"/>
      <c r="U2645" s="128"/>
      <c r="V2645" s="128"/>
      <c r="W2645" s="128"/>
      <c r="X2645" s="128"/>
      <c r="Y2645" s="128"/>
      <c r="Z2645" s="128"/>
      <c r="AA2645" s="128"/>
      <c r="AB2645" s="128"/>
      <c r="AC2645" s="128"/>
      <c r="AD2645" s="128"/>
      <c r="AE2645" s="128"/>
      <c r="AF2645" s="128"/>
      <c r="AG2645" s="128"/>
      <c r="AH2645" s="128"/>
      <c r="AI2645" s="128"/>
    </row>
    <row r="2970" spans="3:35">
      <c r="C2970" s="110"/>
      <c r="D2970" s="110"/>
      <c r="E2970" s="110"/>
      <c r="F2970" s="110"/>
      <c r="G2970" s="110"/>
      <c r="H2970" s="110"/>
      <c r="I2970" s="110"/>
      <c r="J2970" s="110"/>
      <c r="K2970" s="110"/>
      <c r="L2970" s="110"/>
      <c r="M2970" s="110"/>
      <c r="N2970" s="110"/>
      <c r="O2970" s="110"/>
      <c r="P2970" s="110"/>
      <c r="Q2970" s="110"/>
      <c r="R2970" s="110"/>
      <c r="S2970" s="110"/>
      <c r="T2970" s="110"/>
      <c r="U2970" s="110"/>
      <c r="V2970" s="110"/>
      <c r="W2970" s="110"/>
      <c r="X2970" s="110"/>
      <c r="Y2970" s="110"/>
      <c r="Z2970" s="110"/>
      <c r="AA2970" s="110"/>
      <c r="AB2970" s="110"/>
      <c r="AC2970" s="110"/>
      <c r="AD2970" s="110"/>
      <c r="AE2970" s="110"/>
      <c r="AF2970" s="110"/>
      <c r="AG2970" s="110"/>
      <c r="AH2970" s="110"/>
      <c r="AI2970" s="110"/>
    </row>
    <row r="2971" spans="3:35">
      <c r="C2971" s="128"/>
      <c r="D2971" s="128"/>
      <c r="E2971" s="128"/>
      <c r="F2971" s="128"/>
      <c r="G2971" s="128"/>
      <c r="H2971" s="128"/>
      <c r="I2971" s="128"/>
      <c r="J2971" s="128"/>
      <c r="K2971" s="128"/>
      <c r="L2971" s="128"/>
      <c r="M2971" s="128"/>
      <c r="N2971" s="128"/>
      <c r="O2971" s="128"/>
      <c r="P2971" s="128"/>
      <c r="Q2971" s="128"/>
      <c r="R2971" s="128"/>
      <c r="S2971" s="128"/>
      <c r="T2971" s="128"/>
      <c r="U2971" s="128"/>
      <c r="V2971" s="128"/>
      <c r="W2971" s="128"/>
      <c r="X2971" s="128"/>
      <c r="Y2971" s="128"/>
      <c r="Z2971" s="128"/>
      <c r="AA2971" s="128"/>
      <c r="AB2971" s="128"/>
      <c r="AC2971" s="128"/>
      <c r="AD2971" s="128"/>
      <c r="AE2971" s="128"/>
      <c r="AF2971" s="128"/>
      <c r="AG2971" s="128"/>
      <c r="AH2971" s="128"/>
      <c r="AI2971" s="128"/>
    </row>
    <row r="3292" spans="3:35">
      <c r="C3292" s="110"/>
      <c r="D3292" s="110"/>
      <c r="E3292" s="110"/>
      <c r="F3292" s="110"/>
      <c r="G3292" s="110"/>
      <c r="H3292" s="110"/>
      <c r="I3292" s="110"/>
      <c r="J3292" s="110"/>
      <c r="K3292" s="110"/>
      <c r="L3292" s="110"/>
      <c r="M3292" s="110"/>
      <c r="N3292" s="110"/>
      <c r="O3292" s="110"/>
      <c r="P3292" s="110"/>
      <c r="Q3292" s="110"/>
      <c r="R3292" s="110"/>
      <c r="S3292" s="110"/>
      <c r="T3292" s="110"/>
      <c r="U3292" s="110"/>
      <c r="V3292" s="110"/>
      <c r="W3292" s="110"/>
      <c r="X3292" s="110"/>
      <c r="Y3292" s="110"/>
      <c r="Z3292" s="110"/>
      <c r="AA3292" s="110"/>
      <c r="AB3292" s="110"/>
      <c r="AC3292" s="110"/>
      <c r="AD3292" s="110"/>
      <c r="AE3292" s="110"/>
      <c r="AF3292" s="110"/>
      <c r="AG3292" s="110"/>
      <c r="AH3292" s="110"/>
      <c r="AI3292" s="110"/>
    </row>
    <row r="3293" spans="3:35">
      <c r="C3293" s="128"/>
      <c r="D3293" s="128"/>
      <c r="E3293" s="128"/>
      <c r="F3293" s="128"/>
      <c r="G3293" s="128"/>
      <c r="H3293" s="128"/>
      <c r="I3293" s="128"/>
      <c r="J3293" s="128"/>
      <c r="K3293" s="128"/>
      <c r="L3293" s="128"/>
      <c r="M3293" s="128"/>
      <c r="N3293" s="128"/>
      <c r="O3293" s="128"/>
      <c r="P3293" s="128"/>
      <c r="Q3293" s="128"/>
      <c r="R3293" s="128"/>
      <c r="S3293" s="128"/>
      <c r="T3293" s="128"/>
      <c r="U3293" s="128"/>
      <c r="V3293" s="128"/>
      <c r="W3293" s="128"/>
      <c r="X3293" s="128"/>
      <c r="Y3293" s="128"/>
      <c r="Z3293" s="128"/>
      <c r="AA3293" s="128"/>
      <c r="AB3293" s="128"/>
      <c r="AC3293" s="128"/>
      <c r="AD3293" s="128"/>
      <c r="AE3293" s="128"/>
      <c r="AF3293" s="128"/>
      <c r="AG3293" s="128"/>
      <c r="AH3293" s="128"/>
      <c r="AI3293" s="128"/>
    </row>
    <row r="3401" spans="3:35">
      <c r="C3401" s="110"/>
      <c r="D3401" s="110"/>
      <c r="E3401" s="110"/>
      <c r="F3401" s="110"/>
      <c r="G3401" s="110"/>
      <c r="H3401" s="110"/>
      <c r="I3401" s="110"/>
      <c r="J3401" s="110"/>
      <c r="K3401" s="110"/>
      <c r="L3401" s="110"/>
      <c r="M3401" s="110"/>
      <c r="N3401" s="110"/>
      <c r="O3401" s="110"/>
      <c r="P3401" s="110"/>
      <c r="Q3401" s="110"/>
      <c r="R3401" s="110"/>
      <c r="S3401" s="110"/>
      <c r="T3401" s="110"/>
      <c r="U3401" s="110"/>
      <c r="V3401" s="110"/>
      <c r="W3401" s="110"/>
      <c r="X3401" s="110"/>
      <c r="Y3401" s="110"/>
      <c r="Z3401" s="110"/>
      <c r="AA3401" s="110"/>
      <c r="AB3401" s="110"/>
      <c r="AC3401" s="110"/>
      <c r="AD3401" s="110"/>
      <c r="AE3401" s="110"/>
      <c r="AF3401" s="110"/>
      <c r="AG3401" s="110"/>
      <c r="AH3401" s="110"/>
      <c r="AI3401" s="110"/>
    </row>
    <row r="3402" spans="3:35">
      <c r="C3402" s="128"/>
      <c r="D3402" s="128"/>
      <c r="E3402" s="128"/>
      <c r="F3402" s="128"/>
      <c r="G3402" s="128"/>
      <c r="H3402" s="128"/>
      <c r="I3402" s="128"/>
      <c r="J3402" s="128"/>
      <c r="K3402" s="128"/>
      <c r="L3402" s="128"/>
      <c r="M3402" s="128"/>
      <c r="N3402" s="128"/>
      <c r="O3402" s="128"/>
      <c r="P3402" s="128"/>
      <c r="Q3402" s="128"/>
      <c r="R3402" s="128"/>
      <c r="S3402" s="128"/>
      <c r="T3402" s="128"/>
      <c r="U3402" s="128"/>
      <c r="V3402" s="128"/>
      <c r="W3402" s="128"/>
      <c r="X3402" s="128"/>
      <c r="Y3402" s="128"/>
      <c r="Z3402" s="128"/>
      <c r="AA3402" s="128"/>
      <c r="AB3402" s="128"/>
      <c r="AC3402" s="128"/>
      <c r="AD3402" s="128"/>
      <c r="AE3402" s="128"/>
      <c r="AF3402" s="128"/>
      <c r="AG3402" s="128"/>
      <c r="AH3402" s="128"/>
      <c r="AI3402" s="128"/>
    </row>
    <row r="3526" spans="3:35">
      <c r="C3526" s="110"/>
      <c r="D3526" s="110"/>
      <c r="E3526" s="110"/>
      <c r="F3526" s="110"/>
      <c r="G3526" s="110"/>
      <c r="H3526" s="110"/>
      <c r="I3526" s="110"/>
      <c r="J3526" s="110"/>
      <c r="K3526" s="110"/>
      <c r="L3526" s="110"/>
      <c r="M3526" s="110"/>
      <c r="N3526" s="110"/>
      <c r="O3526" s="110"/>
      <c r="P3526" s="110"/>
      <c r="Q3526" s="110"/>
      <c r="R3526" s="110"/>
      <c r="S3526" s="110"/>
      <c r="T3526" s="110"/>
      <c r="U3526" s="110"/>
      <c r="V3526" s="110"/>
      <c r="W3526" s="110"/>
      <c r="X3526" s="110"/>
      <c r="Y3526" s="110"/>
      <c r="Z3526" s="110"/>
      <c r="AA3526" s="110"/>
      <c r="AB3526" s="110"/>
      <c r="AC3526" s="110"/>
      <c r="AD3526" s="110"/>
      <c r="AE3526" s="110"/>
      <c r="AF3526" s="110"/>
      <c r="AG3526" s="110"/>
      <c r="AH3526" s="110"/>
      <c r="AI3526" s="110"/>
    </row>
    <row r="3527" spans="3:35">
      <c r="C3527" s="128"/>
      <c r="D3527" s="128"/>
      <c r="E3527" s="128"/>
      <c r="F3527" s="128"/>
      <c r="G3527" s="128"/>
      <c r="H3527" s="128"/>
      <c r="I3527" s="128"/>
      <c r="J3527" s="128"/>
      <c r="K3527" s="128"/>
      <c r="L3527" s="128"/>
      <c r="M3527" s="128"/>
      <c r="N3527" s="128"/>
      <c r="O3527" s="128"/>
      <c r="P3527" s="128"/>
      <c r="Q3527" s="128"/>
      <c r="R3527" s="128"/>
      <c r="S3527" s="128"/>
      <c r="T3527" s="128"/>
      <c r="U3527" s="128"/>
      <c r="V3527" s="128"/>
      <c r="W3527" s="128"/>
      <c r="X3527" s="128"/>
      <c r="Y3527" s="128"/>
      <c r="Z3527" s="128"/>
      <c r="AA3527" s="128"/>
      <c r="AB3527" s="128"/>
      <c r="AC3527" s="128"/>
      <c r="AD3527" s="128"/>
      <c r="AE3527" s="128"/>
      <c r="AF3527" s="128"/>
      <c r="AG3527" s="128"/>
      <c r="AH3527" s="128"/>
      <c r="AI3527" s="128"/>
    </row>
    <row r="3651" spans="3:35">
      <c r="C3651" s="110"/>
      <c r="D3651" s="110"/>
      <c r="E3651" s="110"/>
      <c r="F3651" s="110"/>
      <c r="G3651" s="110"/>
      <c r="H3651" s="110"/>
      <c r="I3651" s="110"/>
      <c r="J3651" s="110"/>
      <c r="K3651" s="110"/>
      <c r="L3651" s="110"/>
      <c r="M3651" s="110"/>
      <c r="N3651" s="110"/>
      <c r="O3651" s="110"/>
      <c r="P3651" s="110"/>
      <c r="Q3651" s="110"/>
      <c r="R3651" s="110"/>
      <c r="S3651" s="110"/>
      <c r="T3651" s="110"/>
      <c r="U3651" s="110"/>
      <c r="V3651" s="110"/>
      <c r="W3651" s="110"/>
      <c r="X3651" s="110"/>
      <c r="Y3651" s="110"/>
      <c r="Z3651" s="110"/>
      <c r="AA3651" s="110"/>
      <c r="AB3651" s="110"/>
      <c r="AC3651" s="110"/>
      <c r="AD3651" s="110"/>
      <c r="AE3651" s="110"/>
      <c r="AF3651" s="110"/>
      <c r="AG3651" s="110"/>
      <c r="AH3651" s="110"/>
      <c r="AI3651" s="110"/>
    </row>
    <row r="3652" spans="3:35">
      <c r="C3652" s="128"/>
      <c r="D3652" s="128"/>
      <c r="E3652" s="128"/>
      <c r="F3652" s="128"/>
      <c r="G3652" s="128"/>
      <c r="H3652" s="128"/>
      <c r="I3652" s="128"/>
      <c r="J3652" s="128"/>
      <c r="K3652" s="128"/>
      <c r="L3652" s="128"/>
      <c r="M3652" s="128"/>
      <c r="N3652" s="128"/>
      <c r="O3652" s="128"/>
      <c r="P3652" s="128"/>
      <c r="Q3652" s="128"/>
      <c r="R3652" s="128"/>
      <c r="S3652" s="128"/>
      <c r="T3652" s="128"/>
      <c r="U3652" s="128"/>
      <c r="V3652" s="128"/>
      <c r="W3652" s="128"/>
      <c r="X3652" s="128"/>
      <c r="Y3652" s="128"/>
      <c r="Z3652" s="128"/>
      <c r="AA3652" s="128"/>
      <c r="AB3652" s="128"/>
      <c r="AC3652" s="128"/>
      <c r="AD3652" s="128"/>
      <c r="AE3652" s="128"/>
      <c r="AF3652" s="128"/>
      <c r="AG3652" s="128"/>
      <c r="AH3652" s="128"/>
      <c r="AI3652" s="128"/>
    </row>
    <row r="3777" spans="3:35">
      <c r="C3777" s="128"/>
      <c r="D3777" s="128"/>
      <c r="E3777" s="128"/>
      <c r="F3777" s="128"/>
      <c r="G3777" s="128"/>
      <c r="H3777" s="128"/>
      <c r="I3777" s="128"/>
      <c r="J3777" s="128"/>
      <c r="K3777" s="128"/>
      <c r="L3777" s="128"/>
      <c r="M3777" s="128"/>
      <c r="N3777" s="128"/>
      <c r="O3777" s="128"/>
      <c r="P3777" s="128"/>
      <c r="Q3777" s="128"/>
      <c r="R3777" s="128"/>
      <c r="S3777" s="128"/>
      <c r="T3777" s="128"/>
      <c r="U3777" s="128"/>
      <c r="V3777" s="128"/>
      <c r="W3777" s="128"/>
      <c r="X3777" s="128"/>
      <c r="Y3777" s="128"/>
      <c r="Z3777" s="128"/>
      <c r="AA3777" s="128"/>
      <c r="AB3777" s="128"/>
      <c r="AC3777" s="128"/>
      <c r="AD3777" s="128"/>
      <c r="AE3777" s="128"/>
      <c r="AF3777" s="128"/>
      <c r="AG3777" s="128"/>
      <c r="AH3777" s="128"/>
      <c r="AI3777" s="128"/>
    </row>
    <row r="3901" spans="3:35">
      <c r="C3901" s="110"/>
      <c r="D3901" s="110"/>
      <c r="E3901" s="110"/>
      <c r="F3901" s="110"/>
      <c r="G3901" s="110"/>
      <c r="H3901" s="110"/>
      <c r="I3901" s="110"/>
      <c r="J3901" s="110"/>
      <c r="K3901" s="110"/>
      <c r="L3901" s="110"/>
      <c r="M3901" s="110"/>
      <c r="N3901" s="110"/>
      <c r="O3901" s="110"/>
      <c r="P3901" s="110"/>
      <c r="Q3901" s="110"/>
      <c r="R3901" s="110"/>
      <c r="S3901" s="110"/>
      <c r="T3901" s="110"/>
      <c r="U3901" s="110"/>
      <c r="V3901" s="110"/>
      <c r="W3901" s="110"/>
      <c r="X3901" s="110"/>
      <c r="Y3901" s="110"/>
      <c r="Z3901" s="110"/>
      <c r="AA3901" s="110"/>
      <c r="AB3901" s="110"/>
      <c r="AC3901" s="110"/>
      <c r="AD3901" s="110"/>
      <c r="AE3901" s="110"/>
      <c r="AF3901" s="110"/>
      <c r="AG3901" s="110"/>
      <c r="AH3901" s="110"/>
      <c r="AI3901" s="110"/>
    </row>
    <row r="3902" spans="3:35">
      <c r="C3902" s="128"/>
      <c r="D3902" s="128"/>
      <c r="E3902" s="128"/>
      <c r="F3902" s="128"/>
      <c r="G3902" s="128"/>
      <c r="H3902" s="128"/>
      <c r="I3902" s="128"/>
      <c r="J3902" s="128"/>
      <c r="K3902" s="128"/>
      <c r="L3902" s="128"/>
      <c r="M3902" s="128"/>
      <c r="N3902" s="128"/>
      <c r="O3902" s="128"/>
      <c r="P3902" s="128"/>
      <c r="Q3902" s="128"/>
      <c r="R3902" s="128"/>
      <c r="S3902" s="128"/>
      <c r="T3902" s="128"/>
      <c r="U3902" s="128"/>
      <c r="V3902" s="128"/>
      <c r="W3902" s="128"/>
      <c r="X3902" s="128"/>
      <c r="Y3902" s="128"/>
      <c r="Z3902" s="128"/>
      <c r="AA3902" s="128"/>
      <c r="AB3902" s="128"/>
      <c r="AC3902" s="128"/>
      <c r="AD3902" s="128"/>
      <c r="AE3902" s="128"/>
      <c r="AF3902" s="128"/>
      <c r="AG3902" s="128"/>
      <c r="AH3902" s="128"/>
      <c r="AI3902" s="128"/>
    </row>
    <row r="4026" spans="3:35">
      <c r="C4026" s="110"/>
      <c r="D4026" s="110"/>
      <c r="E4026" s="110"/>
      <c r="F4026" s="110"/>
      <c r="G4026" s="110"/>
      <c r="H4026" s="110"/>
      <c r="I4026" s="110"/>
      <c r="J4026" s="110"/>
      <c r="K4026" s="110"/>
      <c r="L4026" s="110"/>
      <c r="M4026" s="110"/>
      <c r="N4026" s="110"/>
      <c r="O4026" s="110"/>
      <c r="P4026" s="110"/>
      <c r="Q4026" s="110"/>
      <c r="R4026" s="110"/>
      <c r="S4026" s="110"/>
      <c r="T4026" s="110"/>
      <c r="U4026" s="110"/>
      <c r="V4026" s="110"/>
      <c r="W4026" s="110"/>
      <c r="X4026" s="110"/>
      <c r="Y4026" s="110"/>
      <c r="Z4026" s="110"/>
      <c r="AA4026" s="110"/>
      <c r="AB4026" s="110"/>
      <c r="AC4026" s="110"/>
      <c r="AD4026" s="110"/>
      <c r="AE4026" s="110"/>
      <c r="AF4026" s="110"/>
      <c r="AG4026" s="110"/>
      <c r="AH4026" s="110"/>
      <c r="AI4026" s="110"/>
    </row>
    <row r="4027" spans="3:35">
      <c r="C4027" s="128"/>
      <c r="D4027" s="128"/>
      <c r="E4027" s="128"/>
      <c r="F4027" s="128"/>
      <c r="G4027" s="128"/>
      <c r="H4027" s="128"/>
      <c r="I4027" s="128"/>
      <c r="J4027" s="128"/>
      <c r="K4027" s="128"/>
      <c r="L4027" s="128"/>
      <c r="M4027" s="128"/>
      <c r="N4027" s="128"/>
      <c r="O4027" s="128"/>
      <c r="P4027" s="128"/>
      <c r="Q4027" s="128"/>
      <c r="R4027" s="128"/>
      <c r="S4027" s="128"/>
      <c r="T4027" s="128"/>
      <c r="U4027" s="128"/>
      <c r="V4027" s="128"/>
      <c r="W4027" s="128"/>
      <c r="X4027" s="128"/>
      <c r="Y4027" s="128"/>
      <c r="Z4027" s="128"/>
      <c r="AA4027" s="128"/>
      <c r="AB4027" s="128"/>
      <c r="AC4027" s="128"/>
      <c r="AD4027" s="128"/>
      <c r="AE4027" s="128"/>
      <c r="AF4027" s="128"/>
      <c r="AG4027" s="128"/>
      <c r="AH4027" s="128"/>
      <c r="AI4027" s="128"/>
    </row>
    <row r="4151" spans="3:35">
      <c r="C4151" s="110"/>
      <c r="D4151" s="110"/>
      <c r="E4151" s="110"/>
      <c r="F4151" s="110"/>
      <c r="G4151" s="110"/>
      <c r="H4151" s="110"/>
      <c r="I4151" s="110"/>
      <c r="J4151" s="110"/>
      <c r="K4151" s="110"/>
      <c r="L4151" s="110"/>
      <c r="M4151" s="110"/>
      <c r="N4151" s="110"/>
      <c r="O4151" s="110"/>
      <c r="P4151" s="110"/>
      <c r="Q4151" s="110"/>
      <c r="R4151" s="110"/>
      <c r="S4151" s="110"/>
      <c r="T4151" s="110"/>
      <c r="U4151" s="110"/>
      <c r="V4151" s="110"/>
      <c r="W4151" s="110"/>
      <c r="X4151" s="110"/>
      <c r="Y4151" s="110"/>
      <c r="Z4151" s="110"/>
      <c r="AA4151" s="110"/>
      <c r="AB4151" s="110"/>
      <c r="AC4151" s="110"/>
      <c r="AD4151" s="110"/>
      <c r="AE4151" s="110"/>
      <c r="AF4151" s="110"/>
      <c r="AG4151" s="110"/>
      <c r="AH4151" s="110"/>
      <c r="AI4151" s="110"/>
    </row>
    <row r="4152" spans="3:35">
      <c r="C4152" s="128"/>
      <c r="D4152" s="128"/>
      <c r="E4152" s="128"/>
      <c r="F4152" s="128"/>
      <c r="G4152" s="128"/>
      <c r="H4152" s="128"/>
      <c r="I4152" s="128"/>
      <c r="J4152" s="128"/>
      <c r="K4152" s="128"/>
      <c r="L4152" s="128"/>
      <c r="M4152" s="128"/>
      <c r="N4152" s="128"/>
      <c r="O4152" s="128"/>
      <c r="P4152" s="128"/>
      <c r="Q4152" s="128"/>
      <c r="R4152" s="128"/>
      <c r="S4152" s="128"/>
      <c r="T4152" s="128"/>
      <c r="U4152" s="128"/>
      <c r="V4152" s="128"/>
      <c r="W4152" s="128"/>
      <c r="X4152" s="128"/>
      <c r="Y4152" s="128"/>
      <c r="Z4152" s="128"/>
      <c r="AA4152" s="128"/>
      <c r="AB4152" s="128"/>
      <c r="AC4152" s="128"/>
      <c r="AD4152" s="128"/>
      <c r="AE4152" s="128"/>
      <c r="AF4152" s="128"/>
      <c r="AG4152" s="128"/>
      <c r="AH4152" s="128"/>
      <c r="AI4152" s="128"/>
    </row>
    <row r="4276" spans="3:35">
      <c r="C4276" s="110"/>
      <c r="D4276" s="110"/>
      <c r="E4276" s="110"/>
      <c r="F4276" s="110"/>
      <c r="G4276" s="110"/>
      <c r="H4276" s="110"/>
      <c r="I4276" s="110"/>
      <c r="J4276" s="110"/>
      <c r="K4276" s="110"/>
      <c r="L4276" s="110"/>
      <c r="M4276" s="110"/>
      <c r="N4276" s="110"/>
      <c r="O4276" s="110"/>
      <c r="P4276" s="110"/>
      <c r="Q4276" s="110"/>
      <c r="R4276" s="110"/>
      <c r="S4276" s="110"/>
      <c r="T4276" s="110"/>
      <c r="U4276" s="110"/>
      <c r="V4276" s="110"/>
      <c r="W4276" s="110"/>
      <c r="X4276" s="110"/>
      <c r="Y4276" s="110"/>
      <c r="Z4276" s="110"/>
      <c r="AA4276" s="110"/>
      <c r="AB4276" s="110"/>
      <c r="AC4276" s="110"/>
      <c r="AD4276" s="110"/>
      <c r="AE4276" s="110"/>
      <c r="AF4276" s="110"/>
      <c r="AG4276" s="110"/>
      <c r="AH4276" s="110"/>
      <c r="AI4276" s="110"/>
    </row>
    <row r="4277" spans="3:35">
      <c r="C4277" s="128"/>
      <c r="D4277" s="128"/>
      <c r="E4277" s="128"/>
      <c r="F4277" s="128"/>
      <c r="G4277" s="128"/>
      <c r="H4277" s="128"/>
      <c r="I4277" s="128"/>
      <c r="J4277" s="128"/>
      <c r="K4277" s="128"/>
      <c r="L4277" s="128"/>
      <c r="M4277" s="128"/>
      <c r="N4277" s="128"/>
      <c r="O4277" s="128"/>
      <c r="P4277" s="128"/>
      <c r="Q4277" s="128"/>
      <c r="R4277" s="128"/>
      <c r="S4277" s="128"/>
      <c r="T4277" s="128"/>
      <c r="U4277" s="128"/>
      <c r="V4277" s="128"/>
      <c r="W4277" s="128"/>
      <c r="X4277" s="128"/>
      <c r="Y4277" s="128"/>
      <c r="Z4277" s="128"/>
      <c r="AA4277" s="128"/>
      <c r="AB4277" s="128"/>
      <c r="AC4277" s="128"/>
      <c r="AD4277" s="128"/>
      <c r="AE4277" s="128"/>
      <c r="AF4277" s="128"/>
      <c r="AG4277" s="128"/>
      <c r="AH4277" s="128"/>
      <c r="AI4277" s="128"/>
    </row>
    <row r="4401" spans="3:35">
      <c r="C4401" s="110"/>
      <c r="D4401" s="110"/>
      <c r="E4401" s="110"/>
      <c r="F4401" s="110"/>
      <c r="G4401" s="110"/>
      <c r="H4401" s="110"/>
      <c r="I4401" s="110"/>
      <c r="J4401" s="110"/>
      <c r="K4401" s="110"/>
      <c r="L4401" s="110"/>
      <c r="M4401" s="110"/>
      <c r="N4401" s="110"/>
      <c r="O4401" s="110"/>
      <c r="P4401" s="110"/>
      <c r="Q4401" s="110"/>
      <c r="R4401" s="110"/>
      <c r="S4401" s="110"/>
      <c r="T4401" s="110"/>
      <c r="U4401" s="110"/>
      <c r="V4401" s="110"/>
      <c r="W4401" s="110"/>
      <c r="X4401" s="110"/>
      <c r="Y4401" s="110"/>
      <c r="Z4401" s="110"/>
      <c r="AA4401" s="110"/>
      <c r="AB4401" s="110"/>
      <c r="AC4401" s="110"/>
      <c r="AD4401" s="110"/>
      <c r="AE4401" s="110"/>
      <c r="AF4401" s="110"/>
      <c r="AG4401" s="110"/>
      <c r="AH4401" s="110"/>
      <c r="AI4401" s="110"/>
    </row>
    <row r="4402" spans="3:35">
      <c r="C4402" s="128"/>
      <c r="D4402" s="128"/>
      <c r="E4402" s="128"/>
      <c r="F4402" s="128"/>
      <c r="G4402" s="128"/>
      <c r="H4402" s="128"/>
      <c r="I4402" s="128"/>
      <c r="J4402" s="128"/>
      <c r="K4402" s="128"/>
      <c r="L4402" s="128"/>
      <c r="M4402" s="128"/>
      <c r="N4402" s="128"/>
      <c r="O4402" s="128"/>
      <c r="P4402" s="128"/>
      <c r="Q4402" s="128"/>
      <c r="R4402" s="128"/>
      <c r="S4402" s="128"/>
      <c r="T4402" s="128"/>
      <c r="U4402" s="128"/>
      <c r="V4402" s="128"/>
      <c r="W4402" s="128"/>
      <c r="X4402" s="128"/>
      <c r="Y4402" s="128"/>
      <c r="Z4402" s="128"/>
      <c r="AA4402" s="128"/>
      <c r="AB4402" s="128"/>
      <c r="AC4402" s="128"/>
      <c r="AD4402" s="128"/>
      <c r="AE4402" s="128"/>
      <c r="AF4402" s="128"/>
      <c r="AG4402" s="128"/>
      <c r="AH4402" s="128"/>
      <c r="AI4402" s="128"/>
    </row>
  </sheetData>
  <mergeCells count="29">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2017-06-26T22:04:22Z</dcterms:created>
  <dcterms:modified xsi:type="dcterms:W3CDTF">2023-04-18T20:43:48Z</dcterms:modified>
</cp:coreProperties>
</file>